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55D77A5B-057A-4050-9835-A4267F1EE60D}" xr6:coauthVersionLast="47" xr6:coauthVersionMax="47" xr10:uidLastSave="{00000000-0000-0000-0000-000000000000}"/>
  <bookViews>
    <workbookView xWindow="-110" yWindow="-110" windowWidth="19420" windowHeight="10300" firstSheet="2" activeTab="4" xr2:uid="{00000000-000D-0000-FFFF-FFFF00000000}"/>
  </bookViews>
  <sheets>
    <sheet name="Customer Names" sheetId="3" r:id="rId1"/>
    <sheet name="Medical Examinations" sheetId="2" r:id="rId2"/>
    <sheet name="Hospitalisation Details" sheetId="1" r:id="rId3"/>
    <sheet name=" PivotTable &amp;Charts" sheetId="5" r:id="rId4"/>
    <sheet name="Dash Board" sheetId="7" r:id="rId5"/>
    <sheet name="Health care" sheetId="4" r:id="rId6"/>
  </sheets>
  <definedNames>
    <definedName name="_xlcn.WorksheetConnection_HealthcareA1Q23361" hidden="1">'Health care'!$A$1:$Q$2336</definedName>
    <definedName name="Slicer_Age">#N/A</definedName>
    <definedName name="Slicer_City_tier">#N/A</definedName>
    <definedName name="Slicer_Customer_ID">#N/A</definedName>
    <definedName name="Slicer_Diabetes_Status">#N/A</definedName>
    <definedName name="Slicer_State_ID">#N/A</definedName>
    <definedName name="Slicer_Weight_Status">#N/A</definedName>
  </definedNames>
  <calcPr calcId="191029"/>
  <pivotCaches>
    <pivotCache cacheId="49" r:id="rId7"/>
    <pivotCache cacheId="52" r:id="rId8"/>
    <pivotCache cacheId="55" r:id="rId9"/>
    <pivotCache cacheId="58" r:id="rId10"/>
    <pivotCache cacheId="61" r:id="rId11"/>
    <pivotCache cacheId="64" r:id="rId12"/>
    <pivotCache cacheId="67" r:id="rId13"/>
    <pivotCache cacheId="70" r:id="rId14"/>
    <pivotCache cacheId="73"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 care!$A$1:$Q$23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C182" i="5"/>
  <c r="C178" i="5"/>
  <c r="C173" i="5"/>
  <c r="E3" i="2"/>
  <c r="E4" i="2"/>
  <c r="E5" i="2"/>
  <c r="E6" i="2"/>
  <c r="E7" i="2"/>
  <c r="E8" i="2"/>
  <c r="E9" i="2"/>
  <c r="E10" i="2"/>
  <c r="B10" i="4" s="1" a="1"/>
  <c r="B10" i="4" s="1"/>
  <c r="E11" i="2"/>
  <c r="E12" i="2"/>
  <c r="E13" i="2"/>
  <c r="E14" i="2"/>
  <c r="E15" i="2"/>
  <c r="E16" i="2"/>
  <c r="E17" i="2"/>
  <c r="E18" i="2"/>
  <c r="B18" i="4" s="1" a="1"/>
  <c r="B18" i="4" s="1"/>
  <c r="E19" i="2"/>
  <c r="E20" i="2"/>
  <c r="E21" i="2"/>
  <c r="E22" i="2"/>
  <c r="E23" i="2"/>
  <c r="E24" i="2"/>
  <c r="E25" i="2"/>
  <c r="E26" i="2"/>
  <c r="B26" i="4" s="1" a="1"/>
  <c r="B26" i="4" s="1"/>
  <c r="E27" i="2"/>
  <c r="E28" i="2"/>
  <c r="E29" i="2"/>
  <c r="E30" i="2"/>
  <c r="E31" i="2"/>
  <c r="E32" i="2"/>
  <c r="E33" i="2"/>
  <c r="E34" i="2"/>
  <c r="B34" i="4" s="1" a="1"/>
  <c r="B34" i="4" s="1"/>
  <c r="E35" i="2"/>
  <c r="E36" i="2"/>
  <c r="E37" i="2"/>
  <c r="E38" i="2"/>
  <c r="E39" i="2"/>
  <c r="E40" i="2"/>
  <c r="E41" i="2"/>
  <c r="E42" i="2"/>
  <c r="E43" i="2"/>
  <c r="E44" i="2"/>
  <c r="E45" i="2"/>
  <c r="E46" i="2"/>
  <c r="E47" i="2"/>
  <c r="E48" i="2"/>
  <c r="E49" i="2"/>
  <c r="E50" i="2"/>
  <c r="B50" i="4" s="1" a="1"/>
  <c r="B50" i="4" s="1"/>
  <c r="E51" i="2"/>
  <c r="E52" i="2"/>
  <c r="E53" i="2"/>
  <c r="E54" i="2"/>
  <c r="E55" i="2"/>
  <c r="E56" i="2"/>
  <c r="E57" i="2"/>
  <c r="E58" i="2"/>
  <c r="B58" i="4" s="1" a="1"/>
  <c r="B58" i="4" s="1"/>
  <c r="E59" i="2"/>
  <c r="E60" i="2"/>
  <c r="E61" i="2"/>
  <c r="E62" i="2"/>
  <c r="E63" i="2"/>
  <c r="E64" i="2"/>
  <c r="E65" i="2"/>
  <c r="E66" i="2"/>
  <c r="B66" i="4" s="1" a="1"/>
  <c r="B66" i="4" s="1"/>
  <c r="E67" i="2"/>
  <c r="E68" i="2"/>
  <c r="E69" i="2"/>
  <c r="E70" i="2"/>
  <c r="E71" i="2"/>
  <c r="E72" i="2"/>
  <c r="E73" i="2"/>
  <c r="E74" i="2"/>
  <c r="B74" i="4" s="1" a="1"/>
  <c r="B74" i="4" s="1"/>
  <c r="E75" i="2"/>
  <c r="E76" i="2"/>
  <c r="E77" i="2"/>
  <c r="E78" i="2"/>
  <c r="E79" i="2"/>
  <c r="E80" i="2"/>
  <c r="E81" i="2"/>
  <c r="E82" i="2"/>
  <c r="B82" i="4" s="1" a="1"/>
  <c r="B82" i="4" s="1"/>
  <c r="E83" i="2"/>
  <c r="E84" i="2"/>
  <c r="E85" i="2"/>
  <c r="E86" i="2"/>
  <c r="E87" i="2"/>
  <c r="E88" i="2"/>
  <c r="E89" i="2"/>
  <c r="E90" i="2"/>
  <c r="B90" i="4" s="1" a="1"/>
  <c r="B90" i="4" s="1"/>
  <c r="E91" i="2"/>
  <c r="E92" i="2"/>
  <c r="E93" i="2"/>
  <c r="E94" i="2"/>
  <c r="E95" i="2"/>
  <c r="E96" i="2"/>
  <c r="E97" i="2"/>
  <c r="E98" i="2"/>
  <c r="B98" i="4" s="1" a="1"/>
  <c r="B98" i="4" s="1"/>
  <c r="E99" i="2"/>
  <c r="E100" i="2"/>
  <c r="E101" i="2"/>
  <c r="E102" i="2"/>
  <c r="E103" i="2"/>
  <c r="E104" i="2"/>
  <c r="E105" i="2"/>
  <c r="E106" i="2"/>
  <c r="B106" i="4" s="1" a="1"/>
  <c r="B106" i="4" s="1"/>
  <c r="E107" i="2"/>
  <c r="E108" i="2"/>
  <c r="E109" i="2"/>
  <c r="E110" i="2"/>
  <c r="E111" i="2"/>
  <c r="E112" i="2"/>
  <c r="E113" i="2"/>
  <c r="E114" i="2"/>
  <c r="B114" i="4" s="1" a="1"/>
  <c r="B114" i="4" s="1"/>
  <c r="E115" i="2"/>
  <c r="E116" i="2"/>
  <c r="E117" i="2"/>
  <c r="E118" i="2"/>
  <c r="E119" i="2"/>
  <c r="E120" i="2"/>
  <c r="E121" i="2"/>
  <c r="E122" i="2"/>
  <c r="B122" i="4" s="1" a="1"/>
  <c r="B122" i="4" s="1"/>
  <c r="E123" i="2"/>
  <c r="E124" i="2"/>
  <c r="E125" i="2"/>
  <c r="E126" i="2"/>
  <c r="E127" i="2"/>
  <c r="E128" i="2"/>
  <c r="E129" i="2"/>
  <c r="E130" i="2"/>
  <c r="B130" i="4" s="1" a="1"/>
  <c r="B130" i="4" s="1"/>
  <c r="E131" i="2"/>
  <c r="E132" i="2"/>
  <c r="E133" i="2"/>
  <c r="E134" i="2"/>
  <c r="E135" i="2"/>
  <c r="E136" i="2"/>
  <c r="E137" i="2"/>
  <c r="E138" i="2"/>
  <c r="B138" i="4" s="1" a="1"/>
  <c r="B138" i="4" s="1"/>
  <c r="E139" i="2"/>
  <c r="E140" i="2"/>
  <c r="E141" i="2"/>
  <c r="E142" i="2"/>
  <c r="E143" i="2"/>
  <c r="E144" i="2"/>
  <c r="E145" i="2"/>
  <c r="E146" i="2"/>
  <c r="B146" i="4" s="1" a="1"/>
  <c r="B146" i="4" s="1"/>
  <c r="E147" i="2"/>
  <c r="E148" i="2"/>
  <c r="E149" i="2"/>
  <c r="E150" i="2"/>
  <c r="E151" i="2"/>
  <c r="E152" i="2"/>
  <c r="E153" i="2"/>
  <c r="E154" i="2"/>
  <c r="B154" i="4" s="1" a="1"/>
  <c r="B154" i="4" s="1"/>
  <c r="E155" i="2"/>
  <c r="E156" i="2"/>
  <c r="E157" i="2"/>
  <c r="E158" i="2"/>
  <c r="E159" i="2"/>
  <c r="E160" i="2"/>
  <c r="E161" i="2"/>
  <c r="E162" i="2"/>
  <c r="B162" i="4" s="1" a="1"/>
  <c r="B162" i="4" s="1"/>
  <c r="E163" i="2"/>
  <c r="E164" i="2"/>
  <c r="E165" i="2"/>
  <c r="E166" i="2"/>
  <c r="E167" i="2"/>
  <c r="E168" i="2"/>
  <c r="E169" i="2"/>
  <c r="E170" i="2"/>
  <c r="B170" i="4" s="1" a="1"/>
  <c r="B170" i="4" s="1"/>
  <c r="E171" i="2"/>
  <c r="E172" i="2"/>
  <c r="E173" i="2"/>
  <c r="E174" i="2"/>
  <c r="E175" i="2"/>
  <c r="E176" i="2"/>
  <c r="E177" i="2"/>
  <c r="E178" i="2"/>
  <c r="B178" i="4" s="1" a="1"/>
  <c r="B178" i="4" s="1"/>
  <c r="E179" i="2"/>
  <c r="E180" i="2"/>
  <c r="E181" i="2"/>
  <c r="E182" i="2"/>
  <c r="E183" i="2"/>
  <c r="E184" i="2"/>
  <c r="E185" i="2"/>
  <c r="E186" i="2"/>
  <c r="B186" i="4" s="1" a="1"/>
  <c r="B186" i="4" s="1"/>
  <c r="E187" i="2"/>
  <c r="E188" i="2"/>
  <c r="E189" i="2"/>
  <c r="E190" i="2"/>
  <c r="E191" i="2"/>
  <c r="E192" i="2"/>
  <c r="E193" i="2"/>
  <c r="E194" i="2"/>
  <c r="B194" i="4" s="1" a="1"/>
  <c r="B194" i="4" s="1"/>
  <c r="E195" i="2"/>
  <c r="E196" i="2"/>
  <c r="E197" i="2"/>
  <c r="E198" i="2"/>
  <c r="E199" i="2"/>
  <c r="E200" i="2"/>
  <c r="E201" i="2"/>
  <c r="E202" i="2"/>
  <c r="B202" i="4" s="1" a="1"/>
  <c r="B202" i="4" s="1"/>
  <c r="E203" i="2"/>
  <c r="E204" i="2"/>
  <c r="E205" i="2"/>
  <c r="E206" i="2"/>
  <c r="E207" i="2"/>
  <c r="E208" i="2"/>
  <c r="E209" i="2"/>
  <c r="E210" i="2"/>
  <c r="B210" i="4" s="1" a="1"/>
  <c r="B210" i="4" s="1"/>
  <c r="E211" i="2"/>
  <c r="E212" i="2"/>
  <c r="E213" i="2"/>
  <c r="E214" i="2"/>
  <c r="E215" i="2"/>
  <c r="E216" i="2"/>
  <c r="E217" i="2"/>
  <c r="E218" i="2"/>
  <c r="B218" i="4" s="1" a="1"/>
  <c r="B218" i="4" s="1"/>
  <c r="E219" i="2"/>
  <c r="E220" i="2"/>
  <c r="E221" i="2"/>
  <c r="E222" i="2"/>
  <c r="E223" i="2"/>
  <c r="E224" i="2"/>
  <c r="E225" i="2"/>
  <c r="E226" i="2"/>
  <c r="B226" i="4" s="1" a="1"/>
  <c r="B226" i="4" s="1"/>
  <c r="E227" i="2"/>
  <c r="E228" i="2"/>
  <c r="E229" i="2"/>
  <c r="E230" i="2"/>
  <c r="E231" i="2"/>
  <c r="E232" i="2"/>
  <c r="E233" i="2"/>
  <c r="E234" i="2"/>
  <c r="B234" i="4" s="1" a="1"/>
  <c r="B234" i="4" s="1"/>
  <c r="E235" i="2"/>
  <c r="E236" i="2"/>
  <c r="E237" i="2"/>
  <c r="E238" i="2"/>
  <c r="E239" i="2"/>
  <c r="E240" i="2"/>
  <c r="E241" i="2"/>
  <c r="E242" i="2"/>
  <c r="B242" i="4" s="1" a="1"/>
  <c r="B242" i="4" s="1"/>
  <c r="E243" i="2"/>
  <c r="E244" i="2"/>
  <c r="E245" i="2"/>
  <c r="E246" i="2"/>
  <c r="E247" i="2"/>
  <c r="E248" i="2"/>
  <c r="E249" i="2"/>
  <c r="E250" i="2"/>
  <c r="B250" i="4" s="1" a="1"/>
  <c r="B250" i="4" s="1"/>
  <c r="E251" i="2"/>
  <c r="E252" i="2"/>
  <c r="E253" i="2"/>
  <c r="E254" i="2"/>
  <c r="E255" i="2"/>
  <c r="E256" i="2"/>
  <c r="E257" i="2"/>
  <c r="E258" i="2"/>
  <c r="B258" i="4" s="1" a="1"/>
  <c r="B258" i="4" s="1"/>
  <c r="E259" i="2"/>
  <c r="E260" i="2"/>
  <c r="E261" i="2"/>
  <c r="E262" i="2"/>
  <c r="E263" i="2"/>
  <c r="E264" i="2"/>
  <c r="E265" i="2"/>
  <c r="E266" i="2"/>
  <c r="B266" i="4" s="1" a="1"/>
  <c r="B266" i="4" s="1"/>
  <c r="E267" i="2"/>
  <c r="E268" i="2"/>
  <c r="E269" i="2"/>
  <c r="E270" i="2"/>
  <c r="E271" i="2"/>
  <c r="E272" i="2"/>
  <c r="E273" i="2"/>
  <c r="E274" i="2"/>
  <c r="B274" i="4" s="1" a="1"/>
  <c r="B274" i="4" s="1"/>
  <c r="E275" i="2"/>
  <c r="E276" i="2"/>
  <c r="E277" i="2"/>
  <c r="E278" i="2"/>
  <c r="E279" i="2"/>
  <c r="E280" i="2"/>
  <c r="E281" i="2"/>
  <c r="E282" i="2"/>
  <c r="B282" i="4" s="1" a="1"/>
  <c r="B282" i="4" s="1"/>
  <c r="E283" i="2"/>
  <c r="E284" i="2"/>
  <c r="E285" i="2"/>
  <c r="E286" i="2"/>
  <c r="E287" i="2"/>
  <c r="E288" i="2"/>
  <c r="E289" i="2"/>
  <c r="E290" i="2"/>
  <c r="B290" i="4" s="1" a="1"/>
  <c r="B290" i="4" s="1"/>
  <c r="E291" i="2"/>
  <c r="E292" i="2"/>
  <c r="E293" i="2"/>
  <c r="E294" i="2"/>
  <c r="E295" i="2"/>
  <c r="E296" i="2"/>
  <c r="E297" i="2"/>
  <c r="E298" i="2"/>
  <c r="B298" i="4" s="1" a="1"/>
  <c r="B298" i="4" s="1"/>
  <c r="E299" i="2"/>
  <c r="E300" i="2"/>
  <c r="E301" i="2"/>
  <c r="E302" i="2"/>
  <c r="E303" i="2"/>
  <c r="E304" i="2"/>
  <c r="E305" i="2"/>
  <c r="E306" i="2"/>
  <c r="B306" i="4" s="1" a="1"/>
  <c r="B306" i="4" s="1"/>
  <c r="E307" i="2"/>
  <c r="E308" i="2"/>
  <c r="E309" i="2"/>
  <c r="E310" i="2"/>
  <c r="E311" i="2"/>
  <c r="E312" i="2"/>
  <c r="E313" i="2"/>
  <c r="E314" i="2"/>
  <c r="B314" i="4" s="1" a="1"/>
  <c r="B314" i="4" s="1"/>
  <c r="E315" i="2"/>
  <c r="E316" i="2"/>
  <c r="E317" i="2"/>
  <c r="E318" i="2"/>
  <c r="E319" i="2"/>
  <c r="E320" i="2"/>
  <c r="E321" i="2"/>
  <c r="E322" i="2"/>
  <c r="B322" i="4" s="1" a="1"/>
  <c r="B322" i="4" s="1"/>
  <c r="E323" i="2"/>
  <c r="E324" i="2"/>
  <c r="E325" i="2"/>
  <c r="E326" i="2"/>
  <c r="E327" i="2"/>
  <c r="E328" i="2"/>
  <c r="E329" i="2"/>
  <c r="E330" i="2"/>
  <c r="B330" i="4" s="1" a="1"/>
  <c r="B330" i="4" s="1"/>
  <c r="E331" i="2"/>
  <c r="E332" i="2"/>
  <c r="E333" i="2"/>
  <c r="E334" i="2"/>
  <c r="E335" i="2"/>
  <c r="E336" i="2"/>
  <c r="E337" i="2"/>
  <c r="E338" i="2"/>
  <c r="B338" i="4" s="1" a="1"/>
  <c r="B338" i="4" s="1"/>
  <c r="E339" i="2"/>
  <c r="E340" i="2"/>
  <c r="E341" i="2"/>
  <c r="E342" i="2"/>
  <c r="E343" i="2"/>
  <c r="E344" i="2"/>
  <c r="E345" i="2"/>
  <c r="E346" i="2"/>
  <c r="B346" i="4" s="1" a="1"/>
  <c r="B346" i="4" s="1"/>
  <c r="E347" i="2"/>
  <c r="E348" i="2"/>
  <c r="E349" i="2"/>
  <c r="E350" i="2"/>
  <c r="E351" i="2"/>
  <c r="E352" i="2"/>
  <c r="E353" i="2"/>
  <c r="E354" i="2"/>
  <c r="B354" i="4" s="1" a="1"/>
  <c r="B354" i="4" s="1"/>
  <c r="E355" i="2"/>
  <c r="E356" i="2"/>
  <c r="E357" i="2"/>
  <c r="E358" i="2"/>
  <c r="E359" i="2"/>
  <c r="E360" i="2"/>
  <c r="E361" i="2"/>
  <c r="E362" i="2"/>
  <c r="B362" i="4" s="1" a="1"/>
  <c r="B362" i="4" s="1"/>
  <c r="E363" i="2"/>
  <c r="E364" i="2"/>
  <c r="E365" i="2"/>
  <c r="E366" i="2"/>
  <c r="E367" i="2"/>
  <c r="E368" i="2"/>
  <c r="E369" i="2"/>
  <c r="E370" i="2"/>
  <c r="B370" i="4" s="1" a="1"/>
  <c r="B370" i="4" s="1"/>
  <c r="E371" i="2"/>
  <c r="E372" i="2"/>
  <c r="E373" i="2"/>
  <c r="E374" i="2"/>
  <c r="E375" i="2"/>
  <c r="E376" i="2"/>
  <c r="E377" i="2"/>
  <c r="E378" i="2"/>
  <c r="B378" i="4" s="1" a="1"/>
  <c r="B378" i="4" s="1"/>
  <c r="E379" i="2"/>
  <c r="E380" i="2"/>
  <c r="E381" i="2"/>
  <c r="E382" i="2"/>
  <c r="E383" i="2"/>
  <c r="E384" i="2"/>
  <c r="E385" i="2"/>
  <c r="E386" i="2"/>
  <c r="B386" i="4" s="1" a="1"/>
  <c r="B386" i="4" s="1"/>
  <c r="E387" i="2"/>
  <c r="E388" i="2"/>
  <c r="E389" i="2"/>
  <c r="E390" i="2"/>
  <c r="E391" i="2"/>
  <c r="E392" i="2"/>
  <c r="E393" i="2"/>
  <c r="E394" i="2"/>
  <c r="B394" i="4" s="1" a="1"/>
  <c r="B394" i="4" s="1"/>
  <c r="E395" i="2"/>
  <c r="E396" i="2"/>
  <c r="E397" i="2"/>
  <c r="E398" i="2"/>
  <c r="E399" i="2"/>
  <c r="E400" i="2"/>
  <c r="E401" i="2"/>
  <c r="E402" i="2"/>
  <c r="B402" i="4" s="1" a="1"/>
  <c r="B402" i="4" s="1"/>
  <c r="E403" i="2"/>
  <c r="E404" i="2"/>
  <c r="E405" i="2"/>
  <c r="E406" i="2"/>
  <c r="E407" i="2"/>
  <c r="E408" i="2"/>
  <c r="E409" i="2"/>
  <c r="E410" i="2"/>
  <c r="B410" i="4" s="1" a="1"/>
  <c r="B410" i="4" s="1"/>
  <c r="E411" i="2"/>
  <c r="E412" i="2"/>
  <c r="E413" i="2"/>
  <c r="E414" i="2"/>
  <c r="E415" i="2"/>
  <c r="E416" i="2"/>
  <c r="E417" i="2"/>
  <c r="E418" i="2"/>
  <c r="B418" i="4" s="1" a="1"/>
  <c r="B418" i="4" s="1"/>
  <c r="E419" i="2"/>
  <c r="E420" i="2"/>
  <c r="E421" i="2"/>
  <c r="E422" i="2"/>
  <c r="E423" i="2"/>
  <c r="E424" i="2"/>
  <c r="E425" i="2"/>
  <c r="E426" i="2"/>
  <c r="B426" i="4" s="1" a="1"/>
  <c r="B426" i="4" s="1"/>
  <c r="E427" i="2"/>
  <c r="E428" i="2"/>
  <c r="E429" i="2"/>
  <c r="E430" i="2"/>
  <c r="E431" i="2"/>
  <c r="E432" i="2"/>
  <c r="E433" i="2"/>
  <c r="E434" i="2"/>
  <c r="B434" i="4" s="1" a="1"/>
  <c r="B434" i="4" s="1"/>
  <c r="E435" i="2"/>
  <c r="E436" i="2"/>
  <c r="E437" i="2"/>
  <c r="E438" i="2"/>
  <c r="E439" i="2"/>
  <c r="E440" i="2"/>
  <c r="E441" i="2"/>
  <c r="E442" i="2"/>
  <c r="B442" i="4" s="1" a="1"/>
  <c r="B442" i="4" s="1"/>
  <c r="E443" i="2"/>
  <c r="E444" i="2"/>
  <c r="E445" i="2"/>
  <c r="E446" i="2"/>
  <c r="E447" i="2"/>
  <c r="E448" i="2"/>
  <c r="E449" i="2"/>
  <c r="E450" i="2"/>
  <c r="B450" i="4" s="1" a="1"/>
  <c r="B450" i="4" s="1"/>
  <c r="E451" i="2"/>
  <c r="E452" i="2"/>
  <c r="E453" i="2"/>
  <c r="E454" i="2"/>
  <c r="E455" i="2"/>
  <c r="E456" i="2"/>
  <c r="E457" i="2"/>
  <c r="E458" i="2"/>
  <c r="B458" i="4" s="1" a="1"/>
  <c r="B458" i="4" s="1"/>
  <c r="E459" i="2"/>
  <c r="E460" i="2"/>
  <c r="E461" i="2"/>
  <c r="E462" i="2"/>
  <c r="E463" i="2"/>
  <c r="E464" i="2"/>
  <c r="E465" i="2"/>
  <c r="E466" i="2"/>
  <c r="B466" i="4" s="1" a="1"/>
  <c r="B466" i="4" s="1"/>
  <c r="E467" i="2"/>
  <c r="E468" i="2"/>
  <c r="E469" i="2"/>
  <c r="E470" i="2"/>
  <c r="E471" i="2"/>
  <c r="E472" i="2"/>
  <c r="E473" i="2"/>
  <c r="E474" i="2"/>
  <c r="B474" i="4" s="1" a="1"/>
  <c r="B474" i="4" s="1"/>
  <c r="E475" i="2"/>
  <c r="E476" i="2"/>
  <c r="E477" i="2"/>
  <c r="E478" i="2"/>
  <c r="E479" i="2"/>
  <c r="E480" i="2"/>
  <c r="E481" i="2"/>
  <c r="E482" i="2"/>
  <c r="B482" i="4" s="1" a="1"/>
  <c r="B482" i="4" s="1"/>
  <c r="E483" i="2"/>
  <c r="E484" i="2"/>
  <c r="E485" i="2"/>
  <c r="E486" i="2"/>
  <c r="E487" i="2"/>
  <c r="E488" i="2"/>
  <c r="E489" i="2"/>
  <c r="E490" i="2"/>
  <c r="B490" i="4" s="1" a="1"/>
  <c r="B490" i="4" s="1"/>
  <c r="E491" i="2"/>
  <c r="E492" i="2"/>
  <c r="E493" i="2"/>
  <c r="E494" i="2"/>
  <c r="E495" i="2"/>
  <c r="E496" i="2"/>
  <c r="E497" i="2"/>
  <c r="E498" i="2"/>
  <c r="B498" i="4" s="1" a="1"/>
  <c r="B498" i="4" s="1"/>
  <c r="E499" i="2"/>
  <c r="E500" i="2"/>
  <c r="E501" i="2"/>
  <c r="E502" i="2"/>
  <c r="E503" i="2"/>
  <c r="E504" i="2"/>
  <c r="E505" i="2"/>
  <c r="E506" i="2"/>
  <c r="B506" i="4" s="1" a="1"/>
  <c r="B506" i="4" s="1"/>
  <c r="E507" i="2"/>
  <c r="E508" i="2"/>
  <c r="E509" i="2"/>
  <c r="E510" i="2"/>
  <c r="E511" i="2"/>
  <c r="E512" i="2"/>
  <c r="E513" i="2"/>
  <c r="E514" i="2"/>
  <c r="B514" i="4" s="1" a="1"/>
  <c r="B514" i="4" s="1"/>
  <c r="E515" i="2"/>
  <c r="E516" i="2"/>
  <c r="E517" i="2"/>
  <c r="E518" i="2"/>
  <c r="E519" i="2"/>
  <c r="E520" i="2"/>
  <c r="E521" i="2"/>
  <c r="E522" i="2"/>
  <c r="B522" i="4" s="1" a="1"/>
  <c r="B522" i="4" s="1"/>
  <c r="E523" i="2"/>
  <c r="E524" i="2"/>
  <c r="E525" i="2"/>
  <c r="E526" i="2"/>
  <c r="E527" i="2"/>
  <c r="E528" i="2"/>
  <c r="E529" i="2"/>
  <c r="E530" i="2"/>
  <c r="B530" i="4" s="1" a="1"/>
  <c r="B530" i="4" s="1"/>
  <c r="E531" i="2"/>
  <c r="E532" i="2"/>
  <c r="E533" i="2"/>
  <c r="E534" i="2"/>
  <c r="E535" i="2"/>
  <c r="E536" i="2"/>
  <c r="E537" i="2"/>
  <c r="E538" i="2"/>
  <c r="B538" i="4" s="1" a="1"/>
  <c r="B538" i="4" s="1"/>
  <c r="E539" i="2"/>
  <c r="E540" i="2"/>
  <c r="E541" i="2"/>
  <c r="E542" i="2"/>
  <c r="E543" i="2"/>
  <c r="E544" i="2"/>
  <c r="E545" i="2"/>
  <c r="E546" i="2"/>
  <c r="B546" i="4" s="1" a="1"/>
  <c r="B546" i="4" s="1"/>
  <c r="E547" i="2"/>
  <c r="E548" i="2"/>
  <c r="E549" i="2"/>
  <c r="E550" i="2"/>
  <c r="E551" i="2"/>
  <c r="E552" i="2"/>
  <c r="E553" i="2"/>
  <c r="E554" i="2"/>
  <c r="B554" i="4" s="1" a="1"/>
  <c r="B554" i="4" s="1"/>
  <c r="E555" i="2"/>
  <c r="E556" i="2"/>
  <c r="E557" i="2"/>
  <c r="E558" i="2"/>
  <c r="E559" i="2"/>
  <c r="E560" i="2"/>
  <c r="E561" i="2"/>
  <c r="E562" i="2"/>
  <c r="B562" i="4" s="1" a="1"/>
  <c r="B562" i="4" s="1"/>
  <c r="E563" i="2"/>
  <c r="E564" i="2"/>
  <c r="E565" i="2"/>
  <c r="E566" i="2"/>
  <c r="E567" i="2"/>
  <c r="E568" i="2"/>
  <c r="E569" i="2"/>
  <c r="E570" i="2"/>
  <c r="B570" i="4" s="1" a="1"/>
  <c r="B570" i="4" s="1"/>
  <c r="E571" i="2"/>
  <c r="E572" i="2"/>
  <c r="E573" i="2"/>
  <c r="E574" i="2"/>
  <c r="E575" i="2"/>
  <c r="E576" i="2"/>
  <c r="E577" i="2"/>
  <c r="E578" i="2"/>
  <c r="B578" i="4" s="1" a="1"/>
  <c r="B578" i="4" s="1"/>
  <c r="E579" i="2"/>
  <c r="E580" i="2"/>
  <c r="E581" i="2"/>
  <c r="E582" i="2"/>
  <c r="E583" i="2"/>
  <c r="E584" i="2"/>
  <c r="E585" i="2"/>
  <c r="E586" i="2"/>
  <c r="B586" i="4" s="1" a="1"/>
  <c r="B586" i="4" s="1"/>
  <c r="E587" i="2"/>
  <c r="E588" i="2"/>
  <c r="E589" i="2"/>
  <c r="E590" i="2"/>
  <c r="E591" i="2"/>
  <c r="E592" i="2"/>
  <c r="E593" i="2"/>
  <c r="E594" i="2"/>
  <c r="B594" i="4" s="1" a="1"/>
  <c r="B594" i="4" s="1"/>
  <c r="E595" i="2"/>
  <c r="E596" i="2"/>
  <c r="E597" i="2"/>
  <c r="E598" i="2"/>
  <c r="E599" i="2"/>
  <c r="E600" i="2"/>
  <c r="E601" i="2"/>
  <c r="E602" i="2"/>
  <c r="B602" i="4" s="1" a="1"/>
  <c r="B602" i="4" s="1"/>
  <c r="E603" i="2"/>
  <c r="E604" i="2"/>
  <c r="E605" i="2"/>
  <c r="E606" i="2"/>
  <c r="E607" i="2"/>
  <c r="E608" i="2"/>
  <c r="E609" i="2"/>
  <c r="E610" i="2"/>
  <c r="B610" i="4" s="1" a="1"/>
  <c r="B610" i="4" s="1"/>
  <c r="E611" i="2"/>
  <c r="E612" i="2"/>
  <c r="E613" i="2"/>
  <c r="E614" i="2"/>
  <c r="E615" i="2"/>
  <c r="E616" i="2"/>
  <c r="E617" i="2"/>
  <c r="E618" i="2"/>
  <c r="B618" i="4" s="1" a="1"/>
  <c r="B618" i="4" s="1"/>
  <c r="E619" i="2"/>
  <c r="E620" i="2"/>
  <c r="E621" i="2"/>
  <c r="E622" i="2"/>
  <c r="E623" i="2"/>
  <c r="E624" i="2"/>
  <c r="E625" i="2"/>
  <c r="E626" i="2"/>
  <c r="B626" i="4" s="1" a="1"/>
  <c r="B626" i="4" s="1"/>
  <c r="E627" i="2"/>
  <c r="E628" i="2"/>
  <c r="E629" i="2"/>
  <c r="E630" i="2"/>
  <c r="E631" i="2"/>
  <c r="E632" i="2"/>
  <c r="E633" i="2"/>
  <c r="E634" i="2"/>
  <c r="B634" i="4" s="1" a="1"/>
  <c r="B634" i="4" s="1"/>
  <c r="E635" i="2"/>
  <c r="E636" i="2"/>
  <c r="E637" i="2"/>
  <c r="E638" i="2"/>
  <c r="E639" i="2"/>
  <c r="E640" i="2"/>
  <c r="E641" i="2"/>
  <c r="E642" i="2"/>
  <c r="B642" i="4" s="1" a="1"/>
  <c r="B642" i="4" s="1"/>
  <c r="E643" i="2"/>
  <c r="E644" i="2"/>
  <c r="E645" i="2"/>
  <c r="E646" i="2"/>
  <c r="E647" i="2"/>
  <c r="E648" i="2"/>
  <c r="E649" i="2"/>
  <c r="E650" i="2"/>
  <c r="B650" i="4" s="1" a="1"/>
  <c r="B650" i="4" s="1"/>
  <c r="E651" i="2"/>
  <c r="E652" i="2"/>
  <c r="E653" i="2"/>
  <c r="E654" i="2"/>
  <c r="E655" i="2"/>
  <c r="E656" i="2"/>
  <c r="E657" i="2"/>
  <c r="E658" i="2"/>
  <c r="B658" i="4" s="1" a="1"/>
  <c r="B658" i="4" s="1"/>
  <c r="E659" i="2"/>
  <c r="E660" i="2"/>
  <c r="E661" i="2"/>
  <c r="E662" i="2"/>
  <c r="E663" i="2"/>
  <c r="E664" i="2"/>
  <c r="E665" i="2"/>
  <c r="E666" i="2"/>
  <c r="B666" i="4" s="1" a="1"/>
  <c r="B666" i="4" s="1"/>
  <c r="E667" i="2"/>
  <c r="E668" i="2"/>
  <c r="E669" i="2"/>
  <c r="E670" i="2"/>
  <c r="E671" i="2"/>
  <c r="E672" i="2"/>
  <c r="E673" i="2"/>
  <c r="E674" i="2"/>
  <c r="B674" i="4" s="1" a="1"/>
  <c r="B674" i="4" s="1"/>
  <c r="E675" i="2"/>
  <c r="E676" i="2"/>
  <c r="E677" i="2"/>
  <c r="E678" i="2"/>
  <c r="E679" i="2"/>
  <c r="E680" i="2"/>
  <c r="E681" i="2"/>
  <c r="E682" i="2"/>
  <c r="B682" i="4" s="1" a="1"/>
  <c r="B682" i="4" s="1"/>
  <c r="E683" i="2"/>
  <c r="E684" i="2"/>
  <c r="E685" i="2"/>
  <c r="E686" i="2"/>
  <c r="E687" i="2"/>
  <c r="E688" i="2"/>
  <c r="E689" i="2"/>
  <c r="E690" i="2"/>
  <c r="B690" i="4" s="1" a="1"/>
  <c r="B690" i="4" s="1"/>
  <c r="E691" i="2"/>
  <c r="E692" i="2"/>
  <c r="E693" i="2"/>
  <c r="E694" i="2"/>
  <c r="E695" i="2"/>
  <c r="E696" i="2"/>
  <c r="E697" i="2"/>
  <c r="E698" i="2"/>
  <c r="B698" i="4" s="1" a="1"/>
  <c r="B698" i="4" s="1"/>
  <c r="E699" i="2"/>
  <c r="E700" i="2"/>
  <c r="E701" i="2"/>
  <c r="E702" i="2"/>
  <c r="E703" i="2"/>
  <c r="E704" i="2"/>
  <c r="E705" i="2"/>
  <c r="E706" i="2"/>
  <c r="B706" i="4" s="1" a="1"/>
  <c r="B706" i="4" s="1"/>
  <c r="E707" i="2"/>
  <c r="E708" i="2"/>
  <c r="E709" i="2"/>
  <c r="E710" i="2"/>
  <c r="E711" i="2"/>
  <c r="E712" i="2"/>
  <c r="E713" i="2"/>
  <c r="E714" i="2"/>
  <c r="B714" i="4" s="1" a="1"/>
  <c r="B714" i="4" s="1"/>
  <c r="E715" i="2"/>
  <c r="E716" i="2"/>
  <c r="E717" i="2"/>
  <c r="E718" i="2"/>
  <c r="E719" i="2"/>
  <c r="E720" i="2"/>
  <c r="E721" i="2"/>
  <c r="E722" i="2"/>
  <c r="B722" i="4" s="1" a="1"/>
  <c r="B722" i="4" s="1"/>
  <c r="E723" i="2"/>
  <c r="E724" i="2"/>
  <c r="E725" i="2"/>
  <c r="E726" i="2"/>
  <c r="E727" i="2"/>
  <c r="E728" i="2"/>
  <c r="E729" i="2"/>
  <c r="E730" i="2"/>
  <c r="B730" i="4" s="1" a="1"/>
  <c r="B730" i="4" s="1"/>
  <c r="E731" i="2"/>
  <c r="E732" i="2"/>
  <c r="E733" i="2"/>
  <c r="E734" i="2"/>
  <c r="E735" i="2"/>
  <c r="E736" i="2"/>
  <c r="E737" i="2"/>
  <c r="E738" i="2"/>
  <c r="B738" i="4" s="1" a="1"/>
  <c r="B738" i="4" s="1"/>
  <c r="E739" i="2"/>
  <c r="E740" i="2"/>
  <c r="E741" i="2"/>
  <c r="E742" i="2"/>
  <c r="E743" i="2"/>
  <c r="E744" i="2"/>
  <c r="E745" i="2"/>
  <c r="E746" i="2"/>
  <c r="B746" i="4" s="1" a="1"/>
  <c r="B746" i="4" s="1"/>
  <c r="E747" i="2"/>
  <c r="E748" i="2"/>
  <c r="E749" i="2"/>
  <c r="E750" i="2"/>
  <c r="E751" i="2"/>
  <c r="E752" i="2"/>
  <c r="E753" i="2"/>
  <c r="E754" i="2"/>
  <c r="B754" i="4" s="1" a="1"/>
  <c r="B754" i="4" s="1"/>
  <c r="E755" i="2"/>
  <c r="E756" i="2"/>
  <c r="E757" i="2"/>
  <c r="E758" i="2"/>
  <c r="E759" i="2"/>
  <c r="E760" i="2"/>
  <c r="E761" i="2"/>
  <c r="E762" i="2"/>
  <c r="B762" i="4" s="1" a="1"/>
  <c r="B762" i="4" s="1"/>
  <c r="E763" i="2"/>
  <c r="E764" i="2"/>
  <c r="E765" i="2"/>
  <c r="E766" i="2"/>
  <c r="E767" i="2"/>
  <c r="E768" i="2"/>
  <c r="E769" i="2"/>
  <c r="E770" i="2"/>
  <c r="B770" i="4" s="1" a="1"/>
  <c r="B770" i="4" s="1"/>
  <c r="E771" i="2"/>
  <c r="E772" i="2"/>
  <c r="E773" i="2"/>
  <c r="E774" i="2"/>
  <c r="E775" i="2"/>
  <c r="E776" i="2"/>
  <c r="E777" i="2"/>
  <c r="E778" i="2"/>
  <c r="B778" i="4" s="1" a="1"/>
  <c r="B778" i="4" s="1"/>
  <c r="E779" i="2"/>
  <c r="E780" i="2"/>
  <c r="E781" i="2"/>
  <c r="E782" i="2"/>
  <c r="E783" i="2"/>
  <c r="E784" i="2"/>
  <c r="E785" i="2"/>
  <c r="E786" i="2"/>
  <c r="B786" i="4" s="1" a="1"/>
  <c r="B786" i="4" s="1"/>
  <c r="E787" i="2"/>
  <c r="E788" i="2"/>
  <c r="E789" i="2"/>
  <c r="E790" i="2"/>
  <c r="E791" i="2"/>
  <c r="E792" i="2"/>
  <c r="E793" i="2"/>
  <c r="E794" i="2"/>
  <c r="B794" i="4" s="1" a="1"/>
  <c r="B794" i="4" s="1"/>
  <c r="E795" i="2"/>
  <c r="E796" i="2"/>
  <c r="E797" i="2"/>
  <c r="E798" i="2"/>
  <c r="E799" i="2"/>
  <c r="E800" i="2"/>
  <c r="E801" i="2"/>
  <c r="E802" i="2"/>
  <c r="B802" i="4" s="1" a="1"/>
  <c r="B802" i="4" s="1"/>
  <c r="E803" i="2"/>
  <c r="E804" i="2"/>
  <c r="E805" i="2"/>
  <c r="E806" i="2"/>
  <c r="E807" i="2"/>
  <c r="E808" i="2"/>
  <c r="E809" i="2"/>
  <c r="E810" i="2"/>
  <c r="B810" i="4" s="1" a="1"/>
  <c r="B810" i="4" s="1"/>
  <c r="E811" i="2"/>
  <c r="E812" i="2"/>
  <c r="E813" i="2"/>
  <c r="E814" i="2"/>
  <c r="E815" i="2"/>
  <c r="E816" i="2"/>
  <c r="E817" i="2"/>
  <c r="E818" i="2"/>
  <c r="B818" i="4" s="1" a="1"/>
  <c r="B818" i="4" s="1"/>
  <c r="E819" i="2"/>
  <c r="E820" i="2"/>
  <c r="E821" i="2"/>
  <c r="E822" i="2"/>
  <c r="E823" i="2"/>
  <c r="E824" i="2"/>
  <c r="E825" i="2"/>
  <c r="E826" i="2"/>
  <c r="B826" i="4" s="1" a="1"/>
  <c r="B826" i="4" s="1"/>
  <c r="E827" i="2"/>
  <c r="E828" i="2"/>
  <c r="E829" i="2"/>
  <c r="E830" i="2"/>
  <c r="E831" i="2"/>
  <c r="E832" i="2"/>
  <c r="E833" i="2"/>
  <c r="E834" i="2"/>
  <c r="B834" i="4" s="1" a="1"/>
  <c r="B834" i="4" s="1"/>
  <c r="E835" i="2"/>
  <c r="E836" i="2"/>
  <c r="E837" i="2"/>
  <c r="E838" i="2"/>
  <c r="E839" i="2"/>
  <c r="E840" i="2"/>
  <c r="E841" i="2"/>
  <c r="E842" i="2"/>
  <c r="B842" i="4" s="1" a="1"/>
  <c r="B842" i="4" s="1"/>
  <c r="E843" i="2"/>
  <c r="E844" i="2"/>
  <c r="E845" i="2"/>
  <c r="E846" i="2"/>
  <c r="E847" i="2"/>
  <c r="E848" i="2"/>
  <c r="E849" i="2"/>
  <c r="E850" i="2"/>
  <c r="B850" i="4" s="1" a="1"/>
  <c r="B850" i="4" s="1"/>
  <c r="E851" i="2"/>
  <c r="E852" i="2"/>
  <c r="E853" i="2"/>
  <c r="E854" i="2"/>
  <c r="E855" i="2"/>
  <c r="E856" i="2"/>
  <c r="E857" i="2"/>
  <c r="E858" i="2"/>
  <c r="B858" i="4" s="1" a="1"/>
  <c r="B858" i="4" s="1"/>
  <c r="E859" i="2"/>
  <c r="E860" i="2"/>
  <c r="E861" i="2"/>
  <c r="E862" i="2"/>
  <c r="E863" i="2"/>
  <c r="E864" i="2"/>
  <c r="E865" i="2"/>
  <c r="E866" i="2"/>
  <c r="B866" i="4" s="1" a="1"/>
  <c r="B866" i="4" s="1"/>
  <c r="E867" i="2"/>
  <c r="E868" i="2"/>
  <c r="E869" i="2"/>
  <c r="E870" i="2"/>
  <c r="E871" i="2"/>
  <c r="E872" i="2"/>
  <c r="E873" i="2"/>
  <c r="E874" i="2"/>
  <c r="B874" i="4" s="1" a="1"/>
  <c r="B874" i="4" s="1"/>
  <c r="E875" i="2"/>
  <c r="E876" i="2"/>
  <c r="E877" i="2"/>
  <c r="E878" i="2"/>
  <c r="E879" i="2"/>
  <c r="E880" i="2"/>
  <c r="E881" i="2"/>
  <c r="E882" i="2"/>
  <c r="B882" i="4" s="1" a="1"/>
  <c r="B882" i="4" s="1"/>
  <c r="E883" i="2"/>
  <c r="E884" i="2"/>
  <c r="E885" i="2"/>
  <c r="E886" i="2"/>
  <c r="E887" i="2"/>
  <c r="E888" i="2"/>
  <c r="E889" i="2"/>
  <c r="E890" i="2"/>
  <c r="B890" i="4" s="1" a="1"/>
  <c r="B890" i="4" s="1"/>
  <c r="E891" i="2"/>
  <c r="E892" i="2"/>
  <c r="E893" i="2"/>
  <c r="E894" i="2"/>
  <c r="E895" i="2"/>
  <c r="E896" i="2"/>
  <c r="E897" i="2"/>
  <c r="E898" i="2"/>
  <c r="B898" i="4" s="1" a="1"/>
  <c r="B898" i="4" s="1"/>
  <c r="E899" i="2"/>
  <c r="E900" i="2"/>
  <c r="E901" i="2"/>
  <c r="E902" i="2"/>
  <c r="E903" i="2"/>
  <c r="E904" i="2"/>
  <c r="E905" i="2"/>
  <c r="E906" i="2"/>
  <c r="B906" i="4" s="1" a="1"/>
  <c r="B906" i="4" s="1"/>
  <c r="E907" i="2"/>
  <c r="E908" i="2"/>
  <c r="E909" i="2"/>
  <c r="E910" i="2"/>
  <c r="E911" i="2"/>
  <c r="E912" i="2"/>
  <c r="E913" i="2"/>
  <c r="E914" i="2"/>
  <c r="B914" i="4" s="1" a="1"/>
  <c r="B914" i="4" s="1"/>
  <c r="E915" i="2"/>
  <c r="E916" i="2"/>
  <c r="E917" i="2"/>
  <c r="E918" i="2"/>
  <c r="E919" i="2"/>
  <c r="E920" i="2"/>
  <c r="E921" i="2"/>
  <c r="E922" i="2"/>
  <c r="B922" i="4" s="1" a="1"/>
  <c r="B922" i="4" s="1"/>
  <c r="E923" i="2"/>
  <c r="E924" i="2"/>
  <c r="E925" i="2"/>
  <c r="E926" i="2"/>
  <c r="E927" i="2"/>
  <c r="E928" i="2"/>
  <c r="E929" i="2"/>
  <c r="E930" i="2"/>
  <c r="B930" i="4" s="1" a="1"/>
  <c r="B930" i="4" s="1"/>
  <c r="E931" i="2"/>
  <c r="E932" i="2"/>
  <c r="E933" i="2"/>
  <c r="E934" i="2"/>
  <c r="E935" i="2"/>
  <c r="E936" i="2"/>
  <c r="E937" i="2"/>
  <c r="E938" i="2"/>
  <c r="B938" i="4" s="1" a="1"/>
  <c r="B938" i="4" s="1"/>
  <c r="E939" i="2"/>
  <c r="E940" i="2"/>
  <c r="E941" i="2"/>
  <c r="E942" i="2"/>
  <c r="E943" i="2"/>
  <c r="E944" i="2"/>
  <c r="E945" i="2"/>
  <c r="E946" i="2"/>
  <c r="B946" i="4" s="1" a="1"/>
  <c r="B946" i="4" s="1"/>
  <c r="E947" i="2"/>
  <c r="E948" i="2"/>
  <c r="E949" i="2"/>
  <c r="E950" i="2"/>
  <c r="E951" i="2"/>
  <c r="E952" i="2"/>
  <c r="E953" i="2"/>
  <c r="E954" i="2"/>
  <c r="B954" i="4" s="1" a="1"/>
  <c r="B954" i="4" s="1"/>
  <c r="E955" i="2"/>
  <c r="E956" i="2"/>
  <c r="E957" i="2"/>
  <c r="E958" i="2"/>
  <c r="E959" i="2"/>
  <c r="E960" i="2"/>
  <c r="E961" i="2"/>
  <c r="E962" i="2"/>
  <c r="B962" i="4" s="1" a="1"/>
  <c r="B962" i="4" s="1"/>
  <c r="E963" i="2"/>
  <c r="E964" i="2"/>
  <c r="E965" i="2"/>
  <c r="E966" i="2"/>
  <c r="E967" i="2"/>
  <c r="E968" i="2"/>
  <c r="E969" i="2"/>
  <c r="E970" i="2"/>
  <c r="B970" i="4" s="1" a="1"/>
  <c r="B970" i="4" s="1"/>
  <c r="E971" i="2"/>
  <c r="E972" i="2"/>
  <c r="E973" i="2"/>
  <c r="E974" i="2"/>
  <c r="E975" i="2"/>
  <c r="E976" i="2"/>
  <c r="E977" i="2"/>
  <c r="E978" i="2"/>
  <c r="B978" i="4" s="1" a="1"/>
  <c r="B978" i="4" s="1"/>
  <c r="E979" i="2"/>
  <c r="E980" i="2"/>
  <c r="E981" i="2"/>
  <c r="E982" i="2"/>
  <c r="E983" i="2"/>
  <c r="E984" i="2"/>
  <c r="E985" i="2"/>
  <c r="E986" i="2"/>
  <c r="B986" i="4" s="1" a="1"/>
  <c r="B986" i="4" s="1"/>
  <c r="E987" i="2"/>
  <c r="E988" i="2"/>
  <c r="E989" i="2"/>
  <c r="E990" i="2"/>
  <c r="E991" i="2"/>
  <c r="E992" i="2"/>
  <c r="E993" i="2"/>
  <c r="E994" i="2"/>
  <c r="B994" i="4" s="1" a="1"/>
  <c r="B994" i="4" s="1"/>
  <c r="E995" i="2"/>
  <c r="E996" i="2"/>
  <c r="E997" i="2"/>
  <c r="E998" i="2"/>
  <c r="E999" i="2"/>
  <c r="E1000" i="2"/>
  <c r="E1001" i="2"/>
  <c r="E1002" i="2"/>
  <c r="B1002" i="4" s="1" a="1"/>
  <c r="B1002" i="4" s="1"/>
  <c r="E1003" i="2"/>
  <c r="E1004" i="2"/>
  <c r="E1005" i="2"/>
  <c r="E1006" i="2"/>
  <c r="E1007" i="2"/>
  <c r="E1008" i="2"/>
  <c r="E1009" i="2"/>
  <c r="E1010" i="2"/>
  <c r="B1010" i="4" s="1" a="1"/>
  <c r="B1010" i="4" s="1"/>
  <c r="E1011" i="2"/>
  <c r="E1012" i="2"/>
  <c r="E1013" i="2"/>
  <c r="E1014" i="2"/>
  <c r="E1015" i="2"/>
  <c r="E1016" i="2"/>
  <c r="E1017" i="2"/>
  <c r="E1018" i="2"/>
  <c r="B1018" i="4" s="1" a="1"/>
  <c r="B1018" i="4" s="1"/>
  <c r="E1019" i="2"/>
  <c r="E1020" i="2"/>
  <c r="E1021" i="2"/>
  <c r="E1022" i="2"/>
  <c r="E1023" i="2"/>
  <c r="E1024" i="2"/>
  <c r="E1025" i="2"/>
  <c r="E1026" i="2"/>
  <c r="B1026" i="4" s="1" a="1"/>
  <c r="B1026" i="4" s="1"/>
  <c r="E1027" i="2"/>
  <c r="E1028" i="2"/>
  <c r="E1029" i="2"/>
  <c r="E1030" i="2"/>
  <c r="E1031" i="2"/>
  <c r="E1032" i="2"/>
  <c r="E1033" i="2"/>
  <c r="E1034" i="2"/>
  <c r="B1034" i="4" s="1" a="1"/>
  <c r="B1034" i="4" s="1"/>
  <c r="E1035" i="2"/>
  <c r="E1036" i="2"/>
  <c r="E1037" i="2"/>
  <c r="E1038" i="2"/>
  <c r="E1039" i="2"/>
  <c r="E1040" i="2"/>
  <c r="E1041" i="2"/>
  <c r="E1042" i="2"/>
  <c r="B1042" i="4" s="1" a="1"/>
  <c r="B1042" i="4" s="1"/>
  <c r="E1043" i="2"/>
  <c r="E1044" i="2"/>
  <c r="E1045" i="2"/>
  <c r="E1046" i="2"/>
  <c r="E1047" i="2"/>
  <c r="E1048" i="2"/>
  <c r="E1049" i="2"/>
  <c r="E1050" i="2"/>
  <c r="B1050" i="4" s="1" a="1"/>
  <c r="B1050" i="4" s="1"/>
  <c r="E1051" i="2"/>
  <c r="E1052" i="2"/>
  <c r="E1053" i="2"/>
  <c r="E1054" i="2"/>
  <c r="E1055" i="2"/>
  <c r="E1056" i="2"/>
  <c r="E1057" i="2"/>
  <c r="E1058" i="2"/>
  <c r="B1058" i="4" s="1" a="1"/>
  <c r="B1058" i="4" s="1"/>
  <c r="E1059" i="2"/>
  <c r="E1060" i="2"/>
  <c r="E1061" i="2"/>
  <c r="E1062" i="2"/>
  <c r="E1063" i="2"/>
  <c r="E1064" i="2"/>
  <c r="E1065" i="2"/>
  <c r="E1066" i="2"/>
  <c r="B1066" i="4" s="1" a="1"/>
  <c r="B1066" i="4" s="1"/>
  <c r="E1067" i="2"/>
  <c r="E1068" i="2"/>
  <c r="E1069" i="2"/>
  <c r="E1070" i="2"/>
  <c r="E1071" i="2"/>
  <c r="E1072" i="2"/>
  <c r="E1073" i="2"/>
  <c r="E1074" i="2"/>
  <c r="B1074" i="4" s="1" a="1"/>
  <c r="B1074" i="4" s="1"/>
  <c r="E1075" i="2"/>
  <c r="E1076" i="2"/>
  <c r="E1077" i="2"/>
  <c r="E1078" i="2"/>
  <c r="E1079" i="2"/>
  <c r="E1080" i="2"/>
  <c r="E1081" i="2"/>
  <c r="E1082" i="2"/>
  <c r="B1082" i="4" s="1" a="1"/>
  <c r="B1082" i="4" s="1"/>
  <c r="E1083" i="2"/>
  <c r="E1084" i="2"/>
  <c r="E1085" i="2"/>
  <c r="E1086" i="2"/>
  <c r="E1087" i="2"/>
  <c r="E1088" i="2"/>
  <c r="E1089" i="2"/>
  <c r="E1090" i="2"/>
  <c r="B1090" i="4" s="1" a="1"/>
  <c r="B1090" i="4" s="1"/>
  <c r="E1091" i="2"/>
  <c r="E1092" i="2"/>
  <c r="E1093" i="2"/>
  <c r="E1094" i="2"/>
  <c r="E1095" i="2"/>
  <c r="E1096" i="2"/>
  <c r="E1097" i="2"/>
  <c r="E1098" i="2"/>
  <c r="B1098" i="4" s="1" a="1"/>
  <c r="B1098" i="4" s="1"/>
  <c r="E1099" i="2"/>
  <c r="E1100" i="2"/>
  <c r="E1101" i="2"/>
  <c r="E1102" i="2"/>
  <c r="E1103" i="2"/>
  <c r="E1104" i="2"/>
  <c r="E1105" i="2"/>
  <c r="E1106" i="2"/>
  <c r="B1106" i="4" s="1" a="1"/>
  <c r="B1106" i="4" s="1"/>
  <c r="E1107" i="2"/>
  <c r="E1108" i="2"/>
  <c r="E1109" i="2"/>
  <c r="E1110" i="2"/>
  <c r="E1111" i="2"/>
  <c r="E1112" i="2"/>
  <c r="E1113" i="2"/>
  <c r="E1114" i="2"/>
  <c r="B1114" i="4" s="1" a="1"/>
  <c r="B1114" i="4" s="1"/>
  <c r="E1115" i="2"/>
  <c r="E1116" i="2"/>
  <c r="E1117" i="2"/>
  <c r="E1118" i="2"/>
  <c r="E1119" i="2"/>
  <c r="E1120" i="2"/>
  <c r="E1121" i="2"/>
  <c r="E1122" i="2"/>
  <c r="B1122" i="4" s="1" a="1"/>
  <c r="B1122" i="4" s="1"/>
  <c r="E1123" i="2"/>
  <c r="E1124" i="2"/>
  <c r="E1125" i="2"/>
  <c r="E1126" i="2"/>
  <c r="E1127" i="2"/>
  <c r="E1128" i="2"/>
  <c r="E1129" i="2"/>
  <c r="E1130" i="2"/>
  <c r="B1130" i="4" s="1" a="1"/>
  <c r="B1130" i="4" s="1"/>
  <c r="E1131" i="2"/>
  <c r="E1132" i="2"/>
  <c r="E1133" i="2"/>
  <c r="E1134" i="2"/>
  <c r="E1135" i="2"/>
  <c r="E1136" i="2"/>
  <c r="E1137" i="2"/>
  <c r="E1138" i="2"/>
  <c r="B1138" i="4" s="1" a="1"/>
  <c r="B1138" i="4" s="1"/>
  <c r="E1139" i="2"/>
  <c r="E1140" i="2"/>
  <c r="E1141" i="2"/>
  <c r="E1142" i="2"/>
  <c r="E1143" i="2"/>
  <c r="E1144" i="2"/>
  <c r="E1145" i="2"/>
  <c r="E1146" i="2"/>
  <c r="B1146" i="4" s="1" a="1"/>
  <c r="B1146" i="4" s="1"/>
  <c r="E1147" i="2"/>
  <c r="E1148" i="2"/>
  <c r="E1149" i="2"/>
  <c r="E1150" i="2"/>
  <c r="E1151" i="2"/>
  <c r="E1152" i="2"/>
  <c r="E1153" i="2"/>
  <c r="E1154" i="2"/>
  <c r="B1154" i="4" s="1" a="1"/>
  <c r="B1154" i="4" s="1"/>
  <c r="E1155" i="2"/>
  <c r="E1156" i="2"/>
  <c r="E1157" i="2"/>
  <c r="E1158" i="2"/>
  <c r="E1159" i="2"/>
  <c r="E1160" i="2"/>
  <c r="E1161" i="2"/>
  <c r="E1162" i="2"/>
  <c r="B1162" i="4" s="1" a="1"/>
  <c r="B1162" i="4" s="1"/>
  <c r="E1163" i="2"/>
  <c r="E1164" i="2"/>
  <c r="E1165" i="2"/>
  <c r="E1166" i="2"/>
  <c r="E1167" i="2"/>
  <c r="E1168" i="2"/>
  <c r="E1169" i="2"/>
  <c r="E1170" i="2"/>
  <c r="B1170" i="4" s="1" a="1"/>
  <c r="B1170" i="4" s="1"/>
  <c r="E1171" i="2"/>
  <c r="E1172" i="2"/>
  <c r="E1173" i="2"/>
  <c r="E1174" i="2"/>
  <c r="E1175" i="2"/>
  <c r="E1176" i="2"/>
  <c r="E1177" i="2"/>
  <c r="E1178" i="2"/>
  <c r="B1178" i="4" s="1" a="1"/>
  <c r="B1178" i="4" s="1"/>
  <c r="E1179" i="2"/>
  <c r="E1180" i="2"/>
  <c r="E1181" i="2"/>
  <c r="E1182" i="2"/>
  <c r="E1183" i="2"/>
  <c r="E1184" i="2"/>
  <c r="E1185" i="2"/>
  <c r="E1186" i="2"/>
  <c r="B1186" i="4" s="1" a="1"/>
  <c r="B1186" i="4" s="1"/>
  <c r="E1187" i="2"/>
  <c r="E1188" i="2"/>
  <c r="E1189" i="2"/>
  <c r="E1190" i="2"/>
  <c r="E1191" i="2"/>
  <c r="E1192" i="2"/>
  <c r="E1193" i="2"/>
  <c r="E1194" i="2"/>
  <c r="B1194" i="4" s="1" a="1"/>
  <c r="B1194" i="4" s="1"/>
  <c r="E1195" i="2"/>
  <c r="E1196" i="2"/>
  <c r="E1197" i="2"/>
  <c r="E1198" i="2"/>
  <c r="E1199" i="2"/>
  <c r="E1200" i="2"/>
  <c r="E1201" i="2"/>
  <c r="E1202" i="2"/>
  <c r="B1202" i="4" s="1" a="1"/>
  <c r="B1202" i="4" s="1"/>
  <c r="E1203" i="2"/>
  <c r="E1204" i="2"/>
  <c r="E1205" i="2"/>
  <c r="E1206" i="2"/>
  <c r="E1207" i="2"/>
  <c r="E1208" i="2"/>
  <c r="E1209" i="2"/>
  <c r="E1210" i="2"/>
  <c r="B1210" i="4" s="1" a="1"/>
  <c r="B1210" i="4" s="1"/>
  <c r="E1211" i="2"/>
  <c r="E1212" i="2"/>
  <c r="E1213" i="2"/>
  <c r="E1214" i="2"/>
  <c r="E1215" i="2"/>
  <c r="E1216" i="2"/>
  <c r="E1217" i="2"/>
  <c r="E1218" i="2"/>
  <c r="B1218" i="4" s="1" a="1"/>
  <c r="B1218" i="4" s="1"/>
  <c r="E1219" i="2"/>
  <c r="E1220" i="2"/>
  <c r="E1221" i="2"/>
  <c r="E1222" i="2"/>
  <c r="E1223" i="2"/>
  <c r="E1224" i="2"/>
  <c r="E1225" i="2"/>
  <c r="E1226" i="2"/>
  <c r="B1226" i="4" s="1" a="1"/>
  <c r="B1226" i="4" s="1"/>
  <c r="E1227" i="2"/>
  <c r="E1228" i="2"/>
  <c r="E1229" i="2"/>
  <c r="E1230" i="2"/>
  <c r="E1231" i="2"/>
  <c r="E1232" i="2"/>
  <c r="E1233" i="2"/>
  <c r="E1234" i="2"/>
  <c r="B1234" i="4" s="1" a="1"/>
  <c r="B1234" i="4" s="1"/>
  <c r="E1235" i="2"/>
  <c r="E1236" i="2"/>
  <c r="E1237" i="2"/>
  <c r="E1238" i="2"/>
  <c r="E1239" i="2"/>
  <c r="E1240" i="2"/>
  <c r="E1241" i="2"/>
  <c r="E1242" i="2"/>
  <c r="B1242" i="4" s="1" a="1"/>
  <c r="B1242" i="4" s="1"/>
  <c r="E1243" i="2"/>
  <c r="E1244" i="2"/>
  <c r="E1245" i="2"/>
  <c r="E1246" i="2"/>
  <c r="E1247" i="2"/>
  <c r="E1248" i="2"/>
  <c r="E1249" i="2"/>
  <c r="E1250" i="2"/>
  <c r="B1250" i="4" s="1" a="1"/>
  <c r="B1250" i="4" s="1"/>
  <c r="E1251" i="2"/>
  <c r="E1252" i="2"/>
  <c r="E1253" i="2"/>
  <c r="E1254" i="2"/>
  <c r="E1255" i="2"/>
  <c r="E1256" i="2"/>
  <c r="E1257" i="2"/>
  <c r="E1258" i="2"/>
  <c r="B1258" i="4" s="1" a="1"/>
  <c r="B1258" i="4" s="1"/>
  <c r="E1259" i="2"/>
  <c r="E1260" i="2"/>
  <c r="E1261" i="2"/>
  <c r="E1262" i="2"/>
  <c r="E1263" i="2"/>
  <c r="E1264" i="2"/>
  <c r="E1265" i="2"/>
  <c r="E1266" i="2"/>
  <c r="B1266" i="4" s="1" a="1"/>
  <c r="B1266" i="4" s="1"/>
  <c r="E1267" i="2"/>
  <c r="E1268" i="2"/>
  <c r="E1269" i="2"/>
  <c r="E1270" i="2"/>
  <c r="E1271" i="2"/>
  <c r="E1272" i="2"/>
  <c r="E1273" i="2"/>
  <c r="E1274" i="2"/>
  <c r="B1274" i="4" s="1" a="1"/>
  <c r="B1274" i="4" s="1"/>
  <c r="E1275" i="2"/>
  <c r="E1276" i="2"/>
  <c r="E1277" i="2"/>
  <c r="E1278" i="2"/>
  <c r="E1279" i="2"/>
  <c r="E1280" i="2"/>
  <c r="E1281" i="2"/>
  <c r="E1282" i="2"/>
  <c r="B1282" i="4" s="1" a="1"/>
  <c r="B1282" i="4" s="1"/>
  <c r="E1283" i="2"/>
  <c r="E1284" i="2"/>
  <c r="E1285" i="2"/>
  <c r="E1286" i="2"/>
  <c r="E1287" i="2"/>
  <c r="E1288" i="2"/>
  <c r="E1289" i="2"/>
  <c r="E1290" i="2"/>
  <c r="B1290" i="4" s="1" a="1"/>
  <c r="B1290" i="4" s="1"/>
  <c r="E1291" i="2"/>
  <c r="E1292" i="2"/>
  <c r="E1293" i="2"/>
  <c r="E1294" i="2"/>
  <c r="E1295" i="2"/>
  <c r="E1296" i="2"/>
  <c r="E1297" i="2"/>
  <c r="E1298" i="2"/>
  <c r="B1298" i="4" s="1" a="1"/>
  <c r="B1298" i="4" s="1"/>
  <c r="E1299" i="2"/>
  <c r="E1300" i="2"/>
  <c r="E1301" i="2"/>
  <c r="E1302" i="2"/>
  <c r="E1303" i="2"/>
  <c r="E1304" i="2"/>
  <c r="E1305" i="2"/>
  <c r="E1306" i="2"/>
  <c r="B1306" i="4" s="1" a="1"/>
  <c r="B1306" i="4" s="1"/>
  <c r="E1307" i="2"/>
  <c r="E1308" i="2"/>
  <c r="E1309" i="2"/>
  <c r="E1310" i="2"/>
  <c r="E1311" i="2"/>
  <c r="E1312" i="2"/>
  <c r="E1313" i="2"/>
  <c r="E1314" i="2"/>
  <c r="B1314" i="4" s="1" a="1"/>
  <c r="B1314" i="4" s="1"/>
  <c r="E1315" i="2"/>
  <c r="E1316" i="2"/>
  <c r="E1317" i="2"/>
  <c r="E1318" i="2"/>
  <c r="E1319" i="2"/>
  <c r="E1320" i="2"/>
  <c r="E1321" i="2"/>
  <c r="E1322" i="2"/>
  <c r="B1322" i="4" s="1" a="1"/>
  <c r="B1322" i="4" s="1"/>
  <c r="E1323" i="2"/>
  <c r="E1324" i="2"/>
  <c r="E1325" i="2"/>
  <c r="E1326" i="2"/>
  <c r="E1327" i="2"/>
  <c r="E1328" i="2"/>
  <c r="E1329" i="2"/>
  <c r="E1330" i="2"/>
  <c r="B1330" i="4" s="1" a="1"/>
  <c r="B1330" i="4" s="1"/>
  <c r="E1331" i="2"/>
  <c r="E1332" i="2"/>
  <c r="E1333" i="2"/>
  <c r="E1334" i="2"/>
  <c r="E1335" i="2"/>
  <c r="E1336" i="2"/>
  <c r="E1337" i="2"/>
  <c r="E1338" i="2"/>
  <c r="B1338" i="4" s="1" a="1"/>
  <c r="B1338" i="4" s="1"/>
  <c r="E1339" i="2"/>
  <c r="E1340" i="2"/>
  <c r="E1341" i="2"/>
  <c r="E1342" i="2"/>
  <c r="E1343" i="2"/>
  <c r="E1344" i="2"/>
  <c r="E1345" i="2"/>
  <c r="E1346" i="2"/>
  <c r="B1346" i="4" s="1" a="1"/>
  <c r="B1346" i="4" s="1"/>
  <c r="E1347" i="2"/>
  <c r="E1348" i="2"/>
  <c r="E1349" i="2"/>
  <c r="E1350" i="2"/>
  <c r="E1351" i="2"/>
  <c r="E1352" i="2"/>
  <c r="E1353" i="2"/>
  <c r="E1354" i="2"/>
  <c r="B1354" i="4" s="1" a="1"/>
  <c r="B1354" i="4" s="1"/>
  <c r="E1355" i="2"/>
  <c r="E1356" i="2"/>
  <c r="E1357" i="2"/>
  <c r="E1358" i="2"/>
  <c r="E1359" i="2"/>
  <c r="E1360" i="2"/>
  <c r="E1361" i="2"/>
  <c r="E1362" i="2"/>
  <c r="B1362" i="4" s="1" a="1"/>
  <c r="B1362" i="4" s="1"/>
  <c r="E1363" i="2"/>
  <c r="E1364" i="2"/>
  <c r="E1365" i="2"/>
  <c r="E1366" i="2"/>
  <c r="E1367" i="2"/>
  <c r="E1368" i="2"/>
  <c r="E1369" i="2"/>
  <c r="E1370" i="2"/>
  <c r="B1370" i="4" s="1" a="1"/>
  <c r="B1370" i="4" s="1"/>
  <c r="E1371" i="2"/>
  <c r="E1372" i="2"/>
  <c r="E1373" i="2"/>
  <c r="E1374" i="2"/>
  <c r="E1375" i="2"/>
  <c r="E1376" i="2"/>
  <c r="E1377" i="2"/>
  <c r="E1378" i="2"/>
  <c r="B1378" i="4" s="1" a="1"/>
  <c r="B1378" i="4" s="1"/>
  <c r="E1379" i="2"/>
  <c r="E1380" i="2"/>
  <c r="E1381" i="2"/>
  <c r="E1382" i="2"/>
  <c r="E1383" i="2"/>
  <c r="E1384" i="2"/>
  <c r="E1385" i="2"/>
  <c r="E1386" i="2"/>
  <c r="B1386" i="4" s="1" a="1"/>
  <c r="B1386" i="4" s="1"/>
  <c r="E1387" i="2"/>
  <c r="E1388" i="2"/>
  <c r="E1389" i="2"/>
  <c r="E1390" i="2"/>
  <c r="E1391" i="2"/>
  <c r="E1392" i="2"/>
  <c r="E1393" i="2"/>
  <c r="E1394" i="2"/>
  <c r="B1394" i="4" s="1" a="1"/>
  <c r="B1394" i="4" s="1"/>
  <c r="E1395" i="2"/>
  <c r="E1396" i="2"/>
  <c r="E1397" i="2"/>
  <c r="E1398" i="2"/>
  <c r="E1399" i="2"/>
  <c r="E1400" i="2"/>
  <c r="E1401" i="2"/>
  <c r="E1402" i="2"/>
  <c r="B1402" i="4" s="1" a="1"/>
  <c r="B1402" i="4" s="1"/>
  <c r="E1403" i="2"/>
  <c r="E1404" i="2"/>
  <c r="E1405" i="2"/>
  <c r="E1406" i="2"/>
  <c r="E1407" i="2"/>
  <c r="E1408" i="2"/>
  <c r="E1409" i="2"/>
  <c r="E1410" i="2"/>
  <c r="B1410" i="4" s="1" a="1"/>
  <c r="B1410" i="4" s="1"/>
  <c r="E1411" i="2"/>
  <c r="E1412" i="2"/>
  <c r="E1413" i="2"/>
  <c r="E1414" i="2"/>
  <c r="E1415" i="2"/>
  <c r="E1416" i="2"/>
  <c r="E1417" i="2"/>
  <c r="E1418" i="2"/>
  <c r="B1418" i="4" s="1" a="1"/>
  <c r="B1418" i="4" s="1"/>
  <c r="E1419" i="2"/>
  <c r="E1420" i="2"/>
  <c r="E1421" i="2"/>
  <c r="E1422" i="2"/>
  <c r="E1423" i="2"/>
  <c r="E1424" i="2"/>
  <c r="E1425" i="2"/>
  <c r="E1426" i="2"/>
  <c r="B1426" i="4" s="1" a="1"/>
  <c r="B1426" i="4" s="1"/>
  <c r="E1427" i="2"/>
  <c r="E1428" i="2"/>
  <c r="E1429" i="2"/>
  <c r="E1430" i="2"/>
  <c r="E1431" i="2"/>
  <c r="E1432" i="2"/>
  <c r="E1433" i="2"/>
  <c r="E1434" i="2"/>
  <c r="B1434" i="4" s="1" a="1"/>
  <c r="B1434" i="4" s="1"/>
  <c r="E1435" i="2"/>
  <c r="E1436" i="2"/>
  <c r="E1437" i="2"/>
  <c r="E1438" i="2"/>
  <c r="E1439" i="2"/>
  <c r="E1440" i="2"/>
  <c r="E1441" i="2"/>
  <c r="E1442" i="2"/>
  <c r="B1442" i="4" s="1" a="1"/>
  <c r="B1442" i="4" s="1"/>
  <c r="E1443" i="2"/>
  <c r="E1444" i="2"/>
  <c r="E1445" i="2"/>
  <c r="E1446" i="2"/>
  <c r="E1447" i="2"/>
  <c r="E1448" i="2"/>
  <c r="E1449" i="2"/>
  <c r="E1450" i="2"/>
  <c r="B1450" i="4" s="1" a="1"/>
  <c r="B1450" i="4" s="1"/>
  <c r="E1451" i="2"/>
  <c r="E1452" i="2"/>
  <c r="E1453" i="2"/>
  <c r="E1454" i="2"/>
  <c r="E1455" i="2"/>
  <c r="E1456" i="2"/>
  <c r="E1457" i="2"/>
  <c r="E1458" i="2"/>
  <c r="B1458" i="4" s="1" a="1"/>
  <c r="B1458" i="4" s="1"/>
  <c r="E1459" i="2"/>
  <c r="E1460" i="2"/>
  <c r="E1461" i="2"/>
  <c r="E1462" i="2"/>
  <c r="E1463" i="2"/>
  <c r="E1464" i="2"/>
  <c r="E1465" i="2"/>
  <c r="E1466" i="2"/>
  <c r="B1466" i="4" s="1" a="1"/>
  <c r="B1466" i="4" s="1"/>
  <c r="E1467" i="2"/>
  <c r="E1468" i="2"/>
  <c r="E1469" i="2"/>
  <c r="E1470" i="2"/>
  <c r="E1471" i="2"/>
  <c r="E1472" i="2"/>
  <c r="E1473" i="2"/>
  <c r="E1474" i="2"/>
  <c r="B1474" i="4" s="1" a="1"/>
  <c r="B1474" i="4" s="1"/>
  <c r="E1475" i="2"/>
  <c r="E1476" i="2"/>
  <c r="E1477" i="2"/>
  <c r="E1478" i="2"/>
  <c r="E1479" i="2"/>
  <c r="E1480" i="2"/>
  <c r="E1481" i="2"/>
  <c r="E1482" i="2"/>
  <c r="B1482" i="4" s="1" a="1"/>
  <c r="B1482" i="4" s="1"/>
  <c r="E1483" i="2"/>
  <c r="E1484" i="2"/>
  <c r="E1485" i="2"/>
  <c r="E1486" i="2"/>
  <c r="E1487" i="2"/>
  <c r="E1488" i="2"/>
  <c r="E1489" i="2"/>
  <c r="E1490" i="2"/>
  <c r="B1490" i="4" s="1" a="1"/>
  <c r="B1490" i="4" s="1"/>
  <c r="E1491" i="2"/>
  <c r="E1492" i="2"/>
  <c r="E1493" i="2"/>
  <c r="E1494" i="2"/>
  <c r="E1495" i="2"/>
  <c r="E1496" i="2"/>
  <c r="E1497" i="2"/>
  <c r="E1498" i="2"/>
  <c r="B1498" i="4" s="1" a="1"/>
  <c r="B1498" i="4" s="1"/>
  <c r="E1499" i="2"/>
  <c r="E1500" i="2"/>
  <c r="E1501" i="2"/>
  <c r="E1502" i="2"/>
  <c r="E1503" i="2"/>
  <c r="E1504" i="2"/>
  <c r="E1505" i="2"/>
  <c r="E1506" i="2"/>
  <c r="B1506" i="4" s="1" a="1"/>
  <c r="B1506" i="4" s="1"/>
  <c r="E1507" i="2"/>
  <c r="E1508" i="2"/>
  <c r="E1509" i="2"/>
  <c r="E1510" i="2"/>
  <c r="E1511" i="2"/>
  <c r="E1512" i="2"/>
  <c r="E1513" i="2"/>
  <c r="E1514" i="2"/>
  <c r="B1514" i="4" s="1" a="1"/>
  <c r="B1514" i="4" s="1"/>
  <c r="E1515" i="2"/>
  <c r="E1516" i="2"/>
  <c r="E1517" i="2"/>
  <c r="E1518" i="2"/>
  <c r="E1519" i="2"/>
  <c r="E1520" i="2"/>
  <c r="E1521" i="2"/>
  <c r="E1522" i="2"/>
  <c r="B1522" i="4" s="1" a="1"/>
  <c r="B1522" i="4" s="1"/>
  <c r="E1523" i="2"/>
  <c r="E1524" i="2"/>
  <c r="E1525" i="2"/>
  <c r="E1526" i="2"/>
  <c r="E1527" i="2"/>
  <c r="E1528" i="2"/>
  <c r="E1529" i="2"/>
  <c r="E1530" i="2"/>
  <c r="B1530" i="4" s="1" a="1"/>
  <c r="B1530" i="4" s="1"/>
  <c r="E1531" i="2"/>
  <c r="E1532" i="2"/>
  <c r="E1533" i="2"/>
  <c r="E1534" i="2"/>
  <c r="E1535" i="2"/>
  <c r="E1536" i="2"/>
  <c r="E1537" i="2"/>
  <c r="E1538" i="2"/>
  <c r="B1538" i="4" s="1" a="1"/>
  <c r="B1538" i="4" s="1"/>
  <c r="E1539" i="2"/>
  <c r="E1540" i="2"/>
  <c r="E1541" i="2"/>
  <c r="E1542" i="2"/>
  <c r="E1543" i="2"/>
  <c r="E1544" i="2"/>
  <c r="E1545" i="2"/>
  <c r="E1546" i="2"/>
  <c r="B1546" i="4" s="1" a="1"/>
  <c r="B1546" i="4" s="1"/>
  <c r="E1547" i="2"/>
  <c r="E1548" i="2"/>
  <c r="E1549" i="2"/>
  <c r="E1550" i="2"/>
  <c r="E1551" i="2"/>
  <c r="E1552" i="2"/>
  <c r="E1553" i="2"/>
  <c r="E1554" i="2"/>
  <c r="B1554" i="4" s="1" a="1"/>
  <c r="B1554" i="4" s="1"/>
  <c r="E1555" i="2"/>
  <c r="E1556" i="2"/>
  <c r="E1557" i="2"/>
  <c r="E1558" i="2"/>
  <c r="E1559" i="2"/>
  <c r="E1560" i="2"/>
  <c r="E1561" i="2"/>
  <c r="E1562" i="2"/>
  <c r="B1562" i="4" s="1" a="1"/>
  <c r="B1562" i="4" s="1"/>
  <c r="E1563" i="2"/>
  <c r="E1564" i="2"/>
  <c r="E1565" i="2"/>
  <c r="E1566" i="2"/>
  <c r="E1567" i="2"/>
  <c r="E1568" i="2"/>
  <c r="E1569" i="2"/>
  <c r="E1570" i="2"/>
  <c r="B1570" i="4" s="1" a="1"/>
  <c r="B1570" i="4" s="1"/>
  <c r="E1571" i="2"/>
  <c r="E1572" i="2"/>
  <c r="E1573" i="2"/>
  <c r="E1574" i="2"/>
  <c r="E1575" i="2"/>
  <c r="E1576" i="2"/>
  <c r="E1577" i="2"/>
  <c r="E1578" i="2"/>
  <c r="B1578" i="4" s="1" a="1"/>
  <c r="B1578" i="4" s="1"/>
  <c r="E1579" i="2"/>
  <c r="E1580" i="2"/>
  <c r="E1581" i="2"/>
  <c r="E1582" i="2"/>
  <c r="E1583" i="2"/>
  <c r="E1584" i="2"/>
  <c r="E1585" i="2"/>
  <c r="E1586" i="2"/>
  <c r="B1586" i="4" s="1" a="1"/>
  <c r="B1586" i="4" s="1"/>
  <c r="E1587" i="2"/>
  <c r="E1588" i="2"/>
  <c r="E1589" i="2"/>
  <c r="E1590" i="2"/>
  <c r="E1591" i="2"/>
  <c r="E1592" i="2"/>
  <c r="E1593" i="2"/>
  <c r="E1594" i="2"/>
  <c r="B1594" i="4" s="1" a="1"/>
  <c r="B1594" i="4" s="1"/>
  <c r="E1595" i="2"/>
  <c r="E1596" i="2"/>
  <c r="E1597" i="2"/>
  <c r="E1598" i="2"/>
  <c r="E1599" i="2"/>
  <c r="E1600" i="2"/>
  <c r="E1601" i="2"/>
  <c r="E1602" i="2"/>
  <c r="B1602" i="4" s="1" a="1"/>
  <c r="B1602" i="4" s="1"/>
  <c r="E1603" i="2"/>
  <c r="E1604" i="2"/>
  <c r="E1605" i="2"/>
  <c r="E1606" i="2"/>
  <c r="E1607" i="2"/>
  <c r="E1608" i="2"/>
  <c r="E1609" i="2"/>
  <c r="E1610" i="2"/>
  <c r="B1610" i="4" s="1" a="1"/>
  <c r="B1610" i="4" s="1"/>
  <c r="E1611" i="2"/>
  <c r="E1612" i="2"/>
  <c r="E1613" i="2"/>
  <c r="E1614" i="2"/>
  <c r="E1615" i="2"/>
  <c r="E1616" i="2"/>
  <c r="E1617" i="2"/>
  <c r="E1618" i="2"/>
  <c r="B1618" i="4" s="1" a="1"/>
  <c r="B1618" i="4" s="1"/>
  <c r="E1619" i="2"/>
  <c r="E1620" i="2"/>
  <c r="E1621" i="2"/>
  <c r="E1622" i="2"/>
  <c r="E1623" i="2"/>
  <c r="E1624" i="2"/>
  <c r="E1625" i="2"/>
  <c r="E1626" i="2"/>
  <c r="B1626" i="4" s="1" a="1"/>
  <c r="B1626" i="4" s="1"/>
  <c r="E1627" i="2"/>
  <c r="E1628" i="2"/>
  <c r="E1629" i="2"/>
  <c r="E1630" i="2"/>
  <c r="E1631" i="2"/>
  <c r="E1632" i="2"/>
  <c r="E1633" i="2"/>
  <c r="E1634" i="2"/>
  <c r="B1634" i="4" s="1" a="1"/>
  <c r="B1634" i="4" s="1"/>
  <c r="E1635" i="2"/>
  <c r="E1636" i="2"/>
  <c r="E1637" i="2"/>
  <c r="E1638" i="2"/>
  <c r="E1639" i="2"/>
  <c r="E1640" i="2"/>
  <c r="E1641" i="2"/>
  <c r="E1642" i="2"/>
  <c r="B1642" i="4" s="1" a="1"/>
  <c r="B1642" i="4" s="1"/>
  <c r="E1643" i="2"/>
  <c r="E1644" i="2"/>
  <c r="E1645" i="2"/>
  <c r="E1646" i="2"/>
  <c r="E1647" i="2"/>
  <c r="E1648" i="2"/>
  <c r="E1649" i="2"/>
  <c r="E1650" i="2"/>
  <c r="B1650" i="4" s="1" a="1"/>
  <c r="B1650" i="4" s="1"/>
  <c r="E1651" i="2"/>
  <c r="E1652" i="2"/>
  <c r="E1653" i="2"/>
  <c r="E1654" i="2"/>
  <c r="E1655" i="2"/>
  <c r="E1656" i="2"/>
  <c r="E1657" i="2"/>
  <c r="E1658" i="2"/>
  <c r="B1658" i="4" s="1" a="1"/>
  <c r="B1658" i="4" s="1"/>
  <c r="E1659" i="2"/>
  <c r="E1660" i="2"/>
  <c r="E1661" i="2"/>
  <c r="E1662" i="2"/>
  <c r="E1663" i="2"/>
  <c r="E1664" i="2"/>
  <c r="E1665" i="2"/>
  <c r="E1666" i="2"/>
  <c r="B1666" i="4" s="1" a="1"/>
  <c r="B1666" i="4" s="1"/>
  <c r="E1667" i="2"/>
  <c r="E1668" i="2"/>
  <c r="E1669" i="2"/>
  <c r="E1670" i="2"/>
  <c r="E1671" i="2"/>
  <c r="E1672" i="2"/>
  <c r="E1673" i="2"/>
  <c r="E1674" i="2"/>
  <c r="B1674" i="4" s="1" a="1"/>
  <c r="B1674" i="4" s="1"/>
  <c r="E1675" i="2"/>
  <c r="E1676" i="2"/>
  <c r="E1677" i="2"/>
  <c r="E1678" i="2"/>
  <c r="E1679" i="2"/>
  <c r="E1680" i="2"/>
  <c r="E1681" i="2"/>
  <c r="E1682" i="2"/>
  <c r="B1682" i="4" s="1" a="1"/>
  <c r="B1682" i="4" s="1"/>
  <c r="E1683" i="2"/>
  <c r="E1684" i="2"/>
  <c r="E1685" i="2"/>
  <c r="E1686" i="2"/>
  <c r="E1687" i="2"/>
  <c r="E1688" i="2"/>
  <c r="E1689" i="2"/>
  <c r="E1690" i="2"/>
  <c r="B1690" i="4" s="1" a="1"/>
  <c r="B1690" i="4" s="1"/>
  <c r="E1691" i="2"/>
  <c r="E1692" i="2"/>
  <c r="E1693" i="2"/>
  <c r="E1694" i="2"/>
  <c r="E1695" i="2"/>
  <c r="E1696" i="2"/>
  <c r="E1697" i="2"/>
  <c r="E1698" i="2"/>
  <c r="B1698" i="4" s="1" a="1"/>
  <c r="B1698" i="4" s="1"/>
  <c r="E1699" i="2"/>
  <c r="E1700" i="2"/>
  <c r="E1701" i="2"/>
  <c r="E1702" i="2"/>
  <c r="E1703" i="2"/>
  <c r="E1704" i="2"/>
  <c r="E1705" i="2"/>
  <c r="E1706" i="2"/>
  <c r="B1706" i="4" s="1" a="1"/>
  <c r="B1706" i="4" s="1"/>
  <c r="E1707" i="2"/>
  <c r="E1708" i="2"/>
  <c r="E1709" i="2"/>
  <c r="E1710" i="2"/>
  <c r="E1711" i="2"/>
  <c r="E1712" i="2"/>
  <c r="E1713" i="2"/>
  <c r="E1714" i="2"/>
  <c r="B1714" i="4" s="1" a="1"/>
  <c r="B1714" i="4" s="1"/>
  <c r="E1715" i="2"/>
  <c r="E1716" i="2"/>
  <c r="E1717" i="2"/>
  <c r="E1718" i="2"/>
  <c r="E1719" i="2"/>
  <c r="E1720" i="2"/>
  <c r="E1721" i="2"/>
  <c r="E1722" i="2"/>
  <c r="B1722" i="4" s="1" a="1"/>
  <c r="B1722" i="4" s="1"/>
  <c r="E1723" i="2"/>
  <c r="E1724" i="2"/>
  <c r="E1725" i="2"/>
  <c r="E1726" i="2"/>
  <c r="E1727" i="2"/>
  <c r="E1728" i="2"/>
  <c r="E1729" i="2"/>
  <c r="E1730" i="2"/>
  <c r="B1730" i="4" s="1" a="1"/>
  <c r="B1730" i="4" s="1"/>
  <c r="E1731" i="2"/>
  <c r="E1732" i="2"/>
  <c r="E1733" i="2"/>
  <c r="E1734" i="2"/>
  <c r="E1735" i="2"/>
  <c r="E1736" i="2"/>
  <c r="E1737" i="2"/>
  <c r="E1738" i="2"/>
  <c r="B1738" i="4" s="1" a="1"/>
  <c r="B1738" i="4" s="1"/>
  <c r="E1739" i="2"/>
  <c r="E1740" i="2"/>
  <c r="E1741" i="2"/>
  <c r="E1742" i="2"/>
  <c r="E1743" i="2"/>
  <c r="E1744" i="2"/>
  <c r="E1745" i="2"/>
  <c r="E1746" i="2"/>
  <c r="B1746" i="4" s="1" a="1"/>
  <c r="B1746" i="4" s="1"/>
  <c r="E1747" i="2"/>
  <c r="E1748" i="2"/>
  <c r="E1749" i="2"/>
  <c r="E1750" i="2"/>
  <c r="E1751" i="2"/>
  <c r="E1752" i="2"/>
  <c r="E1753" i="2"/>
  <c r="E1754" i="2"/>
  <c r="B1754" i="4" s="1" a="1"/>
  <c r="B1754" i="4" s="1"/>
  <c r="E1755" i="2"/>
  <c r="E1756" i="2"/>
  <c r="E1757" i="2"/>
  <c r="E1758" i="2"/>
  <c r="E1759" i="2"/>
  <c r="E1760" i="2"/>
  <c r="E1761" i="2"/>
  <c r="E1762" i="2"/>
  <c r="B1762" i="4" s="1" a="1"/>
  <c r="B1762" i="4" s="1"/>
  <c r="E1763" i="2"/>
  <c r="E1764" i="2"/>
  <c r="E1765" i="2"/>
  <c r="E1766" i="2"/>
  <c r="E1767" i="2"/>
  <c r="E1768" i="2"/>
  <c r="E1769" i="2"/>
  <c r="E1770" i="2"/>
  <c r="B1770" i="4" s="1" a="1"/>
  <c r="B1770" i="4" s="1"/>
  <c r="E1771" i="2"/>
  <c r="E1772" i="2"/>
  <c r="E1773" i="2"/>
  <c r="E1774" i="2"/>
  <c r="E1775" i="2"/>
  <c r="E1776" i="2"/>
  <c r="E1777" i="2"/>
  <c r="E1778" i="2"/>
  <c r="B1778" i="4" s="1" a="1"/>
  <c r="B1778" i="4" s="1"/>
  <c r="E1779" i="2"/>
  <c r="E1780" i="2"/>
  <c r="E1781" i="2"/>
  <c r="E1782" i="2"/>
  <c r="E1783" i="2"/>
  <c r="E1784" i="2"/>
  <c r="E1785" i="2"/>
  <c r="E1786" i="2"/>
  <c r="B1786" i="4" s="1" a="1"/>
  <c r="B1786" i="4" s="1"/>
  <c r="E1787" i="2"/>
  <c r="E1788" i="2"/>
  <c r="E1789" i="2"/>
  <c r="E1790" i="2"/>
  <c r="E1791" i="2"/>
  <c r="E1792" i="2"/>
  <c r="E1793" i="2"/>
  <c r="E1794" i="2"/>
  <c r="B1794" i="4" s="1" a="1"/>
  <c r="B1794" i="4" s="1"/>
  <c r="E1795" i="2"/>
  <c r="E1796" i="2"/>
  <c r="E1797" i="2"/>
  <c r="E1798" i="2"/>
  <c r="E1799" i="2"/>
  <c r="E1800" i="2"/>
  <c r="E1801" i="2"/>
  <c r="E1802" i="2"/>
  <c r="B1802" i="4" s="1" a="1"/>
  <c r="B1802" i="4" s="1"/>
  <c r="E1803" i="2"/>
  <c r="E1804" i="2"/>
  <c r="E1805" i="2"/>
  <c r="E1806" i="2"/>
  <c r="E1807" i="2"/>
  <c r="E1808" i="2"/>
  <c r="E1809" i="2"/>
  <c r="E1810" i="2"/>
  <c r="B1810" i="4" s="1" a="1"/>
  <c r="B1810" i="4" s="1"/>
  <c r="E1811" i="2"/>
  <c r="E1812" i="2"/>
  <c r="E1813" i="2"/>
  <c r="E1814" i="2"/>
  <c r="E1815" i="2"/>
  <c r="E1816" i="2"/>
  <c r="E1817" i="2"/>
  <c r="E1818" i="2"/>
  <c r="B1818" i="4" s="1" a="1"/>
  <c r="B1818" i="4" s="1"/>
  <c r="E1819" i="2"/>
  <c r="E1820" i="2"/>
  <c r="E1821" i="2"/>
  <c r="E1822" i="2"/>
  <c r="E1823" i="2"/>
  <c r="E1824" i="2"/>
  <c r="E1825" i="2"/>
  <c r="E1826" i="2"/>
  <c r="B1826" i="4" s="1" a="1"/>
  <c r="B1826" i="4" s="1"/>
  <c r="E1827" i="2"/>
  <c r="E1828" i="2"/>
  <c r="E1829" i="2"/>
  <c r="E1830" i="2"/>
  <c r="E1831" i="2"/>
  <c r="E1832" i="2"/>
  <c r="E1833" i="2"/>
  <c r="E1834" i="2"/>
  <c r="B1834" i="4" s="1" a="1"/>
  <c r="B1834" i="4" s="1"/>
  <c r="E1835" i="2"/>
  <c r="E1836" i="2"/>
  <c r="E1837" i="2"/>
  <c r="E1838" i="2"/>
  <c r="E1839" i="2"/>
  <c r="E1840" i="2"/>
  <c r="E1841" i="2"/>
  <c r="E1842" i="2"/>
  <c r="B1842" i="4" s="1" a="1"/>
  <c r="B1842" i="4" s="1"/>
  <c r="E1843" i="2"/>
  <c r="E1844" i="2"/>
  <c r="E1845" i="2"/>
  <c r="E1846" i="2"/>
  <c r="E1847" i="2"/>
  <c r="E1848" i="2"/>
  <c r="E1849" i="2"/>
  <c r="E1850" i="2"/>
  <c r="B1850" i="4" s="1" a="1"/>
  <c r="B1850" i="4" s="1"/>
  <c r="E1851" i="2"/>
  <c r="E1852" i="2"/>
  <c r="E1853" i="2"/>
  <c r="E1854" i="2"/>
  <c r="E1855" i="2"/>
  <c r="E1856" i="2"/>
  <c r="E1857" i="2"/>
  <c r="E1858" i="2"/>
  <c r="B1858" i="4" s="1" a="1"/>
  <c r="B1858" i="4" s="1"/>
  <c r="E1859" i="2"/>
  <c r="E1860" i="2"/>
  <c r="E1861" i="2"/>
  <c r="E1862" i="2"/>
  <c r="E1863" i="2"/>
  <c r="E1864" i="2"/>
  <c r="E1865" i="2"/>
  <c r="E1866" i="2"/>
  <c r="B1866" i="4" s="1" a="1"/>
  <c r="B1866" i="4" s="1"/>
  <c r="E1867" i="2"/>
  <c r="E1868" i="2"/>
  <c r="E1869" i="2"/>
  <c r="E1870" i="2"/>
  <c r="E1871" i="2"/>
  <c r="E1872" i="2"/>
  <c r="E1873" i="2"/>
  <c r="E1874" i="2"/>
  <c r="B1874" i="4" s="1" a="1"/>
  <c r="B1874" i="4" s="1"/>
  <c r="E1875" i="2"/>
  <c r="E1876" i="2"/>
  <c r="E1877" i="2"/>
  <c r="E1878" i="2"/>
  <c r="E1879" i="2"/>
  <c r="E1880" i="2"/>
  <c r="E1881" i="2"/>
  <c r="E1882" i="2"/>
  <c r="B1882" i="4" s="1" a="1"/>
  <c r="B1882" i="4" s="1"/>
  <c r="E1883" i="2"/>
  <c r="E1884" i="2"/>
  <c r="E1885" i="2"/>
  <c r="E1886" i="2"/>
  <c r="E1887" i="2"/>
  <c r="E1888" i="2"/>
  <c r="E1889" i="2"/>
  <c r="E1890" i="2"/>
  <c r="B1890" i="4" s="1" a="1"/>
  <c r="B1890" i="4" s="1"/>
  <c r="E1891" i="2"/>
  <c r="E1892" i="2"/>
  <c r="E1893" i="2"/>
  <c r="E1894" i="2"/>
  <c r="E1895" i="2"/>
  <c r="E1896" i="2"/>
  <c r="E1897" i="2"/>
  <c r="E1898" i="2"/>
  <c r="B1898" i="4" s="1" a="1"/>
  <c r="B1898" i="4" s="1"/>
  <c r="E1899" i="2"/>
  <c r="E1900" i="2"/>
  <c r="E1901" i="2"/>
  <c r="E1902" i="2"/>
  <c r="E1903" i="2"/>
  <c r="E1904" i="2"/>
  <c r="E1905" i="2"/>
  <c r="E1906" i="2"/>
  <c r="B1906" i="4" s="1" a="1"/>
  <c r="B1906" i="4" s="1"/>
  <c r="E1907" i="2"/>
  <c r="E1908" i="2"/>
  <c r="E1909" i="2"/>
  <c r="E1910" i="2"/>
  <c r="E1911" i="2"/>
  <c r="E1912" i="2"/>
  <c r="E1913" i="2"/>
  <c r="E1914" i="2"/>
  <c r="B1914" i="4" s="1" a="1"/>
  <c r="B1914" i="4" s="1"/>
  <c r="E1915" i="2"/>
  <c r="E1916" i="2"/>
  <c r="E1917" i="2"/>
  <c r="E1918" i="2"/>
  <c r="E1919" i="2"/>
  <c r="E1920" i="2"/>
  <c r="E1921" i="2"/>
  <c r="E1922" i="2"/>
  <c r="B1922" i="4" s="1" a="1"/>
  <c r="B1922" i="4" s="1"/>
  <c r="E1923" i="2"/>
  <c r="E1924" i="2"/>
  <c r="E1925" i="2"/>
  <c r="E1926" i="2"/>
  <c r="E1927" i="2"/>
  <c r="E1928" i="2"/>
  <c r="E1929" i="2"/>
  <c r="E1930" i="2"/>
  <c r="B1930" i="4" s="1" a="1"/>
  <c r="B1930" i="4" s="1"/>
  <c r="E1931" i="2"/>
  <c r="E1932" i="2"/>
  <c r="E1933" i="2"/>
  <c r="E1934" i="2"/>
  <c r="E1935" i="2"/>
  <c r="E1936" i="2"/>
  <c r="E1937" i="2"/>
  <c r="E1938" i="2"/>
  <c r="B1938" i="4" s="1" a="1"/>
  <c r="B1938" i="4" s="1"/>
  <c r="E1939" i="2"/>
  <c r="E1940" i="2"/>
  <c r="E1941" i="2"/>
  <c r="E1942" i="2"/>
  <c r="E1943" i="2"/>
  <c r="E1944" i="2"/>
  <c r="E1945" i="2"/>
  <c r="E1946" i="2"/>
  <c r="B1946" i="4" s="1" a="1"/>
  <c r="B1946" i="4" s="1"/>
  <c r="E1947" i="2"/>
  <c r="E1948" i="2"/>
  <c r="E1949" i="2"/>
  <c r="E1950" i="2"/>
  <c r="E1951" i="2"/>
  <c r="E1952" i="2"/>
  <c r="E1953" i="2"/>
  <c r="E1954" i="2"/>
  <c r="B1954" i="4" s="1" a="1"/>
  <c r="B1954" i="4" s="1"/>
  <c r="E1955" i="2"/>
  <c r="E1956" i="2"/>
  <c r="E1957" i="2"/>
  <c r="E1958" i="2"/>
  <c r="E1959" i="2"/>
  <c r="E1960" i="2"/>
  <c r="E1961" i="2"/>
  <c r="E1962" i="2"/>
  <c r="B1962" i="4" s="1" a="1"/>
  <c r="B1962" i="4" s="1"/>
  <c r="E1963" i="2"/>
  <c r="E1964" i="2"/>
  <c r="E1965" i="2"/>
  <c r="E1966" i="2"/>
  <c r="E1967" i="2"/>
  <c r="E1968" i="2"/>
  <c r="E1969" i="2"/>
  <c r="E1970" i="2"/>
  <c r="B1970" i="4" s="1" a="1"/>
  <c r="B1970" i="4" s="1"/>
  <c r="E1971" i="2"/>
  <c r="E1972" i="2"/>
  <c r="E1973" i="2"/>
  <c r="E1974" i="2"/>
  <c r="E1975" i="2"/>
  <c r="E1976" i="2"/>
  <c r="E1977" i="2"/>
  <c r="E1978" i="2"/>
  <c r="B1978" i="4" s="1" a="1"/>
  <c r="B1978" i="4" s="1"/>
  <c r="E1979" i="2"/>
  <c r="E1980" i="2"/>
  <c r="E1981" i="2"/>
  <c r="E1982" i="2"/>
  <c r="E1983" i="2"/>
  <c r="E1984" i="2"/>
  <c r="E1985" i="2"/>
  <c r="E1986" i="2"/>
  <c r="B1986" i="4" s="1" a="1"/>
  <c r="B1986" i="4" s="1"/>
  <c r="E1987" i="2"/>
  <c r="E1988" i="2"/>
  <c r="E1989" i="2"/>
  <c r="E1990" i="2"/>
  <c r="E1991" i="2"/>
  <c r="E1992" i="2"/>
  <c r="E1993" i="2"/>
  <c r="E1994" i="2"/>
  <c r="B1994" i="4" s="1" a="1"/>
  <c r="B1994" i="4" s="1"/>
  <c r="E1995" i="2"/>
  <c r="E1996" i="2"/>
  <c r="E1997" i="2"/>
  <c r="E1998" i="2"/>
  <c r="E1999" i="2"/>
  <c r="E2000" i="2"/>
  <c r="E2001" i="2"/>
  <c r="E2002" i="2"/>
  <c r="B2002" i="4" s="1" a="1"/>
  <c r="B2002" i="4" s="1"/>
  <c r="E2003" i="2"/>
  <c r="E2004" i="2"/>
  <c r="E2005" i="2"/>
  <c r="E2006" i="2"/>
  <c r="E2007" i="2"/>
  <c r="E2008" i="2"/>
  <c r="E2009" i="2"/>
  <c r="E2010" i="2"/>
  <c r="B2010" i="4" s="1" a="1"/>
  <c r="B2010" i="4" s="1"/>
  <c r="E2011" i="2"/>
  <c r="E2012" i="2"/>
  <c r="E2013" i="2"/>
  <c r="E2014" i="2"/>
  <c r="E2015" i="2"/>
  <c r="E2016" i="2"/>
  <c r="E2017" i="2"/>
  <c r="E2018" i="2"/>
  <c r="B2018" i="4" s="1" a="1"/>
  <c r="B2018" i="4" s="1"/>
  <c r="E2019" i="2"/>
  <c r="E2020" i="2"/>
  <c r="E2021" i="2"/>
  <c r="E2022" i="2"/>
  <c r="E2023" i="2"/>
  <c r="E2024" i="2"/>
  <c r="E2025" i="2"/>
  <c r="E2026" i="2"/>
  <c r="B2026" i="4" s="1" a="1"/>
  <c r="B2026" i="4" s="1"/>
  <c r="E2027" i="2"/>
  <c r="E2028" i="2"/>
  <c r="E2029" i="2"/>
  <c r="E2030" i="2"/>
  <c r="E2031" i="2"/>
  <c r="E2032" i="2"/>
  <c r="E2033" i="2"/>
  <c r="E2034" i="2"/>
  <c r="B2034" i="4" s="1" a="1"/>
  <c r="B2034" i="4" s="1"/>
  <c r="E2035" i="2"/>
  <c r="E2036" i="2"/>
  <c r="E2037" i="2"/>
  <c r="E2038" i="2"/>
  <c r="E2039" i="2"/>
  <c r="E2040" i="2"/>
  <c r="E2041" i="2"/>
  <c r="E2042" i="2"/>
  <c r="B2042" i="4" s="1" a="1"/>
  <c r="B2042" i="4" s="1"/>
  <c r="E2043" i="2"/>
  <c r="E2044" i="2"/>
  <c r="E2045" i="2"/>
  <c r="E2046" i="2"/>
  <c r="E2047" i="2"/>
  <c r="E2048" i="2"/>
  <c r="E2049" i="2"/>
  <c r="E2050" i="2"/>
  <c r="B2050" i="4" s="1" a="1"/>
  <c r="B2050" i="4" s="1"/>
  <c r="E2051" i="2"/>
  <c r="E2052" i="2"/>
  <c r="E2053" i="2"/>
  <c r="E2054" i="2"/>
  <c r="E2055" i="2"/>
  <c r="E2056" i="2"/>
  <c r="E2057" i="2"/>
  <c r="E2058" i="2"/>
  <c r="B2058" i="4" s="1" a="1"/>
  <c r="B2058" i="4" s="1"/>
  <c r="E2059" i="2"/>
  <c r="E2060" i="2"/>
  <c r="E2061" i="2"/>
  <c r="E2062" i="2"/>
  <c r="E2063" i="2"/>
  <c r="E2064" i="2"/>
  <c r="E2065" i="2"/>
  <c r="E2066" i="2"/>
  <c r="B2066" i="4" s="1" a="1"/>
  <c r="B2066" i="4" s="1"/>
  <c r="E2067" i="2"/>
  <c r="E2068" i="2"/>
  <c r="E2069" i="2"/>
  <c r="E2070" i="2"/>
  <c r="E2071" i="2"/>
  <c r="E2072" i="2"/>
  <c r="E2073" i="2"/>
  <c r="E2074" i="2"/>
  <c r="B2074" i="4" s="1" a="1"/>
  <c r="B2074" i="4" s="1"/>
  <c r="E2075" i="2"/>
  <c r="E2076" i="2"/>
  <c r="E2077" i="2"/>
  <c r="E2078" i="2"/>
  <c r="E2079" i="2"/>
  <c r="E2080" i="2"/>
  <c r="E2081" i="2"/>
  <c r="E2082" i="2"/>
  <c r="B2082" i="4" s="1" a="1"/>
  <c r="B2082" i="4" s="1"/>
  <c r="E2083" i="2"/>
  <c r="E2084" i="2"/>
  <c r="E2085" i="2"/>
  <c r="E2086" i="2"/>
  <c r="E2087" i="2"/>
  <c r="E2088" i="2"/>
  <c r="E2089" i="2"/>
  <c r="E2090" i="2"/>
  <c r="B2090" i="4" s="1" a="1"/>
  <c r="B2090" i="4" s="1"/>
  <c r="E2091" i="2"/>
  <c r="E2092" i="2"/>
  <c r="E2093" i="2"/>
  <c r="E2094" i="2"/>
  <c r="E2095" i="2"/>
  <c r="E2096" i="2"/>
  <c r="E2097" i="2"/>
  <c r="E2098" i="2"/>
  <c r="B2098" i="4" s="1" a="1"/>
  <c r="B2098" i="4" s="1"/>
  <c r="E2099" i="2"/>
  <c r="E2100" i="2"/>
  <c r="E2101" i="2"/>
  <c r="E2102" i="2"/>
  <c r="E2103" i="2"/>
  <c r="E2104" i="2"/>
  <c r="E2105" i="2"/>
  <c r="E2106" i="2"/>
  <c r="B2106" i="4" s="1" a="1"/>
  <c r="B2106" i="4" s="1"/>
  <c r="E2107" i="2"/>
  <c r="E2108" i="2"/>
  <c r="E2109" i="2"/>
  <c r="E2110" i="2"/>
  <c r="E2111" i="2"/>
  <c r="E2112" i="2"/>
  <c r="E2113" i="2"/>
  <c r="E2114" i="2"/>
  <c r="B2114" i="4" s="1" a="1"/>
  <c r="B2114" i="4" s="1"/>
  <c r="E2115" i="2"/>
  <c r="E2116" i="2"/>
  <c r="E2117" i="2"/>
  <c r="E2118" i="2"/>
  <c r="E2119" i="2"/>
  <c r="E2120" i="2"/>
  <c r="E2121" i="2"/>
  <c r="E2122" i="2"/>
  <c r="B2122" i="4" s="1" a="1"/>
  <c r="B2122" i="4" s="1"/>
  <c r="E2123" i="2"/>
  <c r="E2124" i="2"/>
  <c r="E2125" i="2"/>
  <c r="E2126" i="2"/>
  <c r="E2127" i="2"/>
  <c r="E2128" i="2"/>
  <c r="E2129" i="2"/>
  <c r="E2130" i="2"/>
  <c r="B2130" i="4" s="1" a="1"/>
  <c r="B2130" i="4" s="1"/>
  <c r="E2131" i="2"/>
  <c r="E2132" i="2"/>
  <c r="E2133" i="2"/>
  <c r="E2134" i="2"/>
  <c r="E2135" i="2"/>
  <c r="E2136" i="2"/>
  <c r="E2137" i="2"/>
  <c r="E2138" i="2"/>
  <c r="B2138" i="4" s="1" a="1"/>
  <c r="B2138" i="4" s="1"/>
  <c r="E2139" i="2"/>
  <c r="E2140" i="2"/>
  <c r="E2141" i="2"/>
  <c r="E2142" i="2"/>
  <c r="E2143" i="2"/>
  <c r="E2144" i="2"/>
  <c r="E2145" i="2"/>
  <c r="E2146" i="2"/>
  <c r="B2146" i="4" s="1" a="1"/>
  <c r="B2146" i="4" s="1"/>
  <c r="E2147" i="2"/>
  <c r="E2148" i="2"/>
  <c r="E2149" i="2"/>
  <c r="E2150" i="2"/>
  <c r="E2151" i="2"/>
  <c r="E2152" i="2"/>
  <c r="E2153" i="2"/>
  <c r="E2154" i="2"/>
  <c r="B2154" i="4" s="1" a="1"/>
  <c r="B2154" i="4" s="1"/>
  <c r="E2155" i="2"/>
  <c r="E2156" i="2"/>
  <c r="E2157" i="2"/>
  <c r="E2158" i="2"/>
  <c r="E2159" i="2"/>
  <c r="E2160" i="2"/>
  <c r="E2161" i="2"/>
  <c r="E2162" i="2"/>
  <c r="B2162" i="4" s="1" a="1"/>
  <c r="B2162" i="4" s="1"/>
  <c r="E2163" i="2"/>
  <c r="E2164" i="2"/>
  <c r="E2165" i="2"/>
  <c r="E2166" i="2"/>
  <c r="E2167" i="2"/>
  <c r="E2168" i="2"/>
  <c r="E2169" i="2"/>
  <c r="E2170" i="2"/>
  <c r="B2170" i="4" s="1" a="1"/>
  <c r="B2170" i="4" s="1"/>
  <c r="E2171" i="2"/>
  <c r="E2172" i="2"/>
  <c r="E2173" i="2"/>
  <c r="E2174" i="2"/>
  <c r="E2175" i="2"/>
  <c r="E2176" i="2"/>
  <c r="E2177" i="2"/>
  <c r="E2178" i="2"/>
  <c r="B2178" i="4" s="1" a="1"/>
  <c r="B2178" i="4" s="1"/>
  <c r="E2179" i="2"/>
  <c r="E2180" i="2"/>
  <c r="E2181" i="2"/>
  <c r="E2182" i="2"/>
  <c r="E2183" i="2"/>
  <c r="E2184" i="2"/>
  <c r="E2185" i="2"/>
  <c r="E2186" i="2"/>
  <c r="B2186" i="4" s="1" a="1"/>
  <c r="B2186" i="4" s="1"/>
  <c r="E2187" i="2"/>
  <c r="E2188" i="2"/>
  <c r="E2189" i="2"/>
  <c r="E2190" i="2"/>
  <c r="E2191" i="2"/>
  <c r="E2192" i="2"/>
  <c r="E2193" i="2"/>
  <c r="E2194" i="2"/>
  <c r="B2194" i="4" s="1" a="1"/>
  <c r="B2194" i="4" s="1"/>
  <c r="E2195" i="2"/>
  <c r="E2196" i="2"/>
  <c r="E2197" i="2"/>
  <c r="E2198" i="2"/>
  <c r="E2199" i="2"/>
  <c r="E2200" i="2"/>
  <c r="E2201" i="2"/>
  <c r="E2202" i="2"/>
  <c r="B2202" i="4" s="1" a="1"/>
  <c r="B2202" i="4" s="1"/>
  <c r="E2203" i="2"/>
  <c r="E2204" i="2"/>
  <c r="E2205" i="2"/>
  <c r="E2206" i="2"/>
  <c r="E2207" i="2"/>
  <c r="E2208" i="2"/>
  <c r="E2209" i="2"/>
  <c r="E2210" i="2"/>
  <c r="B2210" i="4" s="1" a="1"/>
  <c r="B2210" i="4" s="1"/>
  <c r="E2211" i="2"/>
  <c r="E2212" i="2"/>
  <c r="E2213" i="2"/>
  <c r="E2214" i="2"/>
  <c r="E2215" i="2"/>
  <c r="E2216" i="2"/>
  <c r="E2217" i="2"/>
  <c r="E2218" i="2"/>
  <c r="B2218" i="4" s="1" a="1"/>
  <c r="B2218" i="4" s="1"/>
  <c r="E2219" i="2"/>
  <c r="E2220" i="2"/>
  <c r="E2221" i="2"/>
  <c r="E2222" i="2"/>
  <c r="E2223" i="2"/>
  <c r="E2224" i="2"/>
  <c r="E2225" i="2"/>
  <c r="E2226" i="2"/>
  <c r="B2226" i="4" s="1" a="1"/>
  <c r="B2226" i="4" s="1"/>
  <c r="E2227" i="2"/>
  <c r="E2228" i="2"/>
  <c r="E2229" i="2"/>
  <c r="E2230" i="2"/>
  <c r="E2231" i="2"/>
  <c r="E2232" i="2"/>
  <c r="E2233" i="2"/>
  <c r="E2234" i="2"/>
  <c r="B2234" i="4" s="1" a="1"/>
  <c r="B2234" i="4" s="1"/>
  <c r="E2235" i="2"/>
  <c r="E2236" i="2"/>
  <c r="E2237" i="2"/>
  <c r="E2238" i="2"/>
  <c r="E2239" i="2"/>
  <c r="E2240" i="2"/>
  <c r="E2241" i="2"/>
  <c r="E2242" i="2"/>
  <c r="B2242" i="4" s="1" a="1"/>
  <c r="B2242" i="4" s="1"/>
  <c r="E2243" i="2"/>
  <c r="E2244" i="2"/>
  <c r="E2245" i="2"/>
  <c r="E2246" i="2"/>
  <c r="E2247" i="2"/>
  <c r="E2248" i="2"/>
  <c r="E2249" i="2"/>
  <c r="E2250" i="2"/>
  <c r="B2250" i="4" s="1" a="1"/>
  <c r="B2250" i="4" s="1"/>
  <c r="E2251" i="2"/>
  <c r="E2252" i="2"/>
  <c r="E2253" i="2"/>
  <c r="E2254" i="2"/>
  <c r="E2255" i="2"/>
  <c r="E2256" i="2"/>
  <c r="E2257" i="2"/>
  <c r="E2258" i="2"/>
  <c r="B2258" i="4" s="1" a="1"/>
  <c r="B2258" i="4" s="1"/>
  <c r="E2259" i="2"/>
  <c r="E2260" i="2"/>
  <c r="E2261" i="2"/>
  <c r="E2262" i="2"/>
  <c r="E2263" i="2"/>
  <c r="E2264" i="2"/>
  <c r="E2265" i="2"/>
  <c r="E2266" i="2"/>
  <c r="B2266" i="4" s="1" a="1"/>
  <c r="B2266" i="4" s="1"/>
  <c r="E2267" i="2"/>
  <c r="E2268" i="2"/>
  <c r="E2269" i="2"/>
  <c r="E2270" i="2"/>
  <c r="E2271" i="2"/>
  <c r="E2272" i="2"/>
  <c r="E2273" i="2"/>
  <c r="E2274" i="2"/>
  <c r="B2274" i="4" s="1" a="1"/>
  <c r="B2274" i="4" s="1"/>
  <c r="E2275" i="2"/>
  <c r="E2276" i="2"/>
  <c r="E2277" i="2"/>
  <c r="E2278" i="2"/>
  <c r="E2279" i="2"/>
  <c r="E2280" i="2"/>
  <c r="E2281" i="2"/>
  <c r="E2282" i="2"/>
  <c r="B2282" i="4" s="1" a="1"/>
  <c r="B2282" i="4" s="1"/>
  <c r="E2283" i="2"/>
  <c r="E2284" i="2"/>
  <c r="E2285" i="2"/>
  <c r="E2286" i="2"/>
  <c r="E2287" i="2"/>
  <c r="E2288" i="2"/>
  <c r="E2289" i="2"/>
  <c r="E2290" i="2"/>
  <c r="B2290" i="4" s="1" a="1"/>
  <c r="B2290" i="4" s="1"/>
  <c r="E2291" i="2"/>
  <c r="E2292" i="2"/>
  <c r="E2293" i="2"/>
  <c r="E2294" i="2"/>
  <c r="E2295" i="2"/>
  <c r="E2296" i="2"/>
  <c r="E2297" i="2"/>
  <c r="E2298" i="2"/>
  <c r="B2298" i="4" s="1" a="1"/>
  <c r="B2298" i="4" s="1"/>
  <c r="E2299" i="2"/>
  <c r="E2300" i="2"/>
  <c r="E2301" i="2"/>
  <c r="E2302" i="2"/>
  <c r="E2303" i="2"/>
  <c r="E2304" i="2"/>
  <c r="E2305" i="2"/>
  <c r="E2306" i="2"/>
  <c r="B2306" i="4" s="1" a="1"/>
  <c r="B2306" i="4" s="1"/>
  <c r="E2307" i="2"/>
  <c r="E2308" i="2"/>
  <c r="E2309" i="2"/>
  <c r="E2310" i="2"/>
  <c r="E2311" i="2"/>
  <c r="E2312" i="2"/>
  <c r="E2313" i="2"/>
  <c r="E2314" i="2"/>
  <c r="B2314" i="4" s="1" a="1"/>
  <c r="B2314" i="4" s="1"/>
  <c r="E2315" i="2"/>
  <c r="E2316" i="2"/>
  <c r="E2317" i="2"/>
  <c r="E2318" i="2"/>
  <c r="E2319" i="2"/>
  <c r="E2320" i="2"/>
  <c r="E2321" i="2"/>
  <c r="E2322" i="2"/>
  <c r="B2322" i="4" s="1" a="1"/>
  <c r="B2322" i="4" s="1"/>
  <c r="E2323" i="2"/>
  <c r="E2324" i="2"/>
  <c r="E2325" i="2"/>
  <c r="E2326" i="2"/>
  <c r="E2327" i="2"/>
  <c r="E2328" i="2"/>
  <c r="E2329" i="2"/>
  <c r="E2330" i="2"/>
  <c r="B2330" i="4" s="1" a="1"/>
  <c r="B2330" i="4" s="1"/>
  <c r="E2331" i="2"/>
  <c r="B2331" i="4" s="1" a="1"/>
  <c r="B2331" i="4" s="1"/>
  <c r="E2332" i="2"/>
  <c r="E2333" i="2"/>
  <c r="E2334" i="2"/>
  <c r="E2335" i="2"/>
  <c r="B2335" i="4" s="1" a="1"/>
  <c r="B2335" i="4" s="1"/>
  <c r="E2336" i="2"/>
  <c r="B2336" i="4" s="1" a="1"/>
  <c r="B2336" i="4" s="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 i="4"/>
  <c r="K2156" i="4" a="1"/>
  <c r="K2156" i="4" s="1"/>
  <c r="K2157" i="4" a="1"/>
  <c r="K2157" i="4" s="1"/>
  <c r="K2158" i="4" a="1"/>
  <c r="K2158" i="4" s="1"/>
  <c r="K2159" i="4" a="1"/>
  <c r="K2159" i="4" s="1"/>
  <c r="K2160" i="4" a="1"/>
  <c r="K2160" i="4" s="1"/>
  <c r="K2161" i="4" a="1"/>
  <c r="K2161" i="4" s="1"/>
  <c r="K2162" i="4" a="1"/>
  <c r="K2162" i="4" s="1"/>
  <c r="K2163" i="4" a="1"/>
  <c r="K2163" i="4" s="1"/>
  <c r="K2164" i="4" a="1"/>
  <c r="K2164" i="4" s="1"/>
  <c r="K2165" i="4" a="1"/>
  <c r="K2165" i="4" s="1"/>
  <c r="K2166" i="4" a="1"/>
  <c r="K2166" i="4" s="1"/>
  <c r="K2167" i="4" a="1"/>
  <c r="K2167" i="4" s="1"/>
  <c r="K2168" i="4" a="1"/>
  <c r="K2168" i="4" s="1"/>
  <c r="K2169" i="4" a="1"/>
  <c r="K2169" i="4" s="1"/>
  <c r="K2170" i="4" a="1"/>
  <c r="K2170" i="4" s="1"/>
  <c r="K2171" i="4" a="1"/>
  <c r="K2171" i="4" s="1"/>
  <c r="K2172" i="4" a="1"/>
  <c r="K2172" i="4" s="1"/>
  <c r="K2173" i="4" a="1"/>
  <c r="K2173" i="4" s="1"/>
  <c r="K2174" i="4" a="1"/>
  <c r="K2174" i="4" s="1"/>
  <c r="K2175" i="4" a="1"/>
  <c r="K2175" i="4" s="1"/>
  <c r="K2176" i="4" a="1"/>
  <c r="K2176" i="4" s="1"/>
  <c r="K2177" i="4" a="1"/>
  <c r="K2177" i="4" s="1"/>
  <c r="K2178" i="4" a="1"/>
  <c r="K2178" i="4" s="1"/>
  <c r="K2179" i="4" a="1"/>
  <c r="K2179" i="4" s="1"/>
  <c r="K2180" i="4" a="1"/>
  <c r="K2180" i="4" s="1"/>
  <c r="K2181" i="4" a="1"/>
  <c r="K2181" i="4" s="1"/>
  <c r="K2182" i="4" a="1"/>
  <c r="K2182" i="4" s="1"/>
  <c r="K2183" i="4" a="1"/>
  <c r="K2183" i="4" s="1"/>
  <c r="K2184" i="4" a="1"/>
  <c r="K2184" i="4" s="1"/>
  <c r="K2185" i="4" a="1"/>
  <c r="K2185" i="4" s="1"/>
  <c r="K2186" i="4" a="1"/>
  <c r="K2186" i="4" s="1"/>
  <c r="K2187" i="4" a="1"/>
  <c r="K2187" i="4" s="1"/>
  <c r="K2188" i="4" a="1"/>
  <c r="K2188" i="4" s="1"/>
  <c r="K2189" i="4" a="1"/>
  <c r="K2189" i="4" s="1"/>
  <c r="K2190" i="4" a="1"/>
  <c r="K2190" i="4" s="1"/>
  <c r="K2191" i="4" a="1"/>
  <c r="K2191" i="4" s="1"/>
  <c r="K2192" i="4" a="1"/>
  <c r="K2192" i="4" s="1"/>
  <c r="K2193" i="4" a="1"/>
  <c r="K2193" i="4" s="1"/>
  <c r="K2194" i="4" a="1"/>
  <c r="K2194" i="4" s="1"/>
  <c r="K2195" i="4" a="1"/>
  <c r="K2195" i="4" s="1"/>
  <c r="K2196" i="4" a="1"/>
  <c r="K2196" i="4" s="1"/>
  <c r="K2197" i="4" a="1"/>
  <c r="K2197" i="4" s="1"/>
  <c r="K2198" i="4" a="1"/>
  <c r="K2198" i="4" s="1"/>
  <c r="K2199" i="4" a="1"/>
  <c r="K2199" i="4" s="1"/>
  <c r="K2200" i="4" a="1"/>
  <c r="K2200" i="4" s="1"/>
  <c r="K2201" i="4" a="1"/>
  <c r="K2201" i="4" s="1"/>
  <c r="K2202" i="4" a="1"/>
  <c r="K2202" i="4" s="1"/>
  <c r="K2203" i="4" a="1"/>
  <c r="K2203" i="4" s="1"/>
  <c r="K2204" i="4" a="1"/>
  <c r="K2204" i="4" s="1"/>
  <c r="K2205" i="4" a="1"/>
  <c r="K2205" i="4" s="1"/>
  <c r="K2206" i="4" a="1"/>
  <c r="K2206" i="4" s="1"/>
  <c r="K2207" i="4" a="1"/>
  <c r="K2207" i="4" s="1"/>
  <c r="K2208" i="4" a="1"/>
  <c r="K2208" i="4" s="1"/>
  <c r="K2209" i="4" a="1"/>
  <c r="K2209" i="4" s="1"/>
  <c r="K2210" i="4" a="1"/>
  <c r="K2210" i="4" s="1"/>
  <c r="K2211" i="4" a="1"/>
  <c r="K2211" i="4" s="1"/>
  <c r="K2212" i="4" a="1"/>
  <c r="K2212" i="4" s="1"/>
  <c r="K2213" i="4" a="1"/>
  <c r="K2213" i="4" s="1"/>
  <c r="K2214" i="4" a="1"/>
  <c r="K2214" i="4" s="1"/>
  <c r="K2215" i="4" a="1"/>
  <c r="K2215" i="4" s="1"/>
  <c r="K2216" i="4" a="1"/>
  <c r="K2216" i="4" s="1"/>
  <c r="K2217" i="4" a="1"/>
  <c r="K2217" i="4" s="1"/>
  <c r="K2218" i="4" a="1"/>
  <c r="K2218" i="4" s="1"/>
  <c r="K2219" i="4" a="1"/>
  <c r="K2219" i="4" s="1"/>
  <c r="K2220" i="4" a="1"/>
  <c r="K2220" i="4" s="1"/>
  <c r="K2221" i="4" a="1"/>
  <c r="K2221" i="4" s="1"/>
  <c r="K2222" i="4" a="1"/>
  <c r="K2222" i="4" s="1"/>
  <c r="K2223" i="4" a="1"/>
  <c r="K2223" i="4" s="1"/>
  <c r="K2224" i="4" a="1"/>
  <c r="K2224" i="4" s="1"/>
  <c r="K2225" i="4" a="1"/>
  <c r="K2225" i="4" s="1"/>
  <c r="K2226" i="4" a="1"/>
  <c r="K2226" i="4" s="1"/>
  <c r="K2227" i="4" a="1"/>
  <c r="K2227" i="4" s="1"/>
  <c r="K2228" i="4" a="1"/>
  <c r="K2228" i="4" s="1"/>
  <c r="K2229" i="4" a="1"/>
  <c r="K2229" i="4" s="1"/>
  <c r="K2230" i="4" a="1"/>
  <c r="K2230" i="4" s="1"/>
  <c r="K2231" i="4" a="1"/>
  <c r="K2231" i="4" s="1"/>
  <c r="K2232" i="4" a="1"/>
  <c r="K2232" i="4" s="1"/>
  <c r="K2233" i="4" a="1"/>
  <c r="K2233" i="4" s="1"/>
  <c r="K2234" i="4" a="1"/>
  <c r="K2234" i="4" s="1"/>
  <c r="K2235" i="4" a="1"/>
  <c r="K2235" i="4" s="1"/>
  <c r="K2236" i="4" a="1"/>
  <c r="K2236" i="4" s="1"/>
  <c r="K2237" i="4" a="1"/>
  <c r="K2237" i="4" s="1"/>
  <c r="K2238" i="4" a="1"/>
  <c r="K2238" i="4" s="1"/>
  <c r="K2239" i="4" a="1"/>
  <c r="K2239" i="4" s="1"/>
  <c r="K2240" i="4" a="1"/>
  <c r="K2240" i="4" s="1"/>
  <c r="K2241" i="4" a="1"/>
  <c r="K2241" i="4" s="1"/>
  <c r="K2242" i="4" a="1"/>
  <c r="K2242" i="4" s="1"/>
  <c r="K2243" i="4" a="1"/>
  <c r="K2243" i="4" s="1"/>
  <c r="K2244" i="4" a="1"/>
  <c r="K2244" i="4" s="1"/>
  <c r="K2245" i="4" a="1"/>
  <c r="K2245" i="4" s="1"/>
  <c r="K2246" i="4" a="1"/>
  <c r="K2246" i="4" s="1"/>
  <c r="K2247" i="4" a="1"/>
  <c r="K2247" i="4" s="1"/>
  <c r="K2248" i="4" a="1"/>
  <c r="K2248" i="4" s="1"/>
  <c r="K2249" i="4" a="1"/>
  <c r="K2249" i="4" s="1"/>
  <c r="K2250" i="4" a="1"/>
  <c r="K2250" i="4" s="1"/>
  <c r="K2251" i="4" a="1"/>
  <c r="K2251" i="4" s="1"/>
  <c r="K2252" i="4" a="1"/>
  <c r="K2252" i="4" s="1"/>
  <c r="K2253" i="4" a="1"/>
  <c r="K2253" i="4" s="1"/>
  <c r="K2254" i="4" a="1"/>
  <c r="K2254" i="4" s="1"/>
  <c r="K2255" i="4" a="1"/>
  <c r="K2255" i="4" s="1"/>
  <c r="K2256" i="4" a="1"/>
  <c r="K2256" i="4" s="1"/>
  <c r="K2257" i="4" a="1"/>
  <c r="K2257" i="4" s="1"/>
  <c r="K2258" i="4" a="1"/>
  <c r="K2258" i="4" s="1"/>
  <c r="K2259" i="4" a="1"/>
  <c r="K2259" i="4" s="1"/>
  <c r="K2260" i="4" a="1"/>
  <c r="K2260" i="4" s="1"/>
  <c r="K2261" i="4" a="1"/>
  <c r="K2261" i="4" s="1"/>
  <c r="K2262" i="4" a="1"/>
  <c r="K2262" i="4" s="1"/>
  <c r="K2263" i="4" a="1"/>
  <c r="K2263" i="4" s="1"/>
  <c r="K2264" i="4" a="1"/>
  <c r="K2264" i="4" s="1"/>
  <c r="K2265" i="4" a="1"/>
  <c r="K2265" i="4" s="1"/>
  <c r="K2266" i="4" a="1"/>
  <c r="K2266" i="4" s="1"/>
  <c r="K2267" i="4" a="1"/>
  <c r="K2267" i="4" s="1"/>
  <c r="K2268" i="4" a="1"/>
  <c r="K2268" i="4" s="1"/>
  <c r="K2269" i="4" a="1"/>
  <c r="K2269" i="4" s="1"/>
  <c r="K2270" i="4" a="1"/>
  <c r="K2270" i="4" s="1"/>
  <c r="K2271" i="4" a="1"/>
  <c r="K2271" i="4" s="1"/>
  <c r="K2272" i="4" a="1"/>
  <c r="K2272" i="4" s="1"/>
  <c r="K2273" i="4" a="1"/>
  <c r="K2273" i="4" s="1"/>
  <c r="K2274" i="4" a="1"/>
  <c r="K2274" i="4" s="1"/>
  <c r="K2275" i="4" a="1"/>
  <c r="K2275" i="4" s="1"/>
  <c r="K2276" i="4" a="1"/>
  <c r="K2276" i="4" s="1"/>
  <c r="K2277" i="4" a="1"/>
  <c r="K2277" i="4" s="1"/>
  <c r="K2278" i="4" a="1"/>
  <c r="K2278" i="4" s="1"/>
  <c r="K2279" i="4" a="1"/>
  <c r="K2279" i="4" s="1"/>
  <c r="K2280" i="4" a="1"/>
  <c r="K2280" i="4" s="1"/>
  <c r="K2281" i="4" a="1"/>
  <c r="K2281" i="4" s="1"/>
  <c r="K2282" i="4" a="1"/>
  <c r="K2282" i="4" s="1"/>
  <c r="K2283" i="4" a="1"/>
  <c r="K2283" i="4" s="1"/>
  <c r="K2284" i="4" a="1"/>
  <c r="K2284" i="4" s="1"/>
  <c r="K2285" i="4" a="1"/>
  <c r="K2285" i="4" s="1"/>
  <c r="K2286" i="4" a="1"/>
  <c r="K2286" i="4" s="1"/>
  <c r="K2287" i="4" a="1"/>
  <c r="K2287" i="4" s="1"/>
  <c r="K2288" i="4" a="1"/>
  <c r="K2288" i="4" s="1"/>
  <c r="K2289" i="4" a="1"/>
  <c r="K2289" i="4" s="1"/>
  <c r="K2290" i="4" a="1"/>
  <c r="K2290" i="4" s="1"/>
  <c r="K2291" i="4" a="1"/>
  <c r="K2291" i="4" s="1"/>
  <c r="K2292" i="4" a="1"/>
  <c r="K2292" i="4" s="1"/>
  <c r="K2293" i="4" a="1"/>
  <c r="K2293" i="4" s="1"/>
  <c r="K2294" i="4" a="1"/>
  <c r="K2294" i="4" s="1"/>
  <c r="K2295" i="4" a="1"/>
  <c r="K2295" i="4" s="1"/>
  <c r="K2296" i="4" a="1"/>
  <c r="K2296" i="4" s="1"/>
  <c r="K2297" i="4" a="1"/>
  <c r="K2297" i="4" s="1"/>
  <c r="K2298" i="4" a="1"/>
  <c r="K2298" i="4" s="1"/>
  <c r="K2299" i="4" a="1"/>
  <c r="K2299" i="4" s="1"/>
  <c r="K2300" i="4" a="1"/>
  <c r="K2300" i="4" s="1"/>
  <c r="K2301" i="4" a="1"/>
  <c r="K2301" i="4" s="1"/>
  <c r="K2302" i="4" a="1"/>
  <c r="K2302" i="4" s="1"/>
  <c r="K2303" i="4" a="1"/>
  <c r="K2303" i="4" s="1"/>
  <c r="K2304" i="4" a="1"/>
  <c r="K2304" i="4" s="1"/>
  <c r="K2305" i="4" a="1"/>
  <c r="K2305" i="4" s="1"/>
  <c r="K2306" i="4" a="1"/>
  <c r="K2306" i="4" s="1"/>
  <c r="K2307" i="4" a="1"/>
  <c r="K2307" i="4" s="1"/>
  <c r="K2308" i="4" a="1"/>
  <c r="K2308" i="4" s="1"/>
  <c r="K2309" i="4" a="1"/>
  <c r="K2309" i="4" s="1"/>
  <c r="K2310" i="4" a="1"/>
  <c r="K2310" i="4" s="1"/>
  <c r="K2311" i="4" a="1"/>
  <c r="K2311" i="4" s="1"/>
  <c r="K2312" i="4" a="1"/>
  <c r="K2312" i="4" s="1"/>
  <c r="K2313" i="4" a="1"/>
  <c r="K2313" i="4" s="1"/>
  <c r="K2314" i="4" a="1"/>
  <c r="K2314" i="4" s="1"/>
  <c r="K2315" i="4" a="1"/>
  <c r="K2315" i="4" s="1"/>
  <c r="K2316" i="4" a="1"/>
  <c r="K2316" i="4" s="1"/>
  <c r="K2317" i="4" a="1"/>
  <c r="K2317" i="4" s="1"/>
  <c r="K2318" i="4" a="1"/>
  <c r="K2318" i="4" s="1"/>
  <c r="K2319" i="4" a="1"/>
  <c r="K2319" i="4" s="1"/>
  <c r="K2320" i="4" a="1"/>
  <c r="K2320" i="4" s="1"/>
  <c r="K2321" i="4" a="1"/>
  <c r="K2321" i="4" s="1"/>
  <c r="K2322" i="4" a="1"/>
  <c r="K2322" i="4" s="1"/>
  <c r="K2323" i="4" a="1"/>
  <c r="K2323" i="4" s="1"/>
  <c r="K2324" i="4" a="1"/>
  <c r="K2324" i="4" s="1"/>
  <c r="K2325" i="4" a="1"/>
  <c r="K2325" i="4" s="1"/>
  <c r="K2326" i="4" a="1"/>
  <c r="K2326" i="4" s="1"/>
  <c r="K2327" i="4" a="1"/>
  <c r="K2327" i="4" s="1"/>
  <c r="K2328" i="4" a="1"/>
  <c r="K2328" i="4" s="1"/>
  <c r="K2329" i="4" a="1"/>
  <c r="K2329" i="4" s="1"/>
  <c r="K2330" i="4" a="1"/>
  <c r="K2330" i="4" s="1"/>
  <c r="K2331" i="4" a="1"/>
  <c r="K2331" i="4" s="1"/>
  <c r="K2332" i="4" a="1"/>
  <c r="K2332" i="4" s="1"/>
  <c r="K2333" i="4" a="1"/>
  <c r="K2333" i="4" s="1"/>
  <c r="K2334" i="4" a="1"/>
  <c r="K2334" i="4" s="1"/>
  <c r="K2335" i="4" a="1"/>
  <c r="K2335" i="4" s="1"/>
  <c r="K2336" i="4" a="1"/>
  <c r="K2336" i="4" s="1"/>
  <c r="K1981" i="4" a="1"/>
  <c r="K1981" i="4" s="1"/>
  <c r="K1982" i="4" a="1"/>
  <c r="K1982" i="4" s="1"/>
  <c r="K1983" i="4" a="1"/>
  <c r="K1983" i="4" s="1"/>
  <c r="K1984" i="4" a="1"/>
  <c r="K1984" i="4" s="1"/>
  <c r="K1985" i="4" a="1"/>
  <c r="K1985" i="4" s="1"/>
  <c r="K1986" i="4" a="1"/>
  <c r="K1986" i="4" s="1"/>
  <c r="K1987" i="4" a="1"/>
  <c r="K1987" i="4" s="1"/>
  <c r="K1988" i="4" a="1"/>
  <c r="K1988" i="4" s="1"/>
  <c r="K1989" i="4" a="1"/>
  <c r="K1989" i="4" s="1"/>
  <c r="K1990" i="4" a="1"/>
  <c r="K1990" i="4" s="1"/>
  <c r="K1991" i="4" a="1"/>
  <c r="K1991" i="4" s="1"/>
  <c r="K1992" i="4" a="1"/>
  <c r="K1992" i="4" s="1"/>
  <c r="K1993" i="4" a="1"/>
  <c r="K1993" i="4" s="1"/>
  <c r="K1994" i="4" a="1"/>
  <c r="K1994" i="4" s="1"/>
  <c r="K1995" i="4" a="1"/>
  <c r="K1995" i="4" s="1"/>
  <c r="K1996" i="4" a="1"/>
  <c r="K1996" i="4" s="1"/>
  <c r="K1997" i="4" a="1"/>
  <c r="K1997" i="4" s="1"/>
  <c r="K1998" i="4" a="1"/>
  <c r="K1998" i="4" s="1"/>
  <c r="K1999" i="4" a="1"/>
  <c r="K1999" i="4" s="1"/>
  <c r="K2000" i="4" a="1"/>
  <c r="K2000" i="4" s="1"/>
  <c r="K2001" i="4" a="1"/>
  <c r="K2001" i="4" s="1"/>
  <c r="K2002" i="4" a="1"/>
  <c r="K2002" i="4" s="1"/>
  <c r="K2003" i="4" a="1"/>
  <c r="K2003" i="4" s="1"/>
  <c r="K2004" i="4" a="1"/>
  <c r="K2004" i="4" s="1"/>
  <c r="K2005" i="4" a="1"/>
  <c r="K2005" i="4" s="1"/>
  <c r="K2006" i="4" a="1"/>
  <c r="K2006" i="4" s="1"/>
  <c r="K2007" i="4" a="1"/>
  <c r="K2007" i="4" s="1"/>
  <c r="K2008" i="4" a="1"/>
  <c r="K2008" i="4" s="1"/>
  <c r="K2009" i="4" a="1"/>
  <c r="K2009" i="4" s="1"/>
  <c r="K2010" i="4" a="1"/>
  <c r="K2010" i="4" s="1"/>
  <c r="K2011" i="4" a="1"/>
  <c r="K2011" i="4" s="1"/>
  <c r="K2012" i="4" a="1"/>
  <c r="K2012" i="4" s="1"/>
  <c r="K2013" i="4" a="1"/>
  <c r="K2013" i="4" s="1"/>
  <c r="K2014" i="4" a="1"/>
  <c r="K2014" i="4" s="1"/>
  <c r="K2015" i="4" a="1"/>
  <c r="K2015" i="4" s="1"/>
  <c r="K2016" i="4" a="1"/>
  <c r="K2016" i="4" s="1"/>
  <c r="K2017" i="4" a="1"/>
  <c r="K2017" i="4" s="1"/>
  <c r="K2018" i="4" a="1"/>
  <c r="K2018" i="4" s="1"/>
  <c r="K2019" i="4" a="1"/>
  <c r="K2019" i="4" s="1"/>
  <c r="K2020" i="4" a="1"/>
  <c r="K2020" i="4" s="1"/>
  <c r="K2021" i="4" a="1"/>
  <c r="K2021" i="4" s="1"/>
  <c r="K2022" i="4" a="1"/>
  <c r="K2022" i="4" s="1"/>
  <c r="K2023" i="4" a="1"/>
  <c r="K2023" i="4" s="1"/>
  <c r="K2024" i="4" a="1"/>
  <c r="K2024" i="4" s="1"/>
  <c r="K2025" i="4" a="1"/>
  <c r="K2025" i="4" s="1"/>
  <c r="K2026" i="4" a="1"/>
  <c r="K2026" i="4" s="1"/>
  <c r="K2027" i="4" a="1"/>
  <c r="K2027" i="4" s="1"/>
  <c r="K2028" i="4" a="1"/>
  <c r="K2028" i="4" s="1"/>
  <c r="K2029" i="4" a="1"/>
  <c r="K2029" i="4" s="1"/>
  <c r="K2030" i="4" a="1"/>
  <c r="K2030" i="4" s="1"/>
  <c r="K2031" i="4" a="1"/>
  <c r="K2031" i="4" s="1"/>
  <c r="K2032" i="4" a="1"/>
  <c r="K2032" i="4" s="1"/>
  <c r="K2033" i="4" a="1"/>
  <c r="K2033" i="4" s="1"/>
  <c r="K2034" i="4" a="1"/>
  <c r="K2034" i="4" s="1"/>
  <c r="K2035" i="4" a="1"/>
  <c r="K2035" i="4" s="1"/>
  <c r="K2036" i="4" a="1"/>
  <c r="K2036" i="4" s="1"/>
  <c r="K2037" i="4" a="1"/>
  <c r="K2037" i="4" s="1"/>
  <c r="K2038" i="4" a="1"/>
  <c r="K2038" i="4" s="1"/>
  <c r="K2039" i="4" a="1"/>
  <c r="K2039" i="4" s="1"/>
  <c r="K2040" i="4" a="1"/>
  <c r="K2040" i="4" s="1"/>
  <c r="K2041" i="4" a="1"/>
  <c r="K2041" i="4" s="1"/>
  <c r="K2042" i="4" a="1"/>
  <c r="K2042" i="4" s="1"/>
  <c r="K2043" i="4" a="1"/>
  <c r="K2043" i="4" s="1"/>
  <c r="K2044" i="4" a="1"/>
  <c r="K2044" i="4" s="1"/>
  <c r="K2045" i="4" a="1"/>
  <c r="K2045" i="4" s="1"/>
  <c r="K2046" i="4" a="1"/>
  <c r="K2046" i="4" s="1"/>
  <c r="K2047" i="4" a="1"/>
  <c r="K2047" i="4" s="1"/>
  <c r="K2048" i="4" a="1"/>
  <c r="K2048" i="4" s="1"/>
  <c r="K2049" i="4" a="1"/>
  <c r="K2049" i="4" s="1"/>
  <c r="K2050" i="4" a="1"/>
  <c r="K2050" i="4" s="1"/>
  <c r="K2051" i="4" a="1"/>
  <c r="K2051" i="4" s="1"/>
  <c r="K2052" i="4" a="1"/>
  <c r="K2052" i="4" s="1"/>
  <c r="K2053" i="4" a="1"/>
  <c r="K2053" i="4" s="1"/>
  <c r="K2054" i="4" a="1"/>
  <c r="K2054" i="4" s="1"/>
  <c r="K2055" i="4" a="1"/>
  <c r="K2055" i="4" s="1"/>
  <c r="K2056" i="4" a="1"/>
  <c r="K2056" i="4" s="1"/>
  <c r="K2057" i="4" a="1"/>
  <c r="K2057" i="4" s="1"/>
  <c r="K2058" i="4" a="1"/>
  <c r="K2058" i="4" s="1"/>
  <c r="K2059" i="4" a="1"/>
  <c r="K2059" i="4" s="1"/>
  <c r="K2060" i="4" a="1"/>
  <c r="K2060" i="4" s="1"/>
  <c r="K2061" i="4" a="1"/>
  <c r="K2061" i="4" s="1"/>
  <c r="K2062" i="4" a="1"/>
  <c r="K2062" i="4" s="1"/>
  <c r="K2063" i="4" a="1"/>
  <c r="K2063" i="4" s="1"/>
  <c r="K2064" i="4" a="1"/>
  <c r="K2064" i="4" s="1"/>
  <c r="K2065" i="4" a="1"/>
  <c r="K2065" i="4" s="1"/>
  <c r="K2066" i="4" a="1"/>
  <c r="K2066" i="4" s="1"/>
  <c r="K2067" i="4" a="1"/>
  <c r="K2067" i="4" s="1"/>
  <c r="K2068" i="4" a="1"/>
  <c r="K2068" i="4" s="1"/>
  <c r="K2069" i="4" a="1"/>
  <c r="K2069" i="4" s="1"/>
  <c r="K2070" i="4" a="1"/>
  <c r="K2070" i="4" s="1"/>
  <c r="K2071" i="4" a="1"/>
  <c r="K2071" i="4" s="1"/>
  <c r="K2072" i="4" a="1"/>
  <c r="K2072" i="4" s="1"/>
  <c r="K2073" i="4" a="1"/>
  <c r="K2073" i="4" s="1"/>
  <c r="K2074" i="4" a="1"/>
  <c r="K2074" i="4" s="1"/>
  <c r="K2075" i="4" a="1"/>
  <c r="K2075" i="4" s="1"/>
  <c r="K2076" i="4" a="1"/>
  <c r="K2076" i="4" s="1"/>
  <c r="K2077" i="4" a="1"/>
  <c r="K2077" i="4" s="1"/>
  <c r="K2078" i="4" a="1"/>
  <c r="K2078" i="4" s="1"/>
  <c r="K2079" i="4" a="1"/>
  <c r="K2079" i="4" s="1"/>
  <c r="K2080" i="4" a="1"/>
  <c r="K2080" i="4" s="1"/>
  <c r="K2081" i="4" a="1"/>
  <c r="K2081" i="4" s="1"/>
  <c r="K2082" i="4" a="1"/>
  <c r="K2082" i="4" s="1"/>
  <c r="K2083" i="4" a="1"/>
  <c r="K2083" i="4" s="1"/>
  <c r="K2084" i="4" a="1"/>
  <c r="K2084" i="4" s="1"/>
  <c r="K2085" i="4" a="1"/>
  <c r="K2085" i="4" s="1"/>
  <c r="K2086" i="4" a="1"/>
  <c r="K2086" i="4" s="1"/>
  <c r="K2087" i="4" a="1"/>
  <c r="K2087" i="4" s="1"/>
  <c r="K2088" i="4" a="1"/>
  <c r="K2088" i="4" s="1"/>
  <c r="K2089" i="4" a="1"/>
  <c r="K2089" i="4" s="1"/>
  <c r="K2090" i="4" a="1"/>
  <c r="K2090" i="4" s="1"/>
  <c r="K2091" i="4" a="1"/>
  <c r="K2091" i="4" s="1"/>
  <c r="K2092" i="4" a="1"/>
  <c r="K2092" i="4" s="1"/>
  <c r="K2093" i="4" a="1"/>
  <c r="K2093" i="4" s="1"/>
  <c r="K2094" i="4" a="1"/>
  <c r="K2094" i="4" s="1"/>
  <c r="K2095" i="4" a="1"/>
  <c r="K2095" i="4" s="1"/>
  <c r="K2096" i="4" a="1"/>
  <c r="K2096" i="4" s="1"/>
  <c r="K2097" i="4" a="1"/>
  <c r="K2097" i="4" s="1"/>
  <c r="K2098" i="4" a="1"/>
  <c r="K2098" i="4" s="1"/>
  <c r="K2099" i="4" a="1"/>
  <c r="K2099" i="4" s="1"/>
  <c r="K2100" i="4" a="1"/>
  <c r="K2100" i="4" s="1"/>
  <c r="K2101" i="4" a="1"/>
  <c r="K2101" i="4" s="1"/>
  <c r="K2102" i="4" a="1"/>
  <c r="K2102" i="4" s="1"/>
  <c r="K2103" i="4" a="1"/>
  <c r="K2103" i="4" s="1"/>
  <c r="K2104" i="4" a="1"/>
  <c r="K2104" i="4" s="1"/>
  <c r="K2105" i="4" a="1"/>
  <c r="K2105" i="4" s="1"/>
  <c r="K2106" i="4" a="1"/>
  <c r="K2106" i="4" s="1"/>
  <c r="K2107" i="4" a="1"/>
  <c r="K2107" i="4" s="1"/>
  <c r="K2108" i="4" a="1"/>
  <c r="K2108" i="4" s="1"/>
  <c r="K2109" i="4" a="1"/>
  <c r="K2109" i="4" s="1"/>
  <c r="K2110" i="4" a="1"/>
  <c r="K2110" i="4" s="1"/>
  <c r="K2111" i="4" a="1"/>
  <c r="K2111" i="4" s="1"/>
  <c r="K2112" i="4" a="1"/>
  <c r="K2112" i="4" s="1"/>
  <c r="K2113" i="4" a="1"/>
  <c r="K2113" i="4" s="1"/>
  <c r="K2114" i="4" a="1"/>
  <c r="K2114" i="4" s="1"/>
  <c r="K2115" i="4" a="1"/>
  <c r="K2115" i="4" s="1"/>
  <c r="K2116" i="4" a="1"/>
  <c r="K2116" i="4" s="1"/>
  <c r="K2117" i="4" a="1"/>
  <c r="K2117" i="4" s="1"/>
  <c r="K2118" i="4" a="1"/>
  <c r="K2118" i="4" s="1"/>
  <c r="K2119" i="4" a="1"/>
  <c r="K2119" i="4" s="1"/>
  <c r="K2120" i="4" a="1"/>
  <c r="K2120" i="4" s="1"/>
  <c r="K2121" i="4" a="1"/>
  <c r="K2121" i="4" s="1"/>
  <c r="K2122" i="4" a="1"/>
  <c r="K2122" i="4" s="1"/>
  <c r="K2123" i="4" a="1"/>
  <c r="K2123" i="4" s="1"/>
  <c r="K2124" i="4" a="1"/>
  <c r="K2124" i="4" s="1"/>
  <c r="K2125" i="4" a="1"/>
  <c r="K2125" i="4" s="1"/>
  <c r="K2126" i="4" a="1"/>
  <c r="K2126" i="4" s="1"/>
  <c r="K2127" i="4" a="1"/>
  <c r="K2127" i="4" s="1"/>
  <c r="K2128" i="4" a="1"/>
  <c r="K2128" i="4" s="1"/>
  <c r="K2129" i="4" a="1"/>
  <c r="K2129" i="4" s="1"/>
  <c r="K2130" i="4" a="1"/>
  <c r="K2130" i="4" s="1"/>
  <c r="K2131" i="4" a="1"/>
  <c r="K2131" i="4" s="1"/>
  <c r="K2132" i="4" a="1"/>
  <c r="K2132" i="4" s="1"/>
  <c r="K2133" i="4" a="1"/>
  <c r="K2133" i="4" s="1"/>
  <c r="K2134" i="4" a="1"/>
  <c r="K2134" i="4" s="1"/>
  <c r="K2135" i="4" a="1"/>
  <c r="K2135" i="4" s="1"/>
  <c r="K2136" i="4" a="1"/>
  <c r="K2136" i="4" s="1"/>
  <c r="K2137" i="4" a="1"/>
  <c r="K2137" i="4" s="1"/>
  <c r="K2138" i="4" a="1"/>
  <c r="K2138" i="4" s="1"/>
  <c r="K2139" i="4" a="1"/>
  <c r="K2139" i="4" s="1"/>
  <c r="K2140" i="4" a="1"/>
  <c r="K2140" i="4" s="1"/>
  <c r="K2141" i="4" a="1"/>
  <c r="K2141" i="4" s="1"/>
  <c r="K2142" i="4" a="1"/>
  <c r="K2142" i="4" s="1"/>
  <c r="K2143" i="4" a="1"/>
  <c r="K2143" i="4" s="1"/>
  <c r="K2144" i="4" a="1"/>
  <c r="K2144" i="4" s="1"/>
  <c r="K2145" i="4" a="1"/>
  <c r="K2145" i="4" s="1"/>
  <c r="K2146" i="4" a="1"/>
  <c r="K2146" i="4" s="1"/>
  <c r="K2147" i="4" a="1"/>
  <c r="K2147" i="4" s="1"/>
  <c r="K2148" i="4" a="1"/>
  <c r="K2148" i="4" s="1"/>
  <c r="K2149" i="4" a="1"/>
  <c r="K2149" i="4" s="1"/>
  <c r="K2150" i="4" a="1"/>
  <c r="K2150" i="4" s="1"/>
  <c r="K2151" i="4" a="1"/>
  <c r="K2151" i="4" s="1"/>
  <c r="K2152" i="4" a="1"/>
  <c r="K2152" i="4" s="1"/>
  <c r="K2153" i="4" a="1"/>
  <c r="K2153" i="4" s="1"/>
  <c r="K2154" i="4" a="1"/>
  <c r="K2154" i="4" s="1"/>
  <c r="K2155" i="4" a="1"/>
  <c r="K2155" i="4" s="1"/>
  <c r="K294" i="4" a="1"/>
  <c r="K294" i="4" s="1"/>
  <c r="K295" i="4" a="1"/>
  <c r="K295" i="4" s="1"/>
  <c r="K296" i="4" a="1"/>
  <c r="K296" i="4" s="1"/>
  <c r="K297" i="4" a="1"/>
  <c r="K297" i="4" s="1"/>
  <c r="K298" i="4" a="1"/>
  <c r="K298" i="4" s="1"/>
  <c r="K299" i="4" a="1"/>
  <c r="K299" i="4" s="1"/>
  <c r="K300" i="4" a="1"/>
  <c r="K300" i="4" s="1"/>
  <c r="K301" i="4" a="1"/>
  <c r="K301" i="4" s="1"/>
  <c r="K302" i="4" a="1"/>
  <c r="K302" i="4" s="1"/>
  <c r="K303" i="4" a="1"/>
  <c r="K303" i="4" s="1"/>
  <c r="K304" i="4" a="1"/>
  <c r="K304" i="4" s="1"/>
  <c r="K305" i="4" a="1"/>
  <c r="K305" i="4" s="1"/>
  <c r="K306" i="4" a="1"/>
  <c r="K306" i="4" s="1"/>
  <c r="K307" i="4" a="1"/>
  <c r="K307" i="4" s="1"/>
  <c r="K308" i="4" a="1"/>
  <c r="K308" i="4" s="1"/>
  <c r="K309" i="4" a="1"/>
  <c r="K309" i="4" s="1"/>
  <c r="K310" i="4" a="1"/>
  <c r="K310" i="4" s="1"/>
  <c r="K311" i="4" a="1"/>
  <c r="K311" i="4" s="1"/>
  <c r="K312" i="4" a="1"/>
  <c r="K312" i="4" s="1"/>
  <c r="K313" i="4" a="1"/>
  <c r="K313" i="4" s="1"/>
  <c r="K314" i="4" a="1"/>
  <c r="K314" i="4" s="1"/>
  <c r="K315" i="4" a="1"/>
  <c r="K315" i="4" s="1"/>
  <c r="K316" i="4" a="1"/>
  <c r="K316" i="4" s="1"/>
  <c r="K317" i="4" a="1"/>
  <c r="K317" i="4" s="1"/>
  <c r="K318" i="4" a="1"/>
  <c r="K318" i="4" s="1"/>
  <c r="K319" i="4" a="1"/>
  <c r="K319" i="4" s="1"/>
  <c r="K320" i="4" a="1"/>
  <c r="K320" i="4" s="1"/>
  <c r="K321" i="4" a="1"/>
  <c r="K321" i="4" s="1"/>
  <c r="K322" i="4" a="1"/>
  <c r="K322" i="4" s="1"/>
  <c r="K323" i="4" a="1"/>
  <c r="K323" i="4" s="1"/>
  <c r="K324" i="4" a="1"/>
  <c r="K324" i="4" s="1"/>
  <c r="K325" i="4" a="1"/>
  <c r="K325" i="4" s="1"/>
  <c r="K326" i="4" a="1"/>
  <c r="K326" i="4" s="1"/>
  <c r="K327" i="4" a="1"/>
  <c r="K327" i="4" s="1"/>
  <c r="K328" i="4" a="1"/>
  <c r="K328" i="4" s="1"/>
  <c r="K329" i="4" a="1"/>
  <c r="K329" i="4" s="1"/>
  <c r="K330" i="4" a="1"/>
  <c r="K330" i="4" s="1"/>
  <c r="K331" i="4" a="1"/>
  <c r="K331" i="4" s="1"/>
  <c r="K332" i="4" a="1"/>
  <c r="K332" i="4" s="1"/>
  <c r="K333" i="4" a="1"/>
  <c r="K333" i="4" s="1"/>
  <c r="K334" i="4" a="1"/>
  <c r="K334" i="4" s="1"/>
  <c r="K335" i="4" a="1"/>
  <c r="K335" i="4" s="1"/>
  <c r="K336" i="4" a="1"/>
  <c r="K336" i="4" s="1"/>
  <c r="K337" i="4" a="1"/>
  <c r="K337" i="4" s="1"/>
  <c r="K338" i="4" a="1"/>
  <c r="K338" i="4" s="1"/>
  <c r="K339" i="4" a="1"/>
  <c r="K339" i="4" s="1"/>
  <c r="K340" i="4" a="1"/>
  <c r="K340" i="4" s="1"/>
  <c r="K341" i="4" a="1"/>
  <c r="K341" i="4" s="1"/>
  <c r="K342" i="4" a="1"/>
  <c r="K342" i="4" s="1"/>
  <c r="K343" i="4" a="1"/>
  <c r="K343" i="4" s="1"/>
  <c r="K344" i="4" a="1"/>
  <c r="K344" i="4" s="1"/>
  <c r="K345" i="4" a="1"/>
  <c r="K345" i="4" s="1"/>
  <c r="K346" i="4" a="1"/>
  <c r="K346" i="4" s="1"/>
  <c r="K347" i="4" a="1"/>
  <c r="K347" i="4" s="1"/>
  <c r="K348" i="4" a="1"/>
  <c r="K348" i="4" s="1"/>
  <c r="K349" i="4" a="1"/>
  <c r="K349" i="4" s="1"/>
  <c r="K350" i="4" a="1"/>
  <c r="K350" i="4" s="1"/>
  <c r="K351" i="4" a="1"/>
  <c r="K351" i="4" s="1"/>
  <c r="K352" i="4" a="1"/>
  <c r="K352" i="4" s="1"/>
  <c r="K353" i="4" a="1"/>
  <c r="K353" i="4" s="1"/>
  <c r="K354" i="4" a="1"/>
  <c r="K354" i="4" s="1"/>
  <c r="K355" i="4" a="1"/>
  <c r="K355" i="4" s="1"/>
  <c r="K356" i="4" a="1"/>
  <c r="K356" i="4" s="1"/>
  <c r="K357" i="4" a="1"/>
  <c r="K357" i="4" s="1"/>
  <c r="K358" i="4" a="1"/>
  <c r="K358" i="4" s="1"/>
  <c r="K359" i="4" a="1"/>
  <c r="K359" i="4" s="1"/>
  <c r="K360" i="4" a="1"/>
  <c r="K360" i="4" s="1"/>
  <c r="K361" i="4" a="1"/>
  <c r="K361" i="4" s="1"/>
  <c r="K362" i="4" a="1"/>
  <c r="K362" i="4" s="1"/>
  <c r="K363" i="4" a="1"/>
  <c r="K363" i="4" s="1"/>
  <c r="K364" i="4" a="1"/>
  <c r="K364" i="4" s="1"/>
  <c r="K365" i="4" a="1"/>
  <c r="K365" i="4" s="1"/>
  <c r="K366" i="4" a="1"/>
  <c r="K366" i="4" s="1"/>
  <c r="K367" i="4" a="1"/>
  <c r="K367" i="4" s="1"/>
  <c r="K368" i="4" a="1"/>
  <c r="K368" i="4" s="1"/>
  <c r="K369" i="4" a="1"/>
  <c r="K369" i="4" s="1"/>
  <c r="K370" i="4" a="1"/>
  <c r="K370" i="4" s="1"/>
  <c r="K371" i="4" a="1"/>
  <c r="K371" i="4" s="1"/>
  <c r="K372" i="4" a="1"/>
  <c r="K372" i="4" s="1"/>
  <c r="K373" i="4" a="1"/>
  <c r="K373" i="4" s="1"/>
  <c r="K374" i="4" a="1"/>
  <c r="K374" i="4" s="1"/>
  <c r="K375" i="4" a="1"/>
  <c r="K375" i="4" s="1"/>
  <c r="K376" i="4" a="1"/>
  <c r="K376" i="4" s="1"/>
  <c r="K377" i="4" a="1"/>
  <c r="K377" i="4" s="1"/>
  <c r="K378" i="4" a="1"/>
  <c r="K378" i="4" s="1"/>
  <c r="K379" i="4" a="1"/>
  <c r="K379" i="4" s="1"/>
  <c r="K380" i="4" a="1"/>
  <c r="K380" i="4" s="1"/>
  <c r="K381" i="4" a="1"/>
  <c r="K381" i="4" s="1"/>
  <c r="K382" i="4" a="1"/>
  <c r="K382" i="4" s="1"/>
  <c r="K383" i="4" a="1"/>
  <c r="K383" i="4" s="1"/>
  <c r="K384" i="4" a="1"/>
  <c r="K384" i="4" s="1"/>
  <c r="K385" i="4" a="1"/>
  <c r="K385" i="4" s="1"/>
  <c r="K386" i="4" a="1"/>
  <c r="K386" i="4" s="1"/>
  <c r="K387" i="4" a="1"/>
  <c r="K387" i="4" s="1"/>
  <c r="K388" i="4" a="1"/>
  <c r="K388" i="4" s="1"/>
  <c r="K389" i="4" a="1"/>
  <c r="K389" i="4" s="1"/>
  <c r="K390" i="4" a="1"/>
  <c r="K390" i="4" s="1"/>
  <c r="K391" i="4" a="1"/>
  <c r="K391" i="4" s="1"/>
  <c r="K392" i="4" a="1"/>
  <c r="K392" i="4" s="1"/>
  <c r="K393" i="4" a="1"/>
  <c r="K393" i="4" s="1"/>
  <c r="K394" i="4" a="1"/>
  <c r="K394" i="4" s="1"/>
  <c r="K395" i="4" a="1"/>
  <c r="K395" i="4" s="1"/>
  <c r="K396" i="4" a="1"/>
  <c r="K396" i="4" s="1"/>
  <c r="K397" i="4" a="1"/>
  <c r="K397" i="4" s="1"/>
  <c r="K398" i="4" a="1"/>
  <c r="K398" i="4" s="1"/>
  <c r="K399" i="4" a="1"/>
  <c r="K399" i="4" s="1"/>
  <c r="K400" i="4" a="1"/>
  <c r="K400" i="4" s="1"/>
  <c r="K401" i="4" a="1"/>
  <c r="K401" i="4" s="1"/>
  <c r="K402" i="4" a="1"/>
  <c r="K402" i="4" s="1"/>
  <c r="K403" i="4" a="1"/>
  <c r="K403" i="4" s="1"/>
  <c r="K404" i="4" a="1"/>
  <c r="K404" i="4" s="1"/>
  <c r="K405" i="4" a="1"/>
  <c r="K405" i="4" s="1"/>
  <c r="K406" i="4" a="1"/>
  <c r="K406" i="4" s="1"/>
  <c r="K407" i="4" a="1"/>
  <c r="K407" i="4" s="1"/>
  <c r="K408" i="4" a="1"/>
  <c r="K408" i="4" s="1"/>
  <c r="K409" i="4" a="1"/>
  <c r="K409" i="4" s="1"/>
  <c r="K410" i="4" a="1"/>
  <c r="K410" i="4" s="1"/>
  <c r="K411" i="4" a="1"/>
  <c r="K411" i="4" s="1"/>
  <c r="K412" i="4" a="1"/>
  <c r="K412" i="4" s="1"/>
  <c r="K413" i="4" a="1"/>
  <c r="K413" i="4" s="1"/>
  <c r="K414" i="4" a="1"/>
  <c r="K414" i="4" s="1"/>
  <c r="K415" i="4" a="1"/>
  <c r="K415" i="4" s="1"/>
  <c r="K416" i="4" a="1"/>
  <c r="K416" i="4" s="1"/>
  <c r="K417" i="4" a="1"/>
  <c r="K417" i="4" s="1"/>
  <c r="K418" i="4" a="1"/>
  <c r="K418" i="4" s="1"/>
  <c r="K419" i="4" a="1"/>
  <c r="K419" i="4" s="1"/>
  <c r="K420" i="4" a="1"/>
  <c r="K420" i="4" s="1"/>
  <c r="K421" i="4" a="1"/>
  <c r="K421" i="4" s="1"/>
  <c r="K422" i="4" a="1"/>
  <c r="K422" i="4" s="1"/>
  <c r="K423" i="4" a="1"/>
  <c r="K423" i="4" s="1"/>
  <c r="K424" i="4" a="1"/>
  <c r="K424" i="4" s="1"/>
  <c r="K425" i="4" a="1"/>
  <c r="K425" i="4" s="1"/>
  <c r="K426" i="4" a="1"/>
  <c r="K426" i="4" s="1"/>
  <c r="K427" i="4" a="1"/>
  <c r="K427" i="4" s="1"/>
  <c r="K428" i="4" a="1"/>
  <c r="K428" i="4" s="1"/>
  <c r="K429" i="4" a="1"/>
  <c r="K429" i="4" s="1"/>
  <c r="K430" i="4" a="1"/>
  <c r="K430" i="4" s="1"/>
  <c r="K431" i="4" a="1"/>
  <c r="K431" i="4" s="1"/>
  <c r="K432" i="4" a="1"/>
  <c r="K432" i="4" s="1"/>
  <c r="K433" i="4" a="1"/>
  <c r="K433" i="4" s="1"/>
  <c r="K434" i="4" a="1"/>
  <c r="K434" i="4" s="1"/>
  <c r="K435" i="4" a="1"/>
  <c r="K435" i="4" s="1"/>
  <c r="K436" i="4" a="1"/>
  <c r="K436" i="4" s="1"/>
  <c r="K437" i="4" a="1"/>
  <c r="K437" i="4" s="1"/>
  <c r="K438" i="4" a="1"/>
  <c r="K438" i="4" s="1"/>
  <c r="K439" i="4" a="1"/>
  <c r="K439" i="4" s="1"/>
  <c r="K440" i="4" a="1"/>
  <c r="K440" i="4" s="1"/>
  <c r="K441" i="4" a="1"/>
  <c r="K441" i="4" s="1"/>
  <c r="K442" i="4" a="1"/>
  <c r="K442" i="4" s="1"/>
  <c r="K443" i="4" a="1"/>
  <c r="K443" i="4" s="1"/>
  <c r="K444" i="4" a="1"/>
  <c r="K444" i="4" s="1"/>
  <c r="K445" i="4" a="1"/>
  <c r="K445" i="4" s="1"/>
  <c r="K446" i="4" a="1"/>
  <c r="K446" i="4" s="1"/>
  <c r="K447" i="4" a="1"/>
  <c r="K447" i="4" s="1"/>
  <c r="K448" i="4" a="1"/>
  <c r="K448" i="4" s="1"/>
  <c r="K449" i="4" a="1"/>
  <c r="K449" i="4" s="1"/>
  <c r="K450" i="4" a="1"/>
  <c r="K450" i="4" s="1"/>
  <c r="K451" i="4" a="1"/>
  <c r="K451" i="4" s="1"/>
  <c r="K452" i="4" a="1"/>
  <c r="K452" i="4" s="1"/>
  <c r="K453" i="4" a="1"/>
  <c r="K453" i="4" s="1"/>
  <c r="K454" i="4" a="1"/>
  <c r="K454" i="4" s="1"/>
  <c r="K455" i="4" a="1"/>
  <c r="K455" i="4" s="1"/>
  <c r="K456" i="4" a="1"/>
  <c r="K456" i="4" s="1"/>
  <c r="K457" i="4" a="1"/>
  <c r="K457" i="4" s="1"/>
  <c r="K458" i="4" a="1"/>
  <c r="K458" i="4" s="1"/>
  <c r="K459" i="4" a="1"/>
  <c r="K459" i="4" s="1"/>
  <c r="K460" i="4" a="1"/>
  <c r="K460" i="4" s="1"/>
  <c r="K461" i="4" a="1"/>
  <c r="K461" i="4" s="1"/>
  <c r="K462" i="4" a="1"/>
  <c r="K462" i="4" s="1"/>
  <c r="K463" i="4" a="1"/>
  <c r="K463" i="4" s="1"/>
  <c r="K464" i="4" a="1"/>
  <c r="K464" i="4" s="1"/>
  <c r="K465" i="4" a="1"/>
  <c r="K465" i="4" s="1"/>
  <c r="K466" i="4" a="1"/>
  <c r="K466" i="4" s="1"/>
  <c r="K467" i="4" a="1"/>
  <c r="K467" i="4" s="1"/>
  <c r="K468" i="4" a="1"/>
  <c r="K468" i="4" s="1"/>
  <c r="K469" i="4" a="1"/>
  <c r="K469" i="4" s="1"/>
  <c r="K470" i="4" a="1"/>
  <c r="K470" i="4" s="1"/>
  <c r="K471" i="4" a="1"/>
  <c r="K471" i="4" s="1"/>
  <c r="K472" i="4" a="1"/>
  <c r="K472" i="4" s="1"/>
  <c r="K473" i="4" a="1"/>
  <c r="K473" i="4" s="1"/>
  <c r="K474" i="4" a="1"/>
  <c r="K474" i="4" s="1"/>
  <c r="K475" i="4" a="1"/>
  <c r="K475" i="4" s="1"/>
  <c r="K476" i="4" a="1"/>
  <c r="K476" i="4" s="1"/>
  <c r="K477" i="4" a="1"/>
  <c r="K477" i="4" s="1"/>
  <c r="K478" i="4" a="1"/>
  <c r="K478" i="4" s="1"/>
  <c r="K479" i="4" a="1"/>
  <c r="K479" i="4" s="1"/>
  <c r="K480" i="4" a="1"/>
  <c r="K480" i="4" s="1"/>
  <c r="K481" i="4" a="1"/>
  <c r="K481" i="4" s="1"/>
  <c r="K482" i="4" a="1"/>
  <c r="K482" i="4" s="1"/>
  <c r="K483" i="4" a="1"/>
  <c r="K483" i="4" s="1"/>
  <c r="K484" i="4" a="1"/>
  <c r="K484" i="4" s="1"/>
  <c r="K485" i="4" a="1"/>
  <c r="K485" i="4" s="1"/>
  <c r="K486" i="4" a="1"/>
  <c r="K486" i="4" s="1"/>
  <c r="K487" i="4" a="1"/>
  <c r="K487" i="4" s="1"/>
  <c r="K488" i="4" a="1"/>
  <c r="K488" i="4" s="1"/>
  <c r="K489" i="4" a="1"/>
  <c r="K489" i="4" s="1"/>
  <c r="K490" i="4" a="1"/>
  <c r="K490" i="4" s="1"/>
  <c r="K491" i="4" a="1"/>
  <c r="K491" i="4" s="1"/>
  <c r="K492" i="4" a="1"/>
  <c r="K492" i="4" s="1"/>
  <c r="K493" i="4" a="1"/>
  <c r="K493" i="4" s="1"/>
  <c r="K494" i="4" a="1"/>
  <c r="K494" i="4" s="1"/>
  <c r="K495" i="4" a="1"/>
  <c r="K495" i="4" s="1"/>
  <c r="K496" i="4" a="1"/>
  <c r="K496" i="4" s="1"/>
  <c r="K497" i="4" a="1"/>
  <c r="K497" i="4" s="1"/>
  <c r="K498" i="4" a="1"/>
  <c r="K498" i="4" s="1"/>
  <c r="K499" i="4" a="1"/>
  <c r="K499" i="4" s="1"/>
  <c r="K500" i="4" a="1"/>
  <c r="K500" i="4" s="1"/>
  <c r="K501" i="4" a="1"/>
  <c r="K501" i="4" s="1"/>
  <c r="K502" i="4" a="1"/>
  <c r="K502" i="4" s="1"/>
  <c r="K503" i="4" a="1"/>
  <c r="K503" i="4" s="1"/>
  <c r="K504" i="4" a="1"/>
  <c r="K504" i="4" s="1"/>
  <c r="K505" i="4" a="1"/>
  <c r="K505" i="4" s="1"/>
  <c r="K506" i="4" a="1"/>
  <c r="K506" i="4" s="1"/>
  <c r="K507" i="4" a="1"/>
  <c r="K507" i="4" s="1"/>
  <c r="K508" i="4" a="1"/>
  <c r="K508" i="4" s="1"/>
  <c r="K509" i="4" a="1"/>
  <c r="K509" i="4" s="1"/>
  <c r="K510" i="4" a="1"/>
  <c r="K510" i="4" s="1"/>
  <c r="K511" i="4" a="1"/>
  <c r="K511" i="4" s="1"/>
  <c r="K512" i="4" a="1"/>
  <c r="K512" i="4" s="1"/>
  <c r="K513" i="4" a="1"/>
  <c r="K513" i="4" s="1"/>
  <c r="K514" i="4" a="1"/>
  <c r="K514" i="4" s="1"/>
  <c r="K515" i="4" a="1"/>
  <c r="K515" i="4" s="1"/>
  <c r="K516" i="4" a="1"/>
  <c r="K516" i="4" s="1"/>
  <c r="K517" i="4" a="1"/>
  <c r="K517" i="4" s="1"/>
  <c r="K518" i="4" a="1"/>
  <c r="K518" i="4" s="1"/>
  <c r="K519" i="4" a="1"/>
  <c r="K519" i="4" s="1"/>
  <c r="K520" i="4" a="1"/>
  <c r="K520" i="4" s="1"/>
  <c r="K521" i="4" a="1"/>
  <c r="K521" i="4" s="1"/>
  <c r="K522" i="4" a="1"/>
  <c r="K522" i="4" s="1"/>
  <c r="K523" i="4" a="1"/>
  <c r="K523" i="4" s="1"/>
  <c r="K524" i="4" a="1"/>
  <c r="K524" i="4" s="1"/>
  <c r="K525" i="4" a="1"/>
  <c r="K525" i="4" s="1"/>
  <c r="K526" i="4" a="1"/>
  <c r="K526" i="4" s="1"/>
  <c r="K527" i="4" a="1"/>
  <c r="K527" i="4" s="1"/>
  <c r="K528" i="4" a="1"/>
  <c r="K528" i="4" s="1"/>
  <c r="K529" i="4" a="1"/>
  <c r="K529" i="4" s="1"/>
  <c r="K530" i="4" a="1"/>
  <c r="K530" i="4" s="1"/>
  <c r="K531" i="4" a="1"/>
  <c r="K531" i="4" s="1"/>
  <c r="K532" i="4" a="1"/>
  <c r="K532" i="4" s="1"/>
  <c r="K533" i="4" a="1"/>
  <c r="K533" i="4" s="1"/>
  <c r="K534" i="4" a="1"/>
  <c r="K534" i="4" s="1"/>
  <c r="K535" i="4" a="1"/>
  <c r="K535" i="4" s="1"/>
  <c r="K536" i="4" a="1"/>
  <c r="K536" i="4" s="1"/>
  <c r="K537" i="4" a="1"/>
  <c r="K537" i="4" s="1"/>
  <c r="K538" i="4" a="1"/>
  <c r="K538" i="4" s="1"/>
  <c r="K539" i="4" a="1"/>
  <c r="K539" i="4" s="1"/>
  <c r="K540" i="4" a="1"/>
  <c r="K540" i="4" s="1"/>
  <c r="K541" i="4" a="1"/>
  <c r="K541" i="4" s="1"/>
  <c r="K542" i="4" a="1"/>
  <c r="K542" i="4" s="1"/>
  <c r="K543" i="4" a="1"/>
  <c r="K543" i="4" s="1"/>
  <c r="K544" i="4" a="1"/>
  <c r="K544" i="4" s="1"/>
  <c r="K545" i="4" a="1"/>
  <c r="K545" i="4" s="1"/>
  <c r="K546" i="4" a="1"/>
  <c r="K546" i="4" s="1"/>
  <c r="K547" i="4" a="1"/>
  <c r="K547" i="4" s="1"/>
  <c r="K548" i="4" a="1"/>
  <c r="K548" i="4" s="1"/>
  <c r="K549" i="4" a="1"/>
  <c r="K549" i="4" s="1"/>
  <c r="K550" i="4" a="1"/>
  <c r="K550" i="4" s="1"/>
  <c r="K551" i="4" a="1"/>
  <c r="K551" i="4" s="1"/>
  <c r="K552" i="4" a="1"/>
  <c r="K552" i="4" s="1"/>
  <c r="K553" i="4" a="1"/>
  <c r="K553" i="4" s="1"/>
  <c r="K554" i="4" a="1"/>
  <c r="K554" i="4" s="1"/>
  <c r="K555" i="4" a="1"/>
  <c r="K555" i="4" s="1"/>
  <c r="K556" i="4" a="1"/>
  <c r="K556" i="4" s="1"/>
  <c r="K557" i="4" a="1"/>
  <c r="K557" i="4" s="1"/>
  <c r="K558" i="4" a="1"/>
  <c r="K558" i="4" s="1"/>
  <c r="K559" i="4" a="1"/>
  <c r="K559" i="4" s="1"/>
  <c r="K560" i="4" a="1"/>
  <c r="K560" i="4" s="1"/>
  <c r="K561" i="4" a="1"/>
  <c r="K561" i="4" s="1"/>
  <c r="K562" i="4" a="1"/>
  <c r="K562" i="4" s="1"/>
  <c r="K563" i="4" a="1"/>
  <c r="K563" i="4" s="1"/>
  <c r="K564" i="4" a="1"/>
  <c r="K564" i="4" s="1"/>
  <c r="K565" i="4" a="1"/>
  <c r="K565" i="4" s="1"/>
  <c r="K566" i="4" a="1"/>
  <c r="K566" i="4" s="1"/>
  <c r="K567" i="4" a="1"/>
  <c r="K567" i="4" s="1"/>
  <c r="K568" i="4" a="1"/>
  <c r="K568" i="4" s="1"/>
  <c r="K569" i="4" a="1"/>
  <c r="K569" i="4" s="1"/>
  <c r="K570" i="4" a="1"/>
  <c r="K570" i="4" s="1"/>
  <c r="K571" i="4" a="1"/>
  <c r="K571" i="4" s="1"/>
  <c r="K572" i="4" a="1"/>
  <c r="K572" i="4" s="1"/>
  <c r="K573" i="4" a="1"/>
  <c r="K573" i="4" s="1"/>
  <c r="K574" i="4" a="1"/>
  <c r="K574" i="4" s="1"/>
  <c r="K575" i="4" a="1"/>
  <c r="K575" i="4" s="1"/>
  <c r="K576" i="4" a="1"/>
  <c r="K576" i="4" s="1"/>
  <c r="K577" i="4" a="1"/>
  <c r="K577" i="4" s="1"/>
  <c r="K578" i="4" a="1"/>
  <c r="K578" i="4" s="1"/>
  <c r="K579" i="4" a="1"/>
  <c r="K579" i="4" s="1"/>
  <c r="K580" i="4" a="1"/>
  <c r="K580" i="4" s="1"/>
  <c r="K581" i="4" a="1"/>
  <c r="K581" i="4" s="1"/>
  <c r="K582" i="4" a="1"/>
  <c r="K582" i="4" s="1"/>
  <c r="K583" i="4" a="1"/>
  <c r="K583" i="4" s="1"/>
  <c r="K584" i="4" a="1"/>
  <c r="K584" i="4" s="1"/>
  <c r="K585" i="4" a="1"/>
  <c r="K585" i="4" s="1"/>
  <c r="K586" i="4" a="1"/>
  <c r="K586" i="4" s="1"/>
  <c r="K587" i="4" a="1"/>
  <c r="K587" i="4" s="1"/>
  <c r="K588" i="4" a="1"/>
  <c r="K588" i="4" s="1"/>
  <c r="K589" i="4" a="1"/>
  <c r="K589" i="4" s="1"/>
  <c r="K590" i="4" a="1"/>
  <c r="K590" i="4" s="1"/>
  <c r="K591" i="4" a="1"/>
  <c r="K591" i="4" s="1"/>
  <c r="K592" i="4" a="1"/>
  <c r="K592" i="4" s="1"/>
  <c r="K593" i="4" a="1"/>
  <c r="K593" i="4" s="1"/>
  <c r="K594" i="4" a="1"/>
  <c r="K594" i="4" s="1"/>
  <c r="K595" i="4" a="1"/>
  <c r="K595" i="4" s="1"/>
  <c r="K596" i="4" a="1"/>
  <c r="K596" i="4" s="1"/>
  <c r="K597" i="4" a="1"/>
  <c r="K597" i="4" s="1"/>
  <c r="K598" i="4" a="1"/>
  <c r="K598" i="4" s="1"/>
  <c r="K599" i="4" a="1"/>
  <c r="K599" i="4" s="1"/>
  <c r="K600" i="4" a="1"/>
  <c r="K600" i="4" s="1"/>
  <c r="K601" i="4" a="1"/>
  <c r="K601" i="4" s="1"/>
  <c r="K602" i="4" a="1"/>
  <c r="K602" i="4" s="1"/>
  <c r="K603" i="4" a="1"/>
  <c r="K603" i="4" s="1"/>
  <c r="K604" i="4" a="1"/>
  <c r="K604" i="4" s="1"/>
  <c r="K605" i="4" a="1"/>
  <c r="K605" i="4" s="1"/>
  <c r="K606" i="4" a="1"/>
  <c r="K606" i="4" s="1"/>
  <c r="K607" i="4" a="1"/>
  <c r="K607" i="4" s="1"/>
  <c r="K608" i="4" a="1"/>
  <c r="K608" i="4" s="1"/>
  <c r="K609" i="4" a="1"/>
  <c r="K609" i="4" s="1"/>
  <c r="K610" i="4" a="1"/>
  <c r="K610" i="4" s="1"/>
  <c r="K611" i="4" a="1"/>
  <c r="K611" i="4" s="1"/>
  <c r="K612" i="4" a="1"/>
  <c r="K612" i="4" s="1"/>
  <c r="K613" i="4" a="1"/>
  <c r="K613" i="4" s="1"/>
  <c r="K614" i="4" a="1"/>
  <c r="K614" i="4" s="1"/>
  <c r="K615" i="4" a="1"/>
  <c r="K615" i="4" s="1"/>
  <c r="K616" i="4" a="1"/>
  <c r="K616" i="4" s="1"/>
  <c r="K617" i="4" a="1"/>
  <c r="K617" i="4" s="1"/>
  <c r="K618" i="4" a="1"/>
  <c r="K618" i="4" s="1"/>
  <c r="K619" i="4" a="1"/>
  <c r="K619" i="4" s="1"/>
  <c r="K620" i="4" a="1"/>
  <c r="K620" i="4" s="1"/>
  <c r="K621" i="4" a="1"/>
  <c r="K621" i="4" s="1"/>
  <c r="K622" i="4" a="1"/>
  <c r="K622" i="4" s="1"/>
  <c r="K623" i="4" a="1"/>
  <c r="K623" i="4" s="1"/>
  <c r="K624" i="4" a="1"/>
  <c r="K624" i="4" s="1"/>
  <c r="K625" i="4" a="1"/>
  <c r="K625" i="4" s="1"/>
  <c r="K626" i="4" a="1"/>
  <c r="K626" i="4" s="1"/>
  <c r="K627" i="4" a="1"/>
  <c r="K627" i="4" s="1"/>
  <c r="K628" i="4" a="1"/>
  <c r="K628" i="4" s="1"/>
  <c r="K629" i="4" a="1"/>
  <c r="K629" i="4" s="1"/>
  <c r="K630" i="4" a="1"/>
  <c r="K630" i="4" s="1"/>
  <c r="K631" i="4" a="1"/>
  <c r="K631" i="4" s="1"/>
  <c r="K632" i="4" a="1"/>
  <c r="K632" i="4" s="1"/>
  <c r="K633" i="4" a="1"/>
  <c r="K633" i="4" s="1"/>
  <c r="K634" i="4" a="1"/>
  <c r="K634" i="4" s="1"/>
  <c r="K635" i="4" a="1"/>
  <c r="K635" i="4" s="1"/>
  <c r="K636" i="4" a="1"/>
  <c r="K636" i="4" s="1"/>
  <c r="K637" i="4" a="1"/>
  <c r="K637" i="4" s="1"/>
  <c r="K638" i="4" a="1"/>
  <c r="K638" i="4" s="1"/>
  <c r="K639" i="4" a="1"/>
  <c r="K639" i="4" s="1"/>
  <c r="K640" i="4" a="1"/>
  <c r="K640" i="4" s="1"/>
  <c r="K641" i="4" a="1"/>
  <c r="K641" i="4" s="1"/>
  <c r="K642" i="4" a="1"/>
  <c r="K642" i="4" s="1"/>
  <c r="K643" i="4" a="1"/>
  <c r="K643" i="4" s="1"/>
  <c r="K644" i="4" a="1"/>
  <c r="K644" i="4" s="1"/>
  <c r="K645" i="4" a="1"/>
  <c r="K645" i="4" s="1"/>
  <c r="K646" i="4" a="1"/>
  <c r="K646" i="4" s="1"/>
  <c r="K647" i="4" a="1"/>
  <c r="K647" i="4" s="1"/>
  <c r="K648" i="4" a="1"/>
  <c r="K648" i="4" s="1"/>
  <c r="K649" i="4" a="1"/>
  <c r="K649" i="4" s="1"/>
  <c r="K650" i="4" a="1"/>
  <c r="K650" i="4" s="1"/>
  <c r="K651" i="4" a="1"/>
  <c r="K651" i="4" s="1"/>
  <c r="K652" i="4" a="1"/>
  <c r="K652" i="4" s="1"/>
  <c r="K653" i="4" a="1"/>
  <c r="K653" i="4" s="1"/>
  <c r="K654" i="4" a="1"/>
  <c r="K654" i="4" s="1"/>
  <c r="K655" i="4" a="1"/>
  <c r="K655" i="4" s="1"/>
  <c r="K656" i="4" a="1"/>
  <c r="K656" i="4" s="1"/>
  <c r="K657" i="4" a="1"/>
  <c r="K657" i="4" s="1"/>
  <c r="K658" i="4" a="1"/>
  <c r="K658" i="4" s="1"/>
  <c r="K659" i="4" a="1"/>
  <c r="K659" i="4" s="1"/>
  <c r="K660" i="4" a="1"/>
  <c r="K660" i="4" s="1"/>
  <c r="K661" i="4" a="1"/>
  <c r="K661" i="4" s="1"/>
  <c r="K662" i="4" a="1"/>
  <c r="K662" i="4" s="1"/>
  <c r="K663" i="4" a="1"/>
  <c r="K663" i="4" s="1"/>
  <c r="K664" i="4" a="1"/>
  <c r="K664" i="4" s="1"/>
  <c r="K665" i="4" a="1"/>
  <c r="K665" i="4" s="1"/>
  <c r="K666" i="4" a="1"/>
  <c r="K666" i="4" s="1"/>
  <c r="K667" i="4" a="1"/>
  <c r="K667" i="4" s="1"/>
  <c r="K668" i="4" a="1"/>
  <c r="K668" i="4" s="1"/>
  <c r="K669" i="4" a="1"/>
  <c r="K669" i="4" s="1"/>
  <c r="K670" i="4" a="1"/>
  <c r="K670" i="4" s="1"/>
  <c r="K671" i="4" a="1"/>
  <c r="K671" i="4" s="1"/>
  <c r="K672" i="4" a="1"/>
  <c r="K672" i="4" s="1"/>
  <c r="K673" i="4" a="1"/>
  <c r="K673" i="4" s="1"/>
  <c r="K674" i="4" a="1"/>
  <c r="K674" i="4" s="1"/>
  <c r="K675" i="4" a="1"/>
  <c r="K675" i="4" s="1"/>
  <c r="K676" i="4" a="1"/>
  <c r="K676" i="4" s="1"/>
  <c r="K677" i="4" a="1"/>
  <c r="K677" i="4" s="1"/>
  <c r="K678" i="4" a="1"/>
  <c r="K678" i="4" s="1"/>
  <c r="K679" i="4" a="1"/>
  <c r="K679" i="4" s="1"/>
  <c r="K680" i="4" a="1"/>
  <c r="K680" i="4" s="1"/>
  <c r="K681" i="4" a="1"/>
  <c r="K681" i="4" s="1"/>
  <c r="K682" i="4" a="1"/>
  <c r="K682" i="4" s="1"/>
  <c r="K683" i="4" a="1"/>
  <c r="K683" i="4" s="1"/>
  <c r="K684" i="4" a="1"/>
  <c r="K684" i="4" s="1"/>
  <c r="K685" i="4" a="1"/>
  <c r="K685" i="4" s="1"/>
  <c r="K686" i="4" a="1"/>
  <c r="K686" i="4" s="1"/>
  <c r="K687" i="4" a="1"/>
  <c r="K687" i="4" s="1"/>
  <c r="K688" i="4" a="1"/>
  <c r="K688" i="4" s="1"/>
  <c r="K689" i="4" a="1"/>
  <c r="K689" i="4" s="1"/>
  <c r="K690" i="4" a="1"/>
  <c r="K690" i="4" s="1"/>
  <c r="K691" i="4" a="1"/>
  <c r="K691" i="4" s="1"/>
  <c r="K692" i="4" a="1"/>
  <c r="K692" i="4" s="1"/>
  <c r="K693" i="4" a="1"/>
  <c r="K693" i="4" s="1"/>
  <c r="K694" i="4" a="1"/>
  <c r="K694" i="4" s="1"/>
  <c r="K695" i="4" a="1"/>
  <c r="K695" i="4" s="1"/>
  <c r="K696" i="4" a="1"/>
  <c r="K696" i="4" s="1"/>
  <c r="K697" i="4" a="1"/>
  <c r="K697" i="4" s="1"/>
  <c r="K698" i="4" a="1"/>
  <c r="K698" i="4" s="1"/>
  <c r="K699" i="4" a="1"/>
  <c r="K699" i="4" s="1"/>
  <c r="K700" i="4" a="1"/>
  <c r="K700" i="4" s="1"/>
  <c r="K701" i="4" a="1"/>
  <c r="K701" i="4" s="1"/>
  <c r="K702" i="4" a="1"/>
  <c r="K702" i="4" s="1"/>
  <c r="K703" i="4" a="1"/>
  <c r="K703" i="4" s="1"/>
  <c r="K704" i="4" a="1"/>
  <c r="K704" i="4" s="1"/>
  <c r="K705" i="4" a="1"/>
  <c r="K705" i="4" s="1"/>
  <c r="K706" i="4" a="1"/>
  <c r="K706" i="4" s="1"/>
  <c r="K707" i="4" a="1"/>
  <c r="K707" i="4" s="1"/>
  <c r="K708" i="4" a="1"/>
  <c r="K708" i="4" s="1"/>
  <c r="K709" i="4" a="1"/>
  <c r="K709" i="4" s="1"/>
  <c r="K710" i="4" a="1"/>
  <c r="K710" i="4" s="1"/>
  <c r="K711" i="4" a="1"/>
  <c r="K711" i="4" s="1"/>
  <c r="K712" i="4" a="1"/>
  <c r="K712" i="4" s="1"/>
  <c r="K713" i="4" a="1"/>
  <c r="K713" i="4" s="1"/>
  <c r="K714" i="4" a="1"/>
  <c r="K714" i="4" s="1"/>
  <c r="K715" i="4" a="1"/>
  <c r="K715" i="4" s="1"/>
  <c r="K716" i="4" a="1"/>
  <c r="K716" i="4" s="1"/>
  <c r="K717" i="4" a="1"/>
  <c r="K717" i="4" s="1"/>
  <c r="K718" i="4" a="1"/>
  <c r="K718" i="4" s="1"/>
  <c r="K719" i="4" a="1"/>
  <c r="K719" i="4" s="1"/>
  <c r="K720" i="4" a="1"/>
  <c r="K720" i="4" s="1"/>
  <c r="K721" i="4" a="1"/>
  <c r="K721" i="4" s="1"/>
  <c r="K722" i="4" a="1"/>
  <c r="K722" i="4" s="1"/>
  <c r="K723" i="4" a="1"/>
  <c r="K723" i="4" s="1"/>
  <c r="K724" i="4" a="1"/>
  <c r="K724" i="4" s="1"/>
  <c r="K725" i="4" a="1"/>
  <c r="K725" i="4" s="1"/>
  <c r="K726" i="4" a="1"/>
  <c r="K726" i="4" s="1"/>
  <c r="K727" i="4" a="1"/>
  <c r="K727" i="4" s="1"/>
  <c r="K728" i="4" a="1"/>
  <c r="K728" i="4" s="1"/>
  <c r="K729" i="4" a="1"/>
  <c r="K729" i="4" s="1"/>
  <c r="K730" i="4" a="1"/>
  <c r="K730" i="4" s="1"/>
  <c r="K731" i="4" a="1"/>
  <c r="K731" i="4" s="1"/>
  <c r="K732" i="4" a="1"/>
  <c r="K732" i="4" s="1"/>
  <c r="K733" i="4" a="1"/>
  <c r="K733" i="4" s="1"/>
  <c r="K734" i="4" a="1"/>
  <c r="K734" i="4" s="1"/>
  <c r="K735" i="4" a="1"/>
  <c r="K735" i="4" s="1"/>
  <c r="K736" i="4" a="1"/>
  <c r="K736" i="4" s="1"/>
  <c r="K737" i="4" a="1"/>
  <c r="K737" i="4" s="1"/>
  <c r="K738" i="4" a="1"/>
  <c r="K738" i="4" s="1"/>
  <c r="K739" i="4" a="1"/>
  <c r="K739" i="4" s="1"/>
  <c r="K740" i="4" a="1"/>
  <c r="K740" i="4" s="1"/>
  <c r="K741" i="4" a="1"/>
  <c r="K741" i="4" s="1"/>
  <c r="K742" i="4" a="1"/>
  <c r="K742" i="4" s="1"/>
  <c r="K743" i="4" a="1"/>
  <c r="K743" i="4" s="1"/>
  <c r="K744" i="4" a="1"/>
  <c r="K744" i="4" s="1"/>
  <c r="K745" i="4" a="1"/>
  <c r="K745" i="4" s="1"/>
  <c r="K746" i="4" a="1"/>
  <c r="K746" i="4" s="1"/>
  <c r="K747" i="4" a="1"/>
  <c r="K747" i="4" s="1"/>
  <c r="K748" i="4" a="1"/>
  <c r="K748" i="4" s="1"/>
  <c r="K749" i="4" a="1"/>
  <c r="K749" i="4" s="1"/>
  <c r="K750" i="4" a="1"/>
  <c r="K750" i="4" s="1"/>
  <c r="K751" i="4" a="1"/>
  <c r="K751" i="4" s="1"/>
  <c r="K752" i="4" a="1"/>
  <c r="K752" i="4" s="1"/>
  <c r="K753" i="4" a="1"/>
  <c r="K753" i="4" s="1"/>
  <c r="K754" i="4" a="1"/>
  <c r="K754" i="4" s="1"/>
  <c r="K755" i="4" a="1"/>
  <c r="K755" i="4" s="1"/>
  <c r="K756" i="4" a="1"/>
  <c r="K756" i="4" s="1"/>
  <c r="K757" i="4" a="1"/>
  <c r="K757" i="4" s="1"/>
  <c r="K758" i="4" a="1"/>
  <c r="K758" i="4" s="1"/>
  <c r="K759" i="4" a="1"/>
  <c r="K759" i="4" s="1"/>
  <c r="K760" i="4" a="1"/>
  <c r="K760" i="4" s="1"/>
  <c r="K761" i="4" a="1"/>
  <c r="K761" i="4" s="1"/>
  <c r="K762" i="4" a="1"/>
  <c r="K762" i="4" s="1"/>
  <c r="K763" i="4" a="1"/>
  <c r="K763" i="4" s="1"/>
  <c r="K764" i="4" a="1"/>
  <c r="K764" i="4" s="1"/>
  <c r="K765" i="4" a="1"/>
  <c r="K765" i="4" s="1"/>
  <c r="K766" i="4" a="1"/>
  <c r="K766" i="4" s="1"/>
  <c r="K767" i="4" a="1"/>
  <c r="K767" i="4" s="1"/>
  <c r="K768" i="4" a="1"/>
  <c r="K768" i="4" s="1"/>
  <c r="K769" i="4" a="1"/>
  <c r="K769" i="4" s="1"/>
  <c r="K770" i="4" a="1"/>
  <c r="K770" i="4" s="1"/>
  <c r="K771" i="4" a="1"/>
  <c r="K771" i="4" s="1"/>
  <c r="K772" i="4" a="1"/>
  <c r="K772" i="4" s="1"/>
  <c r="K773" i="4" a="1"/>
  <c r="K773" i="4" s="1"/>
  <c r="K774" i="4" a="1"/>
  <c r="K774" i="4" s="1"/>
  <c r="K775" i="4" a="1"/>
  <c r="K775" i="4" s="1"/>
  <c r="K776" i="4" a="1"/>
  <c r="K776" i="4" s="1"/>
  <c r="K777" i="4" a="1"/>
  <c r="K777" i="4" s="1"/>
  <c r="K778" i="4" a="1"/>
  <c r="K778" i="4" s="1"/>
  <c r="K779" i="4" a="1"/>
  <c r="K779" i="4" s="1"/>
  <c r="K780" i="4" a="1"/>
  <c r="K780" i="4" s="1"/>
  <c r="K781" i="4" a="1"/>
  <c r="K781" i="4" s="1"/>
  <c r="K782" i="4" a="1"/>
  <c r="K782" i="4" s="1"/>
  <c r="K783" i="4" a="1"/>
  <c r="K783" i="4" s="1"/>
  <c r="K784" i="4" a="1"/>
  <c r="K784" i="4" s="1"/>
  <c r="K785" i="4" a="1"/>
  <c r="K785" i="4" s="1"/>
  <c r="K786" i="4" a="1"/>
  <c r="K786" i="4" s="1"/>
  <c r="K787" i="4" a="1"/>
  <c r="K787" i="4" s="1"/>
  <c r="K788" i="4" a="1"/>
  <c r="K788" i="4" s="1"/>
  <c r="K789" i="4" a="1"/>
  <c r="K789" i="4" s="1"/>
  <c r="K790" i="4" a="1"/>
  <c r="K790" i="4" s="1"/>
  <c r="K791" i="4" a="1"/>
  <c r="K791" i="4" s="1"/>
  <c r="K792" i="4" a="1"/>
  <c r="K792" i="4" s="1"/>
  <c r="K793" i="4" a="1"/>
  <c r="K793" i="4" s="1"/>
  <c r="K794" i="4" a="1"/>
  <c r="K794" i="4" s="1"/>
  <c r="K795" i="4" a="1"/>
  <c r="K795" i="4" s="1"/>
  <c r="K796" i="4" a="1"/>
  <c r="K796" i="4" s="1"/>
  <c r="K797" i="4" a="1"/>
  <c r="K797" i="4" s="1"/>
  <c r="K798" i="4" a="1"/>
  <c r="K798" i="4" s="1"/>
  <c r="K799" i="4" a="1"/>
  <c r="K799" i="4" s="1"/>
  <c r="K800" i="4" a="1"/>
  <c r="K800" i="4" s="1"/>
  <c r="K801" i="4" a="1"/>
  <c r="K801" i="4" s="1"/>
  <c r="K802" i="4" a="1"/>
  <c r="K802" i="4" s="1"/>
  <c r="K803" i="4" a="1"/>
  <c r="K803" i="4" s="1"/>
  <c r="K804" i="4" a="1"/>
  <c r="K804" i="4" s="1"/>
  <c r="K805" i="4" a="1"/>
  <c r="K805" i="4" s="1"/>
  <c r="K806" i="4" a="1"/>
  <c r="K806" i="4" s="1"/>
  <c r="K807" i="4" a="1"/>
  <c r="K807" i="4" s="1"/>
  <c r="K808" i="4" a="1"/>
  <c r="K808" i="4" s="1"/>
  <c r="K809" i="4" a="1"/>
  <c r="K809" i="4" s="1"/>
  <c r="K810" i="4" a="1"/>
  <c r="K810" i="4" s="1"/>
  <c r="K811" i="4" a="1"/>
  <c r="K811" i="4" s="1"/>
  <c r="K812" i="4" a="1"/>
  <c r="K812" i="4" s="1"/>
  <c r="K813" i="4" a="1"/>
  <c r="K813" i="4" s="1"/>
  <c r="K814" i="4" a="1"/>
  <c r="K814" i="4" s="1"/>
  <c r="K815" i="4" a="1"/>
  <c r="K815" i="4" s="1"/>
  <c r="K816" i="4" a="1"/>
  <c r="K816" i="4" s="1"/>
  <c r="K817" i="4" a="1"/>
  <c r="K817" i="4" s="1"/>
  <c r="K818" i="4" a="1"/>
  <c r="K818" i="4" s="1"/>
  <c r="K819" i="4" a="1"/>
  <c r="K819" i="4" s="1"/>
  <c r="K820" i="4" a="1"/>
  <c r="K820" i="4" s="1"/>
  <c r="K821" i="4" a="1"/>
  <c r="K821" i="4" s="1"/>
  <c r="K822" i="4" a="1"/>
  <c r="K822" i="4" s="1"/>
  <c r="K823" i="4" a="1"/>
  <c r="K823" i="4" s="1"/>
  <c r="K824" i="4" a="1"/>
  <c r="K824" i="4" s="1"/>
  <c r="K825" i="4" a="1"/>
  <c r="K825" i="4" s="1"/>
  <c r="K826" i="4" a="1"/>
  <c r="K826" i="4" s="1"/>
  <c r="K827" i="4" a="1"/>
  <c r="K827" i="4" s="1"/>
  <c r="K828" i="4" a="1"/>
  <c r="K828" i="4" s="1"/>
  <c r="K829" i="4" a="1"/>
  <c r="K829" i="4" s="1"/>
  <c r="K830" i="4" a="1"/>
  <c r="K830" i="4" s="1"/>
  <c r="K831" i="4" a="1"/>
  <c r="K831" i="4" s="1"/>
  <c r="K832" i="4" a="1"/>
  <c r="K832" i="4" s="1"/>
  <c r="K833" i="4" a="1"/>
  <c r="K833" i="4" s="1"/>
  <c r="K834" i="4" a="1"/>
  <c r="K834" i="4" s="1"/>
  <c r="K835" i="4" a="1"/>
  <c r="K835" i="4" s="1"/>
  <c r="K836" i="4" a="1"/>
  <c r="K836" i="4" s="1"/>
  <c r="K837" i="4" a="1"/>
  <c r="K837" i="4" s="1"/>
  <c r="K838" i="4" a="1"/>
  <c r="K838" i="4" s="1"/>
  <c r="K839" i="4" a="1"/>
  <c r="K839" i="4" s="1"/>
  <c r="K840" i="4" a="1"/>
  <c r="K840" i="4" s="1"/>
  <c r="K841" i="4" a="1"/>
  <c r="K841" i="4" s="1"/>
  <c r="K842" i="4" a="1"/>
  <c r="K842" i="4" s="1"/>
  <c r="K843" i="4" a="1"/>
  <c r="K843" i="4" s="1"/>
  <c r="K844" i="4" a="1"/>
  <c r="K844" i="4" s="1"/>
  <c r="K845" i="4" a="1"/>
  <c r="K845" i="4" s="1"/>
  <c r="K846" i="4" a="1"/>
  <c r="K846" i="4" s="1"/>
  <c r="K847" i="4" a="1"/>
  <c r="K847" i="4" s="1"/>
  <c r="K848" i="4" a="1"/>
  <c r="K848" i="4" s="1"/>
  <c r="K849" i="4" a="1"/>
  <c r="K849" i="4" s="1"/>
  <c r="K850" i="4" a="1"/>
  <c r="K850" i="4" s="1"/>
  <c r="K851" i="4" a="1"/>
  <c r="K851" i="4" s="1"/>
  <c r="K852" i="4" a="1"/>
  <c r="K852" i="4" s="1"/>
  <c r="K853" i="4" a="1"/>
  <c r="K853" i="4" s="1"/>
  <c r="K854" i="4" a="1"/>
  <c r="K854" i="4" s="1"/>
  <c r="K855" i="4" a="1"/>
  <c r="K855" i="4" s="1"/>
  <c r="K856" i="4" a="1"/>
  <c r="K856" i="4" s="1"/>
  <c r="K857" i="4" a="1"/>
  <c r="K857" i="4" s="1"/>
  <c r="K858" i="4" a="1"/>
  <c r="K858" i="4" s="1"/>
  <c r="K859" i="4" a="1"/>
  <c r="K859" i="4" s="1"/>
  <c r="K860" i="4" a="1"/>
  <c r="K860" i="4" s="1"/>
  <c r="K861" i="4" a="1"/>
  <c r="K861" i="4" s="1"/>
  <c r="K862" i="4" a="1"/>
  <c r="K862" i="4" s="1"/>
  <c r="K863" i="4" a="1"/>
  <c r="K863" i="4" s="1"/>
  <c r="K864" i="4" a="1"/>
  <c r="K864" i="4" s="1"/>
  <c r="K865" i="4" a="1"/>
  <c r="K865" i="4" s="1"/>
  <c r="K866" i="4" a="1"/>
  <c r="K866" i="4" s="1"/>
  <c r="K867" i="4" a="1"/>
  <c r="K867" i="4" s="1"/>
  <c r="K868" i="4" a="1"/>
  <c r="K868" i="4" s="1"/>
  <c r="K869" i="4" a="1"/>
  <c r="K869" i="4" s="1"/>
  <c r="K870" i="4" a="1"/>
  <c r="K870" i="4" s="1"/>
  <c r="K871" i="4" a="1"/>
  <c r="K871" i="4" s="1"/>
  <c r="K872" i="4" a="1"/>
  <c r="K872" i="4" s="1"/>
  <c r="K873" i="4" a="1"/>
  <c r="K873" i="4" s="1"/>
  <c r="K874" i="4" a="1"/>
  <c r="K874" i="4" s="1"/>
  <c r="K875" i="4" a="1"/>
  <c r="K875" i="4" s="1"/>
  <c r="K876" i="4" a="1"/>
  <c r="K876" i="4" s="1"/>
  <c r="K877" i="4" a="1"/>
  <c r="K877" i="4" s="1"/>
  <c r="K878" i="4" a="1"/>
  <c r="K878" i="4" s="1"/>
  <c r="K879" i="4" a="1"/>
  <c r="K879" i="4" s="1"/>
  <c r="K880" i="4" a="1"/>
  <c r="K880" i="4" s="1"/>
  <c r="K881" i="4" a="1"/>
  <c r="K881" i="4" s="1"/>
  <c r="K882" i="4" a="1"/>
  <c r="K882" i="4" s="1"/>
  <c r="K883" i="4" a="1"/>
  <c r="K883" i="4" s="1"/>
  <c r="K884" i="4" a="1"/>
  <c r="K884" i="4" s="1"/>
  <c r="K885" i="4" a="1"/>
  <c r="K885" i="4" s="1"/>
  <c r="K886" i="4" a="1"/>
  <c r="K886" i="4" s="1"/>
  <c r="K887" i="4" a="1"/>
  <c r="K887" i="4" s="1"/>
  <c r="K888" i="4" a="1"/>
  <c r="K888" i="4" s="1"/>
  <c r="K889" i="4" a="1"/>
  <c r="K889" i="4" s="1"/>
  <c r="K890" i="4" a="1"/>
  <c r="K890" i="4" s="1"/>
  <c r="K891" i="4" a="1"/>
  <c r="K891" i="4" s="1"/>
  <c r="K892" i="4" a="1"/>
  <c r="K892" i="4" s="1"/>
  <c r="K893" i="4" a="1"/>
  <c r="K893" i="4" s="1"/>
  <c r="K894" i="4" a="1"/>
  <c r="K894" i="4" s="1"/>
  <c r="K895" i="4" a="1"/>
  <c r="K895" i="4" s="1"/>
  <c r="K896" i="4" a="1"/>
  <c r="K896" i="4" s="1"/>
  <c r="K897" i="4" a="1"/>
  <c r="K897" i="4" s="1"/>
  <c r="K898" i="4" a="1"/>
  <c r="K898" i="4" s="1"/>
  <c r="K899" i="4" a="1"/>
  <c r="K899" i="4" s="1"/>
  <c r="K900" i="4" a="1"/>
  <c r="K900" i="4" s="1"/>
  <c r="K901" i="4" a="1"/>
  <c r="K901" i="4" s="1"/>
  <c r="K902" i="4" a="1"/>
  <c r="K902" i="4" s="1"/>
  <c r="K903" i="4" a="1"/>
  <c r="K903" i="4" s="1"/>
  <c r="K904" i="4" a="1"/>
  <c r="K904" i="4" s="1"/>
  <c r="K905" i="4" a="1"/>
  <c r="K905" i="4" s="1"/>
  <c r="K906" i="4" a="1"/>
  <c r="K906" i="4" s="1"/>
  <c r="K907" i="4" a="1"/>
  <c r="K907" i="4" s="1"/>
  <c r="K908" i="4" a="1"/>
  <c r="K908" i="4" s="1"/>
  <c r="K909" i="4" a="1"/>
  <c r="K909" i="4" s="1"/>
  <c r="K910" i="4" a="1"/>
  <c r="K910" i="4" s="1"/>
  <c r="K911" i="4" a="1"/>
  <c r="K911" i="4" s="1"/>
  <c r="K912" i="4" a="1"/>
  <c r="K912" i="4" s="1"/>
  <c r="K913" i="4" a="1"/>
  <c r="K913" i="4" s="1"/>
  <c r="K914" i="4" a="1"/>
  <c r="K914" i="4" s="1"/>
  <c r="K915" i="4" a="1"/>
  <c r="K915" i="4" s="1"/>
  <c r="K916" i="4" a="1"/>
  <c r="K916" i="4" s="1"/>
  <c r="K917" i="4" a="1"/>
  <c r="K917" i="4" s="1"/>
  <c r="K918" i="4" a="1"/>
  <c r="K918" i="4" s="1"/>
  <c r="K919" i="4" a="1"/>
  <c r="K919" i="4" s="1"/>
  <c r="K920" i="4" a="1"/>
  <c r="K920" i="4" s="1"/>
  <c r="K921" i="4" a="1"/>
  <c r="K921" i="4" s="1"/>
  <c r="K922" i="4" a="1"/>
  <c r="K922" i="4" s="1"/>
  <c r="K923" i="4" a="1"/>
  <c r="K923" i="4" s="1"/>
  <c r="K924" i="4" a="1"/>
  <c r="K924" i="4" s="1"/>
  <c r="K925" i="4" a="1"/>
  <c r="K925" i="4" s="1"/>
  <c r="K926" i="4" a="1"/>
  <c r="K926" i="4" s="1"/>
  <c r="K927" i="4" a="1"/>
  <c r="K927" i="4" s="1"/>
  <c r="K928" i="4" a="1"/>
  <c r="K928" i="4" s="1"/>
  <c r="K929" i="4" a="1"/>
  <c r="K929" i="4" s="1"/>
  <c r="K930" i="4" a="1"/>
  <c r="K930" i="4" s="1"/>
  <c r="K931" i="4" a="1"/>
  <c r="K931" i="4" s="1"/>
  <c r="K932" i="4" a="1"/>
  <c r="K932" i="4" s="1"/>
  <c r="K933" i="4" a="1"/>
  <c r="K933" i="4" s="1"/>
  <c r="K934" i="4" a="1"/>
  <c r="K934" i="4" s="1"/>
  <c r="K935" i="4" a="1"/>
  <c r="K935" i="4" s="1"/>
  <c r="K936" i="4" a="1"/>
  <c r="K936" i="4" s="1"/>
  <c r="K937" i="4" a="1"/>
  <c r="K937" i="4" s="1"/>
  <c r="K938" i="4" a="1"/>
  <c r="K938" i="4" s="1"/>
  <c r="K939" i="4" a="1"/>
  <c r="K939" i="4" s="1"/>
  <c r="K940" i="4" a="1"/>
  <c r="K940" i="4" s="1"/>
  <c r="K941" i="4" a="1"/>
  <c r="K941" i="4" s="1"/>
  <c r="K942" i="4" a="1"/>
  <c r="K942" i="4" s="1"/>
  <c r="K943" i="4" a="1"/>
  <c r="K943" i="4" s="1"/>
  <c r="K944" i="4" a="1"/>
  <c r="K944" i="4" s="1"/>
  <c r="K945" i="4" a="1"/>
  <c r="K945" i="4" s="1"/>
  <c r="K946" i="4" a="1"/>
  <c r="K946" i="4" s="1"/>
  <c r="K947" i="4" a="1"/>
  <c r="K947" i="4" s="1"/>
  <c r="K948" i="4" a="1"/>
  <c r="K948" i="4" s="1"/>
  <c r="K949" i="4" a="1"/>
  <c r="K949" i="4" s="1"/>
  <c r="K950" i="4" a="1"/>
  <c r="K950" i="4" s="1"/>
  <c r="K951" i="4" a="1"/>
  <c r="K951" i="4" s="1"/>
  <c r="K952" i="4" a="1"/>
  <c r="K952" i="4" s="1"/>
  <c r="K953" i="4" a="1"/>
  <c r="K953" i="4" s="1"/>
  <c r="K954" i="4" a="1"/>
  <c r="K954" i="4" s="1"/>
  <c r="K955" i="4" a="1"/>
  <c r="K955" i="4" s="1"/>
  <c r="K956" i="4" a="1"/>
  <c r="K956" i="4" s="1"/>
  <c r="K957" i="4" a="1"/>
  <c r="K957" i="4" s="1"/>
  <c r="K958" i="4" a="1"/>
  <c r="K958" i="4" s="1"/>
  <c r="K959" i="4" a="1"/>
  <c r="K959" i="4" s="1"/>
  <c r="K960" i="4" a="1"/>
  <c r="K960" i="4" s="1"/>
  <c r="K961" i="4" a="1"/>
  <c r="K961" i="4" s="1"/>
  <c r="K962" i="4" a="1"/>
  <c r="K962" i="4" s="1"/>
  <c r="K963" i="4" a="1"/>
  <c r="K963" i="4" s="1"/>
  <c r="K964" i="4" a="1"/>
  <c r="K964" i="4" s="1"/>
  <c r="K965" i="4" a="1"/>
  <c r="K965" i="4" s="1"/>
  <c r="K966" i="4" a="1"/>
  <c r="K966" i="4" s="1"/>
  <c r="K967" i="4" a="1"/>
  <c r="K967" i="4" s="1"/>
  <c r="K968" i="4" a="1"/>
  <c r="K968" i="4" s="1"/>
  <c r="K969" i="4" a="1"/>
  <c r="K969" i="4" s="1"/>
  <c r="K970" i="4" a="1"/>
  <c r="K970" i="4" s="1"/>
  <c r="K971" i="4" a="1"/>
  <c r="K971" i="4" s="1"/>
  <c r="K972" i="4" a="1"/>
  <c r="K972" i="4" s="1"/>
  <c r="K973" i="4" a="1"/>
  <c r="K973" i="4" s="1"/>
  <c r="K974" i="4" a="1"/>
  <c r="K974" i="4" s="1"/>
  <c r="K975" i="4" a="1"/>
  <c r="K975" i="4" s="1"/>
  <c r="K976" i="4" a="1"/>
  <c r="K976" i="4" s="1"/>
  <c r="K977" i="4" a="1"/>
  <c r="K977" i="4" s="1"/>
  <c r="K978" i="4" a="1"/>
  <c r="K978" i="4" s="1"/>
  <c r="K979" i="4" a="1"/>
  <c r="K979" i="4" s="1"/>
  <c r="K980" i="4" a="1"/>
  <c r="K980" i="4" s="1"/>
  <c r="K981" i="4" a="1"/>
  <c r="K981" i="4" s="1"/>
  <c r="K982" i="4" a="1"/>
  <c r="K982" i="4" s="1"/>
  <c r="K983" i="4" a="1"/>
  <c r="K983" i="4" s="1"/>
  <c r="K984" i="4" a="1"/>
  <c r="K984" i="4" s="1"/>
  <c r="K985" i="4" a="1"/>
  <c r="K985" i="4" s="1"/>
  <c r="K986" i="4" a="1"/>
  <c r="K986" i="4" s="1"/>
  <c r="K987" i="4" a="1"/>
  <c r="K987" i="4" s="1"/>
  <c r="K988" i="4" a="1"/>
  <c r="K988" i="4" s="1"/>
  <c r="K989" i="4" a="1"/>
  <c r="K989" i="4" s="1"/>
  <c r="K990" i="4" a="1"/>
  <c r="K990" i="4" s="1"/>
  <c r="K991" i="4" a="1"/>
  <c r="K991" i="4" s="1"/>
  <c r="K992" i="4" a="1"/>
  <c r="K992" i="4" s="1"/>
  <c r="K993" i="4" a="1"/>
  <c r="K993" i="4" s="1"/>
  <c r="K994" i="4" a="1"/>
  <c r="K994" i="4" s="1"/>
  <c r="K995" i="4" a="1"/>
  <c r="K995" i="4" s="1"/>
  <c r="K996" i="4" a="1"/>
  <c r="K996" i="4" s="1"/>
  <c r="K997" i="4" a="1"/>
  <c r="K997" i="4" s="1"/>
  <c r="K998" i="4" a="1"/>
  <c r="K998" i="4" s="1"/>
  <c r="K999" i="4" a="1"/>
  <c r="K999" i="4" s="1"/>
  <c r="K1000" i="4" a="1"/>
  <c r="K1000" i="4" s="1"/>
  <c r="K1001" i="4" a="1"/>
  <c r="K1001" i="4" s="1"/>
  <c r="K1002" i="4" a="1"/>
  <c r="K1002" i="4" s="1"/>
  <c r="K1003" i="4" a="1"/>
  <c r="K1003" i="4" s="1"/>
  <c r="K1004" i="4" a="1"/>
  <c r="K1004" i="4" s="1"/>
  <c r="K1005" i="4" a="1"/>
  <c r="K1005" i="4" s="1"/>
  <c r="K1006" i="4" a="1"/>
  <c r="K1006" i="4" s="1"/>
  <c r="K1007" i="4" a="1"/>
  <c r="K1007" i="4" s="1"/>
  <c r="K1008" i="4" a="1"/>
  <c r="K1008" i="4" s="1"/>
  <c r="K1009" i="4" a="1"/>
  <c r="K1009" i="4" s="1"/>
  <c r="K1010" i="4" a="1"/>
  <c r="K1010" i="4" s="1"/>
  <c r="K1011" i="4" a="1"/>
  <c r="K1011" i="4" s="1"/>
  <c r="K1012" i="4" a="1"/>
  <c r="K1012" i="4" s="1"/>
  <c r="K1013" i="4" a="1"/>
  <c r="K1013" i="4" s="1"/>
  <c r="K1014" i="4" a="1"/>
  <c r="K1014" i="4" s="1"/>
  <c r="K1015" i="4" a="1"/>
  <c r="K1015" i="4" s="1"/>
  <c r="K1016" i="4" a="1"/>
  <c r="K1016" i="4" s="1"/>
  <c r="K1017" i="4" a="1"/>
  <c r="K1017" i="4" s="1"/>
  <c r="K1018" i="4" a="1"/>
  <c r="K1018" i="4" s="1"/>
  <c r="K1019" i="4" a="1"/>
  <c r="K1019" i="4" s="1"/>
  <c r="K1020" i="4" a="1"/>
  <c r="K1020" i="4" s="1"/>
  <c r="K1021" i="4" a="1"/>
  <c r="K1021" i="4" s="1"/>
  <c r="K1022" i="4" a="1"/>
  <c r="K1022" i="4" s="1"/>
  <c r="K1023" i="4" a="1"/>
  <c r="K1023" i="4" s="1"/>
  <c r="K1024" i="4" a="1"/>
  <c r="K1024" i="4" s="1"/>
  <c r="K1025" i="4" a="1"/>
  <c r="K1025" i="4" s="1"/>
  <c r="K1026" i="4" a="1"/>
  <c r="K1026" i="4" s="1"/>
  <c r="K1027" i="4" a="1"/>
  <c r="K1027" i="4" s="1"/>
  <c r="K1028" i="4" a="1"/>
  <c r="K1028" i="4" s="1"/>
  <c r="K1029" i="4" a="1"/>
  <c r="K1029" i="4" s="1"/>
  <c r="K1030" i="4" a="1"/>
  <c r="K1030" i="4" s="1"/>
  <c r="K1031" i="4" a="1"/>
  <c r="K1031" i="4" s="1"/>
  <c r="K1032" i="4" a="1"/>
  <c r="K1032" i="4" s="1"/>
  <c r="K1033" i="4" a="1"/>
  <c r="K1033" i="4" s="1"/>
  <c r="K1034" i="4" a="1"/>
  <c r="K1034" i="4" s="1"/>
  <c r="K1035" i="4" a="1"/>
  <c r="K1035" i="4" s="1"/>
  <c r="K1036" i="4" a="1"/>
  <c r="K1036" i="4" s="1"/>
  <c r="K1037" i="4" a="1"/>
  <c r="K1037" i="4" s="1"/>
  <c r="K1038" i="4" a="1"/>
  <c r="K1038" i="4" s="1"/>
  <c r="K1039" i="4" a="1"/>
  <c r="K1039" i="4" s="1"/>
  <c r="K1040" i="4" a="1"/>
  <c r="K1040" i="4" s="1"/>
  <c r="K1041" i="4" a="1"/>
  <c r="K1041" i="4" s="1"/>
  <c r="K1042" i="4" a="1"/>
  <c r="K1042" i="4" s="1"/>
  <c r="K1043" i="4" a="1"/>
  <c r="K1043" i="4" s="1"/>
  <c r="K1044" i="4" a="1"/>
  <c r="K1044" i="4" s="1"/>
  <c r="K1045" i="4" a="1"/>
  <c r="K1045" i="4" s="1"/>
  <c r="K1046" i="4" a="1"/>
  <c r="K1046" i="4" s="1"/>
  <c r="K1047" i="4" a="1"/>
  <c r="K1047" i="4" s="1"/>
  <c r="K1048" i="4" a="1"/>
  <c r="K1048" i="4" s="1"/>
  <c r="K1049" i="4" a="1"/>
  <c r="K1049" i="4" s="1"/>
  <c r="K1050" i="4" a="1"/>
  <c r="K1050" i="4" s="1"/>
  <c r="K1051" i="4" a="1"/>
  <c r="K1051" i="4" s="1"/>
  <c r="K1052" i="4" a="1"/>
  <c r="K1052" i="4" s="1"/>
  <c r="K1053" i="4" a="1"/>
  <c r="K1053" i="4" s="1"/>
  <c r="K1054" i="4" a="1"/>
  <c r="K1054" i="4" s="1"/>
  <c r="K1055" i="4" a="1"/>
  <c r="K1055" i="4" s="1"/>
  <c r="K1056" i="4" a="1"/>
  <c r="K1056" i="4" s="1"/>
  <c r="K1057" i="4" a="1"/>
  <c r="K1057" i="4" s="1"/>
  <c r="K1058" i="4" a="1"/>
  <c r="K1058" i="4" s="1"/>
  <c r="K1059" i="4" a="1"/>
  <c r="K1059" i="4" s="1"/>
  <c r="K1060" i="4" a="1"/>
  <c r="K1060" i="4" s="1"/>
  <c r="K1061" i="4" a="1"/>
  <c r="K1061" i="4" s="1"/>
  <c r="K1062" i="4" a="1"/>
  <c r="K1062" i="4" s="1"/>
  <c r="K1063" i="4" a="1"/>
  <c r="K1063" i="4" s="1"/>
  <c r="K1064" i="4" a="1"/>
  <c r="K1064" i="4" s="1"/>
  <c r="K1065" i="4" a="1"/>
  <c r="K1065" i="4" s="1"/>
  <c r="K1066" i="4" a="1"/>
  <c r="K1066" i="4" s="1"/>
  <c r="K1067" i="4" a="1"/>
  <c r="K1067" i="4" s="1"/>
  <c r="K1068" i="4" a="1"/>
  <c r="K1068" i="4" s="1"/>
  <c r="K1069" i="4" a="1"/>
  <c r="K1069" i="4" s="1"/>
  <c r="K1070" i="4" a="1"/>
  <c r="K1070" i="4" s="1"/>
  <c r="K1071" i="4" a="1"/>
  <c r="K1071" i="4" s="1"/>
  <c r="K1072" i="4" a="1"/>
  <c r="K1072" i="4" s="1"/>
  <c r="K1073" i="4" a="1"/>
  <c r="K1073" i="4" s="1"/>
  <c r="K1074" i="4" a="1"/>
  <c r="K1074" i="4" s="1"/>
  <c r="K1075" i="4" a="1"/>
  <c r="K1075" i="4" s="1"/>
  <c r="K1076" i="4" a="1"/>
  <c r="K1076" i="4" s="1"/>
  <c r="K1077" i="4" a="1"/>
  <c r="K1077" i="4" s="1"/>
  <c r="K1078" i="4" a="1"/>
  <c r="K1078" i="4" s="1"/>
  <c r="K1079" i="4" a="1"/>
  <c r="K1079" i="4" s="1"/>
  <c r="K1080" i="4" a="1"/>
  <c r="K1080" i="4" s="1"/>
  <c r="K1081" i="4" a="1"/>
  <c r="K1081" i="4" s="1"/>
  <c r="K1082" i="4" a="1"/>
  <c r="K1082" i="4" s="1"/>
  <c r="K1083" i="4" a="1"/>
  <c r="K1083" i="4" s="1"/>
  <c r="K1084" i="4" a="1"/>
  <c r="K1084" i="4" s="1"/>
  <c r="K1085" i="4" a="1"/>
  <c r="K1085" i="4" s="1"/>
  <c r="K1086" i="4" a="1"/>
  <c r="K1086" i="4" s="1"/>
  <c r="K1087" i="4" a="1"/>
  <c r="K1087" i="4" s="1"/>
  <c r="K1088" i="4" a="1"/>
  <c r="K1088" i="4" s="1"/>
  <c r="K1089" i="4" a="1"/>
  <c r="K1089" i="4" s="1"/>
  <c r="K1090" i="4" a="1"/>
  <c r="K1090" i="4" s="1"/>
  <c r="K1091" i="4" a="1"/>
  <c r="K1091" i="4" s="1"/>
  <c r="K1092" i="4" a="1"/>
  <c r="K1092" i="4" s="1"/>
  <c r="K1093" i="4" a="1"/>
  <c r="K1093" i="4" s="1"/>
  <c r="K1094" i="4" a="1"/>
  <c r="K1094" i="4" s="1"/>
  <c r="K1095" i="4" a="1"/>
  <c r="K1095" i="4" s="1"/>
  <c r="K1096" i="4" a="1"/>
  <c r="K1096" i="4" s="1"/>
  <c r="K1097" i="4" a="1"/>
  <c r="K1097" i="4" s="1"/>
  <c r="K1098" i="4" a="1"/>
  <c r="K1098" i="4" s="1"/>
  <c r="K1099" i="4" a="1"/>
  <c r="K1099" i="4" s="1"/>
  <c r="K1100" i="4" a="1"/>
  <c r="K1100" i="4" s="1"/>
  <c r="K1101" i="4" a="1"/>
  <c r="K1101" i="4" s="1"/>
  <c r="K1102" i="4" a="1"/>
  <c r="K1102" i="4" s="1"/>
  <c r="K1103" i="4" a="1"/>
  <c r="K1103" i="4" s="1"/>
  <c r="K1104" i="4" a="1"/>
  <c r="K1104" i="4" s="1"/>
  <c r="K1105" i="4" a="1"/>
  <c r="K1105" i="4" s="1"/>
  <c r="K1106" i="4" a="1"/>
  <c r="K1106" i="4" s="1"/>
  <c r="K1107" i="4" a="1"/>
  <c r="K1107" i="4" s="1"/>
  <c r="K1108" i="4" a="1"/>
  <c r="K1108" i="4" s="1"/>
  <c r="K1109" i="4" a="1"/>
  <c r="K1109" i="4" s="1"/>
  <c r="K1110" i="4" a="1"/>
  <c r="K1110" i="4" s="1"/>
  <c r="K1111" i="4" a="1"/>
  <c r="K1111" i="4" s="1"/>
  <c r="K1112" i="4" a="1"/>
  <c r="K1112" i="4" s="1"/>
  <c r="K1113" i="4" a="1"/>
  <c r="K1113" i="4" s="1"/>
  <c r="K1114" i="4" a="1"/>
  <c r="K1114" i="4" s="1"/>
  <c r="K1115" i="4" a="1"/>
  <c r="K1115" i="4" s="1"/>
  <c r="K1116" i="4" a="1"/>
  <c r="K1116" i="4" s="1"/>
  <c r="K1117" i="4" a="1"/>
  <c r="K1117" i="4" s="1"/>
  <c r="K1118" i="4" a="1"/>
  <c r="K1118" i="4" s="1"/>
  <c r="K1119" i="4" a="1"/>
  <c r="K1119" i="4" s="1"/>
  <c r="K1120" i="4" a="1"/>
  <c r="K1120" i="4" s="1"/>
  <c r="K1121" i="4" a="1"/>
  <c r="K1121" i="4" s="1"/>
  <c r="K1122" i="4" a="1"/>
  <c r="K1122" i="4" s="1"/>
  <c r="K1123" i="4" a="1"/>
  <c r="K1123" i="4" s="1"/>
  <c r="K1124" i="4" a="1"/>
  <c r="K1124" i="4" s="1"/>
  <c r="K1125" i="4" a="1"/>
  <c r="K1125" i="4" s="1"/>
  <c r="K1126" i="4" a="1"/>
  <c r="K1126" i="4" s="1"/>
  <c r="K1127" i="4" a="1"/>
  <c r="K1127" i="4" s="1"/>
  <c r="K1128" i="4" a="1"/>
  <c r="K1128" i="4" s="1"/>
  <c r="K1129" i="4" a="1"/>
  <c r="K1129" i="4" s="1"/>
  <c r="K1130" i="4" a="1"/>
  <c r="K1130" i="4" s="1"/>
  <c r="K1131" i="4" a="1"/>
  <c r="K1131" i="4" s="1"/>
  <c r="K1132" i="4" a="1"/>
  <c r="K1132" i="4" s="1"/>
  <c r="K1133" i="4" a="1"/>
  <c r="K1133" i="4" s="1"/>
  <c r="K1134" i="4" a="1"/>
  <c r="K1134" i="4" s="1"/>
  <c r="K1135" i="4" a="1"/>
  <c r="K1135" i="4" s="1"/>
  <c r="K1136" i="4" a="1"/>
  <c r="K1136" i="4" s="1"/>
  <c r="K1137" i="4" a="1"/>
  <c r="K1137" i="4" s="1"/>
  <c r="K1138" i="4" a="1"/>
  <c r="K1138" i="4" s="1"/>
  <c r="K1139" i="4" a="1"/>
  <c r="K1139" i="4" s="1"/>
  <c r="K1140" i="4" a="1"/>
  <c r="K1140" i="4" s="1"/>
  <c r="K1141" i="4" a="1"/>
  <c r="K1141" i="4" s="1"/>
  <c r="K1142" i="4" a="1"/>
  <c r="K1142" i="4" s="1"/>
  <c r="K1143" i="4" a="1"/>
  <c r="K1143" i="4" s="1"/>
  <c r="K1144" i="4" a="1"/>
  <c r="K1144" i="4" s="1"/>
  <c r="K1145" i="4" a="1"/>
  <c r="K1145" i="4" s="1"/>
  <c r="K1146" i="4" a="1"/>
  <c r="K1146" i="4" s="1"/>
  <c r="K1147" i="4" a="1"/>
  <c r="K1147" i="4" s="1"/>
  <c r="K1148" i="4" a="1"/>
  <c r="K1148" i="4" s="1"/>
  <c r="K1149" i="4" a="1"/>
  <c r="K1149" i="4" s="1"/>
  <c r="K1150" i="4" a="1"/>
  <c r="K1150" i="4" s="1"/>
  <c r="K1151" i="4" a="1"/>
  <c r="K1151" i="4" s="1"/>
  <c r="K1152" i="4" a="1"/>
  <c r="K1152" i="4" s="1"/>
  <c r="K1153" i="4" a="1"/>
  <c r="K1153" i="4" s="1"/>
  <c r="K1154" i="4" a="1"/>
  <c r="K1154" i="4" s="1"/>
  <c r="K1155" i="4" a="1"/>
  <c r="K1155" i="4" s="1"/>
  <c r="K1156" i="4" a="1"/>
  <c r="K1156" i="4" s="1"/>
  <c r="K1157" i="4" a="1"/>
  <c r="K1157" i="4" s="1"/>
  <c r="K1158" i="4" a="1"/>
  <c r="K1158" i="4" s="1"/>
  <c r="K1159" i="4" a="1"/>
  <c r="K1159" i="4" s="1"/>
  <c r="K1160" i="4" a="1"/>
  <c r="K1160" i="4" s="1"/>
  <c r="K1161" i="4" a="1"/>
  <c r="K1161" i="4" s="1"/>
  <c r="K1162" i="4" a="1"/>
  <c r="K1162" i="4" s="1"/>
  <c r="K1163" i="4" a="1"/>
  <c r="K1163" i="4" s="1"/>
  <c r="K1164" i="4" a="1"/>
  <c r="K1164" i="4" s="1"/>
  <c r="K1165" i="4" a="1"/>
  <c r="K1165" i="4" s="1"/>
  <c r="K1166" i="4" a="1"/>
  <c r="K1166" i="4" s="1"/>
  <c r="K1167" i="4" a="1"/>
  <c r="K1167" i="4" s="1"/>
  <c r="K1168" i="4" a="1"/>
  <c r="K1168" i="4" s="1"/>
  <c r="K1169" i="4" a="1"/>
  <c r="K1169" i="4" s="1"/>
  <c r="K1170" i="4" a="1"/>
  <c r="K1170" i="4" s="1"/>
  <c r="K1171" i="4" a="1"/>
  <c r="K1171" i="4" s="1"/>
  <c r="K1172" i="4" a="1"/>
  <c r="K1172" i="4" s="1"/>
  <c r="K1173" i="4" a="1"/>
  <c r="K1173" i="4" s="1"/>
  <c r="K1174" i="4" a="1"/>
  <c r="K1174" i="4" s="1"/>
  <c r="K1175" i="4" a="1"/>
  <c r="K1175" i="4" s="1"/>
  <c r="K1176" i="4" a="1"/>
  <c r="K1176" i="4" s="1"/>
  <c r="K1177" i="4" a="1"/>
  <c r="K1177" i="4" s="1"/>
  <c r="K1178" i="4" a="1"/>
  <c r="K1178" i="4" s="1"/>
  <c r="K1179" i="4" a="1"/>
  <c r="K1179" i="4" s="1"/>
  <c r="K1180" i="4" a="1"/>
  <c r="K1180" i="4" s="1"/>
  <c r="K1181" i="4" a="1"/>
  <c r="K1181" i="4" s="1"/>
  <c r="K1182" i="4" a="1"/>
  <c r="K1182" i="4" s="1"/>
  <c r="K1183" i="4" a="1"/>
  <c r="K1183" i="4" s="1"/>
  <c r="K1184" i="4" a="1"/>
  <c r="K1184" i="4" s="1"/>
  <c r="K1185" i="4" a="1"/>
  <c r="K1185" i="4" s="1"/>
  <c r="K1186" i="4" a="1"/>
  <c r="K1186" i="4" s="1"/>
  <c r="K1187" i="4" a="1"/>
  <c r="K1187" i="4" s="1"/>
  <c r="K1188" i="4" a="1"/>
  <c r="K1188" i="4" s="1"/>
  <c r="K1189" i="4" a="1"/>
  <c r="K1189" i="4" s="1"/>
  <c r="K1190" i="4" a="1"/>
  <c r="K1190" i="4" s="1"/>
  <c r="K1191" i="4" a="1"/>
  <c r="K1191" i="4" s="1"/>
  <c r="K1192" i="4" a="1"/>
  <c r="K1192" i="4" s="1"/>
  <c r="K1193" i="4" a="1"/>
  <c r="K1193" i="4" s="1"/>
  <c r="K1194" i="4" a="1"/>
  <c r="K1194" i="4" s="1"/>
  <c r="K1195" i="4" a="1"/>
  <c r="K1195" i="4" s="1"/>
  <c r="K1196" i="4" a="1"/>
  <c r="K1196" i="4" s="1"/>
  <c r="K1197" i="4" a="1"/>
  <c r="K1197" i="4" s="1"/>
  <c r="K1198" i="4" a="1"/>
  <c r="K1198" i="4" s="1"/>
  <c r="K1199" i="4" a="1"/>
  <c r="K1199" i="4" s="1"/>
  <c r="K1200" i="4" a="1"/>
  <c r="K1200" i="4" s="1"/>
  <c r="K1201" i="4" a="1"/>
  <c r="K1201" i="4" s="1"/>
  <c r="K1202" i="4" a="1"/>
  <c r="K1202" i="4" s="1"/>
  <c r="K1203" i="4" a="1"/>
  <c r="K1203" i="4" s="1"/>
  <c r="K1204" i="4" a="1"/>
  <c r="K1204" i="4" s="1"/>
  <c r="K1205" i="4" a="1"/>
  <c r="K1205" i="4" s="1"/>
  <c r="K1206" i="4" a="1"/>
  <c r="K1206" i="4" s="1"/>
  <c r="K1207" i="4" a="1"/>
  <c r="K1207" i="4" s="1"/>
  <c r="K1208" i="4" a="1"/>
  <c r="K1208" i="4" s="1"/>
  <c r="K1209" i="4" a="1"/>
  <c r="K1209" i="4" s="1"/>
  <c r="K1210" i="4" a="1"/>
  <c r="K1210" i="4" s="1"/>
  <c r="K1211" i="4" a="1"/>
  <c r="K1211" i="4" s="1"/>
  <c r="K1212" i="4" a="1"/>
  <c r="K1212" i="4" s="1"/>
  <c r="K1213" i="4" a="1"/>
  <c r="K1213" i="4" s="1"/>
  <c r="K1214" i="4" a="1"/>
  <c r="K1214" i="4" s="1"/>
  <c r="K1215" i="4" a="1"/>
  <c r="K1215" i="4" s="1"/>
  <c r="K1216" i="4" a="1"/>
  <c r="K1216" i="4" s="1"/>
  <c r="K1217" i="4" a="1"/>
  <c r="K1217" i="4" s="1"/>
  <c r="K1218" i="4" a="1"/>
  <c r="K1218" i="4" s="1"/>
  <c r="K1219" i="4" a="1"/>
  <c r="K1219" i="4" s="1"/>
  <c r="K1220" i="4" a="1"/>
  <c r="K1220" i="4" s="1"/>
  <c r="K1221" i="4" a="1"/>
  <c r="K1221" i="4" s="1"/>
  <c r="K1222" i="4" a="1"/>
  <c r="K1222" i="4" s="1"/>
  <c r="K1223" i="4" a="1"/>
  <c r="K1223" i="4" s="1"/>
  <c r="K1224" i="4" a="1"/>
  <c r="K1224" i="4" s="1"/>
  <c r="K1225" i="4" a="1"/>
  <c r="K1225" i="4" s="1"/>
  <c r="K1226" i="4" a="1"/>
  <c r="K1226" i="4" s="1"/>
  <c r="K1227" i="4" a="1"/>
  <c r="K1227" i="4" s="1"/>
  <c r="K1228" i="4" a="1"/>
  <c r="K1228" i="4" s="1"/>
  <c r="K1229" i="4" a="1"/>
  <c r="K1229" i="4" s="1"/>
  <c r="K1230" i="4" a="1"/>
  <c r="K1230" i="4" s="1"/>
  <c r="K1231" i="4" a="1"/>
  <c r="K1231" i="4" s="1"/>
  <c r="K1232" i="4" a="1"/>
  <c r="K1232" i="4" s="1"/>
  <c r="K1233" i="4" a="1"/>
  <c r="K1233" i="4" s="1"/>
  <c r="K1234" i="4" a="1"/>
  <c r="K1234" i="4" s="1"/>
  <c r="K1235" i="4" a="1"/>
  <c r="K1235" i="4" s="1"/>
  <c r="K1236" i="4" a="1"/>
  <c r="K1236" i="4" s="1"/>
  <c r="K1237" i="4" a="1"/>
  <c r="K1237" i="4" s="1"/>
  <c r="K1238" i="4" a="1"/>
  <c r="K1238" i="4" s="1"/>
  <c r="K1239" i="4" a="1"/>
  <c r="K1239" i="4" s="1"/>
  <c r="K1240" i="4" a="1"/>
  <c r="K1240" i="4" s="1"/>
  <c r="K1241" i="4" a="1"/>
  <c r="K1241" i="4" s="1"/>
  <c r="K1242" i="4" a="1"/>
  <c r="K1242" i="4" s="1"/>
  <c r="K1243" i="4" a="1"/>
  <c r="K1243" i="4" s="1"/>
  <c r="K1244" i="4" a="1"/>
  <c r="K1244" i="4" s="1"/>
  <c r="K1245" i="4" a="1"/>
  <c r="K1245" i="4" s="1"/>
  <c r="K1246" i="4" a="1"/>
  <c r="K1246" i="4" s="1"/>
  <c r="K1247" i="4" a="1"/>
  <c r="K1247" i="4" s="1"/>
  <c r="K1248" i="4" a="1"/>
  <c r="K1248" i="4" s="1"/>
  <c r="K1249" i="4" a="1"/>
  <c r="K1249" i="4" s="1"/>
  <c r="K1250" i="4" a="1"/>
  <c r="K1250" i="4" s="1"/>
  <c r="K1251" i="4" a="1"/>
  <c r="K1251" i="4" s="1"/>
  <c r="K1252" i="4" a="1"/>
  <c r="K1252" i="4" s="1"/>
  <c r="K1253" i="4" a="1"/>
  <c r="K1253" i="4" s="1"/>
  <c r="K1254" i="4" a="1"/>
  <c r="K1254" i="4" s="1"/>
  <c r="K1255" i="4" a="1"/>
  <c r="K1255" i="4" s="1"/>
  <c r="K1256" i="4" a="1"/>
  <c r="K1256" i="4" s="1"/>
  <c r="K1257" i="4" a="1"/>
  <c r="K1257" i="4" s="1"/>
  <c r="K1258" i="4" a="1"/>
  <c r="K1258" i="4" s="1"/>
  <c r="K1259" i="4" a="1"/>
  <c r="K1259" i="4" s="1"/>
  <c r="K1260" i="4" a="1"/>
  <c r="K1260" i="4" s="1"/>
  <c r="K1261" i="4" a="1"/>
  <c r="K1261" i="4" s="1"/>
  <c r="K1262" i="4" a="1"/>
  <c r="K1262" i="4" s="1"/>
  <c r="K1263" i="4" a="1"/>
  <c r="K1263" i="4" s="1"/>
  <c r="K1264" i="4" a="1"/>
  <c r="K1264" i="4" s="1"/>
  <c r="K1265" i="4" a="1"/>
  <c r="K1265" i="4" s="1"/>
  <c r="K1266" i="4" a="1"/>
  <c r="K1266" i="4" s="1"/>
  <c r="K1267" i="4" a="1"/>
  <c r="K1267" i="4" s="1"/>
  <c r="K1268" i="4" a="1"/>
  <c r="K1268" i="4" s="1"/>
  <c r="K1269" i="4" a="1"/>
  <c r="K1269" i="4" s="1"/>
  <c r="K1270" i="4" a="1"/>
  <c r="K1270" i="4" s="1"/>
  <c r="K1271" i="4" a="1"/>
  <c r="K1271" i="4" s="1"/>
  <c r="K1272" i="4" a="1"/>
  <c r="K1272" i="4" s="1"/>
  <c r="K1273" i="4" a="1"/>
  <c r="K1273" i="4" s="1"/>
  <c r="K1274" i="4" a="1"/>
  <c r="K1274" i="4" s="1"/>
  <c r="K1275" i="4" a="1"/>
  <c r="K1275" i="4" s="1"/>
  <c r="K1276" i="4" a="1"/>
  <c r="K1276" i="4" s="1"/>
  <c r="K1277" i="4" a="1"/>
  <c r="K1277" i="4" s="1"/>
  <c r="K1278" i="4" a="1"/>
  <c r="K1278" i="4" s="1"/>
  <c r="K1279" i="4" a="1"/>
  <c r="K1279" i="4" s="1"/>
  <c r="K1280" i="4" a="1"/>
  <c r="K1280" i="4" s="1"/>
  <c r="K1281" i="4" a="1"/>
  <c r="K1281" i="4" s="1"/>
  <c r="K1282" i="4" a="1"/>
  <c r="K1282" i="4" s="1"/>
  <c r="K1283" i="4" a="1"/>
  <c r="K1283" i="4" s="1"/>
  <c r="K1284" i="4" a="1"/>
  <c r="K1284" i="4" s="1"/>
  <c r="K1285" i="4" a="1"/>
  <c r="K1285" i="4" s="1"/>
  <c r="K1286" i="4" a="1"/>
  <c r="K1286" i="4" s="1"/>
  <c r="K1287" i="4" a="1"/>
  <c r="K1287" i="4" s="1"/>
  <c r="K1288" i="4" a="1"/>
  <c r="K1288" i="4" s="1"/>
  <c r="K1289" i="4" a="1"/>
  <c r="K1289" i="4" s="1"/>
  <c r="K1290" i="4" a="1"/>
  <c r="K1290" i="4" s="1"/>
  <c r="K1291" i="4" a="1"/>
  <c r="K1291" i="4" s="1"/>
  <c r="K1292" i="4" a="1"/>
  <c r="K1292" i="4" s="1"/>
  <c r="K1293" i="4" a="1"/>
  <c r="K1293" i="4" s="1"/>
  <c r="K1294" i="4" a="1"/>
  <c r="K1294" i="4" s="1"/>
  <c r="K1295" i="4" a="1"/>
  <c r="K1295" i="4" s="1"/>
  <c r="K1296" i="4" a="1"/>
  <c r="K1296" i="4" s="1"/>
  <c r="K1297" i="4" a="1"/>
  <c r="K1297" i="4" s="1"/>
  <c r="K1298" i="4" a="1"/>
  <c r="K1298" i="4" s="1"/>
  <c r="K1299" i="4" a="1"/>
  <c r="K1299" i="4" s="1"/>
  <c r="K1300" i="4" a="1"/>
  <c r="K1300" i="4" s="1"/>
  <c r="K1301" i="4" a="1"/>
  <c r="K1301" i="4" s="1"/>
  <c r="K1302" i="4" a="1"/>
  <c r="K1302" i="4" s="1"/>
  <c r="K1303" i="4" a="1"/>
  <c r="K1303" i="4" s="1"/>
  <c r="K1304" i="4" a="1"/>
  <c r="K1304" i="4" s="1"/>
  <c r="K1305" i="4" a="1"/>
  <c r="K1305" i="4" s="1"/>
  <c r="K1306" i="4" a="1"/>
  <c r="K1306" i="4" s="1"/>
  <c r="K1307" i="4" a="1"/>
  <c r="K1307" i="4" s="1"/>
  <c r="K1308" i="4" a="1"/>
  <c r="K1308" i="4" s="1"/>
  <c r="K1309" i="4" a="1"/>
  <c r="K1309" i="4" s="1"/>
  <c r="K1310" i="4" a="1"/>
  <c r="K1310" i="4" s="1"/>
  <c r="K1311" i="4" a="1"/>
  <c r="K1311" i="4" s="1"/>
  <c r="K1312" i="4" a="1"/>
  <c r="K1312" i="4" s="1"/>
  <c r="K1313" i="4" a="1"/>
  <c r="K1313" i="4" s="1"/>
  <c r="K1314" i="4" a="1"/>
  <c r="K1314" i="4" s="1"/>
  <c r="K1315" i="4" a="1"/>
  <c r="K1315" i="4" s="1"/>
  <c r="K1316" i="4" a="1"/>
  <c r="K1316" i="4" s="1"/>
  <c r="K1317" i="4" a="1"/>
  <c r="K1317" i="4" s="1"/>
  <c r="K1318" i="4" a="1"/>
  <c r="K1318" i="4" s="1"/>
  <c r="K1319" i="4" a="1"/>
  <c r="K1319" i="4" s="1"/>
  <c r="K1320" i="4" a="1"/>
  <c r="K1320" i="4" s="1"/>
  <c r="K1321" i="4" a="1"/>
  <c r="K1321" i="4" s="1"/>
  <c r="K1322" i="4" a="1"/>
  <c r="K1322" i="4" s="1"/>
  <c r="K1323" i="4" a="1"/>
  <c r="K1323" i="4" s="1"/>
  <c r="K1324" i="4" a="1"/>
  <c r="K1324" i="4" s="1"/>
  <c r="K1325" i="4" a="1"/>
  <c r="K1325" i="4" s="1"/>
  <c r="K1326" i="4" a="1"/>
  <c r="K1326" i="4" s="1"/>
  <c r="K1327" i="4" a="1"/>
  <c r="K1327" i="4" s="1"/>
  <c r="K1328" i="4" a="1"/>
  <c r="K1328" i="4" s="1"/>
  <c r="K1329" i="4" a="1"/>
  <c r="K1329" i="4" s="1"/>
  <c r="K1330" i="4" a="1"/>
  <c r="K1330" i="4" s="1"/>
  <c r="K1331" i="4" a="1"/>
  <c r="K1331" i="4" s="1"/>
  <c r="K1332" i="4" a="1"/>
  <c r="K1332" i="4" s="1"/>
  <c r="K1333" i="4" a="1"/>
  <c r="K1333" i="4" s="1"/>
  <c r="K1334" i="4" a="1"/>
  <c r="K1334" i="4" s="1"/>
  <c r="K1335" i="4" a="1"/>
  <c r="K1335" i="4" s="1"/>
  <c r="K1336" i="4" a="1"/>
  <c r="K1336" i="4" s="1"/>
  <c r="K1337" i="4" a="1"/>
  <c r="K1337" i="4" s="1"/>
  <c r="K1338" i="4" a="1"/>
  <c r="K1338" i="4" s="1"/>
  <c r="K1339" i="4" a="1"/>
  <c r="K1339" i="4" s="1"/>
  <c r="K1340" i="4" a="1"/>
  <c r="K1340" i="4" s="1"/>
  <c r="K1341" i="4" a="1"/>
  <c r="K1341" i="4" s="1"/>
  <c r="K1342" i="4" a="1"/>
  <c r="K1342" i="4" s="1"/>
  <c r="K1343" i="4" a="1"/>
  <c r="K1343" i="4" s="1"/>
  <c r="K1344" i="4" a="1"/>
  <c r="K1344" i="4" s="1"/>
  <c r="K1345" i="4" a="1"/>
  <c r="K1345" i="4" s="1"/>
  <c r="K1346" i="4" a="1"/>
  <c r="K1346" i="4" s="1"/>
  <c r="K1347" i="4" a="1"/>
  <c r="K1347" i="4" s="1"/>
  <c r="K1348" i="4" a="1"/>
  <c r="K1348" i="4" s="1"/>
  <c r="K1349" i="4" a="1"/>
  <c r="K1349" i="4" s="1"/>
  <c r="K1350" i="4" a="1"/>
  <c r="K1350" i="4" s="1"/>
  <c r="K1351" i="4" a="1"/>
  <c r="K1351" i="4" s="1"/>
  <c r="K1352" i="4" a="1"/>
  <c r="K1352" i="4" s="1"/>
  <c r="K1353" i="4" a="1"/>
  <c r="K1353" i="4" s="1"/>
  <c r="K1354" i="4" a="1"/>
  <c r="K1354" i="4" s="1"/>
  <c r="K1355" i="4" a="1"/>
  <c r="K1355" i="4" s="1"/>
  <c r="K1356" i="4" a="1"/>
  <c r="K1356" i="4" s="1"/>
  <c r="K1357" i="4" a="1"/>
  <c r="K1357" i="4" s="1"/>
  <c r="K1358" i="4" a="1"/>
  <c r="K1358" i="4" s="1"/>
  <c r="K1359" i="4" a="1"/>
  <c r="K1359" i="4" s="1"/>
  <c r="K1360" i="4" a="1"/>
  <c r="K1360" i="4" s="1"/>
  <c r="K1361" i="4" a="1"/>
  <c r="K1361" i="4" s="1"/>
  <c r="K1362" i="4" a="1"/>
  <c r="K1362" i="4" s="1"/>
  <c r="K1363" i="4" a="1"/>
  <c r="K1363" i="4" s="1"/>
  <c r="K1364" i="4" a="1"/>
  <c r="K1364" i="4" s="1"/>
  <c r="K1365" i="4" a="1"/>
  <c r="K1365" i="4" s="1"/>
  <c r="K1366" i="4" a="1"/>
  <c r="K1366" i="4" s="1"/>
  <c r="K1367" i="4" a="1"/>
  <c r="K1367" i="4" s="1"/>
  <c r="K1368" i="4" a="1"/>
  <c r="K1368" i="4" s="1"/>
  <c r="K1369" i="4" a="1"/>
  <c r="K1369" i="4" s="1"/>
  <c r="K1370" i="4" a="1"/>
  <c r="K1370" i="4" s="1"/>
  <c r="K1371" i="4" a="1"/>
  <c r="K1371" i="4" s="1"/>
  <c r="K1372" i="4" a="1"/>
  <c r="K1372" i="4" s="1"/>
  <c r="K1373" i="4" a="1"/>
  <c r="K1373" i="4" s="1"/>
  <c r="K1374" i="4" a="1"/>
  <c r="K1374" i="4" s="1"/>
  <c r="K1375" i="4" a="1"/>
  <c r="K1375" i="4" s="1"/>
  <c r="K1376" i="4" a="1"/>
  <c r="K1376" i="4" s="1"/>
  <c r="K1377" i="4" a="1"/>
  <c r="K1377" i="4" s="1"/>
  <c r="K1378" i="4" a="1"/>
  <c r="K1378" i="4" s="1"/>
  <c r="K1379" i="4" a="1"/>
  <c r="K1379" i="4" s="1"/>
  <c r="K1380" i="4" a="1"/>
  <c r="K1380" i="4" s="1"/>
  <c r="K1381" i="4" a="1"/>
  <c r="K1381" i="4" s="1"/>
  <c r="K1382" i="4" a="1"/>
  <c r="K1382" i="4" s="1"/>
  <c r="K1383" i="4" a="1"/>
  <c r="K1383" i="4" s="1"/>
  <c r="K1384" i="4" a="1"/>
  <c r="K1384" i="4" s="1"/>
  <c r="K1385" i="4" a="1"/>
  <c r="K1385" i="4" s="1"/>
  <c r="K1386" i="4" a="1"/>
  <c r="K1386" i="4" s="1"/>
  <c r="K1387" i="4" a="1"/>
  <c r="K1387" i="4" s="1"/>
  <c r="K1388" i="4" a="1"/>
  <c r="K1388" i="4" s="1"/>
  <c r="K1389" i="4" a="1"/>
  <c r="K1389" i="4" s="1"/>
  <c r="K1390" i="4" a="1"/>
  <c r="K1390" i="4" s="1"/>
  <c r="K1391" i="4" a="1"/>
  <c r="K1391" i="4" s="1"/>
  <c r="K1392" i="4" a="1"/>
  <c r="K1392" i="4" s="1"/>
  <c r="K1393" i="4" a="1"/>
  <c r="K1393" i="4" s="1"/>
  <c r="K1394" i="4" a="1"/>
  <c r="K1394" i="4" s="1"/>
  <c r="K1395" i="4" a="1"/>
  <c r="K1395" i="4" s="1"/>
  <c r="K1396" i="4" a="1"/>
  <c r="K1396" i="4" s="1"/>
  <c r="K1397" i="4" a="1"/>
  <c r="K1397" i="4" s="1"/>
  <c r="K1398" i="4" a="1"/>
  <c r="K1398" i="4" s="1"/>
  <c r="K1399" i="4" a="1"/>
  <c r="K1399" i="4" s="1"/>
  <c r="K1400" i="4" a="1"/>
  <c r="K1400" i="4" s="1"/>
  <c r="K1401" i="4" a="1"/>
  <c r="K1401" i="4" s="1"/>
  <c r="K1402" i="4" a="1"/>
  <c r="K1402" i="4" s="1"/>
  <c r="K1403" i="4" a="1"/>
  <c r="K1403" i="4" s="1"/>
  <c r="K1404" i="4" a="1"/>
  <c r="K1404" i="4" s="1"/>
  <c r="K1405" i="4" a="1"/>
  <c r="K1405" i="4" s="1"/>
  <c r="K1406" i="4" a="1"/>
  <c r="K1406" i="4" s="1"/>
  <c r="K1407" i="4" a="1"/>
  <c r="K1407" i="4" s="1"/>
  <c r="K1408" i="4" a="1"/>
  <c r="K1408" i="4" s="1"/>
  <c r="K1409" i="4" a="1"/>
  <c r="K1409" i="4" s="1"/>
  <c r="K1410" i="4" a="1"/>
  <c r="K1410" i="4" s="1"/>
  <c r="K1411" i="4" a="1"/>
  <c r="K1411" i="4" s="1"/>
  <c r="K1412" i="4" a="1"/>
  <c r="K1412" i="4" s="1"/>
  <c r="K1413" i="4" a="1"/>
  <c r="K1413" i="4" s="1"/>
  <c r="K1414" i="4" a="1"/>
  <c r="K1414" i="4" s="1"/>
  <c r="K1415" i="4" a="1"/>
  <c r="K1415" i="4" s="1"/>
  <c r="K1416" i="4" a="1"/>
  <c r="K1416" i="4" s="1"/>
  <c r="K1417" i="4" a="1"/>
  <c r="K1417" i="4" s="1"/>
  <c r="K1418" i="4" a="1"/>
  <c r="K1418" i="4" s="1"/>
  <c r="K1419" i="4" a="1"/>
  <c r="K1419" i="4" s="1"/>
  <c r="K1420" i="4" a="1"/>
  <c r="K1420" i="4" s="1"/>
  <c r="K1421" i="4" a="1"/>
  <c r="K1421" i="4" s="1"/>
  <c r="K1422" i="4" a="1"/>
  <c r="K1422" i="4" s="1"/>
  <c r="K1423" i="4" a="1"/>
  <c r="K1423" i="4" s="1"/>
  <c r="K1424" i="4" a="1"/>
  <c r="K1424" i="4" s="1"/>
  <c r="K1425" i="4" a="1"/>
  <c r="K1425" i="4" s="1"/>
  <c r="K1426" i="4" a="1"/>
  <c r="K1426" i="4" s="1"/>
  <c r="K1427" i="4" a="1"/>
  <c r="K1427" i="4" s="1"/>
  <c r="K1428" i="4" a="1"/>
  <c r="K1428" i="4" s="1"/>
  <c r="K1429" i="4" a="1"/>
  <c r="K1429" i="4" s="1"/>
  <c r="K1430" i="4" a="1"/>
  <c r="K1430" i="4" s="1"/>
  <c r="K1431" i="4" a="1"/>
  <c r="K1431" i="4" s="1"/>
  <c r="K1432" i="4" a="1"/>
  <c r="K1432" i="4" s="1"/>
  <c r="K1433" i="4" a="1"/>
  <c r="K1433" i="4" s="1"/>
  <c r="K1434" i="4" a="1"/>
  <c r="K1434" i="4" s="1"/>
  <c r="K1435" i="4" a="1"/>
  <c r="K1435" i="4" s="1"/>
  <c r="K1436" i="4" a="1"/>
  <c r="K1436" i="4" s="1"/>
  <c r="K1437" i="4" a="1"/>
  <c r="K1437" i="4" s="1"/>
  <c r="K1438" i="4" a="1"/>
  <c r="K1438" i="4" s="1"/>
  <c r="K1439" i="4" a="1"/>
  <c r="K1439" i="4" s="1"/>
  <c r="K1440" i="4" a="1"/>
  <c r="K1440" i="4" s="1"/>
  <c r="K1441" i="4" a="1"/>
  <c r="K1441" i="4" s="1"/>
  <c r="K1442" i="4" a="1"/>
  <c r="K1442" i="4" s="1"/>
  <c r="K1443" i="4" a="1"/>
  <c r="K1443" i="4" s="1"/>
  <c r="K1444" i="4" a="1"/>
  <c r="K1444" i="4" s="1"/>
  <c r="K1445" i="4" a="1"/>
  <c r="K1445" i="4" s="1"/>
  <c r="K1446" i="4" a="1"/>
  <c r="K1446" i="4" s="1"/>
  <c r="K1447" i="4" a="1"/>
  <c r="K1447" i="4" s="1"/>
  <c r="K1448" i="4" a="1"/>
  <c r="K1448" i="4" s="1"/>
  <c r="K1449" i="4" a="1"/>
  <c r="K1449" i="4" s="1"/>
  <c r="K1450" i="4" a="1"/>
  <c r="K1450" i="4" s="1"/>
  <c r="K1451" i="4" a="1"/>
  <c r="K1451" i="4" s="1"/>
  <c r="K1452" i="4" a="1"/>
  <c r="K1452" i="4" s="1"/>
  <c r="K1453" i="4" a="1"/>
  <c r="K1453" i="4" s="1"/>
  <c r="K1454" i="4" a="1"/>
  <c r="K1454" i="4" s="1"/>
  <c r="K1455" i="4" a="1"/>
  <c r="K1455" i="4" s="1"/>
  <c r="K1456" i="4" a="1"/>
  <c r="K1456" i="4" s="1"/>
  <c r="K1457" i="4" a="1"/>
  <c r="K1457" i="4" s="1"/>
  <c r="K1458" i="4" a="1"/>
  <c r="K1458" i="4" s="1"/>
  <c r="K1459" i="4" a="1"/>
  <c r="K1459" i="4" s="1"/>
  <c r="K1460" i="4" a="1"/>
  <c r="K1460" i="4" s="1"/>
  <c r="K1461" i="4" a="1"/>
  <c r="K1461" i="4" s="1"/>
  <c r="K1462" i="4" a="1"/>
  <c r="K1462" i="4" s="1"/>
  <c r="K1463" i="4" a="1"/>
  <c r="K1463" i="4" s="1"/>
  <c r="K1464" i="4" a="1"/>
  <c r="K1464" i="4" s="1"/>
  <c r="K1465" i="4" a="1"/>
  <c r="K1465" i="4" s="1"/>
  <c r="K1466" i="4" a="1"/>
  <c r="K1466" i="4" s="1"/>
  <c r="K1467" i="4" a="1"/>
  <c r="K1467" i="4" s="1"/>
  <c r="K1468" i="4" a="1"/>
  <c r="K1468" i="4" s="1"/>
  <c r="K1469" i="4" a="1"/>
  <c r="K1469" i="4" s="1"/>
  <c r="K1470" i="4" a="1"/>
  <c r="K1470" i="4" s="1"/>
  <c r="K1471" i="4" a="1"/>
  <c r="K1471" i="4" s="1"/>
  <c r="K1472" i="4" a="1"/>
  <c r="K1472" i="4" s="1"/>
  <c r="K1473" i="4" a="1"/>
  <c r="K1473" i="4" s="1"/>
  <c r="K1474" i="4" a="1"/>
  <c r="K1474" i="4" s="1"/>
  <c r="K1475" i="4" a="1"/>
  <c r="K1475" i="4" s="1"/>
  <c r="K1476" i="4" a="1"/>
  <c r="K1476" i="4" s="1"/>
  <c r="K1477" i="4" a="1"/>
  <c r="K1477" i="4" s="1"/>
  <c r="K1478" i="4" a="1"/>
  <c r="K1478" i="4" s="1"/>
  <c r="K1479" i="4" a="1"/>
  <c r="K1479" i="4" s="1"/>
  <c r="K1480" i="4" a="1"/>
  <c r="K1480" i="4" s="1"/>
  <c r="K1481" i="4" a="1"/>
  <c r="K1481" i="4" s="1"/>
  <c r="K1482" i="4" a="1"/>
  <c r="K1482" i="4" s="1"/>
  <c r="K1483" i="4" a="1"/>
  <c r="K1483" i="4" s="1"/>
  <c r="K1484" i="4" a="1"/>
  <c r="K1484" i="4" s="1"/>
  <c r="K1485" i="4" a="1"/>
  <c r="K1485" i="4" s="1"/>
  <c r="K1486" i="4" a="1"/>
  <c r="K1486" i="4" s="1"/>
  <c r="K1487" i="4" a="1"/>
  <c r="K1487" i="4" s="1"/>
  <c r="K1488" i="4" a="1"/>
  <c r="K1488" i="4" s="1"/>
  <c r="K1489" i="4" a="1"/>
  <c r="K1489" i="4" s="1"/>
  <c r="K1490" i="4" a="1"/>
  <c r="K1490" i="4" s="1"/>
  <c r="K1491" i="4" a="1"/>
  <c r="K1491" i="4" s="1"/>
  <c r="K1492" i="4" a="1"/>
  <c r="K1492" i="4" s="1"/>
  <c r="K1493" i="4" a="1"/>
  <c r="K1493" i="4" s="1"/>
  <c r="K1494" i="4" a="1"/>
  <c r="K1494" i="4" s="1"/>
  <c r="K1495" i="4" a="1"/>
  <c r="K1495" i="4" s="1"/>
  <c r="K1496" i="4" a="1"/>
  <c r="K1496" i="4" s="1"/>
  <c r="K1497" i="4" a="1"/>
  <c r="K1497" i="4" s="1"/>
  <c r="K1498" i="4" a="1"/>
  <c r="K1498" i="4" s="1"/>
  <c r="K1499" i="4" a="1"/>
  <c r="K1499" i="4" s="1"/>
  <c r="K1500" i="4" a="1"/>
  <c r="K1500" i="4" s="1"/>
  <c r="K1501" i="4" a="1"/>
  <c r="K1501" i="4" s="1"/>
  <c r="K1502" i="4" a="1"/>
  <c r="K1502" i="4" s="1"/>
  <c r="K1503" i="4" a="1"/>
  <c r="K1503" i="4" s="1"/>
  <c r="K1504" i="4" a="1"/>
  <c r="K1504" i="4" s="1"/>
  <c r="K1505" i="4" a="1"/>
  <c r="K1505" i="4" s="1"/>
  <c r="K1506" i="4" a="1"/>
  <c r="K1506" i="4" s="1"/>
  <c r="K1507" i="4" a="1"/>
  <c r="K1507" i="4" s="1"/>
  <c r="K1508" i="4" a="1"/>
  <c r="K1508" i="4" s="1"/>
  <c r="K1509" i="4" a="1"/>
  <c r="K1509" i="4" s="1"/>
  <c r="K1510" i="4" a="1"/>
  <c r="K1510" i="4" s="1"/>
  <c r="K1511" i="4" a="1"/>
  <c r="K1511" i="4" s="1"/>
  <c r="K1512" i="4" a="1"/>
  <c r="K1512" i="4" s="1"/>
  <c r="K1513" i="4" a="1"/>
  <c r="K1513" i="4" s="1"/>
  <c r="K1514" i="4" a="1"/>
  <c r="K1514" i="4" s="1"/>
  <c r="K1515" i="4" a="1"/>
  <c r="K1515" i="4" s="1"/>
  <c r="K1516" i="4" a="1"/>
  <c r="K1516" i="4" s="1"/>
  <c r="K1517" i="4" a="1"/>
  <c r="K1517" i="4" s="1"/>
  <c r="K1518" i="4" a="1"/>
  <c r="K1518" i="4" s="1"/>
  <c r="K1519" i="4" a="1"/>
  <c r="K1519" i="4" s="1"/>
  <c r="K1520" i="4" a="1"/>
  <c r="K1520" i="4" s="1"/>
  <c r="K1521" i="4" a="1"/>
  <c r="K1521" i="4" s="1"/>
  <c r="K1522" i="4" a="1"/>
  <c r="K1522" i="4" s="1"/>
  <c r="K1523" i="4" a="1"/>
  <c r="K1523" i="4" s="1"/>
  <c r="K1524" i="4" a="1"/>
  <c r="K1524" i="4" s="1"/>
  <c r="K1525" i="4" a="1"/>
  <c r="K1525" i="4" s="1"/>
  <c r="K1526" i="4" a="1"/>
  <c r="K1526" i="4" s="1"/>
  <c r="K1527" i="4" a="1"/>
  <c r="K1527" i="4" s="1"/>
  <c r="K1528" i="4" a="1"/>
  <c r="K1528" i="4" s="1"/>
  <c r="K1529" i="4" a="1"/>
  <c r="K1529" i="4" s="1"/>
  <c r="K1530" i="4" a="1"/>
  <c r="K1530" i="4" s="1"/>
  <c r="K1531" i="4" a="1"/>
  <c r="K1531" i="4" s="1"/>
  <c r="K1532" i="4" a="1"/>
  <c r="K1532" i="4" s="1"/>
  <c r="K1533" i="4" a="1"/>
  <c r="K1533" i="4" s="1"/>
  <c r="K1534" i="4" a="1"/>
  <c r="K1534" i="4" s="1"/>
  <c r="K1535" i="4" a="1"/>
  <c r="K1535" i="4" s="1"/>
  <c r="K1536" i="4" a="1"/>
  <c r="K1536" i="4" s="1"/>
  <c r="K1537" i="4" a="1"/>
  <c r="K1537" i="4" s="1"/>
  <c r="K1538" i="4" a="1"/>
  <c r="K1538" i="4" s="1"/>
  <c r="K1539" i="4" a="1"/>
  <c r="K1539" i="4" s="1"/>
  <c r="K1540" i="4" a="1"/>
  <c r="K1540" i="4" s="1"/>
  <c r="K1541" i="4" a="1"/>
  <c r="K1541" i="4" s="1"/>
  <c r="K1542" i="4" a="1"/>
  <c r="K1542" i="4" s="1"/>
  <c r="K1543" i="4" a="1"/>
  <c r="K1543" i="4" s="1"/>
  <c r="K1544" i="4" a="1"/>
  <c r="K1544" i="4" s="1"/>
  <c r="K1545" i="4" a="1"/>
  <c r="K1545" i="4" s="1"/>
  <c r="K1546" i="4" a="1"/>
  <c r="K1546" i="4" s="1"/>
  <c r="K1547" i="4" a="1"/>
  <c r="K1547" i="4" s="1"/>
  <c r="K1548" i="4" a="1"/>
  <c r="K1548" i="4" s="1"/>
  <c r="K1549" i="4" a="1"/>
  <c r="K1549" i="4" s="1"/>
  <c r="K1550" i="4" a="1"/>
  <c r="K1550" i="4" s="1"/>
  <c r="K1551" i="4" a="1"/>
  <c r="K1551" i="4" s="1"/>
  <c r="K1552" i="4" a="1"/>
  <c r="K1552" i="4" s="1"/>
  <c r="K1553" i="4" a="1"/>
  <c r="K1553" i="4" s="1"/>
  <c r="K1554" i="4" a="1"/>
  <c r="K1554" i="4" s="1"/>
  <c r="K1555" i="4" a="1"/>
  <c r="K1555" i="4" s="1"/>
  <c r="K1556" i="4" a="1"/>
  <c r="K1556" i="4" s="1"/>
  <c r="K1557" i="4" a="1"/>
  <c r="K1557" i="4" s="1"/>
  <c r="K1558" i="4" a="1"/>
  <c r="K1558" i="4" s="1"/>
  <c r="K1559" i="4" a="1"/>
  <c r="K1559" i="4" s="1"/>
  <c r="K1560" i="4" a="1"/>
  <c r="K1560" i="4" s="1"/>
  <c r="K1561" i="4" a="1"/>
  <c r="K1561" i="4" s="1"/>
  <c r="K1562" i="4" a="1"/>
  <c r="K1562" i="4" s="1"/>
  <c r="K1563" i="4" a="1"/>
  <c r="K1563" i="4" s="1"/>
  <c r="K1564" i="4" a="1"/>
  <c r="K1564" i="4" s="1"/>
  <c r="K1565" i="4" a="1"/>
  <c r="K1565" i="4" s="1"/>
  <c r="K1566" i="4" a="1"/>
  <c r="K1566" i="4" s="1"/>
  <c r="K1567" i="4" a="1"/>
  <c r="K1567" i="4" s="1"/>
  <c r="K1568" i="4" a="1"/>
  <c r="K1568" i="4" s="1"/>
  <c r="K1569" i="4" a="1"/>
  <c r="K1569" i="4" s="1"/>
  <c r="K1570" i="4" a="1"/>
  <c r="K1570" i="4" s="1"/>
  <c r="K1571" i="4" a="1"/>
  <c r="K1571" i="4" s="1"/>
  <c r="K1572" i="4" a="1"/>
  <c r="K1572" i="4" s="1"/>
  <c r="K1573" i="4" a="1"/>
  <c r="K1573" i="4" s="1"/>
  <c r="K1574" i="4" a="1"/>
  <c r="K1574" i="4" s="1"/>
  <c r="K1575" i="4" a="1"/>
  <c r="K1575" i="4" s="1"/>
  <c r="K1576" i="4" a="1"/>
  <c r="K1576" i="4" s="1"/>
  <c r="K1577" i="4" a="1"/>
  <c r="K1577" i="4" s="1"/>
  <c r="K1578" i="4" a="1"/>
  <c r="K1578" i="4" s="1"/>
  <c r="K1579" i="4" a="1"/>
  <c r="K1579" i="4" s="1"/>
  <c r="K1580" i="4" a="1"/>
  <c r="K1580" i="4" s="1"/>
  <c r="K1581" i="4" a="1"/>
  <c r="K1581" i="4" s="1"/>
  <c r="K1582" i="4" a="1"/>
  <c r="K1582" i="4" s="1"/>
  <c r="K1583" i="4" a="1"/>
  <c r="K1583" i="4" s="1"/>
  <c r="K1584" i="4" a="1"/>
  <c r="K1584" i="4" s="1"/>
  <c r="K1585" i="4" a="1"/>
  <c r="K1585" i="4" s="1"/>
  <c r="K1586" i="4" a="1"/>
  <c r="K1586" i="4" s="1"/>
  <c r="K1587" i="4" a="1"/>
  <c r="K1587" i="4" s="1"/>
  <c r="K1588" i="4" a="1"/>
  <c r="K1588" i="4" s="1"/>
  <c r="K1589" i="4" a="1"/>
  <c r="K1589" i="4" s="1"/>
  <c r="K1590" i="4" a="1"/>
  <c r="K1590" i="4" s="1"/>
  <c r="K1591" i="4" a="1"/>
  <c r="K1591" i="4" s="1"/>
  <c r="K1592" i="4" a="1"/>
  <c r="K1592" i="4" s="1"/>
  <c r="K1593" i="4" a="1"/>
  <c r="K1593" i="4" s="1"/>
  <c r="K1594" i="4" a="1"/>
  <c r="K1594" i="4" s="1"/>
  <c r="K1595" i="4" a="1"/>
  <c r="K1595" i="4" s="1"/>
  <c r="K1596" i="4" a="1"/>
  <c r="K1596" i="4" s="1"/>
  <c r="K1597" i="4" a="1"/>
  <c r="K1597" i="4" s="1"/>
  <c r="K1598" i="4" a="1"/>
  <c r="K1598" i="4" s="1"/>
  <c r="K1599" i="4" a="1"/>
  <c r="K1599" i="4" s="1"/>
  <c r="K1600" i="4" a="1"/>
  <c r="K1600" i="4" s="1"/>
  <c r="K1601" i="4" a="1"/>
  <c r="K1601" i="4" s="1"/>
  <c r="K1602" i="4" a="1"/>
  <c r="K1602" i="4" s="1"/>
  <c r="K1603" i="4" a="1"/>
  <c r="K1603" i="4" s="1"/>
  <c r="K1604" i="4" a="1"/>
  <c r="K1604" i="4" s="1"/>
  <c r="K1605" i="4" a="1"/>
  <c r="K1605" i="4" s="1"/>
  <c r="K1606" i="4" a="1"/>
  <c r="K1606" i="4" s="1"/>
  <c r="K1607" i="4" a="1"/>
  <c r="K1607" i="4" s="1"/>
  <c r="K1608" i="4" a="1"/>
  <c r="K1608" i="4" s="1"/>
  <c r="K1609" i="4" a="1"/>
  <c r="K1609" i="4" s="1"/>
  <c r="K1610" i="4" a="1"/>
  <c r="K1610" i="4" s="1"/>
  <c r="K1611" i="4" a="1"/>
  <c r="K1611" i="4" s="1"/>
  <c r="K1612" i="4" a="1"/>
  <c r="K1612" i="4" s="1"/>
  <c r="K1613" i="4" a="1"/>
  <c r="K1613" i="4" s="1"/>
  <c r="K1614" i="4" a="1"/>
  <c r="K1614" i="4" s="1"/>
  <c r="K1615" i="4" a="1"/>
  <c r="K1615" i="4" s="1"/>
  <c r="K1616" i="4" a="1"/>
  <c r="K1616" i="4" s="1"/>
  <c r="K1617" i="4" a="1"/>
  <c r="K1617" i="4" s="1"/>
  <c r="K1618" i="4" a="1"/>
  <c r="K1618" i="4" s="1"/>
  <c r="K1619" i="4" a="1"/>
  <c r="K1619" i="4" s="1"/>
  <c r="K1620" i="4" a="1"/>
  <c r="K1620" i="4" s="1"/>
  <c r="K1621" i="4" a="1"/>
  <c r="K1621" i="4" s="1"/>
  <c r="K1622" i="4" a="1"/>
  <c r="K1622" i="4" s="1"/>
  <c r="K1623" i="4" a="1"/>
  <c r="K1623" i="4" s="1"/>
  <c r="K1624" i="4" a="1"/>
  <c r="K1624" i="4" s="1"/>
  <c r="K1625" i="4" a="1"/>
  <c r="K1625" i="4" s="1"/>
  <c r="K1626" i="4" a="1"/>
  <c r="K1626" i="4" s="1"/>
  <c r="K1627" i="4" a="1"/>
  <c r="K1627" i="4" s="1"/>
  <c r="K1628" i="4" a="1"/>
  <c r="K1628" i="4" s="1"/>
  <c r="K1629" i="4" a="1"/>
  <c r="K1629" i="4" s="1"/>
  <c r="K1630" i="4" a="1"/>
  <c r="K1630" i="4" s="1"/>
  <c r="K1631" i="4" a="1"/>
  <c r="K1631" i="4" s="1"/>
  <c r="K1632" i="4" a="1"/>
  <c r="K1632" i="4" s="1"/>
  <c r="K1633" i="4" a="1"/>
  <c r="K1633" i="4" s="1"/>
  <c r="K1634" i="4" a="1"/>
  <c r="K1634" i="4" s="1"/>
  <c r="K1635" i="4" a="1"/>
  <c r="K1635" i="4" s="1"/>
  <c r="K1636" i="4" a="1"/>
  <c r="K1636" i="4" s="1"/>
  <c r="K1637" i="4" a="1"/>
  <c r="K1637" i="4" s="1"/>
  <c r="K1638" i="4" a="1"/>
  <c r="K1638" i="4" s="1"/>
  <c r="K1639" i="4" a="1"/>
  <c r="K1639" i="4" s="1"/>
  <c r="K1640" i="4" a="1"/>
  <c r="K1640" i="4" s="1"/>
  <c r="K1641" i="4" a="1"/>
  <c r="K1641" i="4" s="1"/>
  <c r="K1642" i="4" a="1"/>
  <c r="K1642" i="4" s="1"/>
  <c r="K1643" i="4" a="1"/>
  <c r="K1643" i="4" s="1"/>
  <c r="K1644" i="4" a="1"/>
  <c r="K1644" i="4" s="1"/>
  <c r="K1645" i="4" a="1"/>
  <c r="K1645" i="4" s="1"/>
  <c r="K1646" i="4" a="1"/>
  <c r="K1646" i="4" s="1"/>
  <c r="K1647" i="4" a="1"/>
  <c r="K1647" i="4" s="1"/>
  <c r="K1648" i="4" a="1"/>
  <c r="K1648" i="4" s="1"/>
  <c r="K1649" i="4" a="1"/>
  <c r="K1649" i="4" s="1"/>
  <c r="K1650" i="4" a="1"/>
  <c r="K1650" i="4" s="1"/>
  <c r="K1651" i="4" a="1"/>
  <c r="K1651" i="4" s="1"/>
  <c r="K1652" i="4" a="1"/>
  <c r="K1652" i="4" s="1"/>
  <c r="K1653" i="4" a="1"/>
  <c r="K1653" i="4" s="1"/>
  <c r="K1654" i="4" a="1"/>
  <c r="K1654" i="4" s="1"/>
  <c r="K1655" i="4" a="1"/>
  <c r="K1655" i="4" s="1"/>
  <c r="K1656" i="4" a="1"/>
  <c r="K1656" i="4" s="1"/>
  <c r="K1657" i="4" a="1"/>
  <c r="K1657" i="4" s="1"/>
  <c r="K1658" i="4" a="1"/>
  <c r="K1658" i="4" s="1"/>
  <c r="K1659" i="4" a="1"/>
  <c r="K1659" i="4" s="1"/>
  <c r="K1660" i="4" a="1"/>
  <c r="K1660" i="4" s="1"/>
  <c r="K1661" i="4" a="1"/>
  <c r="K1661" i="4" s="1"/>
  <c r="K1662" i="4" a="1"/>
  <c r="K1662" i="4" s="1"/>
  <c r="K1663" i="4" a="1"/>
  <c r="K1663" i="4" s="1"/>
  <c r="K1664" i="4" a="1"/>
  <c r="K1664" i="4" s="1"/>
  <c r="K1665" i="4" a="1"/>
  <c r="K1665" i="4" s="1"/>
  <c r="K1666" i="4" a="1"/>
  <c r="K1666" i="4" s="1"/>
  <c r="K1667" i="4" a="1"/>
  <c r="K1667" i="4" s="1"/>
  <c r="K1668" i="4" a="1"/>
  <c r="K1668" i="4" s="1"/>
  <c r="K1669" i="4" a="1"/>
  <c r="K1669" i="4" s="1"/>
  <c r="K1670" i="4" a="1"/>
  <c r="K1670" i="4" s="1"/>
  <c r="K1671" i="4" a="1"/>
  <c r="K1671" i="4" s="1"/>
  <c r="K1672" i="4" a="1"/>
  <c r="K1672" i="4" s="1"/>
  <c r="K1673" i="4" a="1"/>
  <c r="K1673" i="4" s="1"/>
  <c r="K1674" i="4" a="1"/>
  <c r="K1674" i="4" s="1"/>
  <c r="K1675" i="4" a="1"/>
  <c r="K1675" i="4" s="1"/>
  <c r="K1676" i="4" a="1"/>
  <c r="K1676" i="4" s="1"/>
  <c r="K1677" i="4" a="1"/>
  <c r="K1677" i="4" s="1"/>
  <c r="K1678" i="4" a="1"/>
  <c r="K1678" i="4" s="1"/>
  <c r="K1679" i="4" a="1"/>
  <c r="K1679" i="4" s="1"/>
  <c r="K1680" i="4" a="1"/>
  <c r="K1680" i="4" s="1"/>
  <c r="K1681" i="4" a="1"/>
  <c r="K1681" i="4" s="1"/>
  <c r="K1682" i="4" a="1"/>
  <c r="K1682" i="4" s="1"/>
  <c r="K1683" i="4" a="1"/>
  <c r="K1683" i="4" s="1"/>
  <c r="K1684" i="4" a="1"/>
  <c r="K1684" i="4" s="1"/>
  <c r="K1685" i="4" a="1"/>
  <c r="K1685" i="4" s="1"/>
  <c r="K1686" i="4" a="1"/>
  <c r="K1686" i="4" s="1"/>
  <c r="K1687" i="4" a="1"/>
  <c r="K1687" i="4" s="1"/>
  <c r="K1688" i="4" a="1"/>
  <c r="K1688" i="4" s="1"/>
  <c r="K1689" i="4" a="1"/>
  <c r="K1689" i="4" s="1"/>
  <c r="K1690" i="4" a="1"/>
  <c r="K1690" i="4" s="1"/>
  <c r="K1691" i="4" a="1"/>
  <c r="K1691" i="4" s="1"/>
  <c r="K1692" i="4" a="1"/>
  <c r="K1692" i="4" s="1"/>
  <c r="K1693" i="4" a="1"/>
  <c r="K1693" i="4" s="1"/>
  <c r="K1694" i="4" a="1"/>
  <c r="K1694" i="4" s="1"/>
  <c r="K1695" i="4" a="1"/>
  <c r="K1695" i="4" s="1"/>
  <c r="K1696" i="4" a="1"/>
  <c r="K1696" i="4" s="1"/>
  <c r="K1697" i="4" a="1"/>
  <c r="K1697" i="4" s="1"/>
  <c r="K1698" i="4" a="1"/>
  <c r="K1698" i="4" s="1"/>
  <c r="K1699" i="4" a="1"/>
  <c r="K1699" i="4" s="1"/>
  <c r="K1700" i="4" a="1"/>
  <c r="K1700" i="4" s="1"/>
  <c r="K1701" i="4" a="1"/>
  <c r="K1701" i="4" s="1"/>
  <c r="K1702" i="4" a="1"/>
  <c r="K1702" i="4" s="1"/>
  <c r="K1703" i="4" a="1"/>
  <c r="K1703" i="4" s="1"/>
  <c r="K1704" i="4" a="1"/>
  <c r="K1704" i="4" s="1"/>
  <c r="K1705" i="4" a="1"/>
  <c r="K1705" i="4" s="1"/>
  <c r="K1706" i="4" a="1"/>
  <c r="K1706" i="4" s="1"/>
  <c r="K1707" i="4" a="1"/>
  <c r="K1707" i="4" s="1"/>
  <c r="K1708" i="4" a="1"/>
  <c r="K1708" i="4" s="1"/>
  <c r="K1709" i="4" a="1"/>
  <c r="K1709" i="4" s="1"/>
  <c r="K1710" i="4" a="1"/>
  <c r="K1710" i="4" s="1"/>
  <c r="K1711" i="4" a="1"/>
  <c r="K1711" i="4" s="1"/>
  <c r="K1712" i="4" a="1"/>
  <c r="K1712" i="4" s="1"/>
  <c r="K1713" i="4" a="1"/>
  <c r="K1713" i="4" s="1"/>
  <c r="K1714" i="4" a="1"/>
  <c r="K1714" i="4" s="1"/>
  <c r="K1715" i="4" a="1"/>
  <c r="K1715" i="4" s="1"/>
  <c r="K1716" i="4" a="1"/>
  <c r="K1716" i="4" s="1"/>
  <c r="K1717" i="4" a="1"/>
  <c r="K1717" i="4" s="1"/>
  <c r="K1718" i="4" a="1"/>
  <c r="K1718" i="4" s="1"/>
  <c r="K1719" i="4" a="1"/>
  <c r="K1719" i="4" s="1"/>
  <c r="K1720" i="4" a="1"/>
  <c r="K1720" i="4" s="1"/>
  <c r="K1721" i="4" a="1"/>
  <c r="K1721" i="4" s="1"/>
  <c r="K1722" i="4" a="1"/>
  <c r="K1722" i="4" s="1"/>
  <c r="K1723" i="4" a="1"/>
  <c r="K1723" i="4" s="1"/>
  <c r="K1724" i="4" a="1"/>
  <c r="K1724" i="4" s="1"/>
  <c r="K1725" i="4" a="1"/>
  <c r="K1725" i="4" s="1"/>
  <c r="K1726" i="4" a="1"/>
  <c r="K1726" i="4" s="1"/>
  <c r="K1727" i="4" a="1"/>
  <c r="K1727" i="4" s="1"/>
  <c r="K1728" i="4" a="1"/>
  <c r="K1728" i="4" s="1"/>
  <c r="K1729" i="4" a="1"/>
  <c r="K1729" i="4" s="1"/>
  <c r="K1730" i="4" a="1"/>
  <c r="K1730" i="4" s="1"/>
  <c r="K1731" i="4" a="1"/>
  <c r="K1731" i="4" s="1"/>
  <c r="K1732" i="4" a="1"/>
  <c r="K1732" i="4" s="1"/>
  <c r="K1733" i="4" a="1"/>
  <c r="K1733" i="4" s="1"/>
  <c r="K1734" i="4" a="1"/>
  <c r="K1734" i="4" s="1"/>
  <c r="K1735" i="4" a="1"/>
  <c r="K1735" i="4" s="1"/>
  <c r="K1736" i="4" a="1"/>
  <c r="K1736" i="4" s="1"/>
  <c r="K1737" i="4" a="1"/>
  <c r="K1737" i="4" s="1"/>
  <c r="K1738" i="4" a="1"/>
  <c r="K1738" i="4" s="1"/>
  <c r="K1739" i="4" a="1"/>
  <c r="K1739" i="4" s="1"/>
  <c r="K1740" i="4" a="1"/>
  <c r="K1740" i="4" s="1"/>
  <c r="K1741" i="4" a="1"/>
  <c r="K1741" i="4" s="1"/>
  <c r="K1742" i="4" a="1"/>
  <c r="K1742" i="4" s="1"/>
  <c r="K1743" i="4" a="1"/>
  <c r="K1743" i="4" s="1"/>
  <c r="K1744" i="4" a="1"/>
  <c r="K1744" i="4" s="1"/>
  <c r="K1745" i="4" a="1"/>
  <c r="K1745" i="4" s="1"/>
  <c r="K1746" i="4" a="1"/>
  <c r="K1746" i="4" s="1"/>
  <c r="K1747" i="4" a="1"/>
  <c r="K1747" i="4" s="1"/>
  <c r="K1748" i="4" a="1"/>
  <c r="K1748" i="4" s="1"/>
  <c r="K1749" i="4" a="1"/>
  <c r="K1749" i="4" s="1"/>
  <c r="K1750" i="4" a="1"/>
  <c r="K1750" i="4" s="1"/>
  <c r="K1751" i="4" a="1"/>
  <c r="K1751" i="4" s="1"/>
  <c r="K1752" i="4" a="1"/>
  <c r="K1752" i="4" s="1"/>
  <c r="K1753" i="4" a="1"/>
  <c r="K1753" i="4" s="1"/>
  <c r="K1754" i="4" a="1"/>
  <c r="K1754" i="4" s="1"/>
  <c r="K1755" i="4" a="1"/>
  <c r="K1755" i="4" s="1"/>
  <c r="K1756" i="4" a="1"/>
  <c r="K1756" i="4" s="1"/>
  <c r="K1757" i="4" a="1"/>
  <c r="K1757" i="4" s="1"/>
  <c r="K1758" i="4" a="1"/>
  <c r="K1758" i="4" s="1"/>
  <c r="K1759" i="4" a="1"/>
  <c r="K1759" i="4" s="1"/>
  <c r="K1760" i="4" a="1"/>
  <c r="K1760" i="4" s="1"/>
  <c r="K1761" i="4" a="1"/>
  <c r="K1761" i="4" s="1"/>
  <c r="K1762" i="4" a="1"/>
  <c r="K1762" i="4" s="1"/>
  <c r="K1763" i="4" a="1"/>
  <c r="K1763" i="4" s="1"/>
  <c r="K1764" i="4" a="1"/>
  <c r="K1764" i="4" s="1"/>
  <c r="K1765" i="4" a="1"/>
  <c r="K1765" i="4" s="1"/>
  <c r="K1766" i="4" a="1"/>
  <c r="K1766" i="4" s="1"/>
  <c r="K1767" i="4" a="1"/>
  <c r="K1767" i="4" s="1"/>
  <c r="K1768" i="4" a="1"/>
  <c r="K1768" i="4" s="1"/>
  <c r="K1769" i="4" a="1"/>
  <c r="K1769" i="4" s="1"/>
  <c r="K1770" i="4" a="1"/>
  <c r="K1770" i="4" s="1"/>
  <c r="K1771" i="4" a="1"/>
  <c r="K1771" i="4" s="1"/>
  <c r="K1772" i="4" a="1"/>
  <c r="K1772" i="4" s="1"/>
  <c r="K1773" i="4" a="1"/>
  <c r="K1773" i="4" s="1"/>
  <c r="K1774" i="4" a="1"/>
  <c r="K1774" i="4" s="1"/>
  <c r="K1775" i="4" a="1"/>
  <c r="K1775" i="4" s="1"/>
  <c r="K1776" i="4" a="1"/>
  <c r="K1776" i="4" s="1"/>
  <c r="K1777" i="4" a="1"/>
  <c r="K1777" i="4" s="1"/>
  <c r="K1778" i="4" a="1"/>
  <c r="K1778" i="4" s="1"/>
  <c r="K1779" i="4" a="1"/>
  <c r="K1779" i="4" s="1"/>
  <c r="K1780" i="4" a="1"/>
  <c r="K1780" i="4" s="1"/>
  <c r="K1781" i="4" a="1"/>
  <c r="K1781" i="4" s="1"/>
  <c r="K1782" i="4" a="1"/>
  <c r="K1782" i="4" s="1"/>
  <c r="K1783" i="4" a="1"/>
  <c r="K1783" i="4" s="1"/>
  <c r="K1784" i="4" a="1"/>
  <c r="K1784" i="4" s="1"/>
  <c r="K1785" i="4" a="1"/>
  <c r="K1785" i="4" s="1"/>
  <c r="K1786" i="4" a="1"/>
  <c r="K1786" i="4" s="1"/>
  <c r="K1787" i="4" a="1"/>
  <c r="K1787" i="4" s="1"/>
  <c r="K1788" i="4" a="1"/>
  <c r="K1788" i="4" s="1"/>
  <c r="K1789" i="4" a="1"/>
  <c r="K1789" i="4" s="1"/>
  <c r="K1790" i="4" a="1"/>
  <c r="K1790" i="4" s="1"/>
  <c r="K1791" i="4" a="1"/>
  <c r="K1791" i="4" s="1"/>
  <c r="K1792" i="4" a="1"/>
  <c r="K1792" i="4" s="1"/>
  <c r="K1793" i="4" a="1"/>
  <c r="K1793" i="4" s="1"/>
  <c r="K1794" i="4" a="1"/>
  <c r="K1794" i="4" s="1"/>
  <c r="K1795" i="4" a="1"/>
  <c r="K1795" i="4" s="1"/>
  <c r="K1796" i="4" a="1"/>
  <c r="K1796" i="4" s="1"/>
  <c r="K1797" i="4" a="1"/>
  <c r="K1797" i="4" s="1"/>
  <c r="K1798" i="4" a="1"/>
  <c r="K1798" i="4" s="1"/>
  <c r="K1799" i="4" a="1"/>
  <c r="K1799" i="4" s="1"/>
  <c r="K1800" i="4" a="1"/>
  <c r="K1800" i="4" s="1"/>
  <c r="K1801" i="4" a="1"/>
  <c r="K1801" i="4" s="1"/>
  <c r="K1802" i="4" a="1"/>
  <c r="K1802" i="4" s="1"/>
  <c r="K1803" i="4" a="1"/>
  <c r="K1803" i="4" s="1"/>
  <c r="K1804" i="4" a="1"/>
  <c r="K1804" i="4" s="1"/>
  <c r="K1805" i="4" a="1"/>
  <c r="K1805" i="4" s="1"/>
  <c r="K1806" i="4" a="1"/>
  <c r="K1806" i="4" s="1"/>
  <c r="K1807" i="4" a="1"/>
  <c r="K1807" i="4" s="1"/>
  <c r="K1808" i="4" a="1"/>
  <c r="K1808" i="4" s="1"/>
  <c r="K1809" i="4" a="1"/>
  <c r="K1809" i="4" s="1"/>
  <c r="K1810" i="4" a="1"/>
  <c r="K1810" i="4" s="1"/>
  <c r="K1811" i="4" a="1"/>
  <c r="K1811" i="4" s="1"/>
  <c r="K1812" i="4" a="1"/>
  <c r="K1812" i="4" s="1"/>
  <c r="K1813" i="4" a="1"/>
  <c r="K1813" i="4" s="1"/>
  <c r="K1814" i="4" a="1"/>
  <c r="K1814" i="4" s="1"/>
  <c r="K1815" i="4" a="1"/>
  <c r="K1815" i="4" s="1"/>
  <c r="K1816" i="4" a="1"/>
  <c r="K1816" i="4" s="1"/>
  <c r="K1817" i="4" a="1"/>
  <c r="K1817" i="4" s="1"/>
  <c r="K1818" i="4" a="1"/>
  <c r="K1818" i="4" s="1"/>
  <c r="K1819" i="4" a="1"/>
  <c r="K1819" i="4" s="1"/>
  <c r="K1820" i="4" a="1"/>
  <c r="K1820" i="4" s="1"/>
  <c r="K1821" i="4" a="1"/>
  <c r="K1821" i="4" s="1"/>
  <c r="K1822" i="4" a="1"/>
  <c r="K1822" i="4" s="1"/>
  <c r="K1823" i="4" a="1"/>
  <c r="K1823" i="4" s="1"/>
  <c r="K1824" i="4" a="1"/>
  <c r="K1824" i="4" s="1"/>
  <c r="K1825" i="4" a="1"/>
  <c r="K1825" i="4" s="1"/>
  <c r="K1826" i="4" a="1"/>
  <c r="K1826" i="4" s="1"/>
  <c r="K1827" i="4" a="1"/>
  <c r="K1827" i="4" s="1"/>
  <c r="K1828" i="4" a="1"/>
  <c r="K1828" i="4" s="1"/>
  <c r="K1829" i="4" a="1"/>
  <c r="K1829" i="4" s="1"/>
  <c r="K1830" i="4" a="1"/>
  <c r="K1830" i="4" s="1"/>
  <c r="K1831" i="4" a="1"/>
  <c r="K1831" i="4" s="1"/>
  <c r="K1832" i="4" a="1"/>
  <c r="K1832" i="4" s="1"/>
  <c r="K1833" i="4" a="1"/>
  <c r="K1833" i="4" s="1"/>
  <c r="K1834" i="4" a="1"/>
  <c r="K1834" i="4" s="1"/>
  <c r="K1835" i="4" a="1"/>
  <c r="K1835" i="4" s="1"/>
  <c r="K1836" i="4" a="1"/>
  <c r="K1836" i="4" s="1"/>
  <c r="K1837" i="4" a="1"/>
  <c r="K1837" i="4" s="1"/>
  <c r="K1838" i="4" a="1"/>
  <c r="K1838" i="4" s="1"/>
  <c r="K1839" i="4" a="1"/>
  <c r="K1839" i="4" s="1"/>
  <c r="K1840" i="4" a="1"/>
  <c r="K1840" i="4" s="1"/>
  <c r="K1841" i="4" a="1"/>
  <c r="K1841" i="4" s="1"/>
  <c r="K1842" i="4" a="1"/>
  <c r="K1842" i="4" s="1"/>
  <c r="K1843" i="4" a="1"/>
  <c r="K1843" i="4" s="1"/>
  <c r="K1844" i="4" a="1"/>
  <c r="K1844" i="4" s="1"/>
  <c r="K1845" i="4" a="1"/>
  <c r="K1845" i="4" s="1"/>
  <c r="K1846" i="4" a="1"/>
  <c r="K1846" i="4" s="1"/>
  <c r="K1847" i="4" a="1"/>
  <c r="K1847" i="4" s="1"/>
  <c r="K1848" i="4" a="1"/>
  <c r="K1848" i="4" s="1"/>
  <c r="K1849" i="4" a="1"/>
  <c r="K1849" i="4" s="1"/>
  <c r="K1850" i="4" a="1"/>
  <c r="K1850" i="4" s="1"/>
  <c r="K1851" i="4" a="1"/>
  <c r="K1851" i="4" s="1"/>
  <c r="K1852" i="4" a="1"/>
  <c r="K1852" i="4" s="1"/>
  <c r="K1853" i="4" a="1"/>
  <c r="K1853" i="4" s="1"/>
  <c r="K1854" i="4" a="1"/>
  <c r="K1854" i="4" s="1"/>
  <c r="K1855" i="4" a="1"/>
  <c r="K1855" i="4" s="1"/>
  <c r="K1856" i="4" a="1"/>
  <c r="K1856" i="4" s="1"/>
  <c r="K1857" i="4" a="1"/>
  <c r="K1857" i="4" s="1"/>
  <c r="K1858" i="4" a="1"/>
  <c r="K1858" i="4" s="1"/>
  <c r="K1859" i="4" a="1"/>
  <c r="K1859" i="4" s="1"/>
  <c r="K1860" i="4" a="1"/>
  <c r="K1860" i="4" s="1"/>
  <c r="K1861" i="4" a="1"/>
  <c r="K1861" i="4" s="1"/>
  <c r="K1862" i="4" a="1"/>
  <c r="K1862" i="4" s="1"/>
  <c r="K1863" i="4" a="1"/>
  <c r="K1863" i="4" s="1"/>
  <c r="K1864" i="4" a="1"/>
  <c r="K1864" i="4" s="1"/>
  <c r="K1865" i="4" a="1"/>
  <c r="K1865" i="4" s="1"/>
  <c r="K1866" i="4" a="1"/>
  <c r="K1866" i="4" s="1"/>
  <c r="K1867" i="4" a="1"/>
  <c r="K1867" i="4" s="1"/>
  <c r="K1868" i="4" a="1"/>
  <c r="K1868" i="4" s="1"/>
  <c r="K1869" i="4" a="1"/>
  <c r="K1869" i="4" s="1"/>
  <c r="K1870" i="4" a="1"/>
  <c r="K1870" i="4" s="1"/>
  <c r="K1871" i="4" a="1"/>
  <c r="K1871" i="4" s="1"/>
  <c r="K1872" i="4" a="1"/>
  <c r="K1872" i="4" s="1"/>
  <c r="K1873" i="4" a="1"/>
  <c r="K1873" i="4" s="1"/>
  <c r="K1874" i="4" a="1"/>
  <c r="K1874" i="4" s="1"/>
  <c r="K1875" i="4" a="1"/>
  <c r="K1875" i="4" s="1"/>
  <c r="K1876" i="4" a="1"/>
  <c r="K1876" i="4" s="1"/>
  <c r="K1877" i="4" a="1"/>
  <c r="K1877" i="4" s="1"/>
  <c r="K1878" i="4" a="1"/>
  <c r="K1878" i="4" s="1"/>
  <c r="K1879" i="4" a="1"/>
  <c r="K1879" i="4" s="1"/>
  <c r="K1880" i="4" a="1"/>
  <c r="K1880" i="4" s="1"/>
  <c r="K1881" i="4" a="1"/>
  <c r="K1881" i="4" s="1"/>
  <c r="K1882" i="4" a="1"/>
  <c r="K1882" i="4" s="1"/>
  <c r="K1883" i="4" a="1"/>
  <c r="K1883" i="4" s="1"/>
  <c r="K1884" i="4" a="1"/>
  <c r="K1884" i="4" s="1"/>
  <c r="K1885" i="4" a="1"/>
  <c r="K1885" i="4" s="1"/>
  <c r="K1886" i="4" a="1"/>
  <c r="K1886" i="4" s="1"/>
  <c r="K1887" i="4" a="1"/>
  <c r="K1887" i="4" s="1"/>
  <c r="K1888" i="4" a="1"/>
  <c r="K1888" i="4" s="1"/>
  <c r="K1889" i="4" a="1"/>
  <c r="K1889" i="4" s="1"/>
  <c r="K1890" i="4" a="1"/>
  <c r="K1890" i="4" s="1"/>
  <c r="K1891" i="4" a="1"/>
  <c r="K1891" i="4" s="1"/>
  <c r="K1892" i="4" a="1"/>
  <c r="K1892" i="4" s="1"/>
  <c r="K1893" i="4" a="1"/>
  <c r="K1893" i="4" s="1"/>
  <c r="K1894" i="4" a="1"/>
  <c r="K1894" i="4" s="1"/>
  <c r="K1895" i="4" a="1"/>
  <c r="K1895" i="4" s="1"/>
  <c r="K1896" i="4" a="1"/>
  <c r="K1896" i="4" s="1"/>
  <c r="K1897" i="4" a="1"/>
  <c r="K1897" i="4" s="1"/>
  <c r="K1898" i="4" a="1"/>
  <c r="K1898" i="4" s="1"/>
  <c r="K1899" i="4" a="1"/>
  <c r="K1899" i="4" s="1"/>
  <c r="K1900" i="4" a="1"/>
  <c r="K1900" i="4" s="1"/>
  <c r="K1901" i="4" a="1"/>
  <c r="K1901" i="4" s="1"/>
  <c r="K1902" i="4" a="1"/>
  <c r="K1902" i="4" s="1"/>
  <c r="K1903" i="4" a="1"/>
  <c r="K1903" i="4" s="1"/>
  <c r="K1904" i="4" a="1"/>
  <c r="K1904" i="4" s="1"/>
  <c r="K1905" i="4" a="1"/>
  <c r="K1905" i="4" s="1"/>
  <c r="K1906" i="4" a="1"/>
  <c r="K1906" i="4" s="1"/>
  <c r="K1907" i="4" a="1"/>
  <c r="K1907" i="4" s="1"/>
  <c r="K1908" i="4" a="1"/>
  <c r="K1908" i="4" s="1"/>
  <c r="K1909" i="4" a="1"/>
  <c r="K1909" i="4" s="1"/>
  <c r="K1910" i="4" a="1"/>
  <c r="K1910" i="4" s="1"/>
  <c r="K1911" i="4" a="1"/>
  <c r="K1911" i="4" s="1"/>
  <c r="K1912" i="4" a="1"/>
  <c r="K1912" i="4" s="1"/>
  <c r="K1913" i="4" a="1"/>
  <c r="K1913" i="4" s="1"/>
  <c r="K1914" i="4" a="1"/>
  <c r="K1914" i="4" s="1"/>
  <c r="K1915" i="4" a="1"/>
  <c r="K1915" i="4" s="1"/>
  <c r="K1916" i="4" a="1"/>
  <c r="K1916" i="4" s="1"/>
  <c r="K1917" i="4" a="1"/>
  <c r="K1917" i="4" s="1"/>
  <c r="K1918" i="4" a="1"/>
  <c r="K1918" i="4" s="1"/>
  <c r="K1919" i="4" a="1"/>
  <c r="K1919" i="4" s="1"/>
  <c r="K1920" i="4" a="1"/>
  <c r="K1920" i="4" s="1"/>
  <c r="K1921" i="4" a="1"/>
  <c r="K1921" i="4" s="1"/>
  <c r="K1922" i="4" a="1"/>
  <c r="K1922" i="4" s="1"/>
  <c r="K1923" i="4" a="1"/>
  <c r="K1923" i="4" s="1"/>
  <c r="K1924" i="4" a="1"/>
  <c r="K1924" i="4" s="1"/>
  <c r="K1925" i="4" a="1"/>
  <c r="K1925" i="4" s="1"/>
  <c r="K1926" i="4" a="1"/>
  <c r="K1926" i="4" s="1"/>
  <c r="K1927" i="4" a="1"/>
  <c r="K1927" i="4" s="1"/>
  <c r="K1928" i="4" a="1"/>
  <c r="K1928" i="4" s="1"/>
  <c r="K1929" i="4" a="1"/>
  <c r="K1929" i="4" s="1"/>
  <c r="K1930" i="4" a="1"/>
  <c r="K1930" i="4" s="1"/>
  <c r="K1931" i="4" a="1"/>
  <c r="K1931" i="4" s="1"/>
  <c r="K1932" i="4" a="1"/>
  <c r="K1932" i="4" s="1"/>
  <c r="K1933" i="4" a="1"/>
  <c r="K1933" i="4" s="1"/>
  <c r="K1934" i="4" a="1"/>
  <c r="K1934" i="4" s="1"/>
  <c r="K1935" i="4" a="1"/>
  <c r="K1935" i="4" s="1"/>
  <c r="K1936" i="4" a="1"/>
  <c r="K1936" i="4" s="1"/>
  <c r="K1937" i="4" a="1"/>
  <c r="K1937" i="4" s="1"/>
  <c r="K1938" i="4" a="1"/>
  <c r="K1938" i="4" s="1"/>
  <c r="K1939" i="4" a="1"/>
  <c r="K1939" i="4" s="1"/>
  <c r="K1940" i="4" a="1"/>
  <c r="K1940" i="4" s="1"/>
  <c r="K1941" i="4" a="1"/>
  <c r="K1941" i="4" s="1"/>
  <c r="K1942" i="4" a="1"/>
  <c r="K1942" i="4" s="1"/>
  <c r="K1943" i="4" a="1"/>
  <c r="K1943" i="4" s="1"/>
  <c r="K1944" i="4" a="1"/>
  <c r="K1944" i="4" s="1"/>
  <c r="K1945" i="4" a="1"/>
  <c r="K1945" i="4" s="1"/>
  <c r="K1946" i="4" a="1"/>
  <c r="K1946" i="4" s="1"/>
  <c r="K1947" i="4" a="1"/>
  <c r="K1947" i="4" s="1"/>
  <c r="K1948" i="4" a="1"/>
  <c r="K1948" i="4" s="1"/>
  <c r="K1949" i="4" a="1"/>
  <c r="K1949" i="4" s="1"/>
  <c r="K1950" i="4" a="1"/>
  <c r="K1950" i="4" s="1"/>
  <c r="K1951" i="4" a="1"/>
  <c r="K1951" i="4" s="1"/>
  <c r="K1952" i="4" a="1"/>
  <c r="K1952" i="4" s="1"/>
  <c r="K1953" i="4" a="1"/>
  <c r="K1953" i="4" s="1"/>
  <c r="K1954" i="4" a="1"/>
  <c r="K1954" i="4" s="1"/>
  <c r="K1955" i="4" a="1"/>
  <c r="K1955" i="4" s="1"/>
  <c r="K1956" i="4" a="1"/>
  <c r="K1956" i="4" s="1"/>
  <c r="K1957" i="4" a="1"/>
  <c r="K1957" i="4" s="1"/>
  <c r="K1958" i="4" a="1"/>
  <c r="K1958" i="4" s="1"/>
  <c r="K1959" i="4" a="1"/>
  <c r="K1959" i="4" s="1"/>
  <c r="K1960" i="4" a="1"/>
  <c r="K1960" i="4" s="1"/>
  <c r="K1961" i="4" a="1"/>
  <c r="K1961" i="4" s="1"/>
  <c r="K1962" i="4" a="1"/>
  <c r="K1962" i="4" s="1"/>
  <c r="K1963" i="4" a="1"/>
  <c r="K1963" i="4" s="1"/>
  <c r="K1964" i="4" a="1"/>
  <c r="K1964" i="4" s="1"/>
  <c r="K1965" i="4" a="1"/>
  <c r="K1965" i="4" s="1"/>
  <c r="K1966" i="4" a="1"/>
  <c r="K1966" i="4" s="1"/>
  <c r="K1967" i="4" a="1"/>
  <c r="K1967" i="4" s="1"/>
  <c r="K1968" i="4" a="1"/>
  <c r="K1968" i="4" s="1"/>
  <c r="K1969" i="4" a="1"/>
  <c r="K1969" i="4" s="1"/>
  <c r="K1970" i="4" a="1"/>
  <c r="K1970" i="4" s="1"/>
  <c r="K1971" i="4" a="1"/>
  <c r="K1971" i="4" s="1"/>
  <c r="K1972" i="4" a="1"/>
  <c r="K1972" i="4" s="1"/>
  <c r="K1973" i="4" a="1"/>
  <c r="K1973" i="4" s="1"/>
  <c r="K1974" i="4" a="1"/>
  <c r="K1974" i="4" s="1"/>
  <c r="K1975" i="4" a="1"/>
  <c r="K1975" i="4" s="1"/>
  <c r="K1976" i="4" a="1"/>
  <c r="K1976" i="4" s="1"/>
  <c r="K1977" i="4" a="1"/>
  <c r="K1977" i="4" s="1"/>
  <c r="K1978" i="4" a="1"/>
  <c r="K1978" i="4" s="1"/>
  <c r="K1979" i="4" a="1"/>
  <c r="K1979" i="4" s="1"/>
  <c r="K1980" i="4" a="1"/>
  <c r="K1980" i="4" s="1"/>
  <c r="K215" i="4" a="1"/>
  <c r="K215" i="4" s="1"/>
  <c r="K216" i="4" a="1"/>
  <c r="K216" i="4" s="1"/>
  <c r="K217" i="4" a="1"/>
  <c r="K217" i="4" s="1"/>
  <c r="K218" i="4" a="1"/>
  <c r="K218" i="4" s="1"/>
  <c r="K219" i="4" a="1"/>
  <c r="K219" i="4" s="1"/>
  <c r="K220" i="4" a="1"/>
  <c r="K220" i="4" s="1"/>
  <c r="K221" i="4" a="1"/>
  <c r="K221" i="4" s="1"/>
  <c r="K222" i="4" a="1"/>
  <c r="K222" i="4" s="1"/>
  <c r="K223" i="4" a="1"/>
  <c r="K223" i="4" s="1"/>
  <c r="K224" i="4" a="1"/>
  <c r="K224" i="4" s="1"/>
  <c r="K225" i="4" a="1"/>
  <c r="K225" i="4" s="1"/>
  <c r="K226" i="4" a="1"/>
  <c r="K226" i="4" s="1"/>
  <c r="K227" i="4" a="1"/>
  <c r="K227" i="4" s="1"/>
  <c r="K228" i="4" a="1"/>
  <c r="K228" i="4" s="1"/>
  <c r="K229" i="4" a="1"/>
  <c r="K229" i="4" s="1"/>
  <c r="K230" i="4" a="1"/>
  <c r="K230" i="4" s="1"/>
  <c r="K231" i="4" a="1"/>
  <c r="K231" i="4" s="1"/>
  <c r="K232" i="4" a="1"/>
  <c r="K232" i="4" s="1"/>
  <c r="K233" i="4" a="1"/>
  <c r="K233" i="4" s="1"/>
  <c r="K234" i="4" a="1"/>
  <c r="K234" i="4" s="1"/>
  <c r="K235" i="4" a="1"/>
  <c r="K235" i="4" s="1"/>
  <c r="K236" i="4" a="1"/>
  <c r="K236" i="4" s="1"/>
  <c r="K237" i="4" a="1"/>
  <c r="K237" i="4" s="1"/>
  <c r="K238" i="4" a="1"/>
  <c r="K238" i="4" s="1"/>
  <c r="K239" i="4" a="1"/>
  <c r="K239" i="4" s="1"/>
  <c r="K240" i="4" a="1"/>
  <c r="K240" i="4" s="1"/>
  <c r="K241" i="4" a="1"/>
  <c r="K241" i="4" s="1"/>
  <c r="K242" i="4" a="1"/>
  <c r="K242" i="4" s="1"/>
  <c r="K243" i="4" a="1"/>
  <c r="K243" i="4" s="1"/>
  <c r="K244" i="4" a="1"/>
  <c r="K244" i="4" s="1"/>
  <c r="K245" i="4" a="1"/>
  <c r="K245" i="4" s="1"/>
  <c r="K246" i="4" a="1"/>
  <c r="K246" i="4" s="1"/>
  <c r="K247" i="4" a="1"/>
  <c r="K247" i="4" s="1"/>
  <c r="K248" i="4" a="1"/>
  <c r="K248" i="4" s="1"/>
  <c r="K249" i="4" a="1"/>
  <c r="K249" i="4" s="1"/>
  <c r="K250" i="4" a="1"/>
  <c r="K250" i="4" s="1"/>
  <c r="K251" i="4" a="1"/>
  <c r="K251" i="4" s="1"/>
  <c r="K252" i="4" a="1"/>
  <c r="K252" i="4" s="1"/>
  <c r="K253" i="4" a="1"/>
  <c r="K253" i="4" s="1"/>
  <c r="K254" i="4" a="1"/>
  <c r="K254" i="4" s="1"/>
  <c r="K255" i="4" a="1"/>
  <c r="K255" i="4" s="1"/>
  <c r="K256" i="4" a="1"/>
  <c r="K256" i="4" s="1"/>
  <c r="K257" i="4" a="1"/>
  <c r="K257" i="4" s="1"/>
  <c r="K258" i="4" a="1"/>
  <c r="K258" i="4" s="1"/>
  <c r="K259" i="4" a="1"/>
  <c r="K259" i="4" s="1"/>
  <c r="K260" i="4" a="1"/>
  <c r="K260" i="4" s="1"/>
  <c r="K261" i="4" a="1"/>
  <c r="K261" i="4" s="1"/>
  <c r="K262" i="4" a="1"/>
  <c r="K262" i="4" s="1"/>
  <c r="K263" i="4" a="1"/>
  <c r="K263" i="4" s="1"/>
  <c r="K264" i="4" a="1"/>
  <c r="K264" i="4" s="1"/>
  <c r="K265" i="4" a="1"/>
  <c r="K265" i="4" s="1"/>
  <c r="K266" i="4" a="1"/>
  <c r="K266" i="4" s="1"/>
  <c r="K267" i="4" a="1"/>
  <c r="K267" i="4" s="1"/>
  <c r="K268" i="4" a="1"/>
  <c r="K268" i="4" s="1"/>
  <c r="K269" i="4" a="1"/>
  <c r="K269" i="4" s="1"/>
  <c r="K270" i="4" a="1"/>
  <c r="K270" i="4" s="1"/>
  <c r="K271" i="4" a="1"/>
  <c r="K271" i="4" s="1"/>
  <c r="K272" i="4" a="1"/>
  <c r="K272" i="4" s="1"/>
  <c r="K273" i="4" a="1"/>
  <c r="K273" i="4" s="1"/>
  <c r="K274" i="4" a="1"/>
  <c r="K274" i="4" s="1"/>
  <c r="K275" i="4" a="1"/>
  <c r="K275" i="4" s="1"/>
  <c r="K276" i="4" a="1"/>
  <c r="K276" i="4" s="1"/>
  <c r="K277" i="4" a="1"/>
  <c r="K277" i="4" s="1"/>
  <c r="K278" i="4" a="1"/>
  <c r="K278" i="4" s="1"/>
  <c r="K279" i="4" a="1"/>
  <c r="K279" i="4" s="1"/>
  <c r="K280" i="4" a="1"/>
  <c r="K280" i="4" s="1"/>
  <c r="K281" i="4" a="1"/>
  <c r="K281" i="4" s="1"/>
  <c r="K282" i="4" a="1"/>
  <c r="K282" i="4" s="1"/>
  <c r="K283" i="4" a="1"/>
  <c r="K283" i="4" s="1"/>
  <c r="K284" i="4" a="1"/>
  <c r="K284" i="4" s="1"/>
  <c r="K285" i="4" a="1"/>
  <c r="K285" i="4" s="1"/>
  <c r="K286" i="4" a="1"/>
  <c r="K286" i="4" s="1"/>
  <c r="K287" i="4" a="1"/>
  <c r="K287" i="4" s="1"/>
  <c r="K288" i="4" a="1"/>
  <c r="K288" i="4" s="1"/>
  <c r="K289" i="4" a="1"/>
  <c r="K289" i="4" s="1"/>
  <c r="K290" i="4" a="1"/>
  <c r="K290" i="4" s="1"/>
  <c r="K291" i="4" a="1"/>
  <c r="K291" i="4" s="1"/>
  <c r="K292" i="4" a="1"/>
  <c r="K292" i="4" s="1"/>
  <c r="K293" i="4" a="1"/>
  <c r="K293" i="4" s="1"/>
  <c r="K3" i="4" a="1"/>
  <c r="K3" i="4" s="1"/>
  <c r="K4" i="4" a="1"/>
  <c r="K4" i="4" s="1"/>
  <c r="K5" i="4" a="1"/>
  <c r="K5" i="4" s="1"/>
  <c r="K6" i="4" a="1"/>
  <c r="K6" i="4" s="1"/>
  <c r="K7" i="4" a="1"/>
  <c r="K7" i="4" s="1"/>
  <c r="K8" i="4" a="1"/>
  <c r="K8" i="4" s="1"/>
  <c r="K9" i="4" a="1"/>
  <c r="K9" i="4" s="1"/>
  <c r="K10" i="4" a="1"/>
  <c r="K10" i="4" s="1"/>
  <c r="K11" i="4" a="1"/>
  <c r="K11" i="4" s="1"/>
  <c r="K12" i="4" a="1"/>
  <c r="K12" i="4" s="1"/>
  <c r="K13" i="4" a="1"/>
  <c r="K13" i="4" s="1"/>
  <c r="K14" i="4" a="1"/>
  <c r="K14" i="4" s="1"/>
  <c r="K15" i="4" a="1"/>
  <c r="K15" i="4" s="1"/>
  <c r="K16" i="4" a="1"/>
  <c r="K16" i="4" s="1"/>
  <c r="K17" i="4" a="1"/>
  <c r="K17" i="4" s="1"/>
  <c r="K18" i="4" a="1"/>
  <c r="K18" i="4" s="1"/>
  <c r="K19" i="4" a="1"/>
  <c r="K19" i="4" s="1"/>
  <c r="K20" i="4" a="1"/>
  <c r="K20" i="4" s="1"/>
  <c r="K21" i="4" a="1"/>
  <c r="K21" i="4" s="1"/>
  <c r="K22" i="4" a="1"/>
  <c r="K22" i="4" s="1"/>
  <c r="K23" i="4" a="1"/>
  <c r="K23" i="4" s="1"/>
  <c r="K24" i="4" a="1"/>
  <c r="K24" i="4" s="1"/>
  <c r="K25" i="4" a="1"/>
  <c r="K25" i="4" s="1"/>
  <c r="K26" i="4" a="1"/>
  <c r="K26" i="4" s="1"/>
  <c r="K27" i="4" a="1"/>
  <c r="K27" i="4" s="1"/>
  <c r="K28" i="4" a="1"/>
  <c r="K28" i="4" s="1"/>
  <c r="K29" i="4" a="1"/>
  <c r="K29" i="4" s="1"/>
  <c r="K30" i="4" a="1"/>
  <c r="K30" i="4" s="1"/>
  <c r="K31" i="4" a="1"/>
  <c r="K31" i="4" s="1"/>
  <c r="K32" i="4" a="1"/>
  <c r="K32" i="4" s="1"/>
  <c r="K33" i="4" a="1"/>
  <c r="K33" i="4" s="1"/>
  <c r="K34" i="4" a="1"/>
  <c r="K34" i="4" s="1"/>
  <c r="K35" i="4" a="1"/>
  <c r="K35" i="4" s="1"/>
  <c r="K36" i="4" a="1"/>
  <c r="K36" i="4" s="1"/>
  <c r="K37" i="4" a="1"/>
  <c r="K37" i="4" s="1"/>
  <c r="K38" i="4" a="1"/>
  <c r="K38" i="4" s="1"/>
  <c r="K39" i="4" a="1"/>
  <c r="K39" i="4" s="1"/>
  <c r="K40" i="4" a="1"/>
  <c r="K40" i="4" s="1"/>
  <c r="K41" i="4" a="1"/>
  <c r="K41" i="4" s="1"/>
  <c r="K42" i="4" a="1"/>
  <c r="K42" i="4" s="1"/>
  <c r="K43" i="4" a="1"/>
  <c r="K43" i="4" s="1"/>
  <c r="K44" i="4" a="1"/>
  <c r="K44" i="4" s="1"/>
  <c r="K45" i="4" a="1"/>
  <c r="K45" i="4" s="1"/>
  <c r="K46" i="4" a="1"/>
  <c r="K46" i="4" s="1"/>
  <c r="K47" i="4" a="1"/>
  <c r="K47" i="4" s="1"/>
  <c r="K48" i="4" a="1"/>
  <c r="K48" i="4" s="1"/>
  <c r="K49" i="4" a="1"/>
  <c r="K49" i="4" s="1"/>
  <c r="K50" i="4" a="1"/>
  <c r="K50" i="4" s="1"/>
  <c r="K51" i="4" a="1"/>
  <c r="K51" i="4" s="1"/>
  <c r="K52" i="4" a="1"/>
  <c r="K52" i="4" s="1"/>
  <c r="K53" i="4" a="1"/>
  <c r="K53" i="4" s="1"/>
  <c r="K54" i="4" a="1"/>
  <c r="K54" i="4" s="1"/>
  <c r="K55" i="4" a="1"/>
  <c r="K55" i="4" s="1"/>
  <c r="K56" i="4" a="1"/>
  <c r="K56" i="4" s="1"/>
  <c r="K57" i="4" a="1"/>
  <c r="K57" i="4" s="1"/>
  <c r="K58" i="4" a="1"/>
  <c r="K58" i="4" s="1"/>
  <c r="K59" i="4" a="1"/>
  <c r="K59" i="4" s="1"/>
  <c r="K60" i="4" a="1"/>
  <c r="K60" i="4" s="1"/>
  <c r="K61" i="4" a="1"/>
  <c r="K61" i="4" s="1"/>
  <c r="K62" i="4" a="1"/>
  <c r="K62" i="4" s="1"/>
  <c r="K63" i="4" a="1"/>
  <c r="K63" i="4" s="1"/>
  <c r="K64" i="4" a="1"/>
  <c r="K64" i="4" s="1"/>
  <c r="K65" i="4" a="1"/>
  <c r="K65" i="4" s="1"/>
  <c r="K66" i="4" a="1"/>
  <c r="K66" i="4" s="1"/>
  <c r="K67" i="4" a="1"/>
  <c r="K67" i="4" s="1"/>
  <c r="K68" i="4" a="1"/>
  <c r="K68" i="4" s="1"/>
  <c r="K69" i="4" a="1"/>
  <c r="K69" i="4" s="1"/>
  <c r="K70" i="4" a="1"/>
  <c r="K70" i="4" s="1"/>
  <c r="K71" i="4" a="1"/>
  <c r="K71" i="4" s="1"/>
  <c r="K72" i="4" a="1"/>
  <c r="K72" i="4" s="1"/>
  <c r="K73" i="4" a="1"/>
  <c r="K73" i="4" s="1"/>
  <c r="K74" i="4" a="1"/>
  <c r="K74" i="4" s="1"/>
  <c r="K75" i="4" a="1"/>
  <c r="K75" i="4" s="1"/>
  <c r="K76" i="4" a="1"/>
  <c r="K76" i="4" s="1"/>
  <c r="K77" i="4" a="1"/>
  <c r="K77" i="4" s="1"/>
  <c r="K78" i="4" a="1"/>
  <c r="K78" i="4" s="1"/>
  <c r="K79" i="4" a="1"/>
  <c r="K79" i="4" s="1"/>
  <c r="K80" i="4" a="1"/>
  <c r="K80" i="4" s="1"/>
  <c r="K81" i="4" a="1"/>
  <c r="K81" i="4" s="1"/>
  <c r="K82" i="4" a="1"/>
  <c r="K82" i="4" s="1"/>
  <c r="K83" i="4" a="1"/>
  <c r="K83" i="4" s="1"/>
  <c r="K84" i="4" a="1"/>
  <c r="K84" i="4" s="1"/>
  <c r="K85" i="4" a="1"/>
  <c r="K85" i="4" s="1"/>
  <c r="K86" i="4" a="1"/>
  <c r="K86" i="4" s="1"/>
  <c r="K87" i="4" a="1"/>
  <c r="K87" i="4" s="1"/>
  <c r="K88" i="4" a="1"/>
  <c r="K88" i="4" s="1"/>
  <c r="K89" i="4" a="1"/>
  <c r="K89" i="4" s="1"/>
  <c r="K90" i="4" a="1"/>
  <c r="K90" i="4" s="1"/>
  <c r="K91" i="4" a="1"/>
  <c r="K91" i="4" s="1"/>
  <c r="K92" i="4" a="1"/>
  <c r="K92" i="4" s="1"/>
  <c r="K93" i="4" a="1"/>
  <c r="K93" i="4" s="1"/>
  <c r="K94" i="4" a="1"/>
  <c r="K94" i="4" s="1"/>
  <c r="K95" i="4" a="1"/>
  <c r="K95" i="4" s="1"/>
  <c r="K96" i="4" a="1"/>
  <c r="K96" i="4" s="1"/>
  <c r="K97" i="4" a="1"/>
  <c r="K97" i="4" s="1"/>
  <c r="K98" i="4" a="1"/>
  <c r="K98" i="4" s="1"/>
  <c r="K99" i="4" a="1"/>
  <c r="K99" i="4" s="1"/>
  <c r="K100" i="4" a="1"/>
  <c r="K100" i="4" s="1"/>
  <c r="K101" i="4" a="1"/>
  <c r="K101" i="4" s="1"/>
  <c r="K102" i="4" a="1"/>
  <c r="K102" i="4" s="1"/>
  <c r="K103" i="4" a="1"/>
  <c r="K103" i="4" s="1"/>
  <c r="K104" i="4" a="1"/>
  <c r="K104" i="4" s="1"/>
  <c r="K105" i="4" a="1"/>
  <c r="K105" i="4" s="1"/>
  <c r="K106" i="4" a="1"/>
  <c r="K106" i="4" s="1"/>
  <c r="K107" i="4" a="1"/>
  <c r="K107" i="4" s="1"/>
  <c r="K108" i="4" a="1"/>
  <c r="K108" i="4" s="1"/>
  <c r="K109" i="4" a="1"/>
  <c r="K109" i="4" s="1"/>
  <c r="K110" i="4" a="1"/>
  <c r="K110" i="4" s="1"/>
  <c r="K111" i="4" a="1"/>
  <c r="K111" i="4" s="1"/>
  <c r="K112" i="4" a="1"/>
  <c r="K112" i="4" s="1"/>
  <c r="K113" i="4" a="1"/>
  <c r="K113" i="4" s="1"/>
  <c r="K114" i="4" a="1"/>
  <c r="K114" i="4" s="1"/>
  <c r="K115" i="4" a="1"/>
  <c r="K115" i="4" s="1"/>
  <c r="K116" i="4" a="1"/>
  <c r="K116" i="4" s="1"/>
  <c r="K117" i="4" a="1"/>
  <c r="K117" i="4" s="1"/>
  <c r="K118" i="4" a="1"/>
  <c r="K118" i="4" s="1"/>
  <c r="K119" i="4" a="1"/>
  <c r="K119" i="4" s="1"/>
  <c r="K120" i="4" a="1"/>
  <c r="K120" i="4" s="1"/>
  <c r="K121" i="4" a="1"/>
  <c r="K121" i="4" s="1"/>
  <c r="K122" i="4" a="1"/>
  <c r="K122" i="4" s="1"/>
  <c r="K123" i="4" a="1"/>
  <c r="K123" i="4" s="1"/>
  <c r="K124" i="4" a="1"/>
  <c r="K124" i="4" s="1"/>
  <c r="K125" i="4" a="1"/>
  <c r="K125" i="4" s="1"/>
  <c r="K126" i="4" a="1"/>
  <c r="K126" i="4" s="1"/>
  <c r="K127" i="4" a="1"/>
  <c r="K127" i="4" s="1"/>
  <c r="K128" i="4" a="1"/>
  <c r="K128" i="4" s="1"/>
  <c r="K129" i="4" a="1"/>
  <c r="K129" i="4" s="1"/>
  <c r="K130" i="4" a="1"/>
  <c r="K130" i="4" s="1"/>
  <c r="K131" i="4" a="1"/>
  <c r="K131" i="4" s="1"/>
  <c r="K132" i="4" a="1"/>
  <c r="K132" i="4" s="1"/>
  <c r="K133" i="4" a="1"/>
  <c r="K133" i="4" s="1"/>
  <c r="K134" i="4" a="1"/>
  <c r="K134" i="4" s="1"/>
  <c r="K135" i="4" a="1"/>
  <c r="K135" i="4" s="1"/>
  <c r="K136" i="4" a="1"/>
  <c r="K136" i="4" s="1"/>
  <c r="K137" i="4" a="1"/>
  <c r="K137" i="4" s="1"/>
  <c r="K138" i="4" a="1"/>
  <c r="K138" i="4" s="1"/>
  <c r="K139" i="4" a="1"/>
  <c r="K139" i="4" s="1"/>
  <c r="K140" i="4" a="1"/>
  <c r="K140" i="4" s="1"/>
  <c r="K141" i="4" a="1"/>
  <c r="K141" i="4" s="1"/>
  <c r="K142" i="4" a="1"/>
  <c r="K142" i="4" s="1"/>
  <c r="K143" i="4" a="1"/>
  <c r="K143" i="4" s="1"/>
  <c r="K144" i="4" a="1"/>
  <c r="K144" i="4" s="1"/>
  <c r="K145" i="4" a="1"/>
  <c r="K145" i="4" s="1"/>
  <c r="K146" i="4" a="1"/>
  <c r="K146" i="4" s="1"/>
  <c r="K147" i="4" a="1"/>
  <c r="K147" i="4" s="1"/>
  <c r="K148" i="4" a="1"/>
  <c r="K148" i="4" s="1"/>
  <c r="K149" i="4" a="1"/>
  <c r="K149" i="4" s="1"/>
  <c r="K150" i="4" a="1"/>
  <c r="K150" i="4" s="1"/>
  <c r="K151" i="4" a="1"/>
  <c r="K151" i="4" s="1"/>
  <c r="K152" i="4" a="1"/>
  <c r="K152" i="4" s="1"/>
  <c r="K153" i="4" a="1"/>
  <c r="K153" i="4" s="1"/>
  <c r="K154" i="4" a="1"/>
  <c r="K154" i="4" s="1"/>
  <c r="K155" i="4" a="1"/>
  <c r="K155" i="4" s="1"/>
  <c r="K156" i="4" a="1"/>
  <c r="K156" i="4" s="1"/>
  <c r="K157" i="4" a="1"/>
  <c r="K157" i="4" s="1"/>
  <c r="K158" i="4" a="1"/>
  <c r="K158" i="4" s="1"/>
  <c r="K159" i="4" a="1"/>
  <c r="K159" i="4" s="1"/>
  <c r="K160" i="4" a="1"/>
  <c r="K160" i="4" s="1"/>
  <c r="K161" i="4" a="1"/>
  <c r="K161" i="4" s="1"/>
  <c r="K162" i="4" a="1"/>
  <c r="K162" i="4" s="1"/>
  <c r="K163" i="4" a="1"/>
  <c r="K163" i="4" s="1"/>
  <c r="K164" i="4" a="1"/>
  <c r="K164" i="4" s="1"/>
  <c r="K165" i="4" a="1"/>
  <c r="K165" i="4" s="1"/>
  <c r="K166" i="4" a="1"/>
  <c r="K166" i="4" s="1"/>
  <c r="K167" i="4" a="1"/>
  <c r="K167" i="4" s="1"/>
  <c r="K168" i="4" a="1"/>
  <c r="K168" i="4" s="1"/>
  <c r="K169" i="4" a="1"/>
  <c r="K169" i="4" s="1"/>
  <c r="K170" i="4" a="1"/>
  <c r="K170" i="4" s="1"/>
  <c r="K171" i="4" a="1"/>
  <c r="K171" i="4" s="1"/>
  <c r="K172" i="4" a="1"/>
  <c r="K172" i="4" s="1"/>
  <c r="K173" i="4" a="1"/>
  <c r="K173" i="4" s="1"/>
  <c r="K174" i="4" a="1"/>
  <c r="K174" i="4" s="1"/>
  <c r="K175" i="4" a="1"/>
  <c r="K175" i="4" s="1"/>
  <c r="K176" i="4" a="1"/>
  <c r="K176" i="4" s="1"/>
  <c r="K177" i="4" a="1"/>
  <c r="K177" i="4" s="1"/>
  <c r="K178" i="4" a="1"/>
  <c r="K178" i="4" s="1"/>
  <c r="K179" i="4" a="1"/>
  <c r="K179" i="4" s="1"/>
  <c r="K180" i="4" a="1"/>
  <c r="K180" i="4" s="1"/>
  <c r="K181" i="4" a="1"/>
  <c r="K181" i="4" s="1"/>
  <c r="K182" i="4" a="1"/>
  <c r="K182" i="4" s="1"/>
  <c r="K183" i="4" a="1"/>
  <c r="K183" i="4" s="1"/>
  <c r="K184" i="4" a="1"/>
  <c r="K184" i="4" s="1"/>
  <c r="K185" i="4" a="1"/>
  <c r="K185" i="4" s="1"/>
  <c r="K186" i="4" a="1"/>
  <c r="K186" i="4" s="1"/>
  <c r="K187" i="4" a="1"/>
  <c r="K187" i="4" s="1"/>
  <c r="K188" i="4" a="1"/>
  <c r="K188" i="4" s="1"/>
  <c r="K189" i="4" a="1"/>
  <c r="K189" i="4" s="1"/>
  <c r="K190" i="4" a="1"/>
  <c r="K190" i="4" s="1"/>
  <c r="K191" i="4" a="1"/>
  <c r="K191" i="4" s="1"/>
  <c r="K192" i="4" a="1"/>
  <c r="K192" i="4" s="1"/>
  <c r="K193" i="4" a="1"/>
  <c r="K193" i="4" s="1"/>
  <c r="K194" i="4" a="1"/>
  <c r="K194" i="4" s="1"/>
  <c r="K195" i="4" a="1"/>
  <c r="K195" i="4" s="1"/>
  <c r="K196" i="4" a="1"/>
  <c r="K196" i="4" s="1"/>
  <c r="K197" i="4" a="1"/>
  <c r="K197" i="4" s="1"/>
  <c r="K198" i="4" a="1"/>
  <c r="K198" i="4" s="1"/>
  <c r="K199" i="4" a="1"/>
  <c r="K199" i="4" s="1"/>
  <c r="K200" i="4" a="1"/>
  <c r="K200" i="4" s="1"/>
  <c r="K201" i="4" a="1"/>
  <c r="K201" i="4" s="1"/>
  <c r="K202" i="4" a="1"/>
  <c r="K202" i="4" s="1"/>
  <c r="K203" i="4" a="1"/>
  <c r="K203" i="4" s="1"/>
  <c r="K204" i="4" a="1"/>
  <c r="K204" i="4" s="1"/>
  <c r="K205" i="4" a="1"/>
  <c r="K205" i="4" s="1"/>
  <c r="K206" i="4" a="1"/>
  <c r="K206" i="4" s="1"/>
  <c r="K207" i="4" a="1"/>
  <c r="K207" i="4" s="1"/>
  <c r="K208" i="4" a="1"/>
  <c r="K208" i="4" s="1"/>
  <c r="K209" i="4" a="1"/>
  <c r="K209" i="4" s="1"/>
  <c r="K210" i="4" a="1"/>
  <c r="K210" i="4" s="1"/>
  <c r="K211" i="4" a="1"/>
  <c r="K211" i="4" s="1"/>
  <c r="K212" i="4" a="1"/>
  <c r="K212" i="4" s="1"/>
  <c r="K213" i="4" a="1"/>
  <c r="K213" i="4" s="1"/>
  <c r="K214" i="4" a="1"/>
  <c r="K214" i="4" s="1"/>
  <c r="K2" i="4" a="1"/>
  <c r="K2" i="4" s="1"/>
  <c r="B2329" i="4" a="1"/>
  <c r="B2329" i="4" s="1"/>
  <c r="B2332" i="4" a="1"/>
  <c r="B2332" i="4" s="1"/>
  <c r="B2333" i="4" a="1"/>
  <c r="B2333" i="4" s="1"/>
  <c r="B2334" i="4" a="1"/>
  <c r="B2334" i="4" s="1"/>
  <c r="B184" i="4" a="1"/>
  <c r="B184" i="4" s="1"/>
  <c r="B185" i="4" a="1"/>
  <c r="B185" i="4" s="1"/>
  <c r="B187" i="4" a="1"/>
  <c r="B187" i="4" s="1"/>
  <c r="B188" i="4" a="1"/>
  <c r="B188" i="4" s="1"/>
  <c r="B189" i="4" a="1"/>
  <c r="B189" i="4" s="1"/>
  <c r="B190" i="4" a="1"/>
  <c r="B190" i="4" s="1"/>
  <c r="B191" i="4" a="1"/>
  <c r="B191" i="4" s="1"/>
  <c r="B192" i="4" a="1"/>
  <c r="B192" i="4" s="1"/>
  <c r="B193" i="4" a="1"/>
  <c r="B193" i="4" s="1"/>
  <c r="B195" i="4" a="1"/>
  <c r="B195" i="4" s="1"/>
  <c r="B196" i="4" a="1"/>
  <c r="B196" i="4" s="1"/>
  <c r="B197" i="4" a="1"/>
  <c r="B197" i="4" s="1"/>
  <c r="B198" i="4" a="1"/>
  <c r="B198" i="4" s="1"/>
  <c r="B199" i="4" a="1"/>
  <c r="B199" i="4" s="1"/>
  <c r="B200" i="4" a="1"/>
  <c r="B200" i="4" s="1"/>
  <c r="B201" i="4" a="1"/>
  <c r="B201" i="4" s="1"/>
  <c r="B203" i="4" a="1"/>
  <c r="B203" i="4" s="1"/>
  <c r="B204" i="4" a="1"/>
  <c r="B204" i="4" s="1"/>
  <c r="B205" i="4" a="1"/>
  <c r="B205" i="4" s="1"/>
  <c r="B206" i="4" a="1"/>
  <c r="B206" i="4" s="1"/>
  <c r="B207" i="4" a="1"/>
  <c r="B207" i="4" s="1"/>
  <c r="B208" i="4" a="1"/>
  <c r="B208" i="4" s="1"/>
  <c r="B209" i="4" a="1"/>
  <c r="B209" i="4" s="1"/>
  <c r="B211" i="4" a="1"/>
  <c r="B211" i="4" s="1"/>
  <c r="B212" i="4" a="1"/>
  <c r="B212" i="4" s="1"/>
  <c r="B213" i="4" a="1"/>
  <c r="B213" i="4" s="1"/>
  <c r="B214" i="4" a="1"/>
  <c r="B214" i="4" s="1"/>
  <c r="B215" i="4" a="1"/>
  <c r="B215" i="4" s="1"/>
  <c r="B216" i="4" a="1"/>
  <c r="B216" i="4" s="1"/>
  <c r="B217" i="4" a="1"/>
  <c r="B217" i="4" s="1"/>
  <c r="B219" i="4" a="1"/>
  <c r="B219" i="4" s="1"/>
  <c r="B220" i="4" a="1"/>
  <c r="B220" i="4" s="1"/>
  <c r="B221" i="4" a="1"/>
  <c r="B221" i="4" s="1"/>
  <c r="B222" i="4" a="1"/>
  <c r="B222" i="4" s="1"/>
  <c r="B223" i="4" a="1"/>
  <c r="B223" i="4" s="1"/>
  <c r="B224" i="4" a="1"/>
  <c r="B224" i="4" s="1"/>
  <c r="B225" i="4" a="1"/>
  <c r="B225" i="4" s="1"/>
  <c r="B227" i="4" a="1"/>
  <c r="B227" i="4" s="1"/>
  <c r="B228" i="4" a="1"/>
  <c r="B228" i="4" s="1"/>
  <c r="B229" i="4" a="1"/>
  <c r="B229" i="4" s="1"/>
  <c r="B230" i="4" a="1"/>
  <c r="B230" i="4" s="1"/>
  <c r="B231" i="4" a="1"/>
  <c r="B231" i="4" s="1"/>
  <c r="B232" i="4" a="1"/>
  <c r="B232" i="4" s="1"/>
  <c r="B233" i="4" a="1"/>
  <c r="B233" i="4" s="1"/>
  <c r="B235" i="4" a="1"/>
  <c r="B235" i="4" s="1"/>
  <c r="B236" i="4" a="1"/>
  <c r="B236" i="4" s="1"/>
  <c r="B237" i="4" a="1"/>
  <c r="B237" i="4" s="1"/>
  <c r="B238" i="4" a="1"/>
  <c r="B238" i="4" s="1"/>
  <c r="B239" i="4" a="1"/>
  <c r="B239" i="4" s="1"/>
  <c r="B240" i="4" a="1"/>
  <c r="B240" i="4" s="1"/>
  <c r="B241" i="4" a="1"/>
  <c r="B241" i="4" s="1"/>
  <c r="B243" i="4" a="1"/>
  <c r="B243" i="4" s="1"/>
  <c r="B244" i="4" a="1"/>
  <c r="B244" i="4" s="1"/>
  <c r="B245" i="4" a="1"/>
  <c r="B245" i="4" s="1"/>
  <c r="B246" i="4" a="1"/>
  <c r="B246" i="4" s="1"/>
  <c r="B247" i="4" a="1"/>
  <c r="B247" i="4" s="1"/>
  <c r="B248" i="4" a="1"/>
  <c r="B248" i="4" s="1"/>
  <c r="B249" i="4" a="1"/>
  <c r="B249" i="4" s="1"/>
  <c r="B251" i="4" a="1"/>
  <c r="B251" i="4" s="1"/>
  <c r="B252" i="4" a="1"/>
  <c r="B252" i="4" s="1"/>
  <c r="B253" i="4" a="1"/>
  <c r="B253" i="4" s="1"/>
  <c r="B254" i="4" a="1"/>
  <c r="B254" i="4" s="1"/>
  <c r="B255" i="4" a="1"/>
  <c r="B255" i="4" s="1"/>
  <c r="B256" i="4" a="1"/>
  <c r="B256" i="4" s="1"/>
  <c r="B257" i="4" a="1"/>
  <c r="B257" i="4" s="1"/>
  <c r="B259" i="4" a="1"/>
  <c r="B259" i="4" s="1"/>
  <c r="B260" i="4" a="1"/>
  <c r="B260" i="4" s="1"/>
  <c r="B261" i="4" a="1"/>
  <c r="B261" i="4" s="1"/>
  <c r="B262" i="4" a="1"/>
  <c r="B262" i="4" s="1"/>
  <c r="B263" i="4" a="1"/>
  <c r="B263" i="4" s="1"/>
  <c r="B264" i="4" a="1"/>
  <c r="B264" i="4" s="1"/>
  <c r="B265" i="4" a="1"/>
  <c r="B265" i="4" s="1"/>
  <c r="B267" i="4" a="1"/>
  <c r="B267" i="4" s="1"/>
  <c r="B268" i="4" a="1"/>
  <c r="B268" i="4" s="1"/>
  <c r="B269" i="4" a="1"/>
  <c r="B269" i="4" s="1"/>
  <c r="B270" i="4" a="1"/>
  <c r="B270" i="4" s="1"/>
  <c r="B271" i="4" a="1"/>
  <c r="B271" i="4" s="1"/>
  <c r="B272" i="4" a="1"/>
  <c r="B272" i="4" s="1"/>
  <c r="B273" i="4" a="1"/>
  <c r="B273" i="4" s="1"/>
  <c r="B275" i="4" a="1"/>
  <c r="B275" i="4" s="1"/>
  <c r="B276" i="4" a="1"/>
  <c r="B276" i="4" s="1"/>
  <c r="B277" i="4" a="1"/>
  <c r="B277" i="4" s="1"/>
  <c r="B278" i="4" a="1"/>
  <c r="B278" i="4" s="1"/>
  <c r="B279" i="4" a="1"/>
  <c r="B279" i="4" s="1"/>
  <c r="B280" i="4" a="1"/>
  <c r="B280" i="4" s="1"/>
  <c r="B281" i="4" a="1"/>
  <c r="B281" i="4" s="1"/>
  <c r="B283" i="4" a="1"/>
  <c r="B283" i="4" s="1"/>
  <c r="B284" i="4" a="1"/>
  <c r="B284" i="4" s="1"/>
  <c r="B285" i="4" a="1"/>
  <c r="B285" i="4" s="1"/>
  <c r="B286" i="4" a="1"/>
  <c r="B286" i="4" s="1"/>
  <c r="B287" i="4" a="1"/>
  <c r="B287" i="4" s="1"/>
  <c r="B288" i="4" a="1"/>
  <c r="B288" i="4" s="1"/>
  <c r="B289" i="4" a="1"/>
  <c r="B289" i="4" s="1"/>
  <c r="B291" i="4" a="1"/>
  <c r="B291" i="4" s="1"/>
  <c r="B292" i="4" a="1"/>
  <c r="B292" i="4" s="1"/>
  <c r="B293" i="4" a="1"/>
  <c r="B293" i="4" s="1"/>
  <c r="B294" i="4" a="1"/>
  <c r="B294" i="4" s="1"/>
  <c r="B295" i="4" a="1"/>
  <c r="B295" i="4" s="1"/>
  <c r="B296" i="4" a="1"/>
  <c r="B296" i="4" s="1"/>
  <c r="B297" i="4" a="1"/>
  <c r="B297" i="4" s="1"/>
  <c r="B299" i="4" a="1"/>
  <c r="B299" i="4" s="1"/>
  <c r="B300" i="4" a="1"/>
  <c r="B300" i="4" s="1"/>
  <c r="B301" i="4" a="1"/>
  <c r="B301" i="4" s="1"/>
  <c r="B302" i="4" a="1"/>
  <c r="B302" i="4" s="1"/>
  <c r="B303" i="4" a="1"/>
  <c r="B303" i="4" s="1"/>
  <c r="B304" i="4" a="1"/>
  <c r="B304" i="4" s="1"/>
  <c r="B305" i="4" a="1"/>
  <c r="B305" i="4" s="1"/>
  <c r="B307" i="4" a="1"/>
  <c r="B307" i="4" s="1"/>
  <c r="B308" i="4" a="1"/>
  <c r="B308" i="4" s="1"/>
  <c r="B309" i="4" a="1"/>
  <c r="B309" i="4" s="1"/>
  <c r="B310" i="4" a="1"/>
  <c r="B310" i="4" s="1"/>
  <c r="B311" i="4" a="1"/>
  <c r="B311" i="4" s="1"/>
  <c r="B312" i="4" a="1"/>
  <c r="B312" i="4" s="1"/>
  <c r="B313" i="4" a="1"/>
  <c r="B313" i="4" s="1"/>
  <c r="B315" i="4" a="1"/>
  <c r="B315" i="4" s="1"/>
  <c r="B316" i="4" a="1"/>
  <c r="B316" i="4" s="1"/>
  <c r="B317" i="4" a="1"/>
  <c r="B317" i="4" s="1"/>
  <c r="B318" i="4" a="1"/>
  <c r="B318" i="4" s="1"/>
  <c r="B319" i="4" a="1"/>
  <c r="B319" i="4" s="1"/>
  <c r="B320" i="4" a="1"/>
  <c r="B320" i="4" s="1"/>
  <c r="B321" i="4" a="1"/>
  <c r="B321" i="4" s="1"/>
  <c r="B323" i="4" a="1"/>
  <c r="B323" i="4" s="1"/>
  <c r="B324" i="4" a="1"/>
  <c r="B324" i="4" s="1"/>
  <c r="B325" i="4" a="1"/>
  <c r="B325" i="4" s="1"/>
  <c r="B326" i="4" a="1"/>
  <c r="B326" i="4" s="1"/>
  <c r="B327" i="4" a="1"/>
  <c r="B327" i="4" s="1"/>
  <c r="B328" i="4" a="1"/>
  <c r="B328" i="4" s="1"/>
  <c r="B329" i="4" a="1"/>
  <c r="B329" i="4" s="1"/>
  <c r="B331" i="4" a="1"/>
  <c r="B331" i="4" s="1"/>
  <c r="B332" i="4" a="1"/>
  <c r="B332" i="4" s="1"/>
  <c r="B333" i="4" a="1"/>
  <c r="B333" i="4" s="1"/>
  <c r="B334" i="4" a="1"/>
  <c r="B334" i="4" s="1"/>
  <c r="B335" i="4" a="1"/>
  <c r="B335" i="4" s="1"/>
  <c r="B336" i="4" a="1"/>
  <c r="B336" i="4" s="1"/>
  <c r="B337" i="4" a="1"/>
  <c r="B337" i="4" s="1"/>
  <c r="B339" i="4" a="1"/>
  <c r="B339" i="4" s="1"/>
  <c r="B340" i="4" a="1"/>
  <c r="B340" i="4" s="1"/>
  <c r="B341" i="4" a="1"/>
  <c r="B341" i="4" s="1"/>
  <c r="B342" i="4" a="1"/>
  <c r="B342" i="4" s="1"/>
  <c r="B343" i="4" a="1"/>
  <c r="B343" i="4" s="1"/>
  <c r="B344" i="4" a="1"/>
  <c r="B344" i="4" s="1"/>
  <c r="B345" i="4" a="1"/>
  <c r="B345" i="4" s="1"/>
  <c r="B347" i="4" a="1"/>
  <c r="B347" i="4" s="1"/>
  <c r="B348" i="4" a="1"/>
  <c r="B348" i="4" s="1"/>
  <c r="B349" i="4" a="1"/>
  <c r="B349" i="4" s="1"/>
  <c r="B350" i="4" a="1"/>
  <c r="B350" i="4" s="1"/>
  <c r="B351" i="4" a="1"/>
  <c r="B351" i="4" s="1"/>
  <c r="B352" i="4" a="1"/>
  <c r="B352" i="4" s="1"/>
  <c r="B353" i="4" a="1"/>
  <c r="B353" i="4" s="1"/>
  <c r="B355" i="4" a="1"/>
  <c r="B355" i="4" s="1"/>
  <c r="B356" i="4" a="1"/>
  <c r="B356" i="4" s="1"/>
  <c r="B357" i="4" a="1"/>
  <c r="B357" i="4" s="1"/>
  <c r="B358" i="4" a="1"/>
  <c r="B358" i="4" s="1"/>
  <c r="B359" i="4" a="1"/>
  <c r="B359" i="4" s="1"/>
  <c r="B360" i="4" a="1"/>
  <c r="B360" i="4" s="1"/>
  <c r="B361" i="4" a="1"/>
  <c r="B361" i="4" s="1"/>
  <c r="B363" i="4" a="1"/>
  <c r="B363" i="4" s="1"/>
  <c r="B364" i="4" a="1"/>
  <c r="B364" i="4" s="1"/>
  <c r="B365" i="4" a="1"/>
  <c r="B365" i="4" s="1"/>
  <c r="B366" i="4" a="1"/>
  <c r="B366" i="4" s="1"/>
  <c r="B367" i="4" a="1"/>
  <c r="B367" i="4" s="1"/>
  <c r="B368" i="4" a="1"/>
  <c r="B368" i="4" s="1"/>
  <c r="B369" i="4" a="1"/>
  <c r="B369" i="4" s="1"/>
  <c r="B371" i="4" a="1"/>
  <c r="B371" i="4" s="1"/>
  <c r="B372" i="4" a="1"/>
  <c r="B372" i="4" s="1"/>
  <c r="B373" i="4" a="1"/>
  <c r="B373" i="4" s="1"/>
  <c r="B374" i="4" a="1"/>
  <c r="B374" i="4" s="1"/>
  <c r="B375" i="4" a="1"/>
  <c r="B375" i="4" s="1"/>
  <c r="B376" i="4" a="1"/>
  <c r="B376" i="4" s="1"/>
  <c r="B377" i="4" a="1"/>
  <c r="B377" i="4" s="1"/>
  <c r="B379" i="4" a="1"/>
  <c r="B379" i="4" s="1"/>
  <c r="B380" i="4" a="1"/>
  <c r="B380" i="4" s="1"/>
  <c r="B381" i="4" a="1"/>
  <c r="B381" i="4" s="1"/>
  <c r="B382" i="4" a="1"/>
  <c r="B382" i="4" s="1"/>
  <c r="B383" i="4" a="1"/>
  <c r="B383" i="4" s="1"/>
  <c r="B384" i="4" a="1"/>
  <c r="B384" i="4" s="1"/>
  <c r="B385" i="4" a="1"/>
  <c r="B385" i="4" s="1"/>
  <c r="B387" i="4" a="1"/>
  <c r="B387" i="4" s="1"/>
  <c r="B388" i="4" a="1"/>
  <c r="B388" i="4" s="1"/>
  <c r="B389" i="4" a="1"/>
  <c r="B389" i="4" s="1"/>
  <c r="B390" i="4" a="1"/>
  <c r="B390" i="4" s="1"/>
  <c r="B391" i="4" a="1"/>
  <c r="B391" i="4" s="1"/>
  <c r="B392" i="4" a="1"/>
  <c r="B392" i="4" s="1"/>
  <c r="B393" i="4" a="1"/>
  <c r="B393" i="4" s="1"/>
  <c r="B395" i="4" a="1"/>
  <c r="B395" i="4" s="1"/>
  <c r="B396" i="4" a="1"/>
  <c r="B396" i="4" s="1"/>
  <c r="B397" i="4" a="1"/>
  <c r="B397" i="4" s="1"/>
  <c r="B398" i="4" a="1"/>
  <c r="B398" i="4" s="1"/>
  <c r="B399" i="4" a="1"/>
  <c r="B399" i="4" s="1"/>
  <c r="B400" i="4" a="1"/>
  <c r="B400" i="4" s="1"/>
  <c r="B401" i="4" a="1"/>
  <c r="B401" i="4" s="1"/>
  <c r="B403" i="4" a="1"/>
  <c r="B403" i="4" s="1"/>
  <c r="B404" i="4" a="1"/>
  <c r="B404" i="4" s="1"/>
  <c r="B405" i="4" a="1"/>
  <c r="B405" i="4" s="1"/>
  <c r="B406" i="4" a="1"/>
  <c r="B406" i="4" s="1"/>
  <c r="B407" i="4" a="1"/>
  <c r="B407" i="4" s="1"/>
  <c r="B408" i="4" a="1"/>
  <c r="B408" i="4" s="1"/>
  <c r="B409" i="4" a="1"/>
  <c r="B409" i="4" s="1"/>
  <c r="B411" i="4" a="1"/>
  <c r="B411" i="4" s="1"/>
  <c r="B412" i="4" a="1"/>
  <c r="B412" i="4" s="1"/>
  <c r="B413" i="4" a="1"/>
  <c r="B413" i="4" s="1"/>
  <c r="B414" i="4" a="1"/>
  <c r="B414" i="4" s="1"/>
  <c r="B415" i="4" a="1"/>
  <c r="B415" i="4" s="1"/>
  <c r="B416" i="4" a="1"/>
  <c r="B416" i="4" s="1"/>
  <c r="B417" i="4" a="1"/>
  <c r="B417" i="4" s="1"/>
  <c r="B419" i="4" a="1"/>
  <c r="B419" i="4" s="1"/>
  <c r="B420" i="4" a="1"/>
  <c r="B420" i="4" s="1"/>
  <c r="B421" i="4" a="1"/>
  <c r="B421" i="4" s="1"/>
  <c r="B422" i="4" a="1"/>
  <c r="B422" i="4" s="1"/>
  <c r="B423" i="4" a="1"/>
  <c r="B423" i="4" s="1"/>
  <c r="B424" i="4" a="1"/>
  <c r="B424" i="4" s="1"/>
  <c r="B425" i="4" a="1"/>
  <c r="B425" i="4" s="1"/>
  <c r="B427" i="4" a="1"/>
  <c r="B427" i="4" s="1"/>
  <c r="B428" i="4" a="1"/>
  <c r="B428" i="4" s="1"/>
  <c r="B429" i="4" a="1"/>
  <c r="B429" i="4" s="1"/>
  <c r="B430" i="4" a="1"/>
  <c r="B430" i="4" s="1"/>
  <c r="B431" i="4" a="1"/>
  <c r="B431" i="4" s="1"/>
  <c r="B432" i="4" a="1"/>
  <c r="B432" i="4" s="1"/>
  <c r="B433" i="4" a="1"/>
  <c r="B433" i="4" s="1"/>
  <c r="B435" i="4" a="1"/>
  <c r="B435" i="4" s="1"/>
  <c r="B436" i="4" a="1"/>
  <c r="B436" i="4" s="1"/>
  <c r="B437" i="4" a="1"/>
  <c r="B437" i="4" s="1"/>
  <c r="B438" i="4" a="1"/>
  <c r="B438" i="4" s="1"/>
  <c r="B439" i="4" a="1"/>
  <c r="B439" i="4" s="1"/>
  <c r="B440" i="4" a="1"/>
  <c r="B440" i="4" s="1"/>
  <c r="B441" i="4" a="1"/>
  <c r="B441" i="4" s="1"/>
  <c r="B443" i="4" a="1"/>
  <c r="B443" i="4" s="1"/>
  <c r="B444" i="4" a="1"/>
  <c r="B444" i="4" s="1"/>
  <c r="B445" i="4" a="1"/>
  <c r="B445" i="4" s="1"/>
  <c r="B446" i="4" a="1"/>
  <c r="B446" i="4" s="1"/>
  <c r="B447" i="4" a="1"/>
  <c r="B447" i="4" s="1"/>
  <c r="B448" i="4" a="1"/>
  <c r="B448" i="4" s="1"/>
  <c r="B449" i="4" a="1"/>
  <c r="B449" i="4" s="1"/>
  <c r="B451" i="4" a="1"/>
  <c r="B451" i="4" s="1"/>
  <c r="B452" i="4" a="1"/>
  <c r="B452" i="4" s="1"/>
  <c r="B453" i="4" a="1"/>
  <c r="B453" i="4" s="1"/>
  <c r="B454" i="4" a="1"/>
  <c r="B454" i="4" s="1"/>
  <c r="B455" i="4" a="1"/>
  <c r="B455" i="4" s="1"/>
  <c r="B456" i="4" a="1"/>
  <c r="B456" i="4" s="1"/>
  <c r="B457" i="4" a="1"/>
  <c r="B457" i="4" s="1"/>
  <c r="B459" i="4" a="1"/>
  <c r="B459" i="4" s="1"/>
  <c r="B460" i="4" a="1"/>
  <c r="B460" i="4" s="1"/>
  <c r="B461" i="4" a="1"/>
  <c r="B461" i="4" s="1"/>
  <c r="B462" i="4" a="1"/>
  <c r="B462" i="4" s="1"/>
  <c r="B463" i="4" a="1"/>
  <c r="B463" i="4" s="1"/>
  <c r="B464" i="4" a="1"/>
  <c r="B464" i="4" s="1"/>
  <c r="B465" i="4" a="1"/>
  <c r="B465" i="4" s="1"/>
  <c r="B467" i="4" a="1"/>
  <c r="B467" i="4" s="1"/>
  <c r="B468" i="4" a="1"/>
  <c r="B468" i="4" s="1"/>
  <c r="B469" i="4" a="1"/>
  <c r="B469" i="4" s="1"/>
  <c r="B470" i="4" a="1"/>
  <c r="B470" i="4" s="1"/>
  <c r="B471" i="4" a="1"/>
  <c r="B471" i="4" s="1"/>
  <c r="B472" i="4" a="1"/>
  <c r="B472" i="4" s="1"/>
  <c r="B473" i="4" a="1"/>
  <c r="B473" i="4" s="1"/>
  <c r="B475" i="4" a="1"/>
  <c r="B475" i="4" s="1"/>
  <c r="B476" i="4" a="1"/>
  <c r="B476" i="4" s="1"/>
  <c r="B477" i="4" a="1"/>
  <c r="B477" i="4" s="1"/>
  <c r="B478" i="4" a="1"/>
  <c r="B478" i="4" s="1"/>
  <c r="B479" i="4" a="1"/>
  <c r="B479" i="4" s="1"/>
  <c r="B480" i="4" a="1"/>
  <c r="B480" i="4" s="1"/>
  <c r="B481" i="4" a="1"/>
  <c r="B481" i="4" s="1"/>
  <c r="B483" i="4" a="1"/>
  <c r="B483" i="4" s="1"/>
  <c r="B484" i="4" a="1"/>
  <c r="B484" i="4" s="1"/>
  <c r="B485" i="4" a="1"/>
  <c r="B485" i="4" s="1"/>
  <c r="B486" i="4" a="1"/>
  <c r="B486" i="4" s="1"/>
  <c r="B487" i="4" a="1"/>
  <c r="B487" i="4" s="1"/>
  <c r="B488" i="4" a="1"/>
  <c r="B488" i="4" s="1"/>
  <c r="B489" i="4" a="1"/>
  <c r="B489" i="4" s="1"/>
  <c r="B491" i="4" a="1"/>
  <c r="B491" i="4" s="1"/>
  <c r="B492" i="4" a="1"/>
  <c r="B492" i="4" s="1"/>
  <c r="B493" i="4" a="1"/>
  <c r="B493" i="4" s="1"/>
  <c r="B494" i="4" a="1"/>
  <c r="B494" i="4" s="1"/>
  <c r="B495" i="4" a="1"/>
  <c r="B495" i="4" s="1"/>
  <c r="B496" i="4" a="1"/>
  <c r="B496" i="4" s="1"/>
  <c r="B497" i="4" a="1"/>
  <c r="B497" i="4" s="1"/>
  <c r="B499" i="4" a="1"/>
  <c r="B499" i="4" s="1"/>
  <c r="B500" i="4" a="1"/>
  <c r="B500" i="4" s="1"/>
  <c r="B501" i="4" a="1"/>
  <c r="B501" i="4" s="1"/>
  <c r="B502" i="4" a="1"/>
  <c r="B502" i="4" s="1"/>
  <c r="B503" i="4" a="1"/>
  <c r="B503" i="4" s="1"/>
  <c r="B504" i="4" a="1"/>
  <c r="B504" i="4" s="1"/>
  <c r="B505" i="4" a="1"/>
  <c r="B505" i="4" s="1"/>
  <c r="B507" i="4" a="1"/>
  <c r="B507" i="4" s="1"/>
  <c r="B508" i="4" a="1"/>
  <c r="B508" i="4" s="1"/>
  <c r="B509" i="4" a="1"/>
  <c r="B509" i="4" s="1"/>
  <c r="B510" i="4" a="1"/>
  <c r="B510" i="4" s="1"/>
  <c r="B511" i="4" a="1"/>
  <c r="B511" i="4" s="1"/>
  <c r="B512" i="4" a="1"/>
  <c r="B512" i="4" s="1"/>
  <c r="B513" i="4" a="1"/>
  <c r="B513" i="4" s="1"/>
  <c r="B515" i="4" a="1"/>
  <c r="B515" i="4" s="1"/>
  <c r="B516" i="4" a="1"/>
  <c r="B516" i="4" s="1"/>
  <c r="B517" i="4" a="1"/>
  <c r="B517" i="4" s="1"/>
  <c r="B518" i="4" a="1"/>
  <c r="B518" i="4" s="1"/>
  <c r="B519" i="4" a="1"/>
  <c r="B519" i="4" s="1"/>
  <c r="B520" i="4" a="1"/>
  <c r="B520" i="4" s="1"/>
  <c r="B521" i="4" a="1"/>
  <c r="B521" i="4" s="1"/>
  <c r="B523" i="4" a="1"/>
  <c r="B523" i="4" s="1"/>
  <c r="B524" i="4" a="1"/>
  <c r="B524" i="4" s="1"/>
  <c r="B525" i="4" a="1"/>
  <c r="B525" i="4" s="1"/>
  <c r="B526" i="4" a="1"/>
  <c r="B526" i="4" s="1"/>
  <c r="B527" i="4" a="1"/>
  <c r="B527" i="4" s="1"/>
  <c r="B528" i="4" a="1"/>
  <c r="B528" i="4" s="1"/>
  <c r="B529" i="4" a="1"/>
  <c r="B529" i="4" s="1"/>
  <c r="B531" i="4" a="1"/>
  <c r="B531" i="4" s="1"/>
  <c r="B532" i="4" a="1"/>
  <c r="B532" i="4" s="1"/>
  <c r="B533" i="4" a="1"/>
  <c r="B533" i="4" s="1"/>
  <c r="B534" i="4" a="1"/>
  <c r="B534" i="4" s="1"/>
  <c r="B535" i="4" a="1"/>
  <c r="B535" i="4" s="1"/>
  <c r="B536" i="4" a="1"/>
  <c r="B536" i="4" s="1"/>
  <c r="B537" i="4" a="1"/>
  <c r="B537" i="4" s="1"/>
  <c r="B539" i="4" a="1"/>
  <c r="B539" i="4" s="1"/>
  <c r="B540" i="4" a="1"/>
  <c r="B540" i="4" s="1"/>
  <c r="B541" i="4" a="1"/>
  <c r="B541" i="4" s="1"/>
  <c r="B542" i="4" a="1"/>
  <c r="B542" i="4" s="1"/>
  <c r="B543" i="4" a="1"/>
  <c r="B543" i="4" s="1"/>
  <c r="B544" i="4" a="1"/>
  <c r="B544" i="4" s="1"/>
  <c r="B545" i="4" a="1"/>
  <c r="B545" i="4" s="1"/>
  <c r="B547" i="4" a="1"/>
  <c r="B547" i="4" s="1"/>
  <c r="B548" i="4" a="1"/>
  <c r="B548" i="4" s="1"/>
  <c r="B549" i="4" a="1"/>
  <c r="B549" i="4" s="1"/>
  <c r="B550" i="4" a="1"/>
  <c r="B550" i="4" s="1"/>
  <c r="B551" i="4" a="1"/>
  <c r="B551" i="4" s="1"/>
  <c r="B552" i="4" a="1"/>
  <c r="B552" i="4" s="1"/>
  <c r="B553" i="4" a="1"/>
  <c r="B553" i="4" s="1"/>
  <c r="B555" i="4" a="1"/>
  <c r="B555" i="4" s="1"/>
  <c r="B556" i="4" a="1"/>
  <c r="B556" i="4" s="1"/>
  <c r="B557" i="4" a="1"/>
  <c r="B557" i="4" s="1"/>
  <c r="B558" i="4" a="1"/>
  <c r="B558" i="4" s="1"/>
  <c r="B559" i="4" a="1"/>
  <c r="B559" i="4" s="1"/>
  <c r="B560" i="4" a="1"/>
  <c r="B560" i="4" s="1"/>
  <c r="B561" i="4" a="1"/>
  <c r="B561" i="4" s="1"/>
  <c r="B563" i="4" a="1"/>
  <c r="B563" i="4" s="1"/>
  <c r="B564" i="4" a="1"/>
  <c r="B564" i="4" s="1"/>
  <c r="B565" i="4" a="1"/>
  <c r="B565" i="4" s="1"/>
  <c r="B566" i="4" a="1"/>
  <c r="B566" i="4" s="1"/>
  <c r="B567" i="4" a="1"/>
  <c r="B567" i="4" s="1"/>
  <c r="B568" i="4" a="1"/>
  <c r="B568" i="4" s="1"/>
  <c r="B569" i="4" a="1"/>
  <c r="B569" i="4" s="1"/>
  <c r="B571" i="4" a="1"/>
  <c r="B571" i="4" s="1"/>
  <c r="B572" i="4" a="1"/>
  <c r="B572" i="4" s="1"/>
  <c r="B573" i="4" a="1"/>
  <c r="B573" i="4" s="1"/>
  <c r="B574" i="4" a="1"/>
  <c r="B574" i="4" s="1"/>
  <c r="B575" i="4" a="1"/>
  <c r="B575" i="4" s="1"/>
  <c r="B576" i="4" a="1"/>
  <c r="B576" i="4" s="1"/>
  <c r="B577" i="4" a="1"/>
  <c r="B577" i="4" s="1"/>
  <c r="B579" i="4" a="1"/>
  <c r="B579" i="4" s="1"/>
  <c r="B580" i="4" a="1"/>
  <c r="B580" i="4" s="1"/>
  <c r="B581" i="4" a="1"/>
  <c r="B581" i="4" s="1"/>
  <c r="B582" i="4" a="1"/>
  <c r="B582" i="4" s="1"/>
  <c r="B583" i="4" a="1"/>
  <c r="B583" i="4" s="1"/>
  <c r="B584" i="4" a="1"/>
  <c r="B584" i="4" s="1"/>
  <c r="B585" i="4" a="1"/>
  <c r="B585" i="4" s="1"/>
  <c r="B587" i="4" a="1"/>
  <c r="B587" i="4" s="1"/>
  <c r="B588" i="4" a="1"/>
  <c r="B588" i="4" s="1"/>
  <c r="B589" i="4" a="1"/>
  <c r="B589" i="4" s="1"/>
  <c r="B590" i="4" a="1"/>
  <c r="B590" i="4" s="1"/>
  <c r="B591" i="4" a="1"/>
  <c r="B591" i="4" s="1"/>
  <c r="B592" i="4" a="1"/>
  <c r="B592" i="4" s="1"/>
  <c r="B593" i="4" a="1"/>
  <c r="B593" i="4" s="1"/>
  <c r="B595" i="4" a="1"/>
  <c r="B595" i="4" s="1"/>
  <c r="B596" i="4" a="1"/>
  <c r="B596" i="4" s="1"/>
  <c r="B597" i="4" a="1"/>
  <c r="B597" i="4" s="1"/>
  <c r="B598" i="4" a="1"/>
  <c r="B598" i="4" s="1"/>
  <c r="B599" i="4" a="1"/>
  <c r="B599" i="4" s="1"/>
  <c r="B600" i="4" a="1"/>
  <c r="B600" i="4" s="1"/>
  <c r="B601" i="4" a="1"/>
  <c r="B601" i="4" s="1"/>
  <c r="B603" i="4" a="1"/>
  <c r="B603" i="4" s="1"/>
  <c r="B604" i="4" a="1"/>
  <c r="B604" i="4" s="1"/>
  <c r="B605" i="4" a="1"/>
  <c r="B605" i="4" s="1"/>
  <c r="B606" i="4" a="1"/>
  <c r="B606" i="4" s="1"/>
  <c r="B607" i="4" a="1"/>
  <c r="B607" i="4" s="1"/>
  <c r="B608" i="4" a="1"/>
  <c r="B608" i="4" s="1"/>
  <c r="B609" i="4" a="1"/>
  <c r="B609" i="4" s="1"/>
  <c r="B611" i="4" a="1"/>
  <c r="B611" i="4" s="1"/>
  <c r="B612" i="4" a="1"/>
  <c r="B612" i="4" s="1"/>
  <c r="B613" i="4" a="1"/>
  <c r="B613" i="4" s="1"/>
  <c r="B614" i="4" a="1"/>
  <c r="B614" i="4" s="1"/>
  <c r="B615" i="4" a="1"/>
  <c r="B615" i="4" s="1"/>
  <c r="B616" i="4" a="1"/>
  <c r="B616" i="4" s="1"/>
  <c r="B617" i="4" a="1"/>
  <c r="B617" i="4" s="1"/>
  <c r="B619" i="4" a="1"/>
  <c r="B619" i="4" s="1"/>
  <c r="B620" i="4" a="1"/>
  <c r="B620" i="4" s="1"/>
  <c r="B621" i="4" a="1"/>
  <c r="B621" i="4" s="1"/>
  <c r="B622" i="4" a="1"/>
  <c r="B622" i="4" s="1"/>
  <c r="B623" i="4" a="1"/>
  <c r="B623" i="4" s="1"/>
  <c r="B624" i="4" a="1"/>
  <c r="B624" i="4" s="1"/>
  <c r="B625" i="4" a="1"/>
  <c r="B625" i="4" s="1"/>
  <c r="B627" i="4" a="1"/>
  <c r="B627" i="4" s="1"/>
  <c r="B628" i="4" a="1"/>
  <c r="B628" i="4" s="1"/>
  <c r="B629" i="4" a="1"/>
  <c r="B629" i="4" s="1"/>
  <c r="B630" i="4" a="1"/>
  <c r="B630" i="4" s="1"/>
  <c r="B631" i="4" a="1"/>
  <c r="B631" i="4" s="1"/>
  <c r="B632" i="4" a="1"/>
  <c r="B632" i="4" s="1"/>
  <c r="B633" i="4" a="1"/>
  <c r="B633" i="4" s="1"/>
  <c r="B635" i="4" a="1"/>
  <c r="B635" i="4" s="1"/>
  <c r="B636" i="4" a="1"/>
  <c r="B636" i="4" s="1"/>
  <c r="B637" i="4" a="1"/>
  <c r="B637" i="4" s="1"/>
  <c r="B638" i="4" a="1"/>
  <c r="B638" i="4" s="1"/>
  <c r="B639" i="4" a="1"/>
  <c r="B639" i="4" s="1"/>
  <c r="B640" i="4" a="1"/>
  <c r="B640" i="4" s="1"/>
  <c r="B641" i="4" a="1"/>
  <c r="B641" i="4" s="1"/>
  <c r="B643" i="4" a="1"/>
  <c r="B643" i="4" s="1"/>
  <c r="B644" i="4" a="1"/>
  <c r="B644" i="4" s="1"/>
  <c r="B645" i="4" a="1"/>
  <c r="B645" i="4" s="1"/>
  <c r="B646" i="4" a="1"/>
  <c r="B646" i="4" s="1"/>
  <c r="B647" i="4" a="1"/>
  <c r="B647" i="4" s="1"/>
  <c r="B648" i="4" a="1"/>
  <c r="B648" i="4" s="1"/>
  <c r="B649" i="4" a="1"/>
  <c r="B649" i="4" s="1"/>
  <c r="B651" i="4" a="1"/>
  <c r="B651" i="4" s="1"/>
  <c r="B652" i="4" a="1"/>
  <c r="B652" i="4" s="1"/>
  <c r="B653" i="4" a="1"/>
  <c r="B653" i="4" s="1"/>
  <c r="B654" i="4" a="1"/>
  <c r="B654" i="4" s="1"/>
  <c r="B655" i="4" a="1"/>
  <c r="B655" i="4" s="1"/>
  <c r="B656" i="4" a="1"/>
  <c r="B656" i="4" s="1"/>
  <c r="B657" i="4" a="1"/>
  <c r="B657" i="4" s="1"/>
  <c r="B659" i="4" a="1"/>
  <c r="B659" i="4" s="1"/>
  <c r="B660" i="4" a="1"/>
  <c r="B660" i="4" s="1"/>
  <c r="B661" i="4" a="1"/>
  <c r="B661" i="4" s="1"/>
  <c r="B662" i="4" a="1"/>
  <c r="B662" i="4" s="1"/>
  <c r="B663" i="4" a="1"/>
  <c r="B663" i="4" s="1"/>
  <c r="B664" i="4" a="1"/>
  <c r="B664" i="4" s="1"/>
  <c r="B665" i="4" a="1"/>
  <c r="B665" i="4" s="1"/>
  <c r="B667" i="4" a="1"/>
  <c r="B667" i="4" s="1"/>
  <c r="B668" i="4" a="1"/>
  <c r="B668" i="4" s="1"/>
  <c r="B669" i="4" a="1"/>
  <c r="B669" i="4" s="1"/>
  <c r="B670" i="4" a="1"/>
  <c r="B670" i="4" s="1"/>
  <c r="B671" i="4" a="1"/>
  <c r="B671" i="4" s="1"/>
  <c r="B672" i="4" a="1"/>
  <c r="B672" i="4" s="1"/>
  <c r="B673" i="4" a="1"/>
  <c r="B673" i="4" s="1"/>
  <c r="B675" i="4" a="1"/>
  <c r="B675" i="4" s="1"/>
  <c r="B676" i="4" a="1"/>
  <c r="B676" i="4" s="1"/>
  <c r="B677" i="4" a="1"/>
  <c r="B677" i="4" s="1"/>
  <c r="B678" i="4" a="1"/>
  <c r="B678" i="4" s="1"/>
  <c r="B679" i="4" a="1"/>
  <c r="B679" i="4" s="1"/>
  <c r="B680" i="4" a="1"/>
  <c r="B680" i="4" s="1"/>
  <c r="B681" i="4" a="1"/>
  <c r="B681" i="4" s="1"/>
  <c r="B683" i="4" a="1"/>
  <c r="B683" i="4" s="1"/>
  <c r="B684" i="4" a="1"/>
  <c r="B684" i="4" s="1"/>
  <c r="B685" i="4" a="1"/>
  <c r="B685" i="4" s="1"/>
  <c r="B686" i="4" a="1"/>
  <c r="B686" i="4" s="1"/>
  <c r="B687" i="4" a="1"/>
  <c r="B687" i="4" s="1"/>
  <c r="B688" i="4" a="1"/>
  <c r="B688" i="4" s="1"/>
  <c r="B689" i="4" a="1"/>
  <c r="B689" i="4" s="1"/>
  <c r="B691" i="4" a="1"/>
  <c r="B691" i="4" s="1"/>
  <c r="B692" i="4" a="1"/>
  <c r="B692" i="4" s="1"/>
  <c r="B693" i="4" a="1"/>
  <c r="B693" i="4" s="1"/>
  <c r="B694" i="4" a="1"/>
  <c r="B694" i="4" s="1"/>
  <c r="B695" i="4" a="1"/>
  <c r="B695" i="4" s="1"/>
  <c r="B696" i="4" a="1"/>
  <c r="B696" i="4" s="1"/>
  <c r="B697" i="4" a="1"/>
  <c r="B697" i="4" s="1"/>
  <c r="B699" i="4" a="1"/>
  <c r="B699" i="4" s="1"/>
  <c r="B700" i="4" a="1"/>
  <c r="B700" i="4" s="1"/>
  <c r="B701" i="4" a="1"/>
  <c r="B701" i="4" s="1"/>
  <c r="B702" i="4" a="1"/>
  <c r="B702" i="4" s="1"/>
  <c r="B703" i="4" a="1"/>
  <c r="B703" i="4" s="1"/>
  <c r="B704" i="4" a="1"/>
  <c r="B704" i="4" s="1"/>
  <c r="B705" i="4" a="1"/>
  <c r="B705" i="4" s="1"/>
  <c r="B707" i="4" a="1"/>
  <c r="B707" i="4" s="1"/>
  <c r="B708" i="4" a="1"/>
  <c r="B708" i="4" s="1"/>
  <c r="B709" i="4" a="1"/>
  <c r="B709" i="4" s="1"/>
  <c r="B710" i="4" a="1"/>
  <c r="B710" i="4" s="1"/>
  <c r="B711" i="4" a="1"/>
  <c r="B711" i="4" s="1"/>
  <c r="B712" i="4" a="1"/>
  <c r="B712" i="4" s="1"/>
  <c r="B713" i="4" a="1"/>
  <c r="B713" i="4" s="1"/>
  <c r="B715" i="4" a="1"/>
  <c r="B715" i="4" s="1"/>
  <c r="B716" i="4" a="1"/>
  <c r="B716" i="4" s="1"/>
  <c r="B717" i="4" a="1"/>
  <c r="B717" i="4" s="1"/>
  <c r="B718" i="4" a="1"/>
  <c r="B718" i="4" s="1"/>
  <c r="B719" i="4" a="1"/>
  <c r="B719" i="4" s="1"/>
  <c r="B720" i="4" a="1"/>
  <c r="B720" i="4" s="1"/>
  <c r="B721" i="4" a="1"/>
  <c r="B721" i="4" s="1"/>
  <c r="B723" i="4" a="1"/>
  <c r="B723" i="4" s="1"/>
  <c r="B724" i="4" a="1"/>
  <c r="B724" i="4" s="1"/>
  <c r="B725" i="4" a="1"/>
  <c r="B725" i="4" s="1"/>
  <c r="B726" i="4" a="1"/>
  <c r="B726" i="4" s="1"/>
  <c r="B727" i="4" a="1"/>
  <c r="B727" i="4" s="1"/>
  <c r="B728" i="4" a="1"/>
  <c r="B728" i="4" s="1"/>
  <c r="B729" i="4" a="1"/>
  <c r="B729" i="4" s="1"/>
  <c r="B731" i="4" a="1"/>
  <c r="B731" i="4" s="1"/>
  <c r="B732" i="4" a="1"/>
  <c r="B732" i="4" s="1"/>
  <c r="B733" i="4" a="1"/>
  <c r="B733" i="4" s="1"/>
  <c r="B734" i="4" a="1"/>
  <c r="B734" i="4" s="1"/>
  <c r="B735" i="4" a="1"/>
  <c r="B735" i="4" s="1"/>
  <c r="B736" i="4" a="1"/>
  <c r="B736" i="4" s="1"/>
  <c r="B737" i="4" a="1"/>
  <c r="B737" i="4" s="1"/>
  <c r="B739" i="4" a="1"/>
  <c r="B739" i="4" s="1"/>
  <c r="B740" i="4" a="1"/>
  <c r="B740" i="4" s="1"/>
  <c r="B741" i="4" a="1"/>
  <c r="B741" i="4" s="1"/>
  <c r="B742" i="4" a="1"/>
  <c r="B742" i="4" s="1"/>
  <c r="B743" i="4" a="1"/>
  <c r="B743" i="4" s="1"/>
  <c r="B744" i="4" a="1"/>
  <c r="B744" i="4" s="1"/>
  <c r="B745" i="4" a="1"/>
  <c r="B745" i="4" s="1"/>
  <c r="B747" i="4" a="1"/>
  <c r="B747" i="4" s="1"/>
  <c r="B748" i="4" a="1"/>
  <c r="B748" i="4" s="1"/>
  <c r="B749" i="4" a="1"/>
  <c r="B749" i="4" s="1"/>
  <c r="B750" i="4" a="1"/>
  <c r="B750" i="4" s="1"/>
  <c r="B751" i="4" a="1"/>
  <c r="B751" i="4" s="1"/>
  <c r="B752" i="4" a="1"/>
  <c r="B752" i="4" s="1"/>
  <c r="B753" i="4" a="1"/>
  <c r="B753" i="4" s="1"/>
  <c r="B755" i="4" a="1"/>
  <c r="B755" i="4" s="1"/>
  <c r="B756" i="4" a="1"/>
  <c r="B756" i="4" s="1"/>
  <c r="B757" i="4" a="1"/>
  <c r="B757" i="4" s="1"/>
  <c r="B758" i="4" a="1"/>
  <c r="B758" i="4" s="1"/>
  <c r="B759" i="4" a="1"/>
  <c r="B759" i="4" s="1"/>
  <c r="B760" i="4" a="1"/>
  <c r="B760" i="4" s="1"/>
  <c r="B761" i="4" a="1"/>
  <c r="B761" i="4" s="1"/>
  <c r="B763" i="4" a="1"/>
  <c r="B763" i="4" s="1"/>
  <c r="B764" i="4" a="1"/>
  <c r="B764" i="4" s="1"/>
  <c r="B765" i="4" a="1"/>
  <c r="B765" i="4" s="1"/>
  <c r="B766" i="4" a="1"/>
  <c r="B766" i="4" s="1"/>
  <c r="B767" i="4" a="1"/>
  <c r="B767" i="4" s="1"/>
  <c r="B768" i="4" a="1"/>
  <c r="B768" i="4" s="1"/>
  <c r="B769" i="4" a="1"/>
  <c r="B769" i="4" s="1"/>
  <c r="B771" i="4" a="1"/>
  <c r="B771" i="4" s="1"/>
  <c r="B772" i="4" a="1"/>
  <c r="B772" i="4" s="1"/>
  <c r="B773" i="4" a="1"/>
  <c r="B773" i="4" s="1"/>
  <c r="B774" i="4" a="1"/>
  <c r="B774" i="4" s="1"/>
  <c r="B775" i="4" a="1"/>
  <c r="B775" i="4" s="1"/>
  <c r="B776" i="4" a="1"/>
  <c r="B776" i="4" s="1"/>
  <c r="B777" i="4" a="1"/>
  <c r="B777" i="4" s="1"/>
  <c r="B779" i="4" a="1"/>
  <c r="B779" i="4" s="1"/>
  <c r="B780" i="4" a="1"/>
  <c r="B780" i="4" s="1"/>
  <c r="B781" i="4" a="1"/>
  <c r="B781" i="4" s="1"/>
  <c r="B782" i="4" a="1"/>
  <c r="B782" i="4" s="1"/>
  <c r="B783" i="4" a="1"/>
  <c r="B783" i="4" s="1"/>
  <c r="B784" i="4" a="1"/>
  <c r="B784" i="4" s="1"/>
  <c r="B785" i="4" a="1"/>
  <c r="B785" i="4" s="1"/>
  <c r="B787" i="4" a="1"/>
  <c r="B787" i="4" s="1"/>
  <c r="B788" i="4" a="1"/>
  <c r="B788" i="4" s="1"/>
  <c r="B789" i="4" a="1"/>
  <c r="B789" i="4" s="1"/>
  <c r="B790" i="4" a="1"/>
  <c r="B790" i="4" s="1"/>
  <c r="B791" i="4" a="1"/>
  <c r="B791" i="4" s="1"/>
  <c r="B792" i="4" a="1"/>
  <c r="B792" i="4" s="1"/>
  <c r="B793" i="4" a="1"/>
  <c r="B793" i="4" s="1"/>
  <c r="B795" i="4" a="1"/>
  <c r="B795" i="4" s="1"/>
  <c r="B796" i="4" a="1"/>
  <c r="B796" i="4" s="1"/>
  <c r="B797" i="4" a="1"/>
  <c r="B797" i="4" s="1"/>
  <c r="B798" i="4" a="1"/>
  <c r="B798" i="4" s="1"/>
  <c r="B799" i="4" a="1"/>
  <c r="B799" i="4" s="1"/>
  <c r="B800" i="4" a="1"/>
  <c r="B800" i="4" s="1"/>
  <c r="B801" i="4" a="1"/>
  <c r="B801" i="4" s="1"/>
  <c r="B803" i="4" a="1"/>
  <c r="B803" i="4" s="1"/>
  <c r="B804" i="4" a="1"/>
  <c r="B804" i="4" s="1"/>
  <c r="B805" i="4" a="1"/>
  <c r="B805" i="4" s="1"/>
  <c r="B806" i="4" a="1"/>
  <c r="B806" i="4" s="1"/>
  <c r="B807" i="4" a="1"/>
  <c r="B807" i="4" s="1"/>
  <c r="B808" i="4" a="1"/>
  <c r="B808" i="4" s="1"/>
  <c r="B809" i="4" a="1"/>
  <c r="B809" i="4" s="1"/>
  <c r="B811" i="4" a="1"/>
  <c r="B811" i="4" s="1"/>
  <c r="B812" i="4" a="1"/>
  <c r="B812" i="4" s="1"/>
  <c r="B813" i="4" a="1"/>
  <c r="B813" i="4" s="1"/>
  <c r="B814" i="4" a="1"/>
  <c r="B814" i="4" s="1"/>
  <c r="B815" i="4" a="1"/>
  <c r="B815" i="4" s="1"/>
  <c r="B816" i="4" a="1"/>
  <c r="B816" i="4" s="1"/>
  <c r="B817" i="4" a="1"/>
  <c r="B817" i="4" s="1"/>
  <c r="B819" i="4" a="1"/>
  <c r="B819" i="4" s="1"/>
  <c r="B820" i="4" a="1"/>
  <c r="B820" i="4" s="1"/>
  <c r="B821" i="4" a="1"/>
  <c r="B821" i="4" s="1"/>
  <c r="B822" i="4" a="1"/>
  <c r="B822" i="4" s="1"/>
  <c r="B823" i="4" a="1"/>
  <c r="B823" i="4" s="1"/>
  <c r="B824" i="4" a="1"/>
  <c r="B824" i="4" s="1"/>
  <c r="B825" i="4" a="1"/>
  <c r="B825" i="4" s="1"/>
  <c r="B827" i="4" a="1"/>
  <c r="B827" i="4" s="1"/>
  <c r="B828" i="4" a="1"/>
  <c r="B828" i="4" s="1"/>
  <c r="B829" i="4" a="1"/>
  <c r="B829" i="4" s="1"/>
  <c r="B830" i="4" a="1"/>
  <c r="B830" i="4" s="1"/>
  <c r="B831" i="4" a="1"/>
  <c r="B831" i="4" s="1"/>
  <c r="B832" i="4" a="1"/>
  <c r="B832" i="4" s="1"/>
  <c r="B833" i="4" a="1"/>
  <c r="B833" i="4" s="1"/>
  <c r="B835" i="4" a="1"/>
  <c r="B835" i="4" s="1"/>
  <c r="B836" i="4" a="1"/>
  <c r="B836" i="4" s="1"/>
  <c r="B837" i="4" a="1"/>
  <c r="B837" i="4" s="1"/>
  <c r="B838" i="4" a="1"/>
  <c r="B838" i="4" s="1"/>
  <c r="B839" i="4" a="1"/>
  <c r="B839" i="4" s="1"/>
  <c r="B840" i="4" a="1"/>
  <c r="B840" i="4" s="1"/>
  <c r="B841" i="4" a="1"/>
  <c r="B841" i="4" s="1"/>
  <c r="B843" i="4" a="1"/>
  <c r="B843" i="4" s="1"/>
  <c r="B844" i="4" a="1"/>
  <c r="B844" i="4" s="1"/>
  <c r="B845" i="4" a="1"/>
  <c r="B845" i="4" s="1"/>
  <c r="B846" i="4" a="1"/>
  <c r="B846" i="4" s="1"/>
  <c r="B847" i="4" a="1"/>
  <c r="B847" i="4" s="1"/>
  <c r="B848" i="4" a="1"/>
  <c r="B848" i="4" s="1"/>
  <c r="B849" i="4" a="1"/>
  <c r="B849" i="4" s="1"/>
  <c r="B851" i="4" a="1"/>
  <c r="B851" i="4" s="1"/>
  <c r="B852" i="4" a="1"/>
  <c r="B852" i="4" s="1"/>
  <c r="B853" i="4" a="1"/>
  <c r="B853" i="4" s="1"/>
  <c r="B854" i="4" a="1"/>
  <c r="B854" i="4" s="1"/>
  <c r="B855" i="4" a="1"/>
  <c r="B855" i="4" s="1"/>
  <c r="B856" i="4" a="1"/>
  <c r="B856" i="4" s="1"/>
  <c r="B857" i="4" a="1"/>
  <c r="B857" i="4" s="1"/>
  <c r="B859" i="4" a="1"/>
  <c r="B859" i="4" s="1"/>
  <c r="B860" i="4" a="1"/>
  <c r="B860" i="4" s="1"/>
  <c r="B861" i="4" a="1"/>
  <c r="B861" i="4" s="1"/>
  <c r="B862" i="4" a="1"/>
  <c r="B862" i="4" s="1"/>
  <c r="B863" i="4" a="1"/>
  <c r="B863" i="4" s="1"/>
  <c r="B864" i="4" a="1"/>
  <c r="B864" i="4" s="1"/>
  <c r="B865" i="4" a="1"/>
  <c r="B865" i="4" s="1"/>
  <c r="B867" i="4" a="1"/>
  <c r="B867" i="4" s="1"/>
  <c r="B868" i="4" a="1"/>
  <c r="B868" i="4" s="1"/>
  <c r="B869" i="4" a="1"/>
  <c r="B869" i="4" s="1"/>
  <c r="B870" i="4" a="1"/>
  <c r="B870" i="4" s="1"/>
  <c r="B871" i="4" a="1"/>
  <c r="B871" i="4" s="1"/>
  <c r="B872" i="4" a="1"/>
  <c r="B872" i="4" s="1"/>
  <c r="B873" i="4" a="1"/>
  <c r="B873" i="4" s="1"/>
  <c r="B875" i="4" a="1"/>
  <c r="B875" i="4" s="1"/>
  <c r="B876" i="4" a="1"/>
  <c r="B876" i="4" s="1"/>
  <c r="B877" i="4" a="1"/>
  <c r="B877" i="4" s="1"/>
  <c r="B878" i="4" a="1"/>
  <c r="B878" i="4" s="1"/>
  <c r="B879" i="4" a="1"/>
  <c r="B879" i="4" s="1"/>
  <c r="B880" i="4" a="1"/>
  <c r="B880" i="4" s="1"/>
  <c r="B881" i="4" a="1"/>
  <c r="B881" i="4" s="1"/>
  <c r="B883" i="4" a="1"/>
  <c r="B883" i="4" s="1"/>
  <c r="B884" i="4" a="1"/>
  <c r="B884" i="4" s="1"/>
  <c r="B885" i="4" a="1"/>
  <c r="B885" i="4" s="1"/>
  <c r="B886" i="4" a="1"/>
  <c r="B886" i="4" s="1"/>
  <c r="B887" i="4" a="1"/>
  <c r="B887" i="4" s="1"/>
  <c r="B888" i="4" a="1"/>
  <c r="B888" i="4" s="1"/>
  <c r="B889" i="4" a="1"/>
  <c r="B889" i="4" s="1"/>
  <c r="B891" i="4" a="1"/>
  <c r="B891" i="4" s="1"/>
  <c r="B892" i="4" a="1"/>
  <c r="B892" i="4" s="1"/>
  <c r="B893" i="4" a="1"/>
  <c r="B893" i="4" s="1"/>
  <c r="B894" i="4" a="1"/>
  <c r="B894" i="4" s="1"/>
  <c r="B895" i="4" a="1"/>
  <c r="B895" i="4" s="1"/>
  <c r="B896" i="4" a="1"/>
  <c r="B896" i="4" s="1"/>
  <c r="B897" i="4" a="1"/>
  <c r="B897" i="4" s="1"/>
  <c r="B899" i="4" a="1"/>
  <c r="B899" i="4" s="1"/>
  <c r="B900" i="4" a="1"/>
  <c r="B900" i="4" s="1"/>
  <c r="B901" i="4" a="1"/>
  <c r="B901" i="4" s="1"/>
  <c r="B902" i="4" a="1"/>
  <c r="B902" i="4" s="1"/>
  <c r="B903" i="4" a="1"/>
  <c r="B903" i="4" s="1"/>
  <c r="B904" i="4" a="1"/>
  <c r="B904" i="4" s="1"/>
  <c r="B905" i="4" a="1"/>
  <c r="B905" i="4" s="1"/>
  <c r="B907" i="4" a="1"/>
  <c r="B907" i="4" s="1"/>
  <c r="B908" i="4" a="1"/>
  <c r="B908" i="4" s="1"/>
  <c r="B909" i="4" a="1"/>
  <c r="B909" i="4" s="1"/>
  <c r="B910" i="4" a="1"/>
  <c r="B910" i="4" s="1"/>
  <c r="B911" i="4" a="1"/>
  <c r="B911" i="4" s="1"/>
  <c r="B912" i="4" a="1"/>
  <c r="B912" i="4" s="1"/>
  <c r="B913" i="4" a="1"/>
  <c r="B913" i="4" s="1"/>
  <c r="B915" i="4" a="1"/>
  <c r="B915" i="4" s="1"/>
  <c r="B916" i="4" a="1"/>
  <c r="B916" i="4" s="1"/>
  <c r="B917" i="4" a="1"/>
  <c r="B917" i="4" s="1"/>
  <c r="B918" i="4" a="1"/>
  <c r="B918" i="4" s="1"/>
  <c r="B919" i="4" a="1"/>
  <c r="B919" i="4" s="1"/>
  <c r="B920" i="4" a="1"/>
  <c r="B920" i="4" s="1"/>
  <c r="B921" i="4" a="1"/>
  <c r="B921" i="4" s="1"/>
  <c r="B923" i="4" a="1"/>
  <c r="B923" i="4" s="1"/>
  <c r="B924" i="4" a="1"/>
  <c r="B924" i="4" s="1"/>
  <c r="B925" i="4" a="1"/>
  <c r="B925" i="4" s="1"/>
  <c r="B926" i="4" a="1"/>
  <c r="B926" i="4" s="1"/>
  <c r="B927" i="4" a="1"/>
  <c r="B927" i="4" s="1"/>
  <c r="B928" i="4" a="1"/>
  <c r="B928" i="4" s="1"/>
  <c r="B929" i="4" a="1"/>
  <c r="B929" i="4" s="1"/>
  <c r="B931" i="4" a="1"/>
  <c r="B931" i="4" s="1"/>
  <c r="B932" i="4" a="1"/>
  <c r="B932" i="4" s="1"/>
  <c r="B933" i="4" a="1"/>
  <c r="B933" i="4" s="1"/>
  <c r="B934" i="4" a="1"/>
  <c r="B934" i="4" s="1"/>
  <c r="B935" i="4" a="1"/>
  <c r="B935" i="4" s="1"/>
  <c r="B936" i="4" a="1"/>
  <c r="B936" i="4" s="1"/>
  <c r="B937" i="4" a="1"/>
  <c r="B937" i="4" s="1"/>
  <c r="B939" i="4" a="1"/>
  <c r="B939" i="4" s="1"/>
  <c r="B940" i="4" a="1"/>
  <c r="B940" i="4" s="1"/>
  <c r="B941" i="4" a="1"/>
  <c r="B941" i="4" s="1"/>
  <c r="B942" i="4" a="1"/>
  <c r="B942" i="4" s="1"/>
  <c r="B943" i="4" a="1"/>
  <c r="B943" i="4" s="1"/>
  <c r="B944" i="4" a="1"/>
  <c r="B944" i="4" s="1"/>
  <c r="B945" i="4" a="1"/>
  <c r="B945" i="4" s="1"/>
  <c r="B947" i="4" a="1"/>
  <c r="B947" i="4" s="1"/>
  <c r="B948" i="4" a="1"/>
  <c r="B948" i="4" s="1"/>
  <c r="B949" i="4" a="1"/>
  <c r="B949" i="4" s="1"/>
  <c r="B950" i="4" a="1"/>
  <c r="B950" i="4" s="1"/>
  <c r="B951" i="4" a="1"/>
  <c r="B951" i="4" s="1"/>
  <c r="B952" i="4" a="1"/>
  <c r="B952" i="4" s="1"/>
  <c r="B953" i="4" a="1"/>
  <c r="B953" i="4" s="1"/>
  <c r="B955" i="4" a="1"/>
  <c r="B955" i="4" s="1"/>
  <c r="B956" i="4" a="1"/>
  <c r="B956" i="4" s="1"/>
  <c r="B957" i="4" a="1"/>
  <c r="B957" i="4" s="1"/>
  <c r="B958" i="4" a="1"/>
  <c r="B958" i="4" s="1"/>
  <c r="B959" i="4" a="1"/>
  <c r="B959" i="4" s="1"/>
  <c r="B960" i="4" a="1"/>
  <c r="B960" i="4" s="1"/>
  <c r="B961" i="4" a="1"/>
  <c r="B961" i="4" s="1"/>
  <c r="B963" i="4" a="1"/>
  <c r="B963" i="4" s="1"/>
  <c r="B964" i="4" a="1"/>
  <c r="B964" i="4" s="1"/>
  <c r="B965" i="4" a="1"/>
  <c r="B965" i="4" s="1"/>
  <c r="B966" i="4" a="1"/>
  <c r="B966" i="4" s="1"/>
  <c r="B967" i="4" a="1"/>
  <c r="B967" i="4" s="1"/>
  <c r="B968" i="4" a="1"/>
  <c r="B968" i="4" s="1"/>
  <c r="B969" i="4" a="1"/>
  <c r="B969" i="4" s="1"/>
  <c r="B971" i="4" a="1"/>
  <c r="B971" i="4" s="1"/>
  <c r="B972" i="4" a="1"/>
  <c r="B972" i="4" s="1"/>
  <c r="B973" i="4" a="1"/>
  <c r="B973" i="4" s="1"/>
  <c r="B974" i="4" a="1"/>
  <c r="B974" i="4" s="1"/>
  <c r="B975" i="4" a="1"/>
  <c r="B975" i="4" s="1"/>
  <c r="B976" i="4" a="1"/>
  <c r="B976" i="4" s="1"/>
  <c r="B977" i="4" a="1"/>
  <c r="B977" i="4" s="1"/>
  <c r="B979" i="4" a="1"/>
  <c r="B979" i="4" s="1"/>
  <c r="B980" i="4" a="1"/>
  <c r="B980" i="4" s="1"/>
  <c r="B981" i="4" a="1"/>
  <c r="B981" i="4" s="1"/>
  <c r="B982" i="4" a="1"/>
  <c r="B982" i="4" s="1"/>
  <c r="B983" i="4" a="1"/>
  <c r="B983" i="4" s="1"/>
  <c r="B984" i="4" a="1"/>
  <c r="B984" i="4" s="1"/>
  <c r="B985" i="4" a="1"/>
  <c r="B985" i="4" s="1"/>
  <c r="B987" i="4" a="1"/>
  <c r="B987" i="4" s="1"/>
  <c r="B988" i="4" a="1"/>
  <c r="B988" i="4" s="1"/>
  <c r="B989" i="4" a="1"/>
  <c r="B989" i="4" s="1"/>
  <c r="B990" i="4" a="1"/>
  <c r="B990" i="4" s="1"/>
  <c r="B991" i="4" a="1"/>
  <c r="B991" i="4" s="1"/>
  <c r="B992" i="4" a="1"/>
  <c r="B992" i="4" s="1"/>
  <c r="B993" i="4" a="1"/>
  <c r="B993" i="4" s="1"/>
  <c r="B995" i="4" a="1"/>
  <c r="B995" i="4" s="1"/>
  <c r="B996" i="4" a="1"/>
  <c r="B996" i="4" s="1"/>
  <c r="B997" i="4" a="1"/>
  <c r="B997" i="4" s="1"/>
  <c r="B998" i="4" a="1"/>
  <c r="B998" i="4" s="1"/>
  <c r="B999" i="4" a="1"/>
  <c r="B999" i="4" s="1"/>
  <c r="B1000" i="4" a="1"/>
  <c r="B1000" i="4" s="1"/>
  <c r="B1001" i="4" a="1"/>
  <c r="B1001" i="4" s="1"/>
  <c r="B1003" i="4" a="1"/>
  <c r="B1003" i="4" s="1"/>
  <c r="B1004" i="4" a="1"/>
  <c r="B1004" i="4" s="1"/>
  <c r="B1005" i="4" a="1"/>
  <c r="B1005" i="4" s="1"/>
  <c r="B1006" i="4" a="1"/>
  <c r="B1006" i="4" s="1"/>
  <c r="B1007" i="4" a="1"/>
  <c r="B1007" i="4" s="1"/>
  <c r="B1008" i="4" a="1"/>
  <c r="B1008" i="4" s="1"/>
  <c r="B1009" i="4" a="1"/>
  <c r="B1009" i="4" s="1"/>
  <c r="B1011" i="4" a="1"/>
  <c r="B1011" i="4" s="1"/>
  <c r="B1012" i="4" a="1"/>
  <c r="B1012" i="4" s="1"/>
  <c r="B1013" i="4" a="1"/>
  <c r="B1013" i="4" s="1"/>
  <c r="B1014" i="4" a="1"/>
  <c r="B1014" i="4" s="1"/>
  <c r="B1015" i="4" a="1"/>
  <c r="B1015" i="4" s="1"/>
  <c r="B1016" i="4" a="1"/>
  <c r="B1016" i="4" s="1"/>
  <c r="B1017" i="4" a="1"/>
  <c r="B1017" i="4" s="1"/>
  <c r="B1019" i="4" a="1"/>
  <c r="B1019" i="4" s="1"/>
  <c r="B1020" i="4" a="1"/>
  <c r="B1020" i="4" s="1"/>
  <c r="B1021" i="4" a="1"/>
  <c r="B1021" i="4" s="1"/>
  <c r="B1022" i="4" a="1"/>
  <c r="B1022" i="4" s="1"/>
  <c r="B1023" i="4" a="1"/>
  <c r="B1023" i="4" s="1"/>
  <c r="B1024" i="4" a="1"/>
  <c r="B1024" i="4" s="1"/>
  <c r="B1025" i="4" a="1"/>
  <c r="B1025" i="4" s="1"/>
  <c r="B1027" i="4" a="1"/>
  <c r="B1027" i="4" s="1"/>
  <c r="B1028" i="4" a="1"/>
  <c r="B1028" i="4" s="1"/>
  <c r="B1029" i="4" a="1"/>
  <c r="B1029" i="4" s="1"/>
  <c r="B1030" i="4" a="1"/>
  <c r="B1030" i="4" s="1"/>
  <c r="B1031" i="4" a="1"/>
  <c r="B1031" i="4" s="1"/>
  <c r="B1032" i="4" a="1"/>
  <c r="B1032" i="4" s="1"/>
  <c r="B1033" i="4" a="1"/>
  <c r="B1033" i="4" s="1"/>
  <c r="B1035" i="4" a="1"/>
  <c r="B1035" i="4" s="1"/>
  <c r="B1036" i="4" a="1"/>
  <c r="B1036" i="4" s="1"/>
  <c r="B1037" i="4" a="1"/>
  <c r="B1037" i="4" s="1"/>
  <c r="B1038" i="4" a="1"/>
  <c r="B1038" i="4" s="1"/>
  <c r="B1039" i="4" a="1"/>
  <c r="B1039" i="4" s="1"/>
  <c r="B1040" i="4" a="1"/>
  <c r="B1040" i="4" s="1"/>
  <c r="B1041" i="4" a="1"/>
  <c r="B1041" i="4" s="1"/>
  <c r="B1043" i="4" a="1"/>
  <c r="B1043" i="4" s="1"/>
  <c r="B1044" i="4" a="1"/>
  <c r="B1044" i="4" s="1"/>
  <c r="B1045" i="4" a="1"/>
  <c r="B1045" i="4" s="1"/>
  <c r="B1046" i="4" a="1"/>
  <c r="B1046" i="4" s="1"/>
  <c r="B1047" i="4" a="1"/>
  <c r="B1047" i="4" s="1"/>
  <c r="B1048" i="4" a="1"/>
  <c r="B1048" i="4" s="1"/>
  <c r="B1049" i="4" a="1"/>
  <c r="B1049" i="4" s="1"/>
  <c r="B1051" i="4" a="1"/>
  <c r="B1051" i="4" s="1"/>
  <c r="B1052" i="4" a="1"/>
  <c r="B1052" i="4" s="1"/>
  <c r="B1053" i="4" a="1"/>
  <c r="B1053" i="4" s="1"/>
  <c r="B1054" i="4" a="1"/>
  <c r="B1054" i="4" s="1"/>
  <c r="B1055" i="4" a="1"/>
  <c r="B1055" i="4" s="1"/>
  <c r="B1056" i="4" a="1"/>
  <c r="B1056" i="4" s="1"/>
  <c r="B1057" i="4" a="1"/>
  <c r="B1057" i="4" s="1"/>
  <c r="B1059" i="4" a="1"/>
  <c r="B1059" i="4" s="1"/>
  <c r="B1060" i="4" a="1"/>
  <c r="B1060" i="4" s="1"/>
  <c r="B1061" i="4" a="1"/>
  <c r="B1061" i="4" s="1"/>
  <c r="B1062" i="4" a="1"/>
  <c r="B1062" i="4" s="1"/>
  <c r="B1063" i="4" a="1"/>
  <c r="B1063" i="4" s="1"/>
  <c r="B1064" i="4" a="1"/>
  <c r="B1064" i="4" s="1"/>
  <c r="B1065" i="4" a="1"/>
  <c r="B1065" i="4" s="1"/>
  <c r="B1067" i="4" a="1"/>
  <c r="B1067" i="4" s="1"/>
  <c r="B1068" i="4" a="1"/>
  <c r="B1068" i="4" s="1"/>
  <c r="B1069" i="4" a="1"/>
  <c r="B1069" i="4" s="1"/>
  <c r="B1070" i="4" a="1"/>
  <c r="B1070" i="4" s="1"/>
  <c r="B1071" i="4" a="1"/>
  <c r="B1071" i="4" s="1"/>
  <c r="B1072" i="4" a="1"/>
  <c r="B1072" i="4" s="1"/>
  <c r="B1073" i="4" a="1"/>
  <c r="B1073" i="4" s="1"/>
  <c r="B1075" i="4" a="1"/>
  <c r="B1075" i="4" s="1"/>
  <c r="B1076" i="4" a="1"/>
  <c r="B1076" i="4" s="1"/>
  <c r="B1077" i="4" a="1"/>
  <c r="B1077" i="4" s="1"/>
  <c r="B1078" i="4" a="1"/>
  <c r="B1078" i="4" s="1"/>
  <c r="B1079" i="4" a="1"/>
  <c r="B1079" i="4" s="1"/>
  <c r="B1080" i="4" a="1"/>
  <c r="B1080" i="4" s="1"/>
  <c r="B1081" i="4" a="1"/>
  <c r="B1081" i="4" s="1"/>
  <c r="B1083" i="4" a="1"/>
  <c r="B1083" i="4" s="1"/>
  <c r="B1084" i="4" a="1"/>
  <c r="B1084" i="4" s="1"/>
  <c r="B1085" i="4" a="1"/>
  <c r="B1085" i="4" s="1"/>
  <c r="B1086" i="4" a="1"/>
  <c r="B1086" i="4" s="1"/>
  <c r="B1087" i="4" a="1"/>
  <c r="B1087" i="4" s="1"/>
  <c r="B1088" i="4" a="1"/>
  <c r="B1088" i="4" s="1"/>
  <c r="B1089" i="4" a="1"/>
  <c r="B1089" i="4" s="1"/>
  <c r="B1091" i="4" a="1"/>
  <c r="B1091" i="4" s="1"/>
  <c r="B1092" i="4" a="1"/>
  <c r="B1092" i="4" s="1"/>
  <c r="B1093" i="4" a="1"/>
  <c r="B1093" i="4" s="1"/>
  <c r="B1094" i="4" a="1"/>
  <c r="B1094" i="4" s="1"/>
  <c r="B1095" i="4" a="1"/>
  <c r="B1095" i="4" s="1"/>
  <c r="B1096" i="4" a="1"/>
  <c r="B1096" i="4" s="1"/>
  <c r="B1097" i="4" a="1"/>
  <c r="B1097" i="4" s="1"/>
  <c r="B1099" i="4" a="1"/>
  <c r="B1099" i="4" s="1"/>
  <c r="B1100" i="4" a="1"/>
  <c r="B1100" i="4" s="1"/>
  <c r="B1101" i="4" a="1"/>
  <c r="B1101" i="4" s="1"/>
  <c r="B1102" i="4" a="1"/>
  <c r="B1102" i="4" s="1"/>
  <c r="B1103" i="4" a="1"/>
  <c r="B1103" i="4" s="1"/>
  <c r="B1104" i="4" a="1"/>
  <c r="B1104" i="4" s="1"/>
  <c r="B1105" i="4" a="1"/>
  <c r="B1105" i="4" s="1"/>
  <c r="B1107" i="4" a="1"/>
  <c r="B1107" i="4" s="1"/>
  <c r="B1108" i="4" a="1"/>
  <c r="B1108" i="4" s="1"/>
  <c r="B1109" i="4" a="1"/>
  <c r="B1109" i="4" s="1"/>
  <c r="B1110" i="4" a="1"/>
  <c r="B1110" i="4" s="1"/>
  <c r="B1111" i="4" a="1"/>
  <c r="B1111" i="4" s="1"/>
  <c r="B1112" i="4" a="1"/>
  <c r="B1112" i="4" s="1"/>
  <c r="B1113" i="4" a="1"/>
  <c r="B1113" i="4" s="1"/>
  <c r="B1115" i="4" a="1"/>
  <c r="B1115" i="4" s="1"/>
  <c r="B1116" i="4" a="1"/>
  <c r="B1116" i="4" s="1"/>
  <c r="B1117" i="4" a="1"/>
  <c r="B1117" i="4" s="1"/>
  <c r="B1118" i="4" a="1"/>
  <c r="B1118" i="4" s="1"/>
  <c r="B1119" i="4" a="1"/>
  <c r="B1119" i="4" s="1"/>
  <c r="B1120" i="4" a="1"/>
  <c r="B1120" i="4" s="1"/>
  <c r="B1121" i="4" a="1"/>
  <c r="B1121" i="4" s="1"/>
  <c r="B1123" i="4" a="1"/>
  <c r="B1123" i="4" s="1"/>
  <c r="B1124" i="4" a="1"/>
  <c r="B1124" i="4" s="1"/>
  <c r="B1125" i="4" a="1"/>
  <c r="B1125" i="4" s="1"/>
  <c r="B1126" i="4" a="1"/>
  <c r="B1126" i="4" s="1"/>
  <c r="B1127" i="4" a="1"/>
  <c r="B1127" i="4" s="1"/>
  <c r="B1128" i="4" a="1"/>
  <c r="B1128" i="4" s="1"/>
  <c r="B1129" i="4" a="1"/>
  <c r="B1129" i="4" s="1"/>
  <c r="B1131" i="4" a="1"/>
  <c r="B1131" i="4" s="1"/>
  <c r="B1132" i="4" a="1"/>
  <c r="B1132" i="4" s="1"/>
  <c r="B1133" i="4" a="1"/>
  <c r="B1133" i="4" s="1"/>
  <c r="B1134" i="4" a="1"/>
  <c r="B1134" i="4" s="1"/>
  <c r="B1135" i="4" a="1"/>
  <c r="B1135" i="4" s="1"/>
  <c r="B1136" i="4" a="1"/>
  <c r="B1136" i="4" s="1"/>
  <c r="B1137" i="4" a="1"/>
  <c r="B1137" i="4" s="1"/>
  <c r="B1139" i="4" a="1"/>
  <c r="B1139" i="4" s="1"/>
  <c r="B1140" i="4" a="1"/>
  <c r="B1140" i="4" s="1"/>
  <c r="B1141" i="4" a="1"/>
  <c r="B1141" i="4" s="1"/>
  <c r="B1142" i="4" a="1"/>
  <c r="B1142" i="4" s="1"/>
  <c r="B1143" i="4" a="1"/>
  <c r="B1143" i="4" s="1"/>
  <c r="B1144" i="4" a="1"/>
  <c r="B1144" i="4" s="1"/>
  <c r="B1145" i="4" a="1"/>
  <c r="B1145" i="4" s="1"/>
  <c r="B1147" i="4" a="1"/>
  <c r="B1147" i="4" s="1"/>
  <c r="B1148" i="4" a="1"/>
  <c r="B1148" i="4" s="1"/>
  <c r="B1149" i="4" a="1"/>
  <c r="B1149" i="4" s="1"/>
  <c r="B1150" i="4" a="1"/>
  <c r="B1150" i="4" s="1"/>
  <c r="B1151" i="4" a="1"/>
  <c r="B1151" i="4" s="1"/>
  <c r="B1152" i="4" a="1"/>
  <c r="B1152" i="4" s="1"/>
  <c r="B1153" i="4" a="1"/>
  <c r="B1153" i="4" s="1"/>
  <c r="B1155" i="4" a="1"/>
  <c r="B1155" i="4" s="1"/>
  <c r="B1156" i="4" a="1"/>
  <c r="B1156" i="4" s="1"/>
  <c r="B1157" i="4" a="1"/>
  <c r="B1157" i="4" s="1"/>
  <c r="B1158" i="4" a="1"/>
  <c r="B1158" i="4" s="1"/>
  <c r="B1159" i="4" a="1"/>
  <c r="B1159" i="4" s="1"/>
  <c r="B1160" i="4" a="1"/>
  <c r="B1160" i="4" s="1"/>
  <c r="B1161" i="4" a="1"/>
  <c r="B1161" i="4" s="1"/>
  <c r="B1163" i="4" a="1"/>
  <c r="B1163" i="4" s="1"/>
  <c r="B1164" i="4" a="1"/>
  <c r="B1164" i="4" s="1"/>
  <c r="B1165" i="4" a="1"/>
  <c r="B1165" i="4" s="1"/>
  <c r="B1166" i="4" a="1"/>
  <c r="B1166" i="4" s="1"/>
  <c r="B1167" i="4" a="1"/>
  <c r="B1167" i="4" s="1"/>
  <c r="B1168" i="4" a="1"/>
  <c r="B1168" i="4" s="1"/>
  <c r="B1169" i="4" a="1"/>
  <c r="B1169" i="4" s="1"/>
  <c r="B1171" i="4" a="1"/>
  <c r="B1171" i="4" s="1"/>
  <c r="B1172" i="4" a="1"/>
  <c r="B1172" i="4" s="1"/>
  <c r="B1173" i="4" a="1"/>
  <c r="B1173" i="4" s="1"/>
  <c r="B1174" i="4" a="1"/>
  <c r="B1174" i="4" s="1"/>
  <c r="B1175" i="4" a="1"/>
  <c r="B1175" i="4" s="1"/>
  <c r="B1176" i="4" a="1"/>
  <c r="B1176" i="4" s="1"/>
  <c r="B1177" i="4" a="1"/>
  <c r="B1177" i="4" s="1"/>
  <c r="B1179" i="4" a="1"/>
  <c r="B1179" i="4" s="1"/>
  <c r="B1180" i="4" a="1"/>
  <c r="B1180" i="4" s="1"/>
  <c r="B1181" i="4" a="1"/>
  <c r="B1181" i="4" s="1"/>
  <c r="B1182" i="4" a="1"/>
  <c r="B1182" i="4" s="1"/>
  <c r="B1183" i="4" a="1"/>
  <c r="B1183" i="4" s="1"/>
  <c r="B1184" i="4" a="1"/>
  <c r="B1184" i="4" s="1"/>
  <c r="B1185" i="4" a="1"/>
  <c r="B1185" i="4" s="1"/>
  <c r="B1187" i="4" a="1"/>
  <c r="B1187" i="4" s="1"/>
  <c r="B1188" i="4" a="1"/>
  <c r="B1188" i="4" s="1"/>
  <c r="B1189" i="4" a="1"/>
  <c r="B1189" i="4" s="1"/>
  <c r="B1190" i="4" a="1"/>
  <c r="B1190" i="4" s="1"/>
  <c r="B1191" i="4" a="1"/>
  <c r="B1191" i="4" s="1"/>
  <c r="B1192" i="4" a="1"/>
  <c r="B1192" i="4" s="1"/>
  <c r="B1193" i="4" a="1"/>
  <c r="B1193" i="4" s="1"/>
  <c r="B1195" i="4" a="1"/>
  <c r="B1195" i="4" s="1"/>
  <c r="B1196" i="4" a="1"/>
  <c r="B1196" i="4" s="1"/>
  <c r="B1197" i="4" a="1"/>
  <c r="B1197" i="4" s="1"/>
  <c r="B1198" i="4" a="1"/>
  <c r="B1198" i="4" s="1"/>
  <c r="B1199" i="4" a="1"/>
  <c r="B1199" i="4" s="1"/>
  <c r="B1200" i="4" a="1"/>
  <c r="B1200" i="4" s="1"/>
  <c r="B1201" i="4" a="1"/>
  <c r="B1201" i="4" s="1"/>
  <c r="B1203" i="4" a="1"/>
  <c r="B1203" i="4" s="1"/>
  <c r="B1204" i="4" a="1"/>
  <c r="B1204" i="4" s="1"/>
  <c r="B1205" i="4" a="1"/>
  <c r="B1205" i="4" s="1"/>
  <c r="B1206" i="4" a="1"/>
  <c r="B1206" i="4" s="1"/>
  <c r="B1207" i="4" a="1"/>
  <c r="B1207" i="4" s="1"/>
  <c r="B1208" i="4" a="1"/>
  <c r="B1208" i="4" s="1"/>
  <c r="B1209" i="4" a="1"/>
  <c r="B1209" i="4" s="1"/>
  <c r="B1211" i="4" a="1"/>
  <c r="B1211" i="4" s="1"/>
  <c r="B1212" i="4" a="1"/>
  <c r="B1212" i="4" s="1"/>
  <c r="B1213" i="4" a="1"/>
  <c r="B1213" i="4" s="1"/>
  <c r="B1214" i="4" a="1"/>
  <c r="B1214" i="4" s="1"/>
  <c r="B1215" i="4" a="1"/>
  <c r="B1215" i="4" s="1"/>
  <c r="B1216" i="4" a="1"/>
  <c r="B1216" i="4" s="1"/>
  <c r="B1217" i="4" a="1"/>
  <c r="B1217" i="4" s="1"/>
  <c r="B1219" i="4" a="1"/>
  <c r="B1219" i="4" s="1"/>
  <c r="B1220" i="4" a="1"/>
  <c r="B1220" i="4" s="1"/>
  <c r="B1221" i="4" a="1"/>
  <c r="B1221" i="4" s="1"/>
  <c r="B1222" i="4" a="1"/>
  <c r="B1222" i="4" s="1"/>
  <c r="B1223" i="4" a="1"/>
  <c r="B1223" i="4" s="1"/>
  <c r="B1224" i="4" a="1"/>
  <c r="B1224" i="4" s="1"/>
  <c r="B1225" i="4" a="1"/>
  <c r="B1225" i="4" s="1"/>
  <c r="B1227" i="4" a="1"/>
  <c r="B1227" i="4" s="1"/>
  <c r="B1228" i="4" a="1"/>
  <c r="B1228" i="4" s="1"/>
  <c r="B1229" i="4" a="1"/>
  <c r="B1229" i="4" s="1"/>
  <c r="B1230" i="4" a="1"/>
  <c r="B1230" i="4" s="1"/>
  <c r="B1231" i="4" a="1"/>
  <c r="B1231" i="4" s="1"/>
  <c r="B1232" i="4" a="1"/>
  <c r="B1232" i="4" s="1"/>
  <c r="B1233" i="4" a="1"/>
  <c r="B1233" i="4" s="1"/>
  <c r="B1235" i="4" a="1"/>
  <c r="B1235" i="4" s="1"/>
  <c r="B1236" i="4" a="1"/>
  <c r="B1236" i="4" s="1"/>
  <c r="B1237" i="4" a="1"/>
  <c r="B1237" i="4" s="1"/>
  <c r="B1238" i="4" a="1"/>
  <c r="B1238" i="4" s="1"/>
  <c r="B1239" i="4" a="1"/>
  <c r="B1239" i="4" s="1"/>
  <c r="B1240" i="4" a="1"/>
  <c r="B1240" i="4" s="1"/>
  <c r="B1241" i="4" a="1"/>
  <c r="B1241" i="4" s="1"/>
  <c r="B1243" i="4" a="1"/>
  <c r="B1243" i="4" s="1"/>
  <c r="B1244" i="4" a="1"/>
  <c r="B1244" i="4" s="1"/>
  <c r="B1245" i="4" a="1"/>
  <c r="B1245" i="4" s="1"/>
  <c r="B1246" i="4" a="1"/>
  <c r="B1246" i="4" s="1"/>
  <c r="B1247" i="4" a="1"/>
  <c r="B1247" i="4" s="1"/>
  <c r="B1248" i="4" a="1"/>
  <c r="B1248" i="4" s="1"/>
  <c r="B1249" i="4" a="1"/>
  <c r="B1249" i="4" s="1"/>
  <c r="B1251" i="4" a="1"/>
  <c r="B1251" i="4" s="1"/>
  <c r="B1252" i="4" a="1"/>
  <c r="B1252" i="4" s="1"/>
  <c r="B1253" i="4" a="1"/>
  <c r="B1253" i="4" s="1"/>
  <c r="B1254" i="4" a="1"/>
  <c r="B1254" i="4" s="1"/>
  <c r="B1255" i="4" a="1"/>
  <c r="B1255" i="4" s="1"/>
  <c r="B1256" i="4" a="1"/>
  <c r="B1256" i="4" s="1"/>
  <c r="B1257" i="4" a="1"/>
  <c r="B1257" i="4" s="1"/>
  <c r="B1259" i="4" a="1"/>
  <c r="B1259" i="4" s="1"/>
  <c r="B1260" i="4" a="1"/>
  <c r="B1260" i="4" s="1"/>
  <c r="B1261" i="4" a="1"/>
  <c r="B1261" i="4" s="1"/>
  <c r="B1262" i="4" a="1"/>
  <c r="B1262" i="4" s="1"/>
  <c r="B1263" i="4" a="1"/>
  <c r="B1263" i="4" s="1"/>
  <c r="B1264" i="4" a="1"/>
  <c r="B1264" i="4" s="1"/>
  <c r="B1265" i="4" a="1"/>
  <c r="B1265" i="4" s="1"/>
  <c r="B1267" i="4" a="1"/>
  <c r="B1267" i="4" s="1"/>
  <c r="B1268" i="4" a="1"/>
  <c r="B1268" i="4" s="1"/>
  <c r="B1269" i="4" a="1"/>
  <c r="B1269" i="4" s="1"/>
  <c r="B1270" i="4" a="1"/>
  <c r="B1270" i="4" s="1"/>
  <c r="B1271" i="4" a="1"/>
  <c r="B1271" i="4" s="1"/>
  <c r="B1272" i="4" a="1"/>
  <c r="B1272" i="4" s="1"/>
  <c r="B1273" i="4" a="1"/>
  <c r="B1273" i="4" s="1"/>
  <c r="B1275" i="4" a="1"/>
  <c r="B1275" i="4" s="1"/>
  <c r="B1276" i="4" a="1"/>
  <c r="B1276" i="4" s="1"/>
  <c r="B1277" i="4" a="1"/>
  <c r="B1277" i="4" s="1"/>
  <c r="B1278" i="4" a="1"/>
  <c r="B1278" i="4" s="1"/>
  <c r="B1279" i="4" a="1"/>
  <c r="B1279" i="4" s="1"/>
  <c r="B1280" i="4" a="1"/>
  <c r="B1280" i="4" s="1"/>
  <c r="B1281" i="4" a="1"/>
  <c r="B1281" i="4" s="1"/>
  <c r="B1283" i="4" a="1"/>
  <c r="B1283" i="4" s="1"/>
  <c r="B1284" i="4" a="1"/>
  <c r="B1284" i="4" s="1"/>
  <c r="B1285" i="4" a="1"/>
  <c r="B1285" i="4" s="1"/>
  <c r="B1286" i="4" a="1"/>
  <c r="B1286" i="4" s="1"/>
  <c r="B1287" i="4" a="1"/>
  <c r="B1287" i="4" s="1"/>
  <c r="B1288" i="4" a="1"/>
  <c r="B1288" i="4" s="1"/>
  <c r="B1289" i="4" a="1"/>
  <c r="B1289" i="4" s="1"/>
  <c r="B1291" i="4" a="1"/>
  <c r="B1291" i="4" s="1"/>
  <c r="B1292" i="4" a="1"/>
  <c r="B1292" i="4" s="1"/>
  <c r="B1293" i="4" a="1"/>
  <c r="B1293" i="4" s="1"/>
  <c r="B1294" i="4" a="1"/>
  <c r="B1294" i="4" s="1"/>
  <c r="B1295" i="4" a="1"/>
  <c r="B1295" i="4" s="1"/>
  <c r="B1296" i="4" a="1"/>
  <c r="B1296" i="4" s="1"/>
  <c r="B1297" i="4" a="1"/>
  <c r="B1297" i="4" s="1"/>
  <c r="B1299" i="4" a="1"/>
  <c r="B1299" i="4" s="1"/>
  <c r="B1300" i="4" a="1"/>
  <c r="B1300" i="4" s="1"/>
  <c r="B1301" i="4" a="1"/>
  <c r="B1301" i="4" s="1"/>
  <c r="B1302" i="4" a="1"/>
  <c r="B1302" i="4" s="1"/>
  <c r="B1303" i="4" a="1"/>
  <c r="B1303" i="4" s="1"/>
  <c r="B1304" i="4" a="1"/>
  <c r="B1304" i="4" s="1"/>
  <c r="B1305" i="4" a="1"/>
  <c r="B1305" i="4" s="1"/>
  <c r="B1307" i="4" a="1"/>
  <c r="B1307" i="4" s="1"/>
  <c r="B1308" i="4" a="1"/>
  <c r="B1308" i="4" s="1"/>
  <c r="B1309" i="4" a="1"/>
  <c r="B1309" i="4" s="1"/>
  <c r="B1310" i="4" a="1"/>
  <c r="B1310" i="4" s="1"/>
  <c r="B1311" i="4" a="1"/>
  <c r="B1311" i="4" s="1"/>
  <c r="B1312" i="4" a="1"/>
  <c r="B1312" i="4" s="1"/>
  <c r="B1313" i="4" a="1"/>
  <c r="B1313" i="4" s="1"/>
  <c r="B1315" i="4" a="1"/>
  <c r="B1315" i="4" s="1"/>
  <c r="B1316" i="4" a="1"/>
  <c r="B1316" i="4" s="1"/>
  <c r="B1317" i="4" a="1"/>
  <c r="B1317" i="4" s="1"/>
  <c r="B1318" i="4" a="1"/>
  <c r="B1318" i="4" s="1"/>
  <c r="B1319" i="4" a="1"/>
  <c r="B1319" i="4" s="1"/>
  <c r="B1320" i="4" a="1"/>
  <c r="B1320" i="4" s="1"/>
  <c r="B1321" i="4" a="1"/>
  <c r="B1321" i="4" s="1"/>
  <c r="B1323" i="4" a="1"/>
  <c r="B1323" i="4" s="1"/>
  <c r="B1324" i="4" a="1"/>
  <c r="B1324" i="4" s="1"/>
  <c r="B1325" i="4" a="1"/>
  <c r="B1325" i="4" s="1"/>
  <c r="B1326" i="4" a="1"/>
  <c r="B1326" i="4" s="1"/>
  <c r="B1327" i="4" a="1"/>
  <c r="B1327" i="4" s="1"/>
  <c r="B1328" i="4" a="1"/>
  <c r="B1328" i="4" s="1"/>
  <c r="B1329" i="4" a="1"/>
  <c r="B1329" i="4" s="1"/>
  <c r="B1331" i="4" a="1"/>
  <c r="B1331" i="4" s="1"/>
  <c r="B1332" i="4" a="1"/>
  <c r="B1332" i="4" s="1"/>
  <c r="B1333" i="4" a="1"/>
  <c r="B1333" i="4" s="1"/>
  <c r="B1334" i="4" a="1"/>
  <c r="B1334" i="4" s="1"/>
  <c r="B1335" i="4" a="1"/>
  <c r="B1335" i="4" s="1"/>
  <c r="B1336" i="4" a="1"/>
  <c r="B1336" i="4" s="1"/>
  <c r="B1337" i="4" a="1"/>
  <c r="B1337" i="4" s="1"/>
  <c r="B1339" i="4" a="1"/>
  <c r="B1339" i="4" s="1"/>
  <c r="B1340" i="4" a="1"/>
  <c r="B1340" i="4" s="1"/>
  <c r="B1341" i="4" a="1"/>
  <c r="B1341" i="4" s="1"/>
  <c r="B1342" i="4" a="1"/>
  <c r="B1342" i="4" s="1"/>
  <c r="B1343" i="4" a="1"/>
  <c r="B1343" i="4" s="1"/>
  <c r="B1344" i="4" a="1"/>
  <c r="B1344" i="4" s="1"/>
  <c r="B1345" i="4" a="1"/>
  <c r="B1345" i="4" s="1"/>
  <c r="B1347" i="4" a="1"/>
  <c r="B1347" i="4" s="1"/>
  <c r="B1348" i="4" a="1"/>
  <c r="B1348" i="4" s="1"/>
  <c r="B1349" i="4" a="1"/>
  <c r="B1349" i="4" s="1"/>
  <c r="B1350" i="4" a="1"/>
  <c r="B1350" i="4" s="1"/>
  <c r="B1351" i="4" a="1"/>
  <c r="B1351" i="4" s="1"/>
  <c r="B1352" i="4" a="1"/>
  <c r="B1352" i="4" s="1"/>
  <c r="B1353" i="4" a="1"/>
  <c r="B1353" i="4" s="1"/>
  <c r="B1355" i="4" a="1"/>
  <c r="B1355" i="4" s="1"/>
  <c r="B1356" i="4" a="1"/>
  <c r="B1356" i="4" s="1"/>
  <c r="B1357" i="4" a="1"/>
  <c r="B1357" i="4" s="1"/>
  <c r="B1358" i="4" a="1"/>
  <c r="B1358" i="4" s="1"/>
  <c r="B1359" i="4" a="1"/>
  <c r="B1359" i="4" s="1"/>
  <c r="B1360" i="4" a="1"/>
  <c r="B1360" i="4" s="1"/>
  <c r="B1361" i="4" a="1"/>
  <c r="B1361" i="4" s="1"/>
  <c r="B1363" i="4" a="1"/>
  <c r="B1363" i="4" s="1"/>
  <c r="B1364" i="4" a="1"/>
  <c r="B1364" i="4" s="1"/>
  <c r="B1365" i="4" a="1"/>
  <c r="B1365" i="4" s="1"/>
  <c r="B1366" i="4" a="1"/>
  <c r="B1366" i="4" s="1"/>
  <c r="B1367" i="4" a="1"/>
  <c r="B1367" i="4" s="1"/>
  <c r="B1368" i="4" a="1"/>
  <c r="B1368" i="4" s="1"/>
  <c r="B1369" i="4" a="1"/>
  <c r="B1369" i="4" s="1"/>
  <c r="B1371" i="4" a="1"/>
  <c r="B1371" i="4" s="1"/>
  <c r="B1372" i="4" a="1"/>
  <c r="B1372" i="4" s="1"/>
  <c r="B1373" i="4" a="1"/>
  <c r="B1373" i="4" s="1"/>
  <c r="B1374" i="4" a="1"/>
  <c r="B1374" i="4" s="1"/>
  <c r="B1375" i="4" a="1"/>
  <c r="B1375" i="4" s="1"/>
  <c r="B1376" i="4" a="1"/>
  <c r="B1376" i="4" s="1"/>
  <c r="B1377" i="4" a="1"/>
  <c r="B1377" i="4" s="1"/>
  <c r="B1379" i="4" a="1"/>
  <c r="B1379" i="4" s="1"/>
  <c r="B1380" i="4" a="1"/>
  <c r="B1380" i="4" s="1"/>
  <c r="B1381" i="4" a="1"/>
  <c r="B1381" i="4" s="1"/>
  <c r="B1382" i="4" a="1"/>
  <c r="B1382" i="4" s="1"/>
  <c r="B1383" i="4" a="1"/>
  <c r="B1383" i="4" s="1"/>
  <c r="B1384" i="4" a="1"/>
  <c r="B1384" i="4" s="1"/>
  <c r="B1385" i="4" a="1"/>
  <c r="B1385" i="4" s="1"/>
  <c r="B1387" i="4" a="1"/>
  <c r="B1387" i="4" s="1"/>
  <c r="B1388" i="4" a="1"/>
  <c r="B1388" i="4" s="1"/>
  <c r="B1389" i="4" a="1"/>
  <c r="B1389" i="4" s="1"/>
  <c r="B1390" i="4" a="1"/>
  <c r="B1390" i="4" s="1"/>
  <c r="B1391" i="4" a="1"/>
  <c r="B1391" i="4" s="1"/>
  <c r="B1392" i="4" a="1"/>
  <c r="B1392" i="4" s="1"/>
  <c r="B1393" i="4" a="1"/>
  <c r="B1393" i="4" s="1"/>
  <c r="B1395" i="4" a="1"/>
  <c r="B1395" i="4" s="1"/>
  <c r="B1396" i="4" a="1"/>
  <c r="B1396" i="4" s="1"/>
  <c r="B1397" i="4" a="1"/>
  <c r="B1397" i="4" s="1"/>
  <c r="B1398" i="4" a="1"/>
  <c r="B1398" i="4" s="1"/>
  <c r="B1399" i="4" a="1"/>
  <c r="B1399" i="4" s="1"/>
  <c r="B1400" i="4" a="1"/>
  <c r="B1400" i="4" s="1"/>
  <c r="B1401" i="4" a="1"/>
  <c r="B1401" i="4" s="1"/>
  <c r="B1403" i="4" a="1"/>
  <c r="B1403" i="4" s="1"/>
  <c r="B1404" i="4" a="1"/>
  <c r="B1404" i="4" s="1"/>
  <c r="B1405" i="4" a="1"/>
  <c r="B1405" i="4" s="1"/>
  <c r="B1406" i="4" a="1"/>
  <c r="B1406" i="4" s="1"/>
  <c r="B1407" i="4" a="1"/>
  <c r="B1407" i="4" s="1"/>
  <c r="B1408" i="4" a="1"/>
  <c r="B1408" i="4" s="1"/>
  <c r="B1409" i="4" a="1"/>
  <c r="B1409" i="4" s="1"/>
  <c r="B1411" i="4" a="1"/>
  <c r="B1411" i="4" s="1"/>
  <c r="B1412" i="4" a="1"/>
  <c r="B1412" i="4" s="1"/>
  <c r="B1413" i="4" a="1"/>
  <c r="B1413" i="4" s="1"/>
  <c r="B1414" i="4" a="1"/>
  <c r="B1414" i="4" s="1"/>
  <c r="B1415" i="4" a="1"/>
  <c r="B1415" i="4" s="1"/>
  <c r="B1416" i="4" a="1"/>
  <c r="B1416" i="4" s="1"/>
  <c r="B1417" i="4" a="1"/>
  <c r="B1417" i="4" s="1"/>
  <c r="B1419" i="4" a="1"/>
  <c r="B1419" i="4" s="1"/>
  <c r="B1420" i="4" a="1"/>
  <c r="B1420" i="4" s="1"/>
  <c r="B1421" i="4" a="1"/>
  <c r="B1421" i="4" s="1"/>
  <c r="B1422" i="4" a="1"/>
  <c r="B1422" i="4" s="1"/>
  <c r="B1423" i="4" a="1"/>
  <c r="B1423" i="4" s="1"/>
  <c r="B1424" i="4" a="1"/>
  <c r="B1424" i="4" s="1"/>
  <c r="B1425" i="4" a="1"/>
  <c r="B1425" i="4" s="1"/>
  <c r="B1427" i="4" a="1"/>
  <c r="B1427" i="4" s="1"/>
  <c r="B1428" i="4" a="1"/>
  <c r="B1428" i="4" s="1"/>
  <c r="B1429" i="4" a="1"/>
  <c r="B1429" i="4" s="1"/>
  <c r="B1430" i="4" a="1"/>
  <c r="B1430" i="4" s="1"/>
  <c r="B1431" i="4" a="1"/>
  <c r="B1431" i="4" s="1"/>
  <c r="B1432" i="4" a="1"/>
  <c r="B1432" i="4" s="1"/>
  <c r="B1433" i="4" a="1"/>
  <c r="B1433" i="4" s="1"/>
  <c r="B1435" i="4" a="1"/>
  <c r="B1435" i="4" s="1"/>
  <c r="B1436" i="4" a="1"/>
  <c r="B1436" i="4" s="1"/>
  <c r="B1437" i="4" a="1"/>
  <c r="B1437" i="4" s="1"/>
  <c r="B1438" i="4" a="1"/>
  <c r="B1438" i="4" s="1"/>
  <c r="B1439" i="4" a="1"/>
  <c r="B1439" i="4" s="1"/>
  <c r="B1440" i="4" a="1"/>
  <c r="B1440" i="4" s="1"/>
  <c r="B1441" i="4" a="1"/>
  <c r="B1441" i="4" s="1"/>
  <c r="B1443" i="4" a="1"/>
  <c r="B1443" i="4" s="1"/>
  <c r="B1444" i="4" a="1"/>
  <c r="B1444" i="4" s="1"/>
  <c r="B1445" i="4" a="1"/>
  <c r="B1445" i="4" s="1"/>
  <c r="B1446" i="4" a="1"/>
  <c r="B1446" i="4" s="1"/>
  <c r="B1447" i="4" a="1"/>
  <c r="B1447" i="4" s="1"/>
  <c r="B1448" i="4" a="1"/>
  <c r="B1448" i="4" s="1"/>
  <c r="B1449" i="4" a="1"/>
  <c r="B1449" i="4" s="1"/>
  <c r="B1451" i="4" a="1"/>
  <c r="B1451" i="4" s="1"/>
  <c r="B1452" i="4" a="1"/>
  <c r="B1452" i="4" s="1"/>
  <c r="B1453" i="4" a="1"/>
  <c r="B1453" i="4" s="1"/>
  <c r="B1454" i="4" a="1"/>
  <c r="B1454" i="4" s="1"/>
  <c r="B1455" i="4" a="1"/>
  <c r="B1455" i="4" s="1"/>
  <c r="B1456" i="4" a="1"/>
  <c r="B1456" i="4" s="1"/>
  <c r="B1457" i="4" a="1"/>
  <c r="B1457" i="4" s="1"/>
  <c r="B1459" i="4" a="1"/>
  <c r="B1459" i="4" s="1"/>
  <c r="B1460" i="4" a="1"/>
  <c r="B1460" i="4" s="1"/>
  <c r="B1461" i="4" a="1"/>
  <c r="B1461" i="4" s="1"/>
  <c r="B1462" i="4" a="1"/>
  <c r="B1462" i="4" s="1"/>
  <c r="B1463" i="4" a="1"/>
  <c r="B1463" i="4" s="1"/>
  <c r="B1464" i="4" a="1"/>
  <c r="B1464" i="4" s="1"/>
  <c r="B1465" i="4" a="1"/>
  <c r="B1465" i="4" s="1"/>
  <c r="B1467" i="4" a="1"/>
  <c r="B1467" i="4" s="1"/>
  <c r="B1468" i="4" a="1"/>
  <c r="B1468" i="4" s="1"/>
  <c r="B1469" i="4" a="1"/>
  <c r="B1469" i="4" s="1"/>
  <c r="B1470" i="4" a="1"/>
  <c r="B1470" i="4" s="1"/>
  <c r="B1471" i="4" a="1"/>
  <c r="B1471" i="4" s="1"/>
  <c r="B1472" i="4" a="1"/>
  <c r="B1472" i="4" s="1"/>
  <c r="B1473" i="4" a="1"/>
  <c r="B1473" i="4" s="1"/>
  <c r="B1475" i="4" a="1"/>
  <c r="B1475" i="4" s="1"/>
  <c r="B1476" i="4" a="1"/>
  <c r="B1476" i="4" s="1"/>
  <c r="B1477" i="4" a="1"/>
  <c r="B1477" i="4" s="1"/>
  <c r="B1478" i="4" a="1"/>
  <c r="B1478" i="4" s="1"/>
  <c r="B1479" i="4" a="1"/>
  <c r="B1479" i="4" s="1"/>
  <c r="B1480" i="4" a="1"/>
  <c r="B1480" i="4" s="1"/>
  <c r="B1481" i="4" a="1"/>
  <c r="B1481" i="4" s="1"/>
  <c r="B1483" i="4" a="1"/>
  <c r="B1483" i="4" s="1"/>
  <c r="B1484" i="4" a="1"/>
  <c r="B1484" i="4" s="1"/>
  <c r="B1485" i="4" a="1"/>
  <c r="B1485" i="4" s="1"/>
  <c r="B1486" i="4" a="1"/>
  <c r="B1486" i="4" s="1"/>
  <c r="B1487" i="4" a="1"/>
  <c r="B1487" i="4" s="1"/>
  <c r="B1488" i="4" a="1"/>
  <c r="B1488" i="4" s="1"/>
  <c r="B1489" i="4" a="1"/>
  <c r="B1489" i="4" s="1"/>
  <c r="B1491" i="4" a="1"/>
  <c r="B1491" i="4" s="1"/>
  <c r="B1492" i="4" a="1"/>
  <c r="B1492" i="4" s="1"/>
  <c r="B1493" i="4" a="1"/>
  <c r="B1493" i="4" s="1"/>
  <c r="B1494" i="4" a="1"/>
  <c r="B1494" i="4" s="1"/>
  <c r="B1495" i="4" a="1"/>
  <c r="B1495" i="4" s="1"/>
  <c r="B1496" i="4" a="1"/>
  <c r="B1496" i="4" s="1"/>
  <c r="B1497" i="4" a="1"/>
  <c r="B1497" i="4" s="1"/>
  <c r="B1499" i="4" a="1"/>
  <c r="B1499" i="4" s="1"/>
  <c r="B1500" i="4" a="1"/>
  <c r="B1500" i="4" s="1"/>
  <c r="B1501" i="4" a="1"/>
  <c r="B1501" i="4" s="1"/>
  <c r="B1502" i="4" a="1"/>
  <c r="B1502" i="4" s="1"/>
  <c r="B1503" i="4" a="1"/>
  <c r="B1503" i="4" s="1"/>
  <c r="B1504" i="4" a="1"/>
  <c r="B1504" i="4" s="1"/>
  <c r="B1505" i="4" a="1"/>
  <c r="B1505" i="4" s="1"/>
  <c r="B1507" i="4" a="1"/>
  <c r="B1507" i="4" s="1"/>
  <c r="B1508" i="4" a="1"/>
  <c r="B1508" i="4" s="1"/>
  <c r="B1509" i="4" a="1"/>
  <c r="B1509" i="4" s="1"/>
  <c r="B1510" i="4" a="1"/>
  <c r="B1510" i="4" s="1"/>
  <c r="B1511" i="4" a="1"/>
  <c r="B1511" i="4" s="1"/>
  <c r="B1512" i="4" a="1"/>
  <c r="B1512" i="4" s="1"/>
  <c r="B1513" i="4" a="1"/>
  <c r="B1513" i="4" s="1"/>
  <c r="B1515" i="4" a="1"/>
  <c r="B1515" i="4" s="1"/>
  <c r="B1516" i="4" a="1"/>
  <c r="B1516" i="4" s="1"/>
  <c r="B1517" i="4" a="1"/>
  <c r="B1517" i="4" s="1"/>
  <c r="B1518" i="4" a="1"/>
  <c r="B1518" i="4" s="1"/>
  <c r="B1519" i="4" a="1"/>
  <c r="B1519" i="4" s="1"/>
  <c r="B1520" i="4" a="1"/>
  <c r="B1520" i="4" s="1"/>
  <c r="B1521" i="4" a="1"/>
  <c r="B1521" i="4" s="1"/>
  <c r="B1523" i="4" a="1"/>
  <c r="B1523" i="4" s="1"/>
  <c r="B1524" i="4" a="1"/>
  <c r="B1524" i="4" s="1"/>
  <c r="B1525" i="4" a="1"/>
  <c r="B1525" i="4" s="1"/>
  <c r="B1526" i="4" a="1"/>
  <c r="B1526" i="4" s="1"/>
  <c r="B1527" i="4" a="1"/>
  <c r="B1527" i="4" s="1"/>
  <c r="B1528" i="4" a="1"/>
  <c r="B1528" i="4" s="1"/>
  <c r="B1529" i="4" a="1"/>
  <c r="B1529" i="4" s="1"/>
  <c r="B1531" i="4" a="1"/>
  <c r="B1531" i="4" s="1"/>
  <c r="B1532" i="4" a="1"/>
  <c r="B1532" i="4" s="1"/>
  <c r="B1533" i="4" a="1"/>
  <c r="B1533" i="4" s="1"/>
  <c r="B1534" i="4" a="1"/>
  <c r="B1534" i="4" s="1"/>
  <c r="B1535" i="4" a="1"/>
  <c r="B1535" i="4" s="1"/>
  <c r="B1536" i="4" a="1"/>
  <c r="B1536" i="4" s="1"/>
  <c r="B1537" i="4" a="1"/>
  <c r="B1537" i="4" s="1"/>
  <c r="B1539" i="4" a="1"/>
  <c r="B1539" i="4" s="1"/>
  <c r="B1540" i="4" a="1"/>
  <c r="B1540" i="4" s="1"/>
  <c r="B1541" i="4" a="1"/>
  <c r="B1541" i="4" s="1"/>
  <c r="B1542" i="4" a="1"/>
  <c r="B1542" i="4" s="1"/>
  <c r="B1543" i="4" a="1"/>
  <c r="B1543" i="4" s="1"/>
  <c r="B1544" i="4" a="1"/>
  <c r="B1544" i="4" s="1"/>
  <c r="B1545" i="4" a="1"/>
  <c r="B1545" i="4" s="1"/>
  <c r="B1547" i="4" a="1"/>
  <c r="B1547" i="4" s="1"/>
  <c r="B1548" i="4" a="1"/>
  <c r="B1548" i="4" s="1"/>
  <c r="B1549" i="4" a="1"/>
  <c r="B1549" i="4" s="1"/>
  <c r="B1550" i="4" a="1"/>
  <c r="B1550" i="4" s="1"/>
  <c r="B1551" i="4" a="1"/>
  <c r="B1551" i="4" s="1"/>
  <c r="B1552" i="4" a="1"/>
  <c r="B1552" i="4" s="1"/>
  <c r="B1553" i="4" a="1"/>
  <c r="B1553" i="4" s="1"/>
  <c r="B1555" i="4" a="1"/>
  <c r="B1555" i="4" s="1"/>
  <c r="B1556" i="4" a="1"/>
  <c r="B1556" i="4" s="1"/>
  <c r="B1557" i="4" a="1"/>
  <c r="B1557" i="4" s="1"/>
  <c r="B1558" i="4" a="1"/>
  <c r="B1558" i="4" s="1"/>
  <c r="B1559" i="4" a="1"/>
  <c r="B1559" i="4" s="1"/>
  <c r="B1560" i="4" a="1"/>
  <c r="B1560" i="4" s="1"/>
  <c r="B1561" i="4" a="1"/>
  <c r="B1561" i="4" s="1"/>
  <c r="B1563" i="4" a="1"/>
  <c r="B1563" i="4" s="1"/>
  <c r="B1564" i="4" a="1"/>
  <c r="B1564" i="4" s="1"/>
  <c r="B1565" i="4" a="1"/>
  <c r="B1565" i="4" s="1"/>
  <c r="B1566" i="4" a="1"/>
  <c r="B1566" i="4" s="1"/>
  <c r="B1567" i="4" a="1"/>
  <c r="B1567" i="4" s="1"/>
  <c r="B1568" i="4" a="1"/>
  <c r="B1568" i="4" s="1"/>
  <c r="B1569" i="4" a="1"/>
  <c r="B1569" i="4" s="1"/>
  <c r="B1571" i="4" a="1"/>
  <c r="B1571" i="4" s="1"/>
  <c r="B1572" i="4" a="1"/>
  <c r="B1572" i="4" s="1"/>
  <c r="B1573" i="4" a="1"/>
  <c r="B1573" i="4" s="1"/>
  <c r="B1574" i="4" a="1"/>
  <c r="B1574" i="4" s="1"/>
  <c r="B1575" i="4" a="1"/>
  <c r="B1575" i="4" s="1"/>
  <c r="B1576" i="4" a="1"/>
  <c r="B1576" i="4" s="1"/>
  <c r="B1577" i="4" a="1"/>
  <c r="B1577" i="4" s="1"/>
  <c r="B1579" i="4" a="1"/>
  <c r="B1579" i="4" s="1"/>
  <c r="B1580" i="4" a="1"/>
  <c r="B1580" i="4" s="1"/>
  <c r="B1581" i="4" a="1"/>
  <c r="B1581" i="4" s="1"/>
  <c r="B1582" i="4" a="1"/>
  <c r="B1582" i="4" s="1"/>
  <c r="B1583" i="4" a="1"/>
  <c r="B1583" i="4" s="1"/>
  <c r="B1584" i="4" a="1"/>
  <c r="B1584" i="4" s="1"/>
  <c r="B1585" i="4" a="1"/>
  <c r="B1585" i="4" s="1"/>
  <c r="B1587" i="4" a="1"/>
  <c r="B1587" i="4" s="1"/>
  <c r="B1588" i="4" a="1"/>
  <c r="B1588" i="4" s="1"/>
  <c r="B1589" i="4" a="1"/>
  <c r="B1589" i="4" s="1"/>
  <c r="B1590" i="4" a="1"/>
  <c r="B1590" i="4" s="1"/>
  <c r="B1591" i="4" a="1"/>
  <c r="B1591" i="4" s="1"/>
  <c r="B1592" i="4" a="1"/>
  <c r="B1592" i="4" s="1"/>
  <c r="B1593" i="4" a="1"/>
  <c r="B1593" i="4" s="1"/>
  <c r="B1595" i="4" a="1"/>
  <c r="B1595" i="4" s="1"/>
  <c r="B1596" i="4" a="1"/>
  <c r="B1596" i="4" s="1"/>
  <c r="B1597" i="4" a="1"/>
  <c r="B1597" i="4" s="1"/>
  <c r="B1598" i="4" a="1"/>
  <c r="B1598" i="4" s="1"/>
  <c r="B1599" i="4" a="1"/>
  <c r="B1599" i="4" s="1"/>
  <c r="B1600" i="4" a="1"/>
  <c r="B1600" i="4" s="1"/>
  <c r="B1601" i="4" a="1"/>
  <c r="B1601" i="4" s="1"/>
  <c r="B1603" i="4" a="1"/>
  <c r="B1603" i="4" s="1"/>
  <c r="B1604" i="4" a="1"/>
  <c r="B1604" i="4" s="1"/>
  <c r="B1605" i="4" a="1"/>
  <c r="B1605" i="4" s="1"/>
  <c r="B1606" i="4" a="1"/>
  <c r="B1606" i="4" s="1"/>
  <c r="B1607" i="4" a="1"/>
  <c r="B1607" i="4" s="1"/>
  <c r="B1608" i="4" a="1"/>
  <c r="B1608" i="4" s="1"/>
  <c r="B1609" i="4" a="1"/>
  <c r="B1609" i="4" s="1"/>
  <c r="B1611" i="4" a="1"/>
  <c r="B1611" i="4" s="1"/>
  <c r="B1612" i="4" a="1"/>
  <c r="B1612" i="4" s="1"/>
  <c r="B1613" i="4" a="1"/>
  <c r="B1613" i="4" s="1"/>
  <c r="B1614" i="4" a="1"/>
  <c r="B1614" i="4" s="1"/>
  <c r="B1615" i="4" a="1"/>
  <c r="B1615" i="4" s="1"/>
  <c r="B1616" i="4" a="1"/>
  <c r="B1616" i="4" s="1"/>
  <c r="B1617" i="4" a="1"/>
  <c r="B1617" i="4" s="1"/>
  <c r="B1619" i="4" a="1"/>
  <c r="B1619" i="4" s="1"/>
  <c r="B1620" i="4" a="1"/>
  <c r="B1620" i="4" s="1"/>
  <c r="B1621" i="4" a="1"/>
  <c r="B1621" i="4" s="1"/>
  <c r="B1622" i="4" a="1"/>
  <c r="B1622" i="4" s="1"/>
  <c r="B1623" i="4" a="1"/>
  <c r="B1623" i="4" s="1"/>
  <c r="B1624" i="4" a="1"/>
  <c r="B1624" i="4" s="1"/>
  <c r="B1625" i="4" a="1"/>
  <c r="B1625" i="4" s="1"/>
  <c r="B1627" i="4" a="1"/>
  <c r="B1627" i="4" s="1"/>
  <c r="B1628" i="4" a="1"/>
  <c r="B1628" i="4" s="1"/>
  <c r="B1629" i="4" a="1"/>
  <c r="B1629" i="4" s="1"/>
  <c r="B1630" i="4" a="1"/>
  <c r="B1630" i="4" s="1"/>
  <c r="B1631" i="4" a="1"/>
  <c r="B1631" i="4" s="1"/>
  <c r="B1632" i="4" a="1"/>
  <c r="B1632" i="4" s="1"/>
  <c r="B1633" i="4" a="1"/>
  <c r="B1633" i="4" s="1"/>
  <c r="B1635" i="4" a="1"/>
  <c r="B1635" i="4" s="1"/>
  <c r="B1636" i="4" a="1"/>
  <c r="B1636" i="4" s="1"/>
  <c r="B1637" i="4" a="1"/>
  <c r="B1637" i="4" s="1"/>
  <c r="B1638" i="4" a="1"/>
  <c r="B1638" i="4" s="1"/>
  <c r="B1639" i="4" a="1"/>
  <c r="B1639" i="4" s="1"/>
  <c r="B1640" i="4" a="1"/>
  <c r="B1640" i="4" s="1"/>
  <c r="B1641" i="4" a="1"/>
  <c r="B1641" i="4" s="1"/>
  <c r="B1643" i="4" a="1"/>
  <c r="B1643" i="4" s="1"/>
  <c r="B1644" i="4" a="1"/>
  <c r="B1644" i="4" s="1"/>
  <c r="B1645" i="4" a="1"/>
  <c r="B1645" i="4" s="1"/>
  <c r="B1646" i="4" a="1"/>
  <c r="B1646" i="4" s="1"/>
  <c r="B1647" i="4" a="1"/>
  <c r="B1647" i="4" s="1"/>
  <c r="B1648" i="4" a="1"/>
  <c r="B1648" i="4" s="1"/>
  <c r="B1649" i="4" a="1"/>
  <c r="B1649" i="4" s="1"/>
  <c r="B1651" i="4" a="1"/>
  <c r="B1651" i="4" s="1"/>
  <c r="B1652" i="4" a="1"/>
  <c r="B1652" i="4" s="1"/>
  <c r="B1653" i="4" a="1"/>
  <c r="B1653" i="4" s="1"/>
  <c r="B1654" i="4" a="1"/>
  <c r="B1654" i="4" s="1"/>
  <c r="B1655" i="4" a="1"/>
  <c r="B1655" i="4" s="1"/>
  <c r="B1656" i="4" a="1"/>
  <c r="B1656" i="4" s="1"/>
  <c r="B1657" i="4" a="1"/>
  <c r="B1657" i="4" s="1"/>
  <c r="B1659" i="4" a="1"/>
  <c r="B1659" i="4" s="1"/>
  <c r="B1660" i="4" a="1"/>
  <c r="B1660" i="4" s="1"/>
  <c r="B1661" i="4" a="1"/>
  <c r="B1661" i="4" s="1"/>
  <c r="B1662" i="4" a="1"/>
  <c r="B1662" i="4" s="1"/>
  <c r="B1663" i="4" a="1"/>
  <c r="B1663" i="4" s="1"/>
  <c r="B1664" i="4" a="1"/>
  <c r="B1664" i="4" s="1"/>
  <c r="B1665" i="4" a="1"/>
  <c r="B1665" i="4" s="1"/>
  <c r="B1667" i="4" a="1"/>
  <c r="B1667" i="4" s="1"/>
  <c r="B1668" i="4" a="1"/>
  <c r="B1668" i="4" s="1"/>
  <c r="B1669" i="4" a="1"/>
  <c r="B1669" i="4" s="1"/>
  <c r="B1670" i="4" a="1"/>
  <c r="B1670" i="4" s="1"/>
  <c r="B1671" i="4" a="1"/>
  <c r="B1671" i="4" s="1"/>
  <c r="B1672" i="4" a="1"/>
  <c r="B1672" i="4" s="1"/>
  <c r="B1673" i="4" a="1"/>
  <c r="B1673" i="4" s="1"/>
  <c r="B1675" i="4" a="1"/>
  <c r="B1675" i="4" s="1"/>
  <c r="B1676" i="4" a="1"/>
  <c r="B1676" i="4" s="1"/>
  <c r="B1677" i="4" a="1"/>
  <c r="B1677" i="4" s="1"/>
  <c r="B1678" i="4" a="1"/>
  <c r="B1678" i="4" s="1"/>
  <c r="B1679" i="4" a="1"/>
  <c r="B1679" i="4" s="1"/>
  <c r="B1680" i="4" a="1"/>
  <c r="B1680" i="4" s="1"/>
  <c r="B1681" i="4" a="1"/>
  <c r="B1681" i="4" s="1"/>
  <c r="B1683" i="4" a="1"/>
  <c r="B1683" i="4" s="1"/>
  <c r="B1684" i="4" a="1"/>
  <c r="B1684" i="4" s="1"/>
  <c r="B1685" i="4" a="1"/>
  <c r="B1685" i="4" s="1"/>
  <c r="B1686" i="4" a="1"/>
  <c r="B1686" i="4" s="1"/>
  <c r="B1687" i="4" a="1"/>
  <c r="B1687" i="4" s="1"/>
  <c r="B1688" i="4" a="1"/>
  <c r="B1688" i="4" s="1"/>
  <c r="B1689" i="4" a="1"/>
  <c r="B1689" i="4" s="1"/>
  <c r="B1691" i="4" a="1"/>
  <c r="B1691" i="4" s="1"/>
  <c r="B1692" i="4" a="1"/>
  <c r="B1692" i="4" s="1"/>
  <c r="B1693" i="4" a="1"/>
  <c r="B1693" i="4" s="1"/>
  <c r="B1694" i="4" a="1"/>
  <c r="B1694" i="4" s="1"/>
  <c r="B1695" i="4" a="1"/>
  <c r="B1695" i="4" s="1"/>
  <c r="B1696" i="4" a="1"/>
  <c r="B1696" i="4" s="1"/>
  <c r="B1697" i="4" a="1"/>
  <c r="B1697" i="4" s="1"/>
  <c r="B1699" i="4" a="1"/>
  <c r="B1699" i="4" s="1"/>
  <c r="B1700" i="4" a="1"/>
  <c r="B1700" i="4" s="1"/>
  <c r="B1701" i="4" a="1"/>
  <c r="B1701" i="4" s="1"/>
  <c r="B1702" i="4" a="1"/>
  <c r="B1702" i="4" s="1"/>
  <c r="B1703" i="4" a="1"/>
  <c r="B1703" i="4" s="1"/>
  <c r="B1704" i="4" a="1"/>
  <c r="B1704" i="4" s="1"/>
  <c r="B1705" i="4" a="1"/>
  <c r="B1705" i="4" s="1"/>
  <c r="B1707" i="4" a="1"/>
  <c r="B1707" i="4" s="1"/>
  <c r="B1708" i="4" a="1"/>
  <c r="B1708" i="4" s="1"/>
  <c r="B1709" i="4" a="1"/>
  <c r="B1709" i="4" s="1"/>
  <c r="B1710" i="4" a="1"/>
  <c r="B1710" i="4" s="1"/>
  <c r="B1711" i="4" a="1"/>
  <c r="B1711" i="4" s="1"/>
  <c r="B1712" i="4" a="1"/>
  <c r="B1712" i="4" s="1"/>
  <c r="B1713" i="4" a="1"/>
  <c r="B1713" i="4" s="1"/>
  <c r="B1715" i="4" a="1"/>
  <c r="B1715" i="4" s="1"/>
  <c r="B1716" i="4" a="1"/>
  <c r="B1716" i="4" s="1"/>
  <c r="B1717" i="4" a="1"/>
  <c r="B1717" i="4" s="1"/>
  <c r="B1718" i="4" a="1"/>
  <c r="B1718" i="4" s="1"/>
  <c r="B1719" i="4" a="1"/>
  <c r="B1719" i="4" s="1"/>
  <c r="B1720" i="4" a="1"/>
  <c r="B1720" i="4" s="1"/>
  <c r="B1721" i="4" a="1"/>
  <c r="B1721" i="4" s="1"/>
  <c r="B1723" i="4" a="1"/>
  <c r="B1723" i="4" s="1"/>
  <c r="B1724" i="4" a="1"/>
  <c r="B1724" i="4" s="1"/>
  <c r="B1725" i="4" a="1"/>
  <c r="B1725" i="4" s="1"/>
  <c r="B1726" i="4" a="1"/>
  <c r="B1726" i="4" s="1"/>
  <c r="B1727" i="4" a="1"/>
  <c r="B1727" i="4" s="1"/>
  <c r="B1728" i="4" a="1"/>
  <c r="B1728" i="4" s="1"/>
  <c r="B1729" i="4" a="1"/>
  <c r="B1729" i="4" s="1"/>
  <c r="B1731" i="4" a="1"/>
  <c r="B1731" i="4" s="1"/>
  <c r="B1732" i="4" a="1"/>
  <c r="B1732" i="4" s="1"/>
  <c r="B1733" i="4" a="1"/>
  <c r="B1733" i="4" s="1"/>
  <c r="B1734" i="4" a="1"/>
  <c r="B1734" i="4" s="1"/>
  <c r="B1735" i="4" a="1"/>
  <c r="B1735" i="4" s="1"/>
  <c r="B1736" i="4" a="1"/>
  <c r="B1736" i="4" s="1"/>
  <c r="B1737" i="4" a="1"/>
  <c r="B1737" i="4" s="1"/>
  <c r="B1739" i="4" a="1"/>
  <c r="B1739" i="4" s="1"/>
  <c r="B1740" i="4" a="1"/>
  <c r="B1740" i="4" s="1"/>
  <c r="B1741" i="4" a="1"/>
  <c r="B1741" i="4" s="1"/>
  <c r="B1742" i="4" a="1"/>
  <c r="B1742" i="4" s="1"/>
  <c r="B1743" i="4" a="1"/>
  <c r="B1743" i="4" s="1"/>
  <c r="B1744" i="4" a="1"/>
  <c r="B1744" i="4" s="1"/>
  <c r="B1745" i="4" a="1"/>
  <c r="B1745" i="4" s="1"/>
  <c r="B1747" i="4" a="1"/>
  <c r="B1747" i="4" s="1"/>
  <c r="B1748" i="4" a="1"/>
  <c r="B1748" i="4" s="1"/>
  <c r="B1749" i="4" a="1"/>
  <c r="B1749" i="4" s="1"/>
  <c r="B1750" i="4" a="1"/>
  <c r="B1750" i="4" s="1"/>
  <c r="B1751" i="4" a="1"/>
  <c r="B1751" i="4" s="1"/>
  <c r="B1752" i="4" a="1"/>
  <c r="B1752" i="4" s="1"/>
  <c r="B1753" i="4" a="1"/>
  <c r="B1753" i="4" s="1"/>
  <c r="B1755" i="4" a="1"/>
  <c r="B1755" i="4" s="1"/>
  <c r="B1756" i="4" a="1"/>
  <c r="B1756" i="4" s="1"/>
  <c r="B1757" i="4" a="1"/>
  <c r="B1757" i="4" s="1"/>
  <c r="B1758" i="4" a="1"/>
  <c r="B1758" i="4" s="1"/>
  <c r="B1759" i="4" a="1"/>
  <c r="B1759" i="4" s="1"/>
  <c r="B1760" i="4" a="1"/>
  <c r="B1760" i="4" s="1"/>
  <c r="B1761" i="4" a="1"/>
  <c r="B1761" i="4" s="1"/>
  <c r="B1763" i="4" a="1"/>
  <c r="B1763" i="4" s="1"/>
  <c r="B1764" i="4" a="1"/>
  <c r="B1764" i="4" s="1"/>
  <c r="B1765" i="4" a="1"/>
  <c r="B1765" i="4" s="1"/>
  <c r="B1766" i="4" a="1"/>
  <c r="B1766" i="4" s="1"/>
  <c r="B1767" i="4" a="1"/>
  <c r="B1767" i="4" s="1"/>
  <c r="B1768" i="4" a="1"/>
  <c r="B1768" i="4" s="1"/>
  <c r="B1769" i="4" a="1"/>
  <c r="B1769" i="4" s="1"/>
  <c r="B1771" i="4" a="1"/>
  <c r="B1771" i="4" s="1"/>
  <c r="B1772" i="4" a="1"/>
  <c r="B1772" i="4" s="1"/>
  <c r="B1773" i="4" a="1"/>
  <c r="B1773" i="4" s="1"/>
  <c r="B1774" i="4" a="1"/>
  <c r="B1774" i="4" s="1"/>
  <c r="B1775" i="4" a="1"/>
  <c r="B1775" i="4" s="1"/>
  <c r="B1776" i="4" a="1"/>
  <c r="B1776" i="4" s="1"/>
  <c r="B1777" i="4" a="1"/>
  <c r="B1777" i="4" s="1"/>
  <c r="B1779" i="4" a="1"/>
  <c r="B1779" i="4" s="1"/>
  <c r="B1780" i="4" a="1"/>
  <c r="B1780" i="4" s="1"/>
  <c r="B1781" i="4" a="1"/>
  <c r="B1781" i="4" s="1"/>
  <c r="B1782" i="4" a="1"/>
  <c r="B1782" i="4" s="1"/>
  <c r="B1783" i="4" a="1"/>
  <c r="B1783" i="4" s="1"/>
  <c r="B1784" i="4" a="1"/>
  <c r="B1784" i="4" s="1"/>
  <c r="B1785" i="4" a="1"/>
  <c r="B1785" i="4" s="1"/>
  <c r="B1787" i="4" a="1"/>
  <c r="B1787" i="4" s="1"/>
  <c r="B1788" i="4" a="1"/>
  <c r="B1788" i="4" s="1"/>
  <c r="B1789" i="4" a="1"/>
  <c r="B1789" i="4" s="1"/>
  <c r="B1790" i="4" a="1"/>
  <c r="B1790" i="4" s="1"/>
  <c r="B1791" i="4" a="1"/>
  <c r="B1791" i="4" s="1"/>
  <c r="B1792" i="4" a="1"/>
  <c r="B1792" i="4" s="1"/>
  <c r="B1793" i="4" a="1"/>
  <c r="B1793" i="4" s="1"/>
  <c r="B1795" i="4" a="1"/>
  <c r="B1795" i="4" s="1"/>
  <c r="B1796" i="4" a="1"/>
  <c r="B1796" i="4" s="1"/>
  <c r="B1797" i="4" a="1"/>
  <c r="B1797" i="4" s="1"/>
  <c r="B1798" i="4" a="1"/>
  <c r="B1798" i="4" s="1"/>
  <c r="B1799" i="4" a="1"/>
  <c r="B1799" i="4" s="1"/>
  <c r="B1800" i="4" a="1"/>
  <c r="B1800" i="4" s="1"/>
  <c r="B1801" i="4" a="1"/>
  <c r="B1801" i="4" s="1"/>
  <c r="B1803" i="4" a="1"/>
  <c r="B1803" i="4" s="1"/>
  <c r="B1804" i="4" a="1"/>
  <c r="B1804" i="4" s="1"/>
  <c r="B1805" i="4" a="1"/>
  <c r="B1805" i="4" s="1"/>
  <c r="B1806" i="4" a="1"/>
  <c r="B1806" i="4" s="1"/>
  <c r="B1807" i="4" a="1"/>
  <c r="B1807" i="4" s="1"/>
  <c r="B1808" i="4" a="1"/>
  <c r="B1808" i="4" s="1"/>
  <c r="B1809" i="4" a="1"/>
  <c r="B1809" i="4" s="1"/>
  <c r="B1811" i="4" a="1"/>
  <c r="B1811" i="4" s="1"/>
  <c r="B1812" i="4" a="1"/>
  <c r="B1812" i="4" s="1"/>
  <c r="B1813" i="4" a="1"/>
  <c r="B1813" i="4" s="1"/>
  <c r="B1814" i="4" a="1"/>
  <c r="B1814" i="4" s="1"/>
  <c r="B1815" i="4" a="1"/>
  <c r="B1815" i="4" s="1"/>
  <c r="B1816" i="4" a="1"/>
  <c r="B1816" i="4" s="1"/>
  <c r="B1817" i="4" a="1"/>
  <c r="B1817" i="4" s="1"/>
  <c r="B1819" i="4" a="1"/>
  <c r="B1819" i="4" s="1"/>
  <c r="B1820" i="4" a="1"/>
  <c r="B1820" i="4" s="1"/>
  <c r="B1821" i="4" a="1"/>
  <c r="B1821" i="4" s="1"/>
  <c r="B1822" i="4" a="1"/>
  <c r="B1822" i="4" s="1"/>
  <c r="B1823" i="4" a="1"/>
  <c r="B1823" i="4" s="1"/>
  <c r="B1824" i="4" a="1"/>
  <c r="B1824" i="4" s="1"/>
  <c r="B1825" i="4" a="1"/>
  <c r="B1825" i="4" s="1"/>
  <c r="B1827" i="4" a="1"/>
  <c r="B1827" i="4" s="1"/>
  <c r="B1828" i="4" a="1"/>
  <c r="B1828" i="4" s="1"/>
  <c r="B1829" i="4" a="1"/>
  <c r="B1829" i="4" s="1"/>
  <c r="B1830" i="4" a="1"/>
  <c r="B1830" i="4" s="1"/>
  <c r="B1831" i="4" a="1"/>
  <c r="B1831" i="4" s="1"/>
  <c r="B1832" i="4" a="1"/>
  <c r="B1832" i="4" s="1"/>
  <c r="B1833" i="4" a="1"/>
  <c r="B1833" i="4" s="1"/>
  <c r="B1835" i="4" a="1"/>
  <c r="B1835" i="4" s="1"/>
  <c r="B1836" i="4" a="1"/>
  <c r="B1836" i="4" s="1"/>
  <c r="B1837" i="4" a="1"/>
  <c r="B1837" i="4" s="1"/>
  <c r="B1838" i="4" a="1"/>
  <c r="B1838" i="4" s="1"/>
  <c r="B1839" i="4" a="1"/>
  <c r="B1839" i="4" s="1"/>
  <c r="B1840" i="4" a="1"/>
  <c r="B1840" i="4" s="1"/>
  <c r="B1841" i="4" a="1"/>
  <c r="B1841" i="4" s="1"/>
  <c r="B1843" i="4" a="1"/>
  <c r="B1843" i="4" s="1"/>
  <c r="B1844" i="4" a="1"/>
  <c r="B1844" i="4" s="1"/>
  <c r="B1845" i="4" a="1"/>
  <c r="B1845" i="4" s="1"/>
  <c r="B1846" i="4" a="1"/>
  <c r="B1846" i="4" s="1"/>
  <c r="B1847" i="4" a="1"/>
  <c r="B1847" i="4" s="1"/>
  <c r="B1848" i="4" a="1"/>
  <c r="B1848" i="4" s="1"/>
  <c r="B1849" i="4" a="1"/>
  <c r="B1849" i="4" s="1"/>
  <c r="B1851" i="4" a="1"/>
  <c r="B1851" i="4" s="1"/>
  <c r="B1852" i="4" a="1"/>
  <c r="B1852" i="4" s="1"/>
  <c r="B1853" i="4" a="1"/>
  <c r="B1853" i="4" s="1"/>
  <c r="B1854" i="4" a="1"/>
  <c r="B1854" i="4" s="1"/>
  <c r="B1855" i="4" a="1"/>
  <c r="B1855" i="4" s="1"/>
  <c r="B1856" i="4" a="1"/>
  <c r="B1856" i="4" s="1"/>
  <c r="B1857" i="4" a="1"/>
  <c r="B1857" i="4" s="1"/>
  <c r="B1859" i="4" a="1"/>
  <c r="B1859" i="4" s="1"/>
  <c r="B1860" i="4" a="1"/>
  <c r="B1860" i="4" s="1"/>
  <c r="B1861" i="4" a="1"/>
  <c r="B1861" i="4" s="1"/>
  <c r="B1862" i="4" a="1"/>
  <c r="B1862" i="4" s="1"/>
  <c r="B1863" i="4" a="1"/>
  <c r="B1863" i="4" s="1"/>
  <c r="B1864" i="4" a="1"/>
  <c r="B1864" i="4" s="1"/>
  <c r="B1865" i="4" a="1"/>
  <c r="B1865" i="4" s="1"/>
  <c r="B1867" i="4" a="1"/>
  <c r="B1867" i="4" s="1"/>
  <c r="B1868" i="4" a="1"/>
  <c r="B1868" i="4" s="1"/>
  <c r="B1869" i="4" a="1"/>
  <c r="B1869" i="4" s="1"/>
  <c r="B1870" i="4" a="1"/>
  <c r="B1870" i="4" s="1"/>
  <c r="B1871" i="4" a="1"/>
  <c r="B1871" i="4" s="1"/>
  <c r="B1872" i="4" a="1"/>
  <c r="B1872" i="4" s="1"/>
  <c r="B1873" i="4" a="1"/>
  <c r="B1873" i="4" s="1"/>
  <c r="B1875" i="4" a="1"/>
  <c r="B1875" i="4" s="1"/>
  <c r="B1876" i="4" a="1"/>
  <c r="B1876" i="4" s="1"/>
  <c r="B1877" i="4" a="1"/>
  <c r="B1877" i="4" s="1"/>
  <c r="B1878" i="4" a="1"/>
  <c r="B1878" i="4" s="1"/>
  <c r="B1879" i="4" a="1"/>
  <c r="B1879" i="4" s="1"/>
  <c r="B1880" i="4" a="1"/>
  <c r="B1880" i="4" s="1"/>
  <c r="B1881" i="4" a="1"/>
  <c r="B1881" i="4" s="1"/>
  <c r="B1883" i="4" a="1"/>
  <c r="B1883" i="4" s="1"/>
  <c r="B1884" i="4" a="1"/>
  <c r="B1884" i="4" s="1"/>
  <c r="B1885" i="4" a="1"/>
  <c r="B1885" i="4" s="1"/>
  <c r="B1886" i="4" a="1"/>
  <c r="B1886" i="4" s="1"/>
  <c r="B1887" i="4" a="1"/>
  <c r="B1887" i="4" s="1"/>
  <c r="B1888" i="4" a="1"/>
  <c r="B1888" i="4" s="1"/>
  <c r="B1889" i="4" a="1"/>
  <c r="B1889" i="4" s="1"/>
  <c r="B1891" i="4" a="1"/>
  <c r="B1891" i="4" s="1"/>
  <c r="B1892" i="4" a="1"/>
  <c r="B1892" i="4" s="1"/>
  <c r="B1893" i="4" a="1"/>
  <c r="B1893" i="4" s="1"/>
  <c r="B1894" i="4" a="1"/>
  <c r="B1894" i="4" s="1"/>
  <c r="B1895" i="4" a="1"/>
  <c r="B1895" i="4" s="1"/>
  <c r="B1896" i="4" a="1"/>
  <c r="B1896" i="4" s="1"/>
  <c r="B1897" i="4" a="1"/>
  <c r="B1897" i="4" s="1"/>
  <c r="B1899" i="4" a="1"/>
  <c r="B1899" i="4" s="1"/>
  <c r="B1900" i="4" a="1"/>
  <c r="B1900" i="4" s="1"/>
  <c r="B1901" i="4" a="1"/>
  <c r="B1901" i="4" s="1"/>
  <c r="B1902" i="4" a="1"/>
  <c r="B1902" i="4" s="1"/>
  <c r="B1903" i="4" a="1"/>
  <c r="B1903" i="4" s="1"/>
  <c r="B1904" i="4" a="1"/>
  <c r="B1904" i="4" s="1"/>
  <c r="B1905" i="4" a="1"/>
  <c r="B1905" i="4" s="1"/>
  <c r="B1907" i="4" a="1"/>
  <c r="B1907" i="4" s="1"/>
  <c r="B1908" i="4" a="1"/>
  <c r="B1908" i="4" s="1"/>
  <c r="B1909" i="4" a="1"/>
  <c r="B1909" i="4" s="1"/>
  <c r="B1910" i="4" a="1"/>
  <c r="B1910" i="4" s="1"/>
  <c r="B1911" i="4" a="1"/>
  <c r="B1911" i="4" s="1"/>
  <c r="B1912" i="4" a="1"/>
  <c r="B1912" i="4" s="1"/>
  <c r="B1913" i="4" a="1"/>
  <c r="B1913" i="4" s="1"/>
  <c r="B1915" i="4" a="1"/>
  <c r="B1915" i="4" s="1"/>
  <c r="B1916" i="4" a="1"/>
  <c r="B1916" i="4" s="1"/>
  <c r="B1917" i="4" a="1"/>
  <c r="B1917" i="4" s="1"/>
  <c r="B1918" i="4" a="1"/>
  <c r="B1918" i="4" s="1"/>
  <c r="B1919" i="4" a="1"/>
  <c r="B1919" i="4" s="1"/>
  <c r="B1920" i="4" a="1"/>
  <c r="B1920" i="4" s="1"/>
  <c r="B1921" i="4" a="1"/>
  <c r="B1921" i="4" s="1"/>
  <c r="B1923" i="4" a="1"/>
  <c r="B1923" i="4" s="1"/>
  <c r="B1924" i="4" a="1"/>
  <c r="B1924" i="4" s="1"/>
  <c r="B1925" i="4" a="1"/>
  <c r="B1925" i="4" s="1"/>
  <c r="B1926" i="4" a="1"/>
  <c r="B1926" i="4" s="1"/>
  <c r="B1927" i="4" a="1"/>
  <c r="B1927" i="4" s="1"/>
  <c r="B1928" i="4" a="1"/>
  <c r="B1928" i="4" s="1"/>
  <c r="B1929" i="4" a="1"/>
  <c r="B1929" i="4" s="1"/>
  <c r="B1931" i="4" a="1"/>
  <c r="B1931" i="4" s="1"/>
  <c r="B1932" i="4" a="1"/>
  <c r="B1932" i="4" s="1"/>
  <c r="B1933" i="4" a="1"/>
  <c r="B1933" i="4" s="1"/>
  <c r="B1934" i="4" a="1"/>
  <c r="B1934" i="4" s="1"/>
  <c r="B1935" i="4" a="1"/>
  <c r="B1935" i="4" s="1"/>
  <c r="B1936" i="4" a="1"/>
  <c r="B1936" i="4" s="1"/>
  <c r="B1937" i="4" a="1"/>
  <c r="B1937" i="4" s="1"/>
  <c r="B1939" i="4" a="1"/>
  <c r="B1939" i="4" s="1"/>
  <c r="B1940" i="4" a="1"/>
  <c r="B1940" i="4" s="1"/>
  <c r="B1941" i="4" a="1"/>
  <c r="B1941" i="4" s="1"/>
  <c r="B1942" i="4" a="1"/>
  <c r="B1942" i="4" s="1"/>
  <c r="B1943" i="4" a="1"/>
  <c r="B1943" i="4" s="1"/>
  <c r="B1944" i="4" a="1"/>
  <c r="B1944" i="4" s="1"/>
  <c r="B1945" i="4" a="1"/>
  <c r="B1945" i="4" s="1"/>
  <c r="B1947" i="4" a="1"/>
  <c r="B1947" i="4" s="1"/>
  <c r="B1948" i="4" a="1"/>
  <c r="B1948" i="4" s="1"/>
  <c r="B1949" i="4" a="1"/>
  <c r="B1949" i="4" s="1"/>
  <c r="B1950" i="4" a="1"/>
  <c r="B1950" i="4" s="1"/>
  <c r="B1951" i="4" a="1"/>
  <c r="B1951" i="4" s="1"/>
  <c r="B1952" i="4" a="1"/>
  <c r="B1952" i="4" s="1"/>
  <c r="B1953" i="4" a="1"/>
  <c r="B1953" i="4" s="1"/>
  <c r="B1955" i="4" a="1"/>
  <c r="B1955" i="4" s="1"/>
  <c r="B1956" i="4" a="1"/>
  <c r="B1956" i="4" s="1"/>
  <c r="B1957" i="4" a="1"/>
  <c r="B1957" i="4" s="1"/>
  <c r="B1958" i="4" a="1"/>
  <c r="B1958" i="4" s="1"/>
  <c r="B1959" i="4" a="1"/>
  <c r="B1959" i="4" s="1"/>
  <c r="B1960" i="4" a="1"/>
  <c r="B1960" i="4" s="1"/>
  <c r="B1961" i="4" a="1"/>
  <c r="B1961" i="4" s="1"/>
  <c r="B1963" i="4" a="1"/>
  <c r="B1963" i="4" s="1"/>
  <c r="B1964" i="4" a="1"/>
  <c r="B1964" i="4" s="1"/>
  <c r="B1965" i="4" a="1"/>
  <c r="B1965" i="4" s="1"/>
  <c r="B1966" i="4" a="1"/>
  <c r="B1966" i="4" s="1"/>
  <c r="B1967" i="4" a="1"/>
  <c r="B1967" i="4" s="1"/>
  <c r="B1968" i="4" a="1"/>
  <c r="B1968" i="4" s="1"/>
  <c r="B1969" i="4" a="1"/>
  <c r="B1969" i="4" s="1"/>
  <c r="B1971" i="4" a="1"/>
  <c r="B1971" i="4" s="1"/>
  <c r="B1972" i="4" a="1"/>
  <c r="B1972" i="4" s="1"/>
  <c r="B1973" i="4" a="1"/>
  <c r="B1973" i="4" s="1"/>
  <c r="B1974" i="4" a="1"/>
  <c r="B1974" i="4" s="1"/>
  <c r="B1975" i="4" a="1"/>
  <c r="B1975" i="4" s="1"/>
  <c r="B1976" i="4" a="1"/>
  <c r="B1976" i="4" s="1"/>
  <c r="B1977" i="4" a="1"/>
  <c r="B1977" i="4" s="1"/>
  <c r="B1979" i="4" a="1"/>
  <c r="B1979" i="4" s="1"/>
  <c r="B1980" i="4" a="1"/>
  <c r="B1980" i="4" s="1"/>
  <c r="B1981" i="4" a="1"/>
  <c r="B1981" i="4" s="1"/>
  <c r="B1982" i="4" a="1"/>
  <c r="B1982" i="4" s="1"/>
  <c r="B1983" i="4" a="1"/>
  <c r="B1983" i="4" s="1"/>
  <c r="B1984" i="4" a="1"/>
  <c r="B1984" i="4" s="1"/>
  <c r="B1985" i="4" a="1"/>
  <c r="B1985" i="4" s="1"/>
  <c r="B1987" i="4" a="1"/>
  <c r="B1987" i="4" s="1"/>
  <c r="B1988" i="4" a="1"/>
  <c r="B1988" i="4" s="1"/>
  <c r="B1989" i="4" a="1"/>
  <c r="B1989" i="4" s="1"/>
  <c r="B1990" i="4" a="1"/>
  <c r="B1990" i="4" s="1"/>
  <c r="B1991" i="4" a="1"/>
  <c r="B1991" i="4" s="1"/>
  <c r="B1992" i="4" a="1"/>
  <c r="B1992" i="4" s="1"/>
  <c r="B1993" i="4" a="1"/>
  <c r="B1993" i="4" s="1"/>
  <c r="B1995" i="4" a="1"/>
  <c r="B1995" i="4" s="1"/>
  <c r="B1996" i="4" a="1"/>
  <c r="B1996" i="4" s="1"/>
  <c r="B1997" i="4" a="1"/>
  <c r="B1997" i="4" s="1"/>
  <c r="B1998" i="4" a="1"/>
  <c r="B1998" i="4" s="1"/>
  <c r="B1999" i="4" a="1"/>
  <c r="B1999" i="4" s="1"/>
  <c r="B2000" i="4" a="1"/>
  <c r="B2000" i="4" s="1"/>
  <c r="B2001" i="4" a="1"/>
  <c r="B2001" i="4" s="1"/>
  <c r="B2003" i="4" a="1"/>
  <c r="B2003" i="4" s="1"/>
  <c r="B2004" i="4" a="1"/>
  <c r="B2004" i="4" s="1"/>
  <c r="B2005" i="4" a="1"/>
  <c r="B2005" i="4" s="1"/>
  <c r="B2006" i="4" a="1"/>
  <c r="B2006" i="4" s="1"/>
  <c r="B2007" i="4" a="1"/>
  <c r="B2007" i="4" s="1"/>
  <c r="B2008" i="4" a="1"/>
  <c r="B2008" i="4" s="1"/>
  <c r="B2009" i="4" a="1"/>
  <c r="B2009" i="4" s="1"/>
  <c r="B2011" i="4" a="1"/>
  <c r="B2011" i="4" s="1"/>
  <c r="B2012" i="4" a="1"/>
  <c r="B2012" i="4" s="1"/>
  <c r="B2013" i="4" a="1"/>
  <c r="B2013" i="4" s="1"/>
  <c r="B2014" i="4" a="1"/>
  <c r="B2014" i="4" s="1"/>
  <c r="B2015" i="4" a="1"/>
  <c r="B2015" i="4" s="1"/>
  <c r="B2016" i="4" a="1"/>
  <c r="B2016" i="4" s="1"/>
  <c r="B2017" i="4" a="1"/>
  <c r="B2017" i="4" s="1"/>
  <c r="B2019" i="4" a="1"/>
  <c r="B2019" i="4" s="1"/>
  <c r="B2020" i="4" a="1"/>
  <c r="B2020" i="4" s="1"/>
  <c r="B2021" i="4" a="1"/>
  <c r="B2021" i="4" s="1"/>
  <c r="B2022" i="4" a="1"/>
  <c r="B2022" i="4" s="1"/>
  <c r="B2023" i="4" a="1"/>
  <c r="B2023" i="4" s="1"/>
  <c r="B2024" i="4" a="1"/>
  <c r="B2024" i="4" s="1"/>
  <c r="B2025" i="4" a="1"/>
  <c r="B2025" i="4" s="1"/>
  <c r="B2027" i="4" a="1"/>
  <c r="B2027" i="4" s="1"/>
  <c r="B2028" i="4" a="1"/>
  <c r="B2028" i="4" s="1"/>
  <c r="B2029" i="4" a="1"/>
  <c r="B2029" i="4" s="1"/>
  <c r="B2030" i="4" a="1"/>
  <c r="B2030" i="4" s="1"/>
  <c r="B2031" i="4" a="1"/>
  <c r="B2031" i="4" s="1"/>
  <c r="B2032" i="4" a="1"/>
  <c r="B2032" i="4" s="1"/>
  <c r="B2033" i="4" a="1"/>
  <c r="B2033" i="4" s="1"/>
  <c r="B2035" i="4" a="1"/>
  <c r="B2035" i="4" s="1"/>
  <c r="B2036" i="4" a="1"/>
  <c r="B2036" i="4" s="1"/>
  <c r="B2037" i="4" a="1"/>
  <c r="B2037" i="4" s="1"/>
  <c r="B2038" i="4" a="1"/>
  <c r="B2038" i="4" s="1"/>
  <c r="B2039" i="4" a="1"/>
  <c r="B2039" i="4" s="1"/>
  <c r="B2040" i="4" a="1"/>
  <c r="B2040" i="4" s="1"/>
  <c r="B2041" i="4" a="1"/>
  <c r="B2041" i="4" s="1"/>
  <c r="B2043" i="4" a="1"/>
  <c r="B2043" i="4" s="1"/>
  <c r="B2044" i="4" a="1"/>
  <c r="B2044" i="4" s="1"/>
  <c r="B2045" i="4" a="1"/>
  <c r="B2045" i="4" s="1"/>
  <c r="B2046" i="4" a="1"/>
  <c r="B2046" i="4" s="1"/>
  <c r="B2047" i="4" a="1"/>
  <c r="B2047" i="4" s="1"/>
  <c r="B2048" i="4" a="1"/>
  <c r="B2048" i="4" s="1"/>
  <c r="B2049" i="4" a="1"/>
  <c r="B2049" i="4" s="1"/>
  <c r="B2051" i="4" a="1"/>
  <c r="B2051" i="4" s="1"/>
  <c r="B2052" i="4" a="1"/>
  <c r="B2052" i="4" s="1"/>
  <c r="B2053" i="4" a="1"/>
  <c r="B2053" i="4" s="1"/>
  <c r="B2054" i="4" a="1"/>
  <c r="B2054" i="4" s="1"/>
  <c r="B2055" i="4" a="1"/>
  <c r="B2055" i="4" s="1"/>
  <c r="B2056" i="4" a="1"/>
  <c r="B2056" i="4" s="1"/>
  <c r="B2057" i="4" a="1"/>
  <c r="B2057" i="4" s="1"/>
  <c r="B2059" i="4" a="1"/>
  <c r="B2059" i="4" s="1"/>
  <c r="B2060" i="4" a="1"/>
  <c r="B2060" i="4" s="1"/>
  <c r="B2061" i="4" a="1"/>
  <c r="B2061" i="4" s="1"/>
  <c r="B2062" i="4" a="1"/>
  <c r="B2062" i="4" s="1"/>
  <c r="B2063" i="4" a="1"/>
  <c r="B2063" i="4" s="1"/>
  <c r="B2064" i="4" a="1"/>
  <c r="B2064" i="4" s="1"/>
  <c r="B2065" i="4" a="1"/>
  <c r="B2065" i="4" s="1"/>
  <c r="B2067" i="4" a="1"/>
  <c r="B2067" i="4" s="1"/>
  <c r="B2068" i="4" a="1"/>
  <c r="B2068" i="4" s="1"/>
  <c r="B2069" i="4" a="1"/>
  <c r="B2069" i="4" s="1"/>
  <c r="B2070" i="4" a="1"/>
  <c r="B2070" i="4" s="1"/>
  <c r="B2071" i="4" a="1"/>
  <c r="B2071" i="4" s="1"/>
  <c r="B2072" i="4" a="1"/>
  <c r="B2072" i="4" s="1"/>
  <c r="B2073" i="4" a="1"/>
  <c r="B2073" i="4" s="1"/>
  <c r="B2075" i="4" a="1"/>
  <c r="B2075" i="4" s="1"/>
  <c r="B2076" i="4" a="1"/>
  <c r="B2076" i="4" s="1"/>
  <c r="B2077" i="4" a="1"/>
  <c r="B2077" i="4" s="1"/>
  <c r="B2078" i="4" a="1"/>
  <c r="B2078" i="4" s="1"/>
  <c r="B2079" i="4" a="1"/>
  <c r="B2079" i="4" s="1"/>
  <c r="B2080" i="4" a="1"/>
  <c r="B2080" i="4" s="1"/>
  <c r="B2081" i="4" a="1"/>
  <c r="B2081" i="4" s="1"/>
  <c r="B2083" i="4" a="1"/>
  <c r="B2083" i="4" s="1"/>
  <c r="B2084" i="4" a="1"/>
  <c r="B2084" i="4" s="1"/>
  <c r="B2085" i="4" a="1"/>
  <c r="B2085" i="4" s="1"/>
  <c r="B2086" i="4" a="1"/>
  <c r="B2086" i="4" s="1"/>
  <c r="B2087" i="4" a="1"/>
  <c r="B2087" i="4" s="1"/>
  <c r="B2088" i="4" a="1"/>
  <c r="B2088" i="4" s="1"/>
  <c r="B2089" i="4" a="1"/>
  <c r="B2089" i="4" s="1"/>
  <c r="B2091" i="4" a="1"/>
  <c r="B2091" i="4" s="1"/>
  <c r="B2092" i="4" a="1"/>
  <c r="B2092" i="4" s="1"/>
  <c r="B2093" i="4" a="1"/>
  <c r="B2093" i="4" s="1"/>
  <c r="B2094" i="4" a="1"/>
  <c r="B2094" i="4" s="1"/>
  <c r="B2095" i="4" a="1"/>
  <c r="B2095" i="4" s="1"/>
  <c r="B2096" i="4" a="1"/>
  <c r="B2096" i="4" s="1"/>
  <c r="B2097" i="4" a="1"/>
  <c r="B2097" i="4" s="1"/>
  <c r="B2099" i="4" a="1"/>
  <c r="B2099" i="4" s="1"/>
  <c r="B2100" i="4" a="1"/>
  <c r="B2100" i="4" s="1"/>
  <c r="B2101" i="4" a="1"/>
  <c r="B2101" i="4" s="1"/>
  <c r="B2102" i="4" a="1"/>
  <c r="B2102" i="4" s="1"/>
  <c r="B2103" i="4" a="1"/>
  <c r="B2103" i="4" s="1"/>
  <c r="B2104" i="4" a="1"/>
  <c r="B2104" i="4" s="1"/>
  <c r="B2105" i="4" a="1"/>
  <c r="B2105" i="4" s="1"/>
  <c r="B2107" i="4" a="1"/>
  <c r="B2107" i="4" s="1"/>
  <c r="B2108" i="4" a="1"/>
  <c r="B2108" i="4" s="1"/>
  <c r="B2109" i="4" a="1"/>
  <c r="B2109" i="4" s="1"/>
  <c r="B2110" i="4" a="1"/>
  <c r="B2110" i="4" s="1"/>
  <c r="B2111" i="4" a="1"/>
  <c r="B2111" i="4" s="1"/>
  <c r="B2112" i="4" a="1"/>
  <c r="B2112" i="4" s="1"/>
  <c r="B2113" i="4" a="1"/>
  <c r="B2113" i="4" s="1"/>
  <c r="B2115" i="4" a="1"/>
  <c r="B2115" i="4" s="1"/>
  <c r="B2116" i="4" a="1"/>
  <c r="B2116" i="4" s="1"/>
  <c r="B2117" i="4" a="1"/>
  <c r="B2117" i="4" s="1"/>
  <c r="B2118" i="4" a="1"/>
  <c r="B2118" i="4" s="1"/>
  <c r="B2119" i="4" a="1"/>
  <c r="B2119" i="4" s="1"/>
  <c r="B2120" i="4" a="1"/>
  <c r="B2120" i="4" s="1"/>
  <c r="B2121" i="4" a="1"/>
  <c r="B2121" i="4" s="1"/>
  <c r="B2123" i="4" a="1"/>
  <c r="B2123" i="4" s="1"/>
  <c r="B2124" i="4" a="1"/>
  <c r="B2124" i="4" s="1"/>
  <c r="B2125" i="4" a="1"/>
  <c r="B2125" i="4" s="1"/>
  <c r="B2126" i="4" a="1"/>
  <c r="B2126" i="4" s="1"/>
  <c r="B2127" i="4" a="1"/>
  <c r="B2127" i="4" s="1"/>
  <c r="B2128" i="4" a="1"/>
  <c r="B2128" i="4" s="1"/>
  <c r="B2129" i="4" a="1"/>
  <c r="B2129" i="4" s="1"/>
  <c r="B2131" i="4" a="1"/>
  <c r="B2131" i="4" s="1"/>
  <c r="B2132" i="4" a="1"/>
  <c r="B2132" i="4" s="1"/>
  <c r="B2133" i="4" a="1"/>
  <c r="B2133" i="4" s="1"/>
  <c r="B2134" i="4" a="1"/>
  <c r="B2134" i="4" s="1"/>
  <c r="B2135" i="4" a="1"/>
  <c r="B2135" i="4" s="1"/>
  <c r="B2136" i="4" a="1"/>
  <c r="B2136" i="4" s="1"/>
  <c r="B2137" i="4" a="1"/>
  <c r="B2137" i="4" s="1"/>
  <c r="B2139" i="4" a="1"/>
  <c r="B2139" i="4" s="1"/>
  <c r="B2140" i="4" a="1"/>
  <c r="B2140" i="4" s="1"/>
  <c r="B2141" i="4" a="1"/>
  <c r="B2141" i="4" s="1"/>
  <c r="B2142" i="4" a="1"/>
  <c r="B2142" i="4" s="1"/>
  <c r="B2143" i="4" a="1"/>
  <c r="B2143" i="4" s="1"/>
  <c r="B2144" i="4" a="1"/>
  <c r="B2144" i="4" s="1"/>
  <c r="B2145" i="4" a="1"/>
  <c r="B2145" i="4" s="1"/>
  <c r="B2147" i="4" a="1"/>
  <c r="B2147" i="4" s="1"/>
  <c r="B2148" i="4" a="1"/>
  <c r="B2148" i="4" s="1"/>
  <c r="B2149" i="4" a="1"/>
  <c r="B2149" i="4" s="1"/>
  <c r="B2150" i="4" a="1"/>
  <c r="B2150" i="4" s="1"/>
  <c r="B2151" i="4" a="1"/>
  <c r="B2151" i="4" s="1"/>
  <c r="B2152" i="4" a="1"/>
  <c r="B2152" i="4" s="1"/>
  <c r="B2153" i="4" a="1"/>
  <c r="B2153" i="4" s="1"/>
  <c r="B2155" i="4" a="1"/>
  <c r="B2155" i="4" s="1"/>
  <c r="B2156" i="4" a="1"/>
  <c r="B2156" i="4" s="1"/>
  <c r="B2157" i="4" a="1"/>
  <c r="B2157" i="4" s="1"/>
  <c r="B2158" i="4" a="1"/>
  <c r="B2158" i="4" s="1"/>
  <c r="B2159" i="4" a="1"/>
  <c r="B2159" i="4" s="1"/>
  <c r="B2160" i="4" a="1"/>
  <c r="B2160" i="4" s="1"/>
  <c r="B2161" i="4" a="1"/>
  <c r="B2161" i="4" s="1"/>
  <c r="B2163" i="4" a="1"/>
  <c r="B2163" i="4" s="1"/>
  <c r="B2164" i="4" a="1"/>
  <c r="B2164" i="4" s="1"/>
  <c r="B2165" i="4" a="1"/>
  <c r="B2165" i="4" s="1"/>
  <c r="B2166" i="4" a="1"/>
  <c r="B2166" i="4" s="1"/>
  <c r="B2167" i="4" a="1"/>
  <c r="B2167" i="4" s="1"/>
  <c r="B2168" i="4" a="1"/>
  <c r="B2168" i="4" s="1"/>
  <c r="B2169" i="4" a="1"/>
  <c r="B2169" i="4" s="1"/>
  <c r="B2171" i="4" a="1"/>
  <c r="B2171" i="4" s="1"/>
  <c r="B2172" i="4" a="1"/>
  <c r="B2172" i="4" s="1"/>
  <c r="B2173" i="4" a="1"/>
  <c r="B2173" i="4" s="1"/>
  <c r="B2174" i="4" a="1"/>
  <c r="B2174" i="4" s="1"/>
  <c r="B2175" i="4" a="1"/>
  <c r="B2175" i="4" s="1"/>
  <c r="B2176" i="4" a="1"/>
  <c r="B2176" i="4" s="1"/>
  <c r="B2177" i="4" a="1"/>
  <c r="B2177" i="4" s="1"/>
  <c r="B2179" i="4" a="1"/>
  <c r="B2179" i="4" s="1"/>
  <c r="B2180" i="4" a="1"/>
  <c r="B2180" i="4" s="1"/>
  <c r="B2181" i="4" a="1"/>
  <c r="B2181" i="4" s="1"/>
  <c r="B2182" i="4" a="1"/>
  <c r="B2182" i="4" s="1"/>
  <c r="B2183" i="4" a="1"/>
  <c r="B2183" i="4" s="1"/>
  <c r="B2184" i="4" a="1"/>
  <c r="B2184" i="4" s="1"/>
  <c r="B2185" i="4" a="1"/>
  <c r="B2185" i="4" s="1"/>
  <c r="B2187" i="4" a="1"/>
  <c r="B2187" i="4" s="1"/>
  <c r="B2188" i="4" a="1"/>
  <c r="B2188" i="4" s="1"/>
  <c r="B2189" i="4" a="1"/>
  <c r="B2189" i="4" s="1"/>
  <c r="B2190" i="4" a="1"/>
  <c r="B2190" i="4" s="1"/>
  <c r="B2191" i="4" a="1"/>
  <c r="B2191" i="4" s="1"/>
  <c r="B2192" i="4" a="1"/>
  <c r="B2192" i="4" s="1"/>
  <c r="B2193" i="4" a="1"/>
  <c r="B2193" i="4" s="1"/>
  <c r="B2195" i="4" a="1"/>
  <c r="B2195" i="4" s="1"/>
  <c r="B2196" i="4" a="1"/>
  <c r="B2196" i="4" s="1"/>
  <c r="B2197" i="4" a="1"/>
  <c r="B2197" i="4" s="1"/>
  <c r="B2198" i="4" a="1"/>
  <c r="B2198" i="4" s="1"/>
  <c r="B2199" i="4" a="1"/>
  <c r="B2199" i="4" s="1"/>
  <c r="B2200" i="4" a="1"/>
  <c r="B2200" i="4" s="1"/>
  <c r="B2201" i="4" a="1"/>
  <c r="B2201" i="4" s="1"/>
  <c r="B2203" i="4" a="1"/>
  <c r="B2203" i="4" s="1"/>
  <c r="B2204" i="4" a="1"/>
  <c r="B2204" i="4" s="1"/>
  <c r="B2205" i="4" a="1"/>
  <c r="B2205" i="4" s="1"/>
  <c r="B2206" i="4" a="1"/>
  <c r="B2206" i="4" s="1"/>
  <c r="B2207" i="4" a="1"/>
  <c r="B2207" i="4" s="1"/>
  <c r="B2208" i="4" a="1"/>
  <c r="B2208" i="4" s="1"/>
  <c r="B2209" i="4" a="1"/>
  <c r="B2209" i="4" s="1"/>
  <c r="B2211" i="4" a="1"/>
  <c r="B2211" i="4" s="1"/>
  <c r="B2212" i="4" a="1"/>
  <c r="B2212" i="4" s="1"/>
  <c r="B2213" i="4" a="1"/>
  <c r="B2213" i="4" s="1"/>
  <c r="B2214" i="4" a="1"/>
  <c r="B2214" i="4" s="1"/>
  <c r="B2215" i="4" a="1"/>
  <c r="B2215" i="4" s="1"/>
  <c r="B2216" i="4" a="1"/>
  <c r="B2216" i="4" s="1"/>
  <c r="B2217" i="4" a="1"/>
  <c r="B2217" i="4" s="1"/>
  <c r="B2219" i="4" a="1"/>
  <c r="B2219" i="4" s="1"/>
  <c r="B2220" i="4" a="1"/>
  <c r="B2220" i="4" s="1"/>
  <c r="B2221" i="4" a="1"/>
  <c r="B2221" i="4" s="1"/>
  <c r="B2222" i="4" a="1"/>
  <c r="B2222" i="4" s="1"/>
  <c r="B2223" i="4" a="1"/>
  <c r="B2223" i="4" s="1"/>
  <c r="B2224" i="4" a="1"/>
  <c r="B2224" i="4" s="1"/>
  <c r="B2225" i="4" a="1"/>
  <c r="B2225" i="4" s="1"/>
  <c r="B2227" i="4" a="1"/>
  <c r="B2227" i="4" s="1"/>
  <c r="B2228" i="4" a="1"/>
  <c r="B2228" i="4" s="1"/>
  <c r="B2229" i="4" a="1"/>
  <c r="B2229" i="4" s="1"/>
  <c r="B2230" i="4" a="1"/>
  <c r="B2230" i="4" s="1"/>
  <c r="B2231" i="4" a="1"/>
  <c r="B2231" i="4" s="1"/>
  <c r="B2232" i="4" a="1"/>
  <c r="B2232" i="4" s="1"/>
  <c r="B2233" i="4" a="1"/>
  <c r="B2233" i="4" s="1"/>
  <c r="B2235" i="4" a="1"/>
  <c r="B2235" i="4" s="1"/>
  <c r="B2236" i="4" a="1"/>
  <c r="B2236" i="4" s="1"/>
  <c r="B2237" i="4" a="1"/>
  <c r="B2237" i="4" s="1"/>
  <c r="B2238" i="4" a="1"/>
  <c r="B2238" i="4" s="1"/>
  <c r="B2239" i="4" a="1"/>
  <c r="B2239" i="4" s="1"/>
  <c r="B2240" i="4" a="1"/>
  <c r="B2240" i="4" s="1"/>
  <c r="B2241" i="4" a="1"/>
  <c r="B2241" i="4" s="1"/>
  <c r="B2243" i="4" a="1"/>
  <c r="B2243" i="4" s="1"/>
  <c r="B2244" i="4" a="1"/>
  <c r="B2244" i="4" s="1"/>
  <c r="B2245" i="4" a="1"/>
  <c r="B2245" i="4" s="1"/>
  <c r="B2246" i="4" a="1"/>
  <c r="B2246" i="4" s="1"/>
  <c r="B2247" i="4" a="1"/>
  <c r="B2247" i="4" s="1"/>
  <c r="B2248" i="4" a="1"/>
  <c r="B2248" i="4" s="1"/>
  <c r="B2249" i="4" a="1"/>
  <c r="B2249" i="4" s="1"/>
  <c r="B2251" i="4" a="1"/>
  <c r="B2251" i="4" s="1"/>
  <c r="B2252" i="4" a="1"/>
  <c r="B2252" i="4" s="1"/>
  <c r="B2253" i="4" a="1"/>
  <c r="B2253" i="4" s="1"/>
  <c r="B2254" i="4" a="1"/>
  <c r="B2254" i="4" s="1"/>
  <c r="B2255" i="4" a="1"/>
  <c r="B2255" i="4" s="1"/>
  <c r="B2256" i="4" a="1"/>
  <c r="B2256" i="4" s="1"/>
  <c r="B2257" i="4" a="1"/>
  <c r="B2257" i="4" s="1"/>
  <c r="B2259" i="4" a="1"/>
  <c r="B2259" i="4" s="1"/>
  <c r="B2260" i="4" a="1"/>
  <c r="B2260" i="4" s="1"/>
  <c r="B2261" i="4" a="1"/>
  <c r="B2261" i="4" s="1"/>
  <c r="B2262" i="4" a="1"/>
  <c r="B2262" i="4" s="1"/>
  <c r="B2263" i="4" a="1"/>
  <c r="B2263" i="4" s="1"/>
  <c r="B2264" i="4" a="1"/>
  <c r="B2264" i="4" s="1"/>
  <c r="B2265" i="4" a="1"/>
  <c r="B2265" i="4" s="1"/>
  <c r="B2267" i="4" a="1"/>
  <c r="B2267" i="4" s="1"/>
  <c r="B2268" i="4" a="1"/>
  <c r="B2268" i="4" s="1"/>
  <c r="B2269" i="4" a="1"/>
  <c r="B2269" i="4" s="1"/>
  <c r="B2270" i="4" a="1"/>
  <c r="B2270" i="4" s="1"/>
  <c r="B2271" i="4" a="1"/>
  <c r="B2271" i="4" s="1"/>
  <c r="B2272" i="4" a="1"/>
  <c r="B2272" i="4" s="1"/>
  <c r="B2273" i="4" a="1"/>
  <c r="B2273" i="4" s="1"/>
  <c r="B2275" i="4" a="1"/>
  <c r="B2275" i="4" s="1"/>
  <c r="B2276" i="4" a="1"/>
  <c r="B2276" i="4" s="1"/>
  <c r="B2277" i="4" a="1"/>
  <c r="B2277" i="4" s="1"/>
  <c r="B2278" i="4" a="1"/>
  <c r="B2278" i="4" s="1"/>
  <c r="B2279" i="4" a="1"/>
  <c r="B2279" i="4" s="1"/>
  <c r="B2280" i="4" a="1"/>
  <c r="B2280" i="4" s="1"/>
  <c r="B2281" i="4" a="1"/>
  <c r="B2281" i="4" s="1"/>
  <c r="B2283" i="4" a="1"/>
  <c r="B2283" i="4" s="1"/>
  <c r="B2284" i="4" a="1"/>
  <c r="B2284" i="4" s="1"/>
  <c r="B2285" i="4" a="1"/>
  <c r="B2285" i="4" s="1"/>
  <c r="B2286" i="4" a="1"/>
  <c r="B2286" i="4" s="1"/>
  <c r="B2287" i="4" a="1"/>
  <c r="B2287" i="4" s="1"/>
  <c r="B2288" i="4" a="1"/>
  <c r="B2288" i="4" s="1"/>
  <c r="B2289" i="4" a="1"/>
  <c r="B2289" i="4" s="1"/>
  <c r="B2291" i="4" a="1"/>
  <c r="B2291" i="4" s="1"/>
  <c r="B2292" i="4" a="1"/>
  <c r="B2292" i="4" s="1"/>
  <c r="B2293" i="4" a="1"/>
  <c r="B2293" i="4" s="1"/>
  <c r="B2294" i="4" a="1"/>
  <c r="B2294" i="4" s="1"/>
  <c r="B2295" i="4" a="1"/>
  <c r="B2295" i="4" s="1"/>
  <c r="B2296" i="4" a="1"/>
  <c r="B2296" i="4" s="1"/>
  <c r="B2297" i="4" a="1"/>
  <c r="B2297" i="4" s="1"/>
  <c r="B2299" i="4" a="1"/>
  <c r="B2299" i="4" s="1"/>
  <c r="B2300" i="4" a="1"/>
  <c r="B2300" i="4" s="1"/>
  <c r="B2301" i="4" a="1"/>
  <c r="B2301" i="4" s="1"/>
  <c r="B2302" i="4" a="1"/>
  <c r="B2302" i="4" s="1"/>
  <c r="B2303" i="4" a="1"/>
  <c r="B2303" i="4" s="1"/>
  <c r="B2304" i="4" a="1"/>
  <c r="B2304" i="4" s="1"/>
  <c r="B2305" i="4" a="1"/>
  <c r="B2305" i="4" s="1"/>
  <c r="B2307" i="4" a="1"/>
  <c r="B2307" i="4" s="1"/>
  <c r="B2308" i="4" a="1"/>
  <c r="B2308" i="4" s="1"/>
  <c r="B2309" i="4" a="1"/>
  <c r="B2309" i="4" s="1"/>
  <c r="B2310" i="4" a="1"/>
  <c r="B2310" i="4" s="1"/>
  <c r="B2311" i="4" a="1"/>
  <c r="B2311" i="4" s="1"/>
  <c r="B2312" i="4" a="1"/>
  <c r="B2312" i="4" s="1"/>
  <c r="B2313" i="4" a="1"/>
  <c r="B2313" i="4" s="1"/>
  <c r="B2315" i="4" a="1"/>
  <c r="B2315" i="4" s="1"/>
  <c r="B2316" i="4" a="1"/>
  <c r="B2316" i="4" s="1"/>
  <c r="B2317" i="4" a="1"/>
  <c r="B2317" i="4" s="1"/>
  <c r="B2318" i="4" a="1"/>
  <c r="B2318" i="4" s="1"/>
  <c r="B2319" i="4" a="1"/>
  <c r="B2319" i="4" s="1"/>
  <c r="B2320" i="4" a="1"/>
  <c r="B2320" i="4" s="1"/>
  <c r="B2321" i="4" a="1"/>
  <c r="B2321" i="4" s="1"/>
  <c r="B2323" i="4" a="1"/>
  <c r="B2323" i="4" s="1"/>
  <c r="B2324" i="4" a="1"/>
  <c r="B2324" i="4" s="1"/>
  <c r="B2325" i="4" a="1"/>
  <c r="B2325" i="4" s="1"/>
  <c r="B2326" i="4" a="1"/>
  <c r="B2326" i="4" s="1"/>
  <c r="B2327" i="4" a="1"/>
  <c r="B2327" i="4" s="1"/>
  <c r="B2328" i="4" a="1"/>
  <c r="B2328" i="4" s="1"/>
  <c r="B101" i="4" a="1"/>
  <c r="B101" i="4" s="1"/>
  <c r="B102" i="4" a="1"/>
  <c r="B102" i="4" s="1"/>
  <c r="B103" i="4" a="1"/>
  <c r="B103" i="4" s="1"/>
  <c r="B104" i="4" a="1"/>
  <c r="B104" i="4" s="1"/>
  <c r="B105" i="4" a="1"/>
  <c r="B105" i="4" s="1"/>
  <c r="B107" i="4" a="1"/>
  <c r="B107" i="4" s="1"/>
  <c r="B108" i="4" a="1"/>
  <c r="B108" i="4" s="1"/>
  <c r="B109" i="4" a="1"/>
  <c r="B109" i="4" s="1"/>
  <c r="B110" i="4" a="1"/>
  <c r="B110" i="4" s="1"/>
  <c r="B111" i="4" a="1"/>
  <c r="B111" i="4" s="1"/>
  <c r="B112" i="4" a="1"/>
  <c r="B112" i="4" s="1"/>
  <c r="B113" i="4" a="1"/>
  <c r="B113" i="4" s="1"/>
  <c r="B115" i="4" a="1"/>
  <c r="B115" i="4" s="1"/>
  <c r="B116" i="4" a="1"/>
  <c r="B116" i="4" s="1"/>
  <c r="B117" i="4" a="1"/>
  <c r="B117" i="4" s="1"/>
  <c r="B118" i="4" a="1"/>
  <c r="B118" i="4" s="1"/>
  <c r="B119" i="4" a="1"/>
  <c r="B119" i="4" s="1"/>
  <c r="B120" i="4" a="1"/>
  <c r="B120" i="4" s="1"/>
  <c r="B121" i="4" a="1"/>
  <c r="B121" i="4" s="1"/>
  <c r="B123" i="4" a="1"/>
  <c r="B123" i="4" s="1"/>
  <c r="B124" i="4" a="1"/>
  <c r="B124" i="4" s="1"/>
  <c r="B125" i="4" a="1"/>
  <c r="B125" i="4" s="1"/>
  <c r="B126" i="4" a="1"/>
  <c r="B126" i="4" s="1"/>
  <c r="B127" i="4" a="1"/>
  <c r="B127" i="4" s="1"/>
  <c r="B128" i="4" a="1"/>
  <c r="B128" i="4" s="1"/>
  <c r="B129" i="4" a="1"/>
  <c r="B129" i="4" s="1"/>
  <c r="B131" i="4" a="1"/>
  <c r="B131" i="4" s="1"/>
  <c r="B132" i="4" a="1"/>
  <c r="B132" i="4" s="1"/>
  <c r="B133" i="4" a="1"/>
  <c r="B133" i="4" s="1"/>
  <c r="B134" i="4" a="1"/>
  <c r="B134" i="4" s="1"/>
  <c r="B135" i="4" a="1"/>
  <c r="B135" i="4" s="1"/>
  <c r="B136" i="4" a="1"/>
  <c r="B136" i="4" s="1"/>
  <c r="B137" i="4" a="1"/>
  <c r="B137" i="4" s="1"/>
  <c r="B139" i="4" a="1"/>
  <c r="B139" i="4" s="1"/>
  <c r="B140" i="4" a="1"/>
  <c r="B140" i="4" s="1"/>
  <c r="B141" i="4" a="1"/>
  <c r="B141" i="4" s="1"/>
  <c r="B142" i="4" a="1"/>
  <c r="B142" i="4" s="1"/>
  <c r="B143" i="4" a="1"/>
  <c r="B143" i="4" s="1"/>
  <c r="B144" i="4" a="1"/>
  <c r="B144" i="4" s="1"/>
  <c r="B145" i="4" a="1"/>
  <c r="B145" i="4" s="1"/>
  <c r="B147" i="4" a="1"/>
  <c r="B147" i="4" s="1"/>
  <c r="B148" i="4" a="1"/>
  <c r="B148" i="4" s="1"/>
  <c r="B149" i="4" a="1"/>
  <c r="B149" i="4" s="1"/>
  <c r="B150" i="4" a="1"/>
  <c r="B150" i="4" s="1"/>
  <c r="B151" i="4" a="1"/>
  <c r="B151" i="4" s="1"/>
  <c r="B152" i="4" a="1"/>
  <c r="B152" i="4" s="1"/>
  <c r="B153" i="4" a="1"/>
  <c r="B153" i="4" s="1"/>
  <c r="B155" i="4" a="1"/>
  <c r="B155" i="4" s="1"/>
  <c r="B156" i="4" a="1"/>
  <c r="B156" i="4" s="1"/>
  <c r="B157" i="4" a="1"/>
  <c r="B157" i="4" s="1"/>
  <c r="B158" i="4" a="1"/>
  <c r="B158" i="4" s="1"/>
  <c r="B159" i="4" a="1"/>
  <c r="B159" i="4" s="1"/>
  <c r="B160" i="4" a="1"/>
  <c r="B160" i="4" s="1"/>
  <c r="B161" i="4" a="1"/>
  <c r="B161" i="4" s="1"/>
  <c r="B163" i="4" a="1"/>
  <c r="B163" i="4" s="1"/>
  <c r="B164" i="4" a="1"/>
  <c r="B164" i="4" s="1"/>
  <c r="B165" i="4" a="1"/>
  <c r="B165" i="4" s="1"/>
  <c r="B166" i="4" a="1"/>
  <c r="B166" i="4" s="1"/>
  <c r="B167" i="4" a="1"/>
  <c r="B167" i="4" s="1"/>
  <c r="B168" i="4" a="1"/>
  <c r="B168" i="4" s="1"/>
  <c r="B169" i="4" a="1"/>
  <c r="B169" i="4" s="1"/>
  <c r="B171" i="4" a="1"/>
  <c r="B171" i="4" s="1"/>
  <c r="B172" i="4" a="1"/>
  <c r="B172" i="4" s="1"/>
  <c r="B173" i="4" a="1"/>
  <c r="B173" i="4" s="1"/>
  <c r="B174" i="4" a="1"/>
  <c r="B174" i="4" s="1"/>
  <c r="B175" i="4" a="1"/>
  <c r="B175" i="4" s="1"/>
  <c r="B176" i="4" a="1"/>
  <c r="B176" i="4" s="1"/>
  <c r="B177" i="4" a="1"/>
  <c r="B177" i="4" s="1"/>
  <c r="B179" i="4" a="1"/>
  <c r="B179" i="4" s="1"/>
  <c r="B180" i="4" a="1"/>
  <c r="B180" i="4" s="1"/>
  <c r="B181" i="4" a="1"/>
  <c r="B181" i="4" s="1"/>
  <c r="B182" i="4" a="1"/>
  <c r="B182" i="4" s="1"/>
  <c r="B183" i="4" a="1"/>
  <c r="B183" i="4" s="1"/>
  <c r="B67" i="4" a="1"/>
  <c r="B67" i="4" s="1"/>
  <c r="B68" i="4" a="1"/>
  <c r="B68" i="4" s="1"/>
  <c r="B69" i="4" a="1"/>
  <c r="B69" i="4" s="1"/>
  <c r="B70" i="4" a="1"/>
  <c r="B70" i="4" s="1"/>
  <c r="B71" i="4" a="1"/>
  <c r="B71" i="4" s="1"/>
  <c r="B72" i="4" a="1"/>
  <c r="B72" i="4" s="1"/>
  <c r="B73" i="4" a="1"/>
  <c r="B73" i="4" s="1"/>
  <c r="B75" i="4" a="1"/>
  <c r="B75" i="4" s="1"/>
  <c r="B76" i="4" a="1"/>
  <c r="B76" i="4" s="1"/>
  <c r="B77" i="4" a="1"/>
  <c r="B77" i="4" s="1"/>
  <c r="B78" i="4" a="1"/>
  <c r="B78" i="4" s="1"/>
  <c r="B79" i="4" a="1"/>
  <c r="B79" i="4" s="1"/>
  <c r="B80" i="4" a="1"/>
  <c r="B80" i="4" s="1"/>
  <c r="B81" i="4" a="1"/>
  <c r="B81" i="4" s="1"/>
  <c r="B83" i="4" a="1"/>
  <c r="B83" i="4" s="1"/>
  <c r="B84" i="4" a="1"/>
  <c r="B84" i="4" s="1"/>
  <c r="B85" i="4" a="1"/>
  <c r="B85" i="4" s="1"/>
  <c r="B86" i="4" a="1"/>
  <c r="B86" i="4" s="1"/>
  <c r="B87" i="4" a="1"/>
  <c r="B87" i="4" s="1"/>
  <c r="B88" i="4" a="1"/>
  <c r="B88" i="4" s="1"/>
  <c r="B89" i="4" a="1"/>
  <c r="B89" i="4" s="1"/>
  <c r="B91" i="4" a="1"/>
  <c r="B91" i="4" s="1"/>
  <c r="B92" i="4" a="1"/>
  <c r="B92" i="4" s="1"/>
  <c r="B93" i="4" a="1"/>
  <c r="B93" i="4" s="1"/>
  <c r="B94" i="4" a="1"/>
  <c r="B94" i="4" s="1"/>
  <c r="B95" i="4" a="1"/>
  <c r="B95" i="4" s="1"/>
  <c r="B96" i="4" a="1"/>
  <c r="B96" i="4" s="1"/>
  <c r="B97" i="4" a="1"/>
  <c r="B97" i="4" s="1"/>
  <c r="B99" i="4" a="1"/>
  <c r="B99" i="4" s="1"/>
  <c r="B100" i="4" a="1"/>
  <c r="B100" i="4" s="1"/>
  <c r="B49" i="4" a="1"/>
  <c r="B49" i="4" s="1"/>
  <c r="B51" i="4" a="1"/>
  <c r="B51" i="4" s="1"/>
  <c r="B52" i="4" a="1"/>
  <c r="B52" i="4" s="1"/>
  <c r="B53" i="4" a="1"/>
  <c r="B53" i="4" s="1"/>
  <c r="B54" i="4" a="1"/>
  <c r="B54" i="4" s="1"/>
  <c r="B55" i="4" a="1"/>
  <c r="B55" i="4" s="1"/>
  <c r="B56" i="4" a="1"/>
  <c r="B56" i="4" s="1"/>
  <c r="B57" i="4" a="1"/>
  <c r="B57" i="4" s="1"/>
  <c r="B59" i="4" a="1"/>
  <c r="B59" i="4" s="1"/>
  <c r="B60" i="4" a="1"/>
  <c r="B60" i="4" s="1"/>
  <c r="B61" i="4" a="1"/>
  <c r="B61" i="4" s="1"/>
  <c r="B62" i="4" a="1"/>
  <c r="B62" i="4" s="1"/>
  <c r="B63" i="4" a="1"/>
  <c r="B63" i="4" s="1"/>
  <c r="B64" i="4" a="1"/>
  <c r="B64" i="4" s="1"/>
  <c r="B65" i="4" a="1"/>
  <c r="B65" i="4" s="1"/>
  <c r="B48" i="4" a="1"/>
  <c r="B48" i="4" s="1"/>
  <c r="B44" i="4" a="1"/>
  <c r="B44" i="4" s="1"/>
  <c r="B41" i="4" a="1"/>
  <c r="B41" i="4" s="1"/>
  <c r="B42" i="4" a="1"/>
  <c r="B42" i="4" s="1"/>
  <c r="B43" i="4" a="1"/>
  <c r="B43" i="4" s="1"/>
  <c r="B45" i="4" a="1"/>
  <c r="B45" i="4" s="1"/>
  <c r="B46" i="4" a="1"/>
  <c r="B46" i="4" s="1"/>
  <c r="B47" i="4" a="1"/>
  <c r="B47" i="4" s="1"/>
  <c r="B28" i="4" a="1"/>
  <c r="B28" i="4" s="1"/>
  <c r="B29" i="4" a="1"/>
  <c r="B29" i="4" s="1"/>
  <c r="B30" i="4" a="1"/>
  <c r="B30" i="4" s="1"/>
  <c r="B31" i="4" a="1"/>
  <c r="B31" i="4" s="1"/>
  <c r="B32" i="4" a="1"/>
  <c r="B32" i="4" s="1"/>
  <c r="B33" i="4" a="1"/>
  <c r="B33" i="4" s="1"/>
  <c r="B35" i="4" a="1"/>
  <c r="B35" i="4" s="1"/>
  <c r="B36" i="4" a="1"/>
  <c r="B36" i="4" s="1"/>
  <c r="B37" i="4" a="1"/>
  <c r="B37" i="4" s="1"/>
  <c r="B38" i="4" a="1"/>
  <c r="B38" i="4" s="1"/>
  <c r="B39" i="4" a="1"/>
  <c r="B39" i="4" s="1"/>
  <c r="B40" i="4" a="1"/>
  <c r="B40" i="4" s="1"/>
  <c r="B21" i="4" a="1"/>
  <c r="B21" i="4" s="1"/>
  <c r="B22" i="4" a="1"/>
  <c r="B22" i="4" s="1"/>
  <c r="B23" i="4" a="1"/>
  <c r="B23" i="4" s="1"/>
  <c r="B24" i="4" a="1"/>
  <c r="B24" i="4" s="1"/>
  <c r="B25" i="4" a="1"/>
  <c r="B25" i="4" s="1"/>
  <c r="B27" i="4" a="1"/>
  <c r="B27" i="4" s="1"/>
  <c r="B17" i="4" a="1"/>
  <c r="B17" i="4" s="1"/>
  <c r="B19" i="4" a="1"/>
  <c r="B19" i="4" s="1"/>
  <c r="B20" i="4" a="1"/>
  <c r="B20" i="4" s="1"/>
  <c r="B3" i="4" a="1"/>
  <c r="B3" i="4" s="1"/>
  <c r="B4" i="4" a="1"/>
  <c r="B4" i="4" s="1"/>
  <c r="B5" i="4" a="1"/>
  <c r="B5" i="4" s="1"/>
  <c r="B6" i="4" a="1"/>
  <c r="B6" i="4" s="1"/>
  <c r="B7" i="4" a="1"/>
  <c r="B7" i="4" s="1"/>
  <c r="B8" i="4" a="1"/>
  <c r="B8" i="4" s="1"/>
  <c r="B9" i="4" a="1"/>
  <c r="B9" i="4" s="1"/>
  <c r="B11" i="4" a="1"/>
  <c r="B11" i="4" s="1"/>
  <c r="B12" i="4" a="1"/>
  <c r="B12" i="4" s="1"/>
  <c r="B13" i="4" a="1"/>
  <c r="B13" i="4" s="1"/>
  <c r="B14" i="4" a="1"/>
  <c r="B14" i="4" s="1"/>
  <c r="B15" i="4" a="1"/>
  <c r="B15" i="4" s="1"/>
  <c r="B16" i="4" a="1"/>
  <c r="B16" i="4" s="1"/>
  <c r="F496" i="1"/>
  <c r="F522" i="1"/>
  <c r="F793" i="1"/>
  <c r="F954" i="1"/>
  <c r="F1082" i="1"/>
  <c r="F1094" i="1"/>
  <c r="F1193" i="1"/>
  <c r="F1200" i="1"/>
  <c r="F1280" i="1"/>
  <c r="F1283" i="1"/>
  <c r="F1363" i="1"/>
  <c r="F1369" i="1"/>
  <c r="F1449" i="1"/>
  <c r="F1456" i="1"/>
  <c r="F1514" i="1"/>
  <c r="F1520" i="1"/>
  <c r="F1578" i="1"/>
  <c r="F1584" i="1"/>
  <c r="F1642" i="1"/>
  <c r="F1648" i="1"/>
  <c r="F1706" i="1"/>
  <c r="F1712" i="1"/>
  <c r="F1770" i="1"/>
  <c r="F1776" i="1"/>
  <c r="F1833" i="1"/>
  <c r="F1835" i="1"/>
  <c r="F1883" i="1"/>
  <c r="F1888" i="1"/>
  <c r="F1936" i="1"/>
  <c r="F1938" i="1"/>
  <c r="F1968" i="1"/>
  <c r="F1970" i="1"/>
  <c r="F2000" i="1"/>
  <c r="F2002" i="1"/>
  <c r="F2032" i="1"/>
  <c r="F2034" i="1"/>
  <c r="F2064" i="1"/>
  <c r="F2066" i="1"/>
  <c r="F2096" i="1"/>
  <c r="F2098" i="1"/>
  <c r="F2178" i="1"/>
  <c r="F2179" i="1"/>
  <c r="F2192" i="1"/>
  <c r="F2203" i="1"/>
  <c r="F2206" i="1"/>
  <c r="F2216" i="1"/>
  <c r="F2218" i="1"/>
  <c r="F2228" i="1"/>
  <c r="F2230" i="1"/>
  <c r="F2237" i="1"/>
  <c r="F2238" i="1"/>
  <c r="F2245" i="1"/>
  <c r="F2246" i="1"/>
  <c r="F2253" i="1"/>
  <c r="F2254" i="1"/>
  <c r="F2261" i="1"/>
  <c r="F2262" i="1"/>
  <c r="F2269" i="1"/>
  <c r="F2270" i="1"/>
  <c r="F2277" i="1"/>
  <c r="F2278" i="1"/>
  <c r="F2285" i="1"/>
  <c r="F2286" i="1"/>
  <c r="F2293" i="1"/>
  <c r="F2294" i="1"/>
  <c r="F2301" i="1"/>
  <c r="F2302" i="1"/>
  <c r="F2309" i="1"/>
  <c r="F2310" i="1"/>
  <c r="F2317" i="1"/>
  <c r="F2318" i="1"/>
  <c r="F2325" i="1"/>
  <c r="F2326" i="1"/>
  <c r="F2333" i="1"/>
  <c r="F2334" i="1"/>
  <c r="F2341" i="1"/>
  <c r="F2342" i="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E1095" i="1"/>
  <c r="F1095" i="1" s="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F1131" i="1" s="1"/>
  <c r="E1132" i="1"/>
  <c r="F1132" i="1" s="1"/>
  <c r="E1133" i="1"/>
  <c r="F1133" i="1" s="1"/>
  <c r="E1134" i="1"/>
  <c r="F1134" i="1" s="1"/>
  <c r="E1135" i="1"/>
  <c r="F1135" i="1" s="1"/>
  <c r="E1136" i="1"/>
  <c r="F1136" i="1" s="1"/>
  <c r="E1137" i="1"/>
  <c r="F1137" i="1" s="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F1148" i="1" s="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F1190" i="1" s="1"/>
  <c r="E1191" i="1"/>
  <c r="F1191" i="1" s="1"/>
  <c r="E1192" i="1"/>
  <c r="F1192" i="1" s="1"/>
  <c r="E1193" i="1"/>
  <c r="E1194" i="1"/>
  <c r="F1194" i="1" s="1"/>
  <c r="E1195" i="1"/>
  <c r="F1195" i="1" s="1"/>
  <c r="E1196" i="1"/>
  <c r="F1196" i="1" s="1"/>
  <c r="E1197" i="1"/>
  <c r="F1197" i="1" s="1"/>
  <c r="E1198" i="1"/>
  <c r="F1198" i="1" s="1"/>
  <c r="E1199" i="1"/>
  <c r="F1199" i="1" s="1"/>
  <c r="E1200" i="1"/>
  <c r="E1201" i="1"/>
  <c r="F1201" i="1" s="1"/>
  <c r="E1202" i="1"/>
  <c r="F1202" i="1" s="1"/>
  <c r="E1203" i="1"/>
  <c r="F1203" i="1" s="1"/>
  <c r="E1204" i="1"/>
  <c r="F1204" i="1" s="1"/>
  <c r="E1205" i="1"/>
  <c r="F1205" i="1" s="1"/>
  <c r="E1206" i="1"/>
  <c r="F1206" i="1" s="1"/>
  <c r="E1207" i="1"/>
  <c r="F1207" i="1" s="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E1281" i="1"/>
  <c r="F1281" i="1" s="1"/>
  <c r="E1282" i="1"/>
  <c r="F1282" i="1" s="1"/>
  <c r="E1283" i="1"/>
  <c r="E1284" i="1"/>
  <c r="F1284" i="1" s="1"/>
  <c r="E1285" i="1"/>
  <c r="F1285" i="1" s="1"/>
  <c r="E1286" i="1"/>
  <c r="F1286" i="1" s="1"/>
  <c r="E1287" i="1"/>
  <c r="F1287" i="1" s="1"/>
  <c r="E1288" i="1"/>
  <c r="F1288" i="1" s="1"/>
  <c r="E1289" i="1"/>
  <c r="F1289" i="1" s="1"/>
  <c r="E1290" i="1"/>
  <c r="F1290" i="1" s="1"/>
  <c r="E1291" i="1"/>
  <c r="F1291" i="1" s="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F1327" i="1" s="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E1364" i="1"/>
  <c r="F1364" i="1" s="1"/>
  <c r="E1365" i="1"/>
  <c r="F1365" i="1" s="1"/>
  <c r="E1366" i="1"/>
  <c r="F1366" i="1" s="1"/>
  <c r="E1367" i="1"/>
  <c r="F1367" i="1" s="1"/>
  <c r="E1368" i="1"/>
  <c r="F1368" i="1" s="1"/>
  <c r="E1369" i="1"/>
  <c r="E1370" i="1"/>
  <c r="F1370" i="1" s="1"/>
  <c r="E1371" i="1"/>
  <c r="F1371" i="1" s="1"/>
  <c r="E1372" i="1"/>
  <c r="F1372" i="1" s="1"/>
  <c r="E1373" i="1"/>
  <c r="F1373" i="1" s="1"/>
  <c r="E1374" i="1"/>
  <c r="F1374" i="1" s="1"/>
  <c r="E1375" i="1"/>
  <c r="F1375" i="1" s="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E1450" i="1"/>
  <c r="F1450" i="1" s="1"/>
  <c r="E1451" i="1"/>
  <c r="F1451" i="1" s="1"/>
  <c r="E1452" i="1"/>
  <c r="F1452" i="1" s="1"/>
  <c r="E1453" i="1"/>
  <c r="F1453" i="1" s="1"/>
  <c r="E1454" i="1"/>
  <c r="F1454" i="1" s="1"/>
  <c r="E1455" i="1"/>
  <c r="F1455" i="1" s="1"/>
  <c r="E1456" i="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F1507" i="1" s="1"/>
  <c r="E1508" i="1"/>
  <c r="F1508" i="1" s="1"/>
  <c r="E1509" i="1"/>
  <c r="F1509" i="1" s="1"/>
  <c r="E1510" i="1"/>
  <c r="F1510" i="1" s="1"/>
  <c r="E1511" i="1"/>
  <c r="F1511" i="1" s="1"/>
  <c r="E1512" i="1"/>
  <c r="F1512" i="1" s="1"/>
  <c r="E1513" i="1"/>
  <c r="F1513" i="1" s="1"/>
  <c r="E1514" i="1"/>
  <c r="E1515" i="1"/>
  <c r="F1515" i="1" s="1"/>
  <c r="E1516" i="1"/>
  <c r="F1516" i="1" s="1"/>
  <c r="E1517" i="1"/>
  <c r="F1517" i="1" s="1"/>
  <c r="E1518" i="1"/>
  <c r="F1518" i="1" s="1"/>
  <c r="E1519" i="1"/>
  <c r="F1519" i="1" s="1"/>
  <c r="E1520" i="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E1579" i="1"/>
  <c r="F1579" i="1" s="1"/>
  <c r="E1580" i="1"/>
  <c r="F1580" i="1" s="1"/>
  <c r="E1581" i="1"/>
  <c r="F1581" i="1" s="1"/>
  <c r="E1582" i="1"/>
  <c r="F1582" i="1" s="1"/>
  <c r="E1583" i="1"/>
  <c r="F1583" i="1" s="1"/>
  <c r="E1584" i="1"/>
  <c r="E1585" i="1"/>
  <c r="F1585" i="1" s="1"/>
  <c r="E1586" i="1"/>
  <c r="F1586" i="1" s="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F1630" i="1" s="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E1643" i="1"/>
  <c r="F1643" i="1" s="1"/>
  <c r="E1644" i="1"/>
  <c r="F1644" i="1" s="1"/>
  <c r="E1645" i="1"/>
  <c r="F1645" i="1" s="1"/>
  <c r="E1646" i="1"/>
  <c r="F1646" i="1" s="1"/>
  <c r="E1647" i="1"/>
  <c r="F1647" i="1" s="1"/>
  <c r="E1648" i="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E1707" i="1"/>
  <c r="F1707" i="1" s="1"/>
  <c r="E1708" i="1"/>
  <c r="F1708" i="1" s="1"/>
  <c r="E1709" i="1"/>
  <c r="F1709" i="1" s="1"/>
  <c r="E1710" i="1"/>
  <c r="F1710" i="1" s="1"/>
  <c r="E1711" i="1"/>
  <c r="F1711" i="1" s="1"/>
  <c r="E1712" i="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F1742" i="1" s="1"/>
  <c r="E1743" i="1"/>
  <c r="F1743" i="1" s="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E1771" i="1"/>
  <c r="F1771" i="1" s="1"/>
  <c r="E1772" i="1"/>
  <c r="F1772" i="1" s="1"/>
  <c r="E1773" i="1"/>
  <c r="F1773" i="1" s="1"/>
  <c r="E1774" i="1"/>
  <c r="F1774" i="1" s="1"/>
  <c r="E1775" i="1"/>
  <c r="F1775" i="1" s="1"/>
  <c r="E1776" i="1"/>
  <c r="E1777" i="1"/>
  <c r="F1777" i="1" s="1"/>
  <c r="E1778" i="1"/>
  <c r="F1778" i="1" s="1"/>
  <c r="E1779" i="1"/>
  <c r="F1779" i="1" s="1"/>
  <c r="E1780" i="1"/>
  <c r="F1780" i="1" s="1"/>
  <c r="E1781" i="1"/>
  <c r="F1781" i="1" s="1"/>
  <c r="E1782" i="1"/>
  <c r="F1782" i="1" s="1"/>
  <c r="E1783" i="1"/>
  <c r="F1783" i="1" s="1"/>
  <c r="E1784" i="1"/>
  <c r="F1784" i="1" s="1"/>
  <c r="E1785" i="1"/>
  <c r="F1785" i="1" s="1"/>
  <c r="E1786" i="1"/>
  <c r="F1786" i="1" s="1"/>
  <c r="E1787" i="1"/>
  <c r="F1787" i="1" s="1"/>
  <c r="E1788" i="1"/>
  <c r="F1788" i="1" s="1"/>
  <c r="E1789" i="1"/>
  <c r="F1789" i="1" s="1"/>
  <c r="E1790" i="1"/>
  <c r="F1790" i="1" s="1"/>
  <c r="E1791" i="1"/>
  <c r="F1791"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E1834" i="1"/>
  <c r="F1834" i="1" s="1"/>
  <c r="E1835" i="1"/>
  <c r="E1836" i="1"/>
  <c r="F1836" i="1" s="1"/>
  <c r="E1837" i="1"/>
  <c r="F1837" i="1" s="1"/>
  <c r="E1838" i="1"/>
  <c r="F1838" i="1" s="1"/>
  <c r="E1839" i="1"/>
  <c r="F1839" i="1" s="1"/>
  <c r="E1840" i="1"/>
  <c r="F1840" i="1" s="1"/>
  <c r="E1841" i="1"/>
  <c r="F1841" i="1" s="1"/>
  <c r="E1842" i="1"/>
  <c r="F1842"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1853" i="1"/>
  <c r="F1853" i="1" s="1"/>
  <c r="E1854" i="1"/>
  <c r="F1854" i="1" s="1"/>
  <c r="E1855" i="1"/>
  <c r="F1855"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F1879" i="1" s="1"/>
  <c r="E1880" i="1"/>
  <c r="F1880" i="1" s="1"/>
  <c r="E1881" i="1"/>
  <c r="F1881" i="1" s="1"/>
  <c r="E1882" i="1"/>
  <c r="F1882" i="1" s="1"/>
  <c r="E1883" i="1"/>
  <c r="E1884" i="1"/>
  <c r="F1884" i="1" s="1"/>
  <c r="E1885" i="1"/>
  <c r="F1885" i="1" s="1"/>
  <c r="E1886" i="1"/>
  <c r="F1886" i="1" s="1"/>
  <c r="E1887" i="1"/>
  <c r="F1887" i="1" s="1"/>
  <c r="E1888" i="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F1903" i="1" s="1"/>
  <c r="E1904" i="1"/>
  <c r="F1904" i="1" s="1"/>
  <c r="E1905" i="1"/>
  <c r="F1905" i="1" s="1"/>
  <c r="E1906" i="1"/>
  <c r="F1906" i="1" s="1"/>
  <c r="E1907" i="1"/>
  <c r="F1907" i="1" s="1"/>
  <c r="E1908" i="1"/>
  <c r="F1908" i="1" s="1"/>
  <c r="E1909" i="1"/>
  <c r="F1909" i="1" s="1"/>
  <c r="E1910" i="1"/>
  <c r="F1910" i="1" s="1"/>
  <c r="E1911" i="1"/>
  <c r="F1911" i="1" s="1"/>
  <c r="E1912" i="1"/>
  <c r="F1912" i="1" s="1"/>
  <c r="E1913" i="1"/>
  <c r="F1913"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E1937" i="1"/>
  <c r="F1937" i="1" s="1"/>
  <c r="E1938" i="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F1951" i="1" s="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E1969" i="1"/>
  <c r="F1969" i="1" s="1"/>
  <c r="E1970" i="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E2001" i="1"/>
  <c r="F2001" i="1" s="1"/>
  <c r="E2002" i="1"/>
  <c r="E2003" i="1"/>
  <c r="F2003" i="1" s="1"/>
  <c r="E2004" i="1"/>
  <c r="F2004" i="1" s="1"/>
  <c r="E2005" i="1"/>
  <c r="F2005" i="1" s="1"/>
  <c r="E2006" i="1"/>
  <c r="F2006" i="1" s="1"/>
  <c r="E2007" i="1"/>
  <c r="F200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F2018" i="1" s="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E2033" i="1"/>
  <c r="F2033" i="1" s="1"/>
  <c r="E2034" i="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E2065" i="1"/>
  <c r="F2065" i="1" s="1"/>
  <c r="E2066" i="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F2095" i="1" s="1"/>
  <c r="E2096" i="1"/>
  <c r="E2097" i="1"/>
  <c r="F2097" i="1" s="1"/>
  <c r="E2098" i="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2110" i="1"/>
  <c r="F2110" i="1" s="1"/>
  <c r="E2111" i="1"/>
  <c r="F2111" i="1" s="1"/>
  <c r="E2112" i="1"/>
  <c r="F2112" i="1" s="1"/>
  <c r="E2113" i="1"/>
  <c r="F2113" i="1" s="1"/>
  <c r="E2114" i="1"/>
  <c r="F211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F2146" i="1" s="1"/>
  <c r="E2147" i="1"/>
  <c r="F2147" i="1" s="1"/>
  <c r="E2148" i="1"/>
  <c r="F2148" i="1" s="1"/>
  <c r="E2149" i="1"/>
  <c r="F2149" i="1" s="1"/>
  <c r="E2150" i="1"/>
  <c r="F2150" i="1" s="1"/>
  <c r="E2151" i="1"/>
  <c r="F2151" i="1" s="1"/>
  <c r="E2152" i="1"/>
  <c r="F2152" i="1" s="1"/>
  <c r="E2153" i="1"/>
  <c r="F2153" i="1" s="1"/>
  <c r="E2154" i="1"/>
  <c r="F2154" i="1" s="1"/>
  <c r="E2155" i="1"/>
  <c r="F2155" i="1" s="1"/>
  <c r="E2156" i="1"/>
  <c r="F2156" i="1" s="1"/>
  <c r="E2157" i="1"/>
  <c r="F2157" i="1" s="1"/>
  <c r="E2158" i="1"/>
  <c r="F2158" i="1" s="1"/>
  <c r="E2159" i="1"/>
  <c r="F2159" i="1" s="1"/>
  <c r="E2160" i="1"/>
  <c r="F2160" i="1" s="1"/>
  <c r="E2161" i="1"/>
  <c r="F2161" i="1" s="1"/>
  <c r="E2162" i="1"/>
  <c r="F2162" i="1" s="1"/>
  <c r="E2163" i="1"/>
  <c r="F2163" i="1" s="1"/>
  <c r="E2164" i="1"/>
  <c r="F2164" i="1" s="1"/>
  <c r="E2165" i="1"/>
  <c r="F2165" i="1" s="1"/>
  <c r="E2166" i="1"/>
  <c r="F2166" i="1" s="1"/>
  <c r="E2167" i="1"/>
  <c r="F2167" i="1" s="1"/>
  <c r="E2168" i="1"/>
  <c r="F2168" i="1" s="1"/>
  <c r="E2169" i="1"/>
  <c r="F2169" i="1" s="1"/>
  <c r="E2170" i="1"/>
  <c r="F2170" i="1" s="1"/>
  <c r="E2171" i="1"/>
  <c r="F2171" i="1" s="1"/>
  <c r="E2172" i="1"/>
  <c r="F2172" i="1" s="1"/>
  <c r="E2173" i="1"/>
  <c r="F2173" i="1" s="1"/>
  <c r="E2174" i="1"/>
  <c r="F2174" i="1" s="1"/>
  <c r="E2175" i="1"/>
  <c r="F2175" i="1" s="1"/>
  <c r="E2176" i="1"/>
  <c r="F2176" i="1" s="1"/>
  <c r="E2177" i="1"/>
  <c r="F2177" i="1" s="1"/>
  <c r="E2178" i="1"/>
  <c r="E2179" i="1"/>
  <c r="E2180" i="1"/>
  <c r="F2180" i="1" s="1"/>
  <c r="E2181" i="1"/>
  <c r="F2181" i="1" s="1"/>
  <c r="E2182" i="1"/>
  <c r="F2182" i="1" s="1"/>
  <c r="E2183" i="1"/>
  <c r="F2183" i="1" s="1"/>
  <c r="E2184" i="1"/>
  <c r="F2184" i="1" s="1"/>
  <c r="E2185" i="1"/>
  <c r="F2185" i="1" s="1"/>
  <c r="E2186" i="1"/>
  <c r="F2186" i="1" s="1"/>
  <c r="E2187" i="1"/>
  <c r="F2187" i="1" s="1"/>
  <c r="E2188" i="1"/>
  <c r="F2188" i="1" s="1"/>
  <c r="E2189" i="1"/>
  <c r="F2189" i="1" s="1"/>
  <c r="E2190" i="1"/>
  <c r="F2190" i="1" s="1"/>
  <c r="E2191" i="1"/>
  <c r="F2191" i="1" s="1"/>
  <c r="E2192" i="1"/>
  <c r="E2193" i="1"/>
  <c r="F2193" i="1" s="1"/>
  <c r="E2194" i="1"/>
  <c r="F2194" i="1" s="1"/>
  <c r="E2195" i="1"/>
  <c r="F2195" i="1" s="1"/>
  <c r="E2196" i="1"/>
  <c r="F2196" i="1" s="1"/>
  <c r="E2197" i="1"/>
  <c r="F2197" i="1" s="1"/>
  <c r="E2198" i="1"/>
  <c r="F2198" i="1" s="1"/>
  <c r="E2199" i="1"/>
  <c r="F2199" i="1" s="1"/>
  <c r="E2200" i="1"/>
  <c r="F2200" i="1" s="1"/>
  <c r="E2201" i="1"/>
  <c r="F2201" i="1" s="1"/>
  <c r="E2202" i="1"/>
  <c r="F2202" i="1" s="1"/>
  <c r="E2203" i="1"/>
  <c r="E2204" i="1"/>
  <c r="F2204" i="1" s="1"/>
  <c r="E2205" i="1"/>
  <c r="F2205" i="1" s="1"/>
  <c r="E2206" i="1"/>
  <c r="E2207" i="1"/>
  <c r="F2207" i="1" s="1"/>
  <c r="E2208" i="1"/>
  <c r="F2208" i="1" s="1"/>
  <c r="E2209" i="1"/>
  <c r="F2209" i="1" s="1"/>
  <c r="E2210" i="1"/>
  <c r="F2210" i="1" s="1"/>
  <c r="E2211" i="1"/>
  <c r="F2211" i="1" s="1"/>
  <c r="E2212" i="1"/>
  <c r="F2212" i="1" s="1"/>
  <c r="E2213" i="1"/>
  <c r="F2213" i="1" s="1"/>
  <c r="E2214" i="1"/>
  <c r="F2214" i="1" s="1"/>
  <c r="E2215" i="1"/>
  <c r="F2215" i="1" s="1"/>
  <c r="E2216" i="1"/>
  <c r="E2217" i="1"/>
  <c r="F2217" i="1" s="1"/>
  <c r="E2218" i="1"/>
  <c r="E2219" i="1"/>
  <c r="F2219" i="1" s="1"/>
  <c r="E2220" i="1"/>
  <c r="F2220" i="1" s="1"/>
  <c r="E2221" i="1"/>
  <c r="F2221" i="1" s="1"/>
  <c r="E2222" i="1"/>
  <c r="F2222" i="1" s="1"/>
  <c r="E2223" i="1"/>
  <c r="F2223" i="1" s="1"/>
  <c r="E2224" i="1"/>
  <c r="F2224" i="1" s="1"/>
  <c r="E2225" i="1"/>
  <c r="F2225" i="1" s="1"/>
  <c r="E2226" i="1"/>
  <c r="F2226" i="1" s="1"/>
  <c r="E2227" i="1"/>
  <c r="F2227" i="1" s="1"/>
  <c r="E2228" i="1"/>
  <c r="E2229" i="1"/>
  <c r="F2229" i="1" s="1"/>
  <c r="E2230" i="1"/>
  <c r="E2231" i="1"/>
  <c r="F2231" i="1" s="1"/>
  <c r="E2232" i="1"/>
  <c r="F2232" i="1" s="1"/>
  <c r="E2233" i="1"/>
  <c r="F2233" i="1" s="1"/>
  <c r="E2234" i="1"/>
  <c r="F2234" i="1" s="1"/>
  <c r="E2235" i="1"/>
  <c r="F2235" i="1" s="1"/>
  <c r="E2236" i="1"/>
  <c r="F2236" i="1" s="1"/>
  <c r="E2237" i="1"/>
  <c r="E2238" i="1"/>
  <c r="E2239" i="1"/>
  <c r="F2239" i="1" s="1"/>
  <c r="E2240" i="1"/>
  <c r="F2240" i="1" s="1"/>
  <c r="E2241" i="1"/>
  <c r="F2241" i="1" s="1"/>
  <c r="E2242" i="1"/>
  <c r="F2242" i="1" s="1"/>
  <c r="E2243" i="1"/>
  <c r="F2243" i="1" s="1"/>
  <c r="E2244" i="1"/>
  <c r="F2244" i="1" s="1"/>
  <c r="E2245" i="1"/>
  <c r="E2246" i="1"/>
  <c r="E2247" i="1"/>
  <c r="F2247" i="1" s="1"/>
  <c r="E2248" i="1"/>
  <c r="F2248" i="1" s="1"/>
  <c r="E2249" i="1"/>
  <c r="F2249" i="1" s="1"/>
  <c r="E2250" i="1"/>
  <c r="F2250" i="1" s="1"/>
  <c r="E2251" i="1"/>
  <c r="F2251" i="1" s="1"/>
  <c r="E2252" i="1"/>
  <c r="F2252" i="1" s="1"/>
  <c r="E2253" i="1"/>
  <c r="E2254" i="1"/>
  <c r="E2255" i="1"/>
  <c r="F2255" i="1" s="1"/>
  <c r="E2256" i="1"/>
  <c r="F2256" i="1" s="1"/>
  <c r="E2257" i="1"/>
  <c r="F2257" i="1" s="1"/>
  <c r="E2258" i="1"/>
  <c r="F2258" i="1" s="1"/>
  <c r="E2259" i="1"/>
  <c r="F2259" i="1" s="1"/>
  <c r="E2260" i="1"/>
  <c r="F2260" i="1" s="1"/>
  <c r="E2261" i="1"/>
  <c r="E2262" i="1"/>
  <c r="E2263" i="1"/>
  <c r="F2263" i="1" s="1"/>
  <c r="E2264" i="1"/>
  <c r="F2264" i="1" s="1"/>
  <c r="E2265" i="1"/>
  <c r="F2265" i="1" s="1"/>
  <c r="E2266" i="1"/>
  <c r="F2266" i="1" s="1"/>
  <c r="E2267" i="1"/>
  <c r="F2267" i="1" s="1"/>
  <c r="E2268" i="1"/>
  <c r="F2268" i="1" s="1"/>
  <c r="E2269" i="1"/>
  <c r="E2270" i="1"/>
  <c r="E2271" i="1"/>
  <c r="F2271" i="1" s="1"/>
  <c r="E2272" i="1"/>
  <c r="F2272" i="1" s="1"/>
  <c r="E2273" i="1"/>
  <c r="F2273" i="1" s="1"/>
  <c r="E2274" i="1"/>
  <c r="F2274" i="1" s="1"/>
  <c r="E2275" i="1"/>
  <c r="F2275" i="1" s="1"/>
  <c r="E2276" i="1"/>
  <c r="F2276" i="1" s="1"/>
  <c r="E2277" i="1"/>
  <c r="E2278" i="1"/>
  <c r="E2279" i="1"/>
  <c r="F2279" i="1" s="1"/>
  <c r="E2280" i="1"/>
  <c r="F2280" i="1" s="1"/>
  <c r="E2281" i="1"/>
  <c r="F2281" i="1" s="1"/>
  <c r="E2282" i="1"/>
  <c r="F2282" i="1" s="1"/>
  <c r="E2283" i="1"/>
  <c r="F2283" i="1" s="1"/>
  <c r="E2284" i="1"/>
  <c r="F2284" i="1" s="1"/>
  <c r="E2285" i="1"/>
  <c r="E2286" i="1"/>
  <c r="E2287" i="1"/>
  <c r="F2287" i="1" s="1"/>
  <c r="E2288" i="1"/>
  <c r="F2288" i="1" s="1"/>
  <c r="E2289" i="1"/>
  <c r="F2289" i="1" s="1"/>
  <c r="E2290" i="1"/>
  <c r="F2290" i="1" s="1"/>
  <c r="E2291" i="1"/>
  <c r="F2291" i="1" s="1"/>
  <c r="E2292" i="1"/>
  <c r="F2292" i="1" s="1"/>
  <c r="E2293" i="1"/>
  <c r="E2294" i="1"/>
  <c r="E2295" i="1"/>
  <c r="F2295" i="1" s="1"/>
  <c r="E2296" i="1"/>
  <c r="F2296" i="1" s="1"/>
  <c r="E2297" i="1"/>
  <c r="F2297" i="1" s="1"/>
  <c r="E2298" i="1"/>
  <c r="F2298" i="1" s="1"/>
  <c r="E2299" i="1"/>
  <c r="F2299" i="1" s="1"/>
  <c r="E2300" i="1"/>
  <c r="F2300" i="1" s="1"/>
  <c r="E2301" i="1"/>
  <c r="E2302" i="1"/>
  <c r="E2303" i="1"/>
  <c r="F2303" i="1" s="1"/>
  <c r="E2304" i="1"/>
  <c r="F2304" i="1" s="1"/>
  <c r="E2305" i="1"/>
  <c r="F2305" i="1" s="1"/>
  <c r="E2306" i="1"/>
  <c r="F2306" i="1" s="1"/>
  <c r="E2307" i="1"/>
  <c r="F2307" i="1" s="1"/>
  <c r="E2308" i="1"/>
  <c r="F2308" i="1" s="1"/>
  <c r="E2309" i="1"/>
  <c r="E2310" i="1"/>
  <c r="E2311" i="1"/>
  <c r="F2311" i="1" s="1"/>
  <c r="E2312" i="1"/>
  <c r="F2312" i="1" s="1"/>
  <c r="E2313" i="1"/>
  <c r="F2313" i="1" s="1"/>
  <c r="E2314" i="1"/>
  <c r="F2314" i="1" s="1"/>
  <c r="E2315" i="1"/>
  <c r="F2315" i="1" s="1"/>
  <c r="E2316" i="1"/>
  <c r="F2316" i="1" s="1"/>
  <c r="E2317" i="1"/>
  <c r="E2318" i="1"/>
  <c r="E2319" i="1"/>
  <c r="F2319" i="1" s="1"/>
  <c r="E2320" i="1"/>
  <c r="F2320" i="1" s="1"/>
  <c r="E2321" i="1"/>
  <c r="F2321" i="1" s="1"/>
  <c r="E2322" i="1"/>
  <c r="F2322" i="1" s="1"/>
  <c r="E2323" i="1"/>
  <c r="F2323" i="1" s="1"/>
  <c r="E2324" i="1"/>
  <c r="F2324" i="1" s="1"/>
  <c r="E2325" i="1"/>
  <c r="E2326" i="1"/>
  <c r="E2327" i="1"/>
  <c r="F2327" i="1" s="1"/>
  <c r="E2328" i="1"/>
  <c r="F2328" i="1" s="1"/>
  <c r="E2329" i="1"/>
  <c r="F2329" i="1" s="1"/>
  <c r="E2330" i="1"/>
  <c r="F2330" i="1" s="1"/>
  <c r="E2331" i="1"/>
  <c r="F2331" i="1" s="1"/>
  <c r="E2332" i="1"/>
  <c r="F2332" i="1" s="1"/>
  <c r="E2333" i="1"/>
  <c r="E2334" i="1"/>
  <c r="E2335" i="1"/>
  <c r="F2335" i="1" s="1"/>
  <c r="E2336" i="1"/>
  <c r="F2336" i="1" s="1"/>
  <c r="E2337" i="1"/>
  <c r="F2337" i="1" s="1"/>
  <c r="E2338" i="1"/>
  <c r="F2338" i="1" s="1"/>
  <c r="E2339" i="1"/>
  <c r="F2339" i="1" s="1"/>
  <c r="E2340" i="1"/>
  <c r="F2340" i="1" s="1"/>
  <c r="E2341" i="1"/>
  <c r="E2342" i="1"/>
  <c r="E2343" i="1"/>
  <c r="F2343" i="1" s="1"/>
  <c r="E2344" i="1"/>
  <c r="F2344" i="1" s="1"/>
  <c r="M154" i="1"/>
  <c r="E2" i="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M6" i="2"/>
  <c r="O2" i="2" a="1"/>
  <c r="O2" i="2" s="1"/>
  <c r="M2" i="2" a="1"/>
  <c r="M2" i="2" s="1"/>
  <c r="L12" i="2"/>
  <c r="L11" i="2"/>
  <c r="M8" i="1"/>
  <c r="M19" i="1"/>
  <c r="M18" i="1"/>
  <c r="M17" i="1"/>
  <c r="M15" i="1"/>
  <c r="M14" i="1"/>
  <c r="M13" i="1"/>
  <c r="M11" i="1"/>
  <c r="M10" i="1"/>
  <c r="L9" i="2"/>
  <c r="L8" i="2"/>
  <c r="L7" i="2"/>
  <c r="L6" i="2"/>
  <c r="L5" i="2"/>
  <c r="L4" i="2"/>
  <c r="L3" i="2"/>
  <c r="L2" i="2"/>
  <c r="M9" i="1"/>
  <c r="M7" i="1"/>
  <c r="M6" i="1"/>
  <c r="M5" i="1"/>
  <c r="M4" i="1"/>
  <c r="M3" i="1"/>
  <c r="F2" i="1" l="1"/>
  <c r="B2" i="4" l="1" a="1"/>
  <c r="B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4E1CC-C071-4EB8-ABAF-13367FFE9C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91BDB5-0D51-4DB2-8AAA-319510119A45}" name="WorksheetConnection_Health care!$A$1:$Q$2336" type="102" refreshedVersion="8" minRefreshableVersion="5">
    <extLst>
      <ext xmlns:x15="http://schemas.microsoft.com/office/spreadsheetml/2010/11/main" uri="{DE250136-89BD-433C-8126-D09CA5730AF9}">
        <x15:connection id="Range" autoDelete="1">
          <x15:rangePr sourceName="_xlcn.WorksheetConnection_HealthcareA1Q233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<sst xmlns="http://schemas.openxmlformats.org/spreadsheetml/2006/main" count="37582" uniqueCount="6444">
  <si>
    <t>Customer ID</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</si>
  <si>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</si>
  <si>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</si>
  <si>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</si>
  <si>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</si>
  <si>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</si>
  <si>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</si>
  <si>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</si>
  <si>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</si>
  <si>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</si>
  <si>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</si>
  <si>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</si>
  <si>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</si>
  <si>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</si>
  <si>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</si>
  <si>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</si>
  <si>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</si>
  <si>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</si>
  <si>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</si>
  <si>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</si>
  <si>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</si>
  <si>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</si>
  <si>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</si>
  <si>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</si>
  <si>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</si>
  <si>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</si>
  <si>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</si>
  <si>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</si>
  <si>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</si>
  <si>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</si>
  <si>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</si>
  <si>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</si>
  <si>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</si>
  <si>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</si>
  <si>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</si>
  <si>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</si>
  <si>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</si>
  <si>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</si>
  <si>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</si>
  <si>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</si>
  <si>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</si>
  <si>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</si>
  <si>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</si>
  <si>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</si>
  <si>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</si>
  <si>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</si>
  <si>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</si>
  <si>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</si>
  <si>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</si>
  <si>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</si>
  <si>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</si>
  <si>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</si>
  <si>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</si>
  <si>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</si>
  <si>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</si>
  <si>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</si>
  <si>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</si>
  <si>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</si>
  <si>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</si>
  <si>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</si>
  <si>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</si>
  <si>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</si>
  <si>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</si>
  <si>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</si>
  <si>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</si>
  <si>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</si>
  <si>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</si>
  <si>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</si>
  <si>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</si>
  <si>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</si>
  <si>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</si>
  <si>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</si>
  <si>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</si>
  <si>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</si>
  <si>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</si>
  <si>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</si>
  <si>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</si>
  <si>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</si>
  <si>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</si>
  <si>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</si>
  <si>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</si>
  <si>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</si>
  <si>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</si>
  <si>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</si>
  <si>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</si>
  <si>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</si>
  <si>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</si>
  <si>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</si>
  <si>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</si>
  <si>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</si>
  <si>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</si>
  <si>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</si>
  <si>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</si>
  <si>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</si>
  <si>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</si>
  <si>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</si>
  <si>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</si>
  <si>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</si>
  <si>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</si>
  <si>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</si>
  <si>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</si>
  <si>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</si>
  <si>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</si>
  <si>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</si>
  <si>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</si>
  <si>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</si>
  <si>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</si>
  <si>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</si>
  <si>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</si>
  <si>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</si>
  <si>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</si>
  <si>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</si>
  <si>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</si>
  <si>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</si>
  <si>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</si>
  <si>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</si>
  <si>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</si>
  <si>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</si>
  <si>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</si>
  <si>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</si>
  <si>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</si>
  <si>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</si>
  <si>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</si>
  <si>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</si>
  <si>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</si>
  <si>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</si>
  <si>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</si>
  <si>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</si>
  <si>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</si>
  <si>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</si>
  <si>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</si>
  <si>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</si>
  <si>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</si>
  <si>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</si>
  <si>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</si>
  <si>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</si>
  <si>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</si>
  <si>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</si>
  <si>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</si>
  <si>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</si>
  <si>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</si>
  <si>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</si>
  <si>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</si>
  <si>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</si>
  <si>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</si>
  <si>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</si>
  <si>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</si>
  <si>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</si>
  <si>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</si>
  <si>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</si>
  <si>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</si>
  <si>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</si>
  <si>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</si>
  <si>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</si>
  <si>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</si>
  <si>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</si>
  <si>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</si>
  <si>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</si>
  <si>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</si>
  <si>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</si>
  <si>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</si>
  <si>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</si>
  <si>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</si>
  <si>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</si>
  <si>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</si>
  <si>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</si>
  <si>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</si>
  <si>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</si>
  <si>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</si>
  <si>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</si>
  <si>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</si>
  <si>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</si>
  <si>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</si>
  <si>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</si>
  <si>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</si>
  <si>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</si>
  <si>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</si>
  <si>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</si>
  <si>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</si>
  <si>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</si>
  <si>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</si>
  <si>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</si>
  <si>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</si>
  <si>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</si>
  <si>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</si>
  <si>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</si>
  <si>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</si>
  <si>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</si>
  <si>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</si>
  <si>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</si>
  <si>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</si>
  <si>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</si>
  <si>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</si>
  <si>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</si>
  <si>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</si>
  <si>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</si>
  <si>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</si>
  <si>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</si>
  <si>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</si>
  <si>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</si>
  <si>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</si>
  <si>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</si>
  <si>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</si>
  <si>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</si>
  <si>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</si>
  <si>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</si>
  <si>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</si>
  <si>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</si>
  <si>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</si>
  <si>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</si>
  <si>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</si>
  <si>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</si>
  <si>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</si>
  <si>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</si>
  <si>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</si>
  <si>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</si>
  <si>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</si>
  <si>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</si>
  <si>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</si>
  <si>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</si>
  <si>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</si>
  <si>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</si>
  <si>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</si>
  <si>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</si>
  <si>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</si>
  <si>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</si>
  <si>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</si>
  <si>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</si>
  <si>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</si>
  <si>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</si>
  <si>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</si>
  <si>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</si>
  <si>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</si>
  <si>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</si>
  <si>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</si>
  <si>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</si>
  <si>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</si>
  <si>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</si>
  <si>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</si>
  <si>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</si>
  <si>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</si>
  <si>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</si>
  <si>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</si>
  <si>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</si>
  <si>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</si>
  <si>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</si>
  <si>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</si>
  <si>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</si>
  <si>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</si>
  <si>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</si>
  <si>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</si>
  <si>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</si>
  <si>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</si>
  <si>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</si>
  <si>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</si>
  <si>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</si>
  <si>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</si>
  <si>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</si>
  <si>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</si>
  <si>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</si>
  <si>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</si>
  <si>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</si>
  <si>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</si>
  <si>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</si>
  <si>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</si>
  <si>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</si>
  <si>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</si>
  <si>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</si>
  <si>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</si>
  <si>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</si>
  <si>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</si>
  <si>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</si>
  <si>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</si>
  <si>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</si>
  <si>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</si>
  <si>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</si>
  <si>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</si>
  <si>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</si>
  <si>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</si>
  <si>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</si>
  <si>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</si>
  <si>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</si>
  <si>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</si>
  <si>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</si>
  <si>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</si>
  <si>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</si>
  <si>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</si>
  <si>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</si>
  <si>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</si>
  <si>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</si>
  <si>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</si>
  <si>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</si>
  <si>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</si>
  <si>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</si>
  <si>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</si>
  <si>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</si>
  <si>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</si>
  <si>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</si>
  <si>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</si>
  <si>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</si>
  <si>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</si>
  <si>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</si>
  <si>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</si>
  <si>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</si>
  <si>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</si>
  <si>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</si>
  <si>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</si>
  <si>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</si>
  <si>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</si>
  <si>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</si>
  <si>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</si>
  <si>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</si>
  <si>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</si>
  <si>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</si>
  <si>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</si>
  <si>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</si>
  <si>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</si>
  <si>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</si>
  <si>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</si>
  <si>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</si>
  <si>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</si>
  <si>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</si>
  <si>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</si>
  <si>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</si>
  <si>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</si>
  <si>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</si>
  <si>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</si>
  <si>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</si>
  <si>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</si>
  <si>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</si>
  <si>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</si>
  <si>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</si>
  <si>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</si>
  <si>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</si>
  <si>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</si>
  <si>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</si>
  <si>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</si>
  <si>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</si>
  <si>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</si>
  <si>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</si>
  <si>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</si>
  <si>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</si>
  <si>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</si>
  <si>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</si>
  <si>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</si>
  <si>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</si>
  <si>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</si>
  <si>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</si>
  <si>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</si>
  <si>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</si>
  <si>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</si>
  <si>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</si>
  <si>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</si>
  <si>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</si>
  <si>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</si>
  <si>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</si>
  <si>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</si>
  <si>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</si>
  <si>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</si>
  <si>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</si>
  <si>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</si>
  <si>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</si>
  <si>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</si>
  <si>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</si>
  <si>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</si>
  <si>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</si>
  <si>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</si>
  <si>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</si>
  <si>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</si>
  <si>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</si>
  <si>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</si>
  <si>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</si>
  <si>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</si>
  <si>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</si>
  <si>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</si>
  <si>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</si>
  <si>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</si>
  <si>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</si>
  <si>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</si>
  <si>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</si>
  <si>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</si>
  <si>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</si>
  <si>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</si>
  <si>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</si>
  <si>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</si>
  <si>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</si>
  <si>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</si>
  <si>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</si>
  <si>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</si>
  <si>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</si>
  <si>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</si>
  <si>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</si>
  <si>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</si>
  <si>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</si>
  <si>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</si>
  <si>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</si>
  <si>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</si>
  <si>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</si>
  <si>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</si>
  <si>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</si>
  <si>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</si>
  <si>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</si>
  <si>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</si>
  <si>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</si>
  <si>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</si>
  <si>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</si>
  <si>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</si>
  <si>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</si>
  <si>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</si>
  <si>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</si>
  <si>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</si>
  <si>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</si>
  <si>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</si>
  <si>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</si>
  <si>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</si>
  <si>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</si>
  <si>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</si>
  <si>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</si>
  <si>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</si>
  <si>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</si>
  <si>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</si>
  <si>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</si>
  <si>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</si>
  <si>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</si>
  <si>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</si>
  <si>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</si>
  <si>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</si>
  <si>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</si>
  <si>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</si>
  <si>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</si>
  <si>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</si>
  <si>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</si>
  <si>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</si>
  <si>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</si>
  <si>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</si>
  <si>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</si>
  <si>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</si>
  <si>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</si>
  <si>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</si>
  <si>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</si>
  <si>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</si>
  <si>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</si>
  <si>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</si>
  <si>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</si>
  <si>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</si>
  <si>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</si>
  <si>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</si>
  <si>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</si>
  <si>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</si>
  <si>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</si>
  <si>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</si>
  <si>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</si>
  <si>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</si>
  <si>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</si>
  <si>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</si>
  <si>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</si>
  <si>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</si>
  <si>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</si>
  <si>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</si>
  <si>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</si>
  <si>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</si>
  <si>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</si>
  <si>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</si>
  <si>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</si>
  <si>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</si>
  <si>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</si>
  <si>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</si>
  <si>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</si>
  <si>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</si>
  <si>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</si>
  <si>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</si>
  <si>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</si>
  <si>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</si>
  <si>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</si>
  <si>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</si>
  <si>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</si>
  <si>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</si>
  <si>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</si>
  <si>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</si>
  <si>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</si>
  <si>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</si>
  <si>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</si>
  <si>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</si>
  <si>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</si>
  <si>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</si>
  <si>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</si>
  <si>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</si>
  <si>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</si>
  <si>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</si>
  <si>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</si>
  <si>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</si>
  <si>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</si>
  <si>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</si>
  <si>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</si>
  <si>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</si>
  <si>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</si>
  <si>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</si>
  <si>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</si>
  <si>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</si>
  <si>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</si>
  <si>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</si>
  <si>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</si>
  <si>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</si>
  <si>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</si>
  <si>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</si>
  <si>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</si>
  <si>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</si>
  <si>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</si>
  <si>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</si>
  <si>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</si>
  <si>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</si>
  <si>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</si>
  <si>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</si>
  <si>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</si>
  <si>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</si>
  <si>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</si>
  <si>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</si>
  <si>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</si>
  <si>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</si>
  <si>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</si>
  <si>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</si>
  <si>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</si>
  <si>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</si>
  <si>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</si>
  <si>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</si>
  <si>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</si>
  <si>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</si>
  <si>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</si>
  <si>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</si>
  <si>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</si>
  <si>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</si>
  <si>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</si>
  <si>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</si>
  <si>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</si>
  <si>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</si>
  <si>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</si>
  <si>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</si>
  <si>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</si>
  <si>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</si>
  <si>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</si>
  <si>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</si>
  <si>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</si>
  <si>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</si>
  <si>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</si>
  <si>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</si>
  <si>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</si>
  <si>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</si>
  <si>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</si>
  <si>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</si>
  <si>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</si>
  <si>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</si>
  <si>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</si>
  <si>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</si>
  <si>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</si>
  <si>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</si>
  <si>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</si>
  <si>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</si>
  <si>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</si>
  <si>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</si>
  <si>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</si>
  <si>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</si>
  <si>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</si>
  <si>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</si>
  <si>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</si>
  <si>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</si>
  <si>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</si>
  <si>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</si>
  <si>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</si>
  <si>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</si>
  <si>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</si>
  <si>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</si>
  <si>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</si>
  <si>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</si>
  <si>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</si>
  <si>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</si>
  <si>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</si>
  <si>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</si>
  <si>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</si>
  <si>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</si>
  <si>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</si>
  <si>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</si>
  <si>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</si>
  <si>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</si>
  <si>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</si>
  <si>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</si>
  <si>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</si>
  <si>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</si>
  <si>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</si>
  <si>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</si>
  <si>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</si>
  <si>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</si>
  <si>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</si>
  <si>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</si>
  <si>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</si>
  <si>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</si>
  <si>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</si>
  <si>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</si>
  <si>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</si>
  <si>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</si>
  <si>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</si>
  <si>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</si>
  <si>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</si>
  <si>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</si>
  <si>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</si>
  <si>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</si>
  <si>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</si>
  <si>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</si>
  <si>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</si>
  <si>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</si>
  <si>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</si>
  <si>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</si>
  <si>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</si>
  <si>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</si>
  <si>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</si>
  <si>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</si>
  <si>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</si>
  <si>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</si>
  <si>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</si>
  <si>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</si>
  <si>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</si>
  <si>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</si>
  <si>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</si>
  <si>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</si>
  <si>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</si>
  <si>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</si>
  <si>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</si>
  <si>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</si>
  <si>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</si>
  <si>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</si>
  <si>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</si>
  <si>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</si>
  <si>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</si>
  <si>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</si>
  <si>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</si>
  <si>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</si>
  <si>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</si>
  <si>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</si>
  <si>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</si>
  <si>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</si>
  <si>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</si>
  <si>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</si>
  <si>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</si>
  <si>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</si>
  <si>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</si>
  <si>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</si>
  <si>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</si>
  <si>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</si>
  <si>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</si>
  <si>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</si>
  <si>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</si>
  <si>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</si>
  <si>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</si>
  <si>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</si>
  <si>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</si>
  <si>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</si>
  <si>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</si>
  <si>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</si>
  <si>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</si>
  <si>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</si>
  <si>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</si>
  <si>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</si>
  <si>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</si>
  <si>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</si>
  <si>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</si>
  <si>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</si>
  <si>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</si>
  <si>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</si>
  <si>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</si>
  <si>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</si>
  <si>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</si>
  <si>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</si>
  <si>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</si>
  <si>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</si>
  <si>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</si>
  <si>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</si>
  <si>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</si>
  <si>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</si>
  <si>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</si>
  <si>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</si>
  <si>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</si>
  <si>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</si>
  <si>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</si>
  <si>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</si>
  <si>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</si>
  <si>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</si>
  <si>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</si>
  <si>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</si>
  <si>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</si>
  <si>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</si>
  <si>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</si>
  <si>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</si>
  <si>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</si>
  <si>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</si>
  <si>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</si>
  <si>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</si>
  <si>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</si>
  <si>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</si>
  <si>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</si>
  <si>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</si>
  <si>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</si>
  <si>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</si>
  <si>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</si>
  <si>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</si>
  <si>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</si>
  <si>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</si>
  <si>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</si>
  <si>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</si>
  <si>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</si>
  <si>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</si>
  <si>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</si>
  <si>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</si>
  <si>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</si>
  <si>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</si>
  <si>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</si>
  <si>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</si>
  <si>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</si>
  <si>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</si>
  <si>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</si>
  <si>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</si>
  <si>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</si>
  <si>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</si>
  <si>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</si>
  <si>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</si>
  <si>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</si>
  <si>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</si>
  <si>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</si>
  <si>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</si>
  <si>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</si>
  <si>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</si>
  <si>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</si>
  <si>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</si>
  <si>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</si>
  <si>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</si>
  <si>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</si>
  <si>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</si>
  <si>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</si>
  <si>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</si>
  <si>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</si>
  <si>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</si>
  <si>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</si>
  <si>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</si>
  <si>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</si>
  <si>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</si>
  <si>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</si>
  <si>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</si>
  <si>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</si>
  <si>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</si>
  <si>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</si>
  <si>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</si>
  <si>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</si>
  <si>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</si>
  <si>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</si>
  <si>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</si>
  <si>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</si>
  <si>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</si>
  <si>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</si>
  <si>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</si>
  <si>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</si>
  <si>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</si>
  <si>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</si>
  <si>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</si>
  <si>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</si>
  <si>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</si>
  <si>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</si>
  <si>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</si>
  <si>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</si>
  <si>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</si>
  <si>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</si>
  <si>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</si>
  <si>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</si>
  <si>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</si>
  <si>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</si>
  <si>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</si>
  <si>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</si>
  <si>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</si>
  <si>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</si>
  <si>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</si>
  <si>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</si>
  <si>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</si>
  <si>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</si>
  <si>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</si>
  <si>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</si>
  <si>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</si>
  <si>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</si>
  <si>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</si>
  <si>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</si>
  <si>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</si>
  <si>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</si>
  <si>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</si>
  <si>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</si>
  <si>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</si>
  <si>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</si>
  <si>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</si>
  <si>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</si>
  <si>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</si>
  <si>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</si>
  <si>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</si>
  <si>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</si>
  <si>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</si>
  <si>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</si>
  <si>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</si>
  <si>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</si>
  <si>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</si>
  <si>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</si>
  <si>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</si>
  <si>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</si>
  <si>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</si>
  <si>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</si>
  <si>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</si>
  <si>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</si>
  <si>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</si>
  <si>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</si>
  <si>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</si>
  <si>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</si>
  <si>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</si>
  <si>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</si>
  <si>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</si>
  <si>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</si>
  <si>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</si>
  <si>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</si>
  <si>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</si>
  <si>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</si>
  <si>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</si>
  <si>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</si>
  <si>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</si>
  <si>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</si>
  <si>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</si>
  <si>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</si>
  <si>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</si>
  <si>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</si>
  <si>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</si>
  <si>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</si>
  <si>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</si>
  <si>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</si>
  <si>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</si>
  <si>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</si>
  <si>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</si>
  <si>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</si>
  <si>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</si>
  <si>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</si>
  <si>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</si>
  <si>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</si>
  <si>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</si>
  <si>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</si>
  <si>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</si>
  <si>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</si>
  <si>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</si>
  <si>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</si>
  <si>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</si>
  <si>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</si>
  <si>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</si>
  <si>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</si>
  <si>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</si>
  <si>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</si>
  <si>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</si>
  <si>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</si>
  <si>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</si>
  <si>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</si>
  <si>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</si>
  <si>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</si>
  <si>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</si>
  <si>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</si>
  <si>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</si>
  <si>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</si>
  <si>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</si>
  <si>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</si>
  <si>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</si>
  <si>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</si>
  <si>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</si>
  <si>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</si>
  <si>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</si>
  <si>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</si>
  <si>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</si>
  <si>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</si>
  <si>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</si>
  <si>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</si>
  <si>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</si>
  <si>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</si>
  <si>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</si>
  <si>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</si>
  <si>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</si>
  <si>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</si>
  <si>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</si>
  <si>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</si>
  <si>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</si>
  <si>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</si>
  <si>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</si>
  <si>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</si>
  <si>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</si>
  <si>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</si>
  <si>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</si>
  <si>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</si>
  <si>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</si>
  <si>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</si>
  <si>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</si>
  <si>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</si>
  <si>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</si>
  <si>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</si>
  <si>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</si>
  <si>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</si>
  <si>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</si>
  <si>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</si>
  <si>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</si>
  <si>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</si>
  <si>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</si>
  <si>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</si>
  <si>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</si>
  <si>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</si>
  <si>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</si>
  <si>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</si>
  <si>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</si>
  <si>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</si>
  <si>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</si>
  <si>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</si>
  <si>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</si>
  <si>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</si>
  <si>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</si>
  <si>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</si>
  <si>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</si>
  <si>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</si>
  <si>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</si>
  <si>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</si>
  <si>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</si>
  <si>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</si>
  <si>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</si>
  <si>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</si>
  <si>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</si>
  <si>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</si>
  <si>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</si>
  <si>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</si>
  <si>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</si>
  <si>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</si>
  <si>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</si>
  <si>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</si>
  <si>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</si>
  <si>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</si>
  <si>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</si>
  <si>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</si>
  <si>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</si>
  <si>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</si>
  <si>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</si>
  <si>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</si>
  <si>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</si>
  <si>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</si>
  <si>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</si>
  <si>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</si>
  <si>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</si>
  <si>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</si>
  <si>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</si>
  <si>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</si>
  <si>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</si>
  <si>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</si>
  <si>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</si>
  <si>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</si>
  <si>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</si>
  <si>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</si>
  <si>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</si>
  <si>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</si>
  <si>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</si>
  <si>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</si>
  <si>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</si>
  <si>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</si>
  <si>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</si>
  <si>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</si>
  <si>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</si>
  <si>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</si>
  <si>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</si>
  <si>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</si>
  <si>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</si>
  <si>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</si>
  <si>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</si>
  <si>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</si>
  <si>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</si>
  <si>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</si>
  <si>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</si>
  <si>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</si>
  <si>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</si>
  <si>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</si>
  <si>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</si>
  <si>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</si>
  <si>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</si>
  <si>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</si>
  <si>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</si>
  <si>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</si>
  <si>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</si>
  <si>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</si>
  <si>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</si>
  <si>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</si>
  <si>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</si>
  <si>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</si>
  <si>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</si>
  <si>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</si>
  <si>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</si>
  <si>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</si>
  <si>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</si>
  <si>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</si>
  <si>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</si>
  <si>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</si>
  <si>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</si>
  <si>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</si>
  <si>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</si>
  <si>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</si>
  <si>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</si>
  <si>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</si>
  <si>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</si>
  <si>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</si>
  <si>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</si>
  <si>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</si>
  <si>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</si>
  <si>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</si>
  <si>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</si>
  <si>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</si>
  <si>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</si>
  <si>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</si>
  <si>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</si>
  <si>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</si>
  <si>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</si>
  <si>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</si>
  <si>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</si>
  <si>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</si>
  <si>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</si>
  <si>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</si>
  <si>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</si>
  <si>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</si>
  <si>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</si>
  <si>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</si>
  <si>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</si>
  <si>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</si>
  <si>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</si>
  <si>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</si>
  <si>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</si>
  <si>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</si>
  <si>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</si>
  <si>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</si>
  <si>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</si>
  <si>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</si>
  <si>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</si>
  <si>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</si>
  <si>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</si>
  <si>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</si>
  <si>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</si>
  <si>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</si>
  <si>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</si>
  <si>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</si>
  <si>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</si>
  <si>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</si>
  <si>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</si>
  <si>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</si>
  <si>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</si>
  <si>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</si>
  <si>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</si>
  <si>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</si>
  <si>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</si>
  <si>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</si>
  <si>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</si>
  <si>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</si>
  <si>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</si>
  <si>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</si>
  <si>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</si>
  <si>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</si>
  <si>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</si>
  <si>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</si>
  <si>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</si>
  <si>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</si>
  <si>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</si>
  <si>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</si>
  <si>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</si>
  <si>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</si>
  <si>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</si>
  <si>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</si>
  <si>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</si>
  <si>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</si>
  <si>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</si>
  <si>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</si>
  <si>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</si>
  <si>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</si>
  <si>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</si>
  <si>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</si>
  <si>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</si>
  <si>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</si>
  <si>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</si>
  <si>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</si>
  <si>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</si>
  <si>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</si>
  <si>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</si>
  <si>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</si>
  <si>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</si>
  <si>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</si>
  <si>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</si>
  <si>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</si>
  <si>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</si>
  <si>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</si>
  <si>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</si>
  <si>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</si>
  <si>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</si>
  <si>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</si>
  <si>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</si>
  <si>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</si>
  <si>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</si>
  <si>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</si>
  <si>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</si>
  <si>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</si>
  <si>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</si>
  <si>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</si>
  <si>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</si>
  <si>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</si>
  <si>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</si>
  <si>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</si>
  <si>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</si>
  <si>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</si>
  <si>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</si>
  <si>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</si>
  <si>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</si>
  <si>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</si>
  <si>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</si>
  <si>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</si>
  <si>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</si>
  <si>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</si>
  <si>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</si>
  <si>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</si>
  <si>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</si>
  <si>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</si>
  <si>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</si>
  <si>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</si>
  <si>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</si>
  <si>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</si>
  <si>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</si>
  <si>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</si>
  <si>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</si>
  <si>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</si>
  <si>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</si>
  <si>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</si>
  <si>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</si>
  <si>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</si>
  <si>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</si>
  <si>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</si>
  <si>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</si>
  <si>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</si>
  <si>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</si>
  <si>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</si>
  <si>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</si>
  <si>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</si>
  <si>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</si>
  <si>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</si>
  <si>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</si>
  <si>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</si>
  <si>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</si>
  <si>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</si>
  <si>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</si>
  <si>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</si>
  <si>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</si>
  <si>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</si>
  <si>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</si>
  <si>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</si>
  <si>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</si>
  <si>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</si>
  <si>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</si>
  <si>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</si>
  <si>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</si>
  <si>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</si>
  <si>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</si>
  <si>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</si>
  <si>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</si>
  <si>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</si>
  <si>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</si>
  <si>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</si>
  <si>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</si>
  <si>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</si>
  <si>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</si>
  <si>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</si>
  <si>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</si>
  <si>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</si>
  <si>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</si>
  <si>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</si>
  <si>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</si>
  <si>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</si>
  <si>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</si>
  <si>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</si>
  <si>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</si>
  <si>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</si>
  <si>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</si>
  <si>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</si>
  <si>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</si>
  <si>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</si>
  <si>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</si>
  <si>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</si>
  <si>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</si>
  <si>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</si>
  <si>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</si>
  <si>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</si>
  <si>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</si>
  <si>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</si>
  <si>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</si>
  <si>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</si>
  <si>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</si>
  <si>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</si>
  <si>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</si>
  <si>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</si>
  <si>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</si>
  <si>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</si>
  <si>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</si>
  <si>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</si>
  <si>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</si>
  <si>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</si>
  <si>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</si>
  <si>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</si>
  <si>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</si>
  <si>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</si>
  <si>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</si>
  <si>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</si>
  <si>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</si>
  <si>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</si>
  <si>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</si>
  <si>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</si>
  <si>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</si>
  <si>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</si>
  <si>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</si>
  <si>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</si>
  <si>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</si>
  <si>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</si>
  <si>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</si>
  <si>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</si>
  <si>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</si>
  <si>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</si>
  <si>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</si>
  <si>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</si>
  <si>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</si>
  <si>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</si>
  <si>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</si>
  <si>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</si>
  <si>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</si>
  <si>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</si>
  <si>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</si>
  <si>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</si>
  <si>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</si>
  <si>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</si>
  <si>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</si>
  <si>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</si>
  <si>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</si>
  <si>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</si>
  <si>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</si>
  <si>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</si>
  <si>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</si>
  <si>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</si>
  <si>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</si>
  <si>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</si>
  <si>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</si>
  <si>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</si>
  <si>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</si>
  <si>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</si>
  <si>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</si>
  <si>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</si>
  <si>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</si>
  <si>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</si>
  <si>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</si>
  <si>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</si>
  <si>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</si>
  <si>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</si>
  <si>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</si>
  <si>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</si>
  <si>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</si>
  <si>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</si>
  <si>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</si>
  <si>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</si>
  <si>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</si>
  <si>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</si>
  <si>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</si>
  <si>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</si>
  <si>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</si>
  <si>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</si>
  <si>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</si>
  <si>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</si>
  <si>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</si>
  <si>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</si>
  <si>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</si>
  <si>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</si>
  <si>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</si>
  <si>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</si>
  <si>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</si>
  <si>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</si>
  <si>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</si>
  <si>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</si>
  <si>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</si>
  <si>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</si>
  <si>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</si>
  <si>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</si>
  <si>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</si>
  <si>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</si>
  <si>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</si>
  <si>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</si>
  <si>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</si>
  <si>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</si>
  <si>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</si>
  <si>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</si>
  <si>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</si>
  <si>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</si>
  <si>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</si>
  <si>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</si>
  <si>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</si>
  <si>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</si>
  <si>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</si>
  <si>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</si>
  <si>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</si>
  <si>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</si>
  <si>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</si>
  <si>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</si>
  <si>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</si>
  <si>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</si>
  <si>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</si>
  <si>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</si>
  <si>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</si>
  <si>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</si>
  <si>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</si>
  <si>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</si>
  <si>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</si>
  <si>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</si>
  <si>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</si>
  <si>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</si>
  <si>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</si>
  <si>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</si>
  <si>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</si>
  <si>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</si>
  <si>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</si>
  <si>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</si>
  <si>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</si>
  <si>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</si>
  <si>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</si>
  <si>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</si>
  <si>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</si>
  <si>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</si>
  <si>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</si>
  <si>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</si>
  <si>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</si>
  <si>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</si>
  <si>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</si>
  <si>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</si>
  <si>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</si>
  <si>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</si>
  <si>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</si>
  <si>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</si>
  <si>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</si>
  <si>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</si>
  <si>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</si>
  <si>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</si>
  <si>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</si>
  <si>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</si>
  <si>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</si>
  <si>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</si>
  <si>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</si>
  <si>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</si>
  <si>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</si>
  <si>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</si>
  <si>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</si>
  <si>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</si>
  <si>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</si>
  <si>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</si>
  <si>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</si>
  <si>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</si>
  <si>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</si>
  <si>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</si>
  <si>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</si>
  <si>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</si>
  <si>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</si>
  <si>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</si>
  <si>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</si>
  <si>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</si>
  <si>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</si>
  <si>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</si>
  <si>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</si>
  <si>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</si>
  <si>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</si>
  <si>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</si>
  <si>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</si>
  <si>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</si>
  <si>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</si>
  <si>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</si>
  <si>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</si>
  <si>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</si>
  <si>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</si>
  <si>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</si>
  <si>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</si>
  <si>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</si>
  <si>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</si>
  <si>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</si>
  <si>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</si>
  <si>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</si>
  <si>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</si>
  <si>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</si>
  <si>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</si>
  <si>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</si>
  <si>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</si>
  <si>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</si>
  <si>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</si>
  <si>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</si>
  <si>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</si>
  <si>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</si>
  <si>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</si>
  <si>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</si>
  <si>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</si>
  <si>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</si>
  <si>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</si>
  <si>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</si>
  <si>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</si>
  <si>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</si>
  <si>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</si>
  <si>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</si>
  <si>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</si>
  <si>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</si>
  <si>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</si>
  <si>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</si>
  <si>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</si>
  <si>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</si>
  <si>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</si>
  <si>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</si>
  <si>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</si>
  <si>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</si>
  <si>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</si>
  <si>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</si>
  <si>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</si>
  <si>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</si>
  <si>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</si>
  <si>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</si>
  <si>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</si>
  <si>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</si>
  <si>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</si>
  <si>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</si>
  <si>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</si>
  <si>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</si>
  <si>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</si>
  <si>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</si>
  <si>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</si>
  <si>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</si>
  <si>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</si>
  <si>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</si>
  <si>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</si>
  <si>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</si>
  <si>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</si>
  <si>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</si>
  <si>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</si>
  <si>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</si>
  <si>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</si>
  <si>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</si>
  <si>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</si>
  <si>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</si>
  <si>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</si>
  <si>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</si>
  <si>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</si>
  <si>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</si>
  <si>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</si>
  <si>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</si>
  <si>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</si>
  <si>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</si>
  <si>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</si>
  <si>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</si>
  <si>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</si>
  <si>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</si>
  <si>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</si>
  <si>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</si>
  <si>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</si>
  <si>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</si>
  <si>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</si>
  <si>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</si>
  <si>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</si>
  <si>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</si>
  <si>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</si>
  <si>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</si>
  <si>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</si>
  <si>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</si>
  <si>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</si>
  <si>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</si>
  <si>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</si>
  <si>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</si>
  <si>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</si>
  <si>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</si>
  <si>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</si>
  <si>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</si>
  <si>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</si>
  <si>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</si>
  <si>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</si>
  <si>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</si>
  <si>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</si>
  <si>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</si>
  <si>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</si>
  <si>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</si>
  <si>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</si>
  <si>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</si>
  <si>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</si>
  <si>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</si>
  <si>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</si>
  <si>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</si>
  <si>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</si>
  <si>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</si>
  <si>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</si>
  <si>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</si>
  <si>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</si>
  <si>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</si>
  <si>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</si>
  <si>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</si>
  <si>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</si>
  <si>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</si>
  <si>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</si>
  <si>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</si>
  <si>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</si>
  <si>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</si>
  <si>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</si>
  <si>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</si>
  <si>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</si>
  <si>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</si>
  <si>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</si>
  <si>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</si>
  <si>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</si>
  <si>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</si>
  <si>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</si>
  <si>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</si>
  <si>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</si>
  <si>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</si>
  <si>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</si>
  <si>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</si>
  <si>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</si>
  <si>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</si>
  <si>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</si>
  <si>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</si>
  <si>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</si>
  <si>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</si>
  <si>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</si>
  <si>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</si>
  <si>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</si>
  <si>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</si>
  <si>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</si>
  <si>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</si>
  <si>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</si>
  <si>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</si>
  <si>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</si>
  <si>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</si>
  <si>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</si>
  <si>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</si>
  <si>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</si>
  <si>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</si>
  <si>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</si>
  <si>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</si>
  <si>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</si>
  <si>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</si>
  <si>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</si>
  <si>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</si>
  <si>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</si>
  <si>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</si>
  <si>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</si>
  <si>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</si>
  <si>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</si>
  <si>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</si>
  <si>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</si>
  <si>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</si>
  <si>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</si>
  <si>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</si>
  <si>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</si>
  <si>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</si>
  <si>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</si>
  <si>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</si>
  <si>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</si>
  <si>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</si>
  <si>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</si>
  <si>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</si>
  <si>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</si>
  <si>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</si>
  <si>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</si>
  <si>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</si>
  <si>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</si>
  <si>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</si>
  <si>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</si>
  <si>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</si>
  <si>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</si>
  <si>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</si>
  <si>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</si>
  <si>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</si>
  <si>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</si>
  <si>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</si>
  <si>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</si>
  <si>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</si>
  <si>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</si>
  <si>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</si>
  <si>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</si>
  <si>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</si>
  <si>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</si>
  <si>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</si>
  <si>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</si>
  <si>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</si>
  <si>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</si>
  <si>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</si>
  <si>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</si>
  <si>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</si>
  <si>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</si>
  <si>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</si>
  <si>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</si>
  <si>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</si>
  <si>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</si>
  <si>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</si>
  <si>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</si>
  <si>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</si>
  <si>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</si>
  <si>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</si>
  <si>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</si>
  <si>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</si>
  <si>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</si>
  <si>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</si>
  <si>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</si>
  <si>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</si>
  <si>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</si>
  <si>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</si>
  <si>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</si>
  <si>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</si>
  <si>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</si>
  <si>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</si>
  <si>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</si>
  <si>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</si>
  <si>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</si>
  <si>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</si>
  <si>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</si>
  <si>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</si>
  <si>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</si>
  <si>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</si>
  <si>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</si>
  <si>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</si>
  <si>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</si>
  <si>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</si>
  <si>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</si>
  <si>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</si>
  <si>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</si>
  <si>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</si>
  <si>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</si>
  <si>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</si>
  <si>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</si>
  <si>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</si>
  <si>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</si>
  <si>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</si>
  <si>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</si>
  <si>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</si>
  <si>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</si>
  <si>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</si>
  <si>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</si>
  <si>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</si>
  <si>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</si>
  <si>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</si>
  <si>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</si>
  <si>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</si>
  <si>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</si>
  <si>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</si>
  <si>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</si>
  <si>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</si>
  <si>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</si>
  <si>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</si>
  <si>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</si>
  <si>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</si>
  <si>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</si>
  <si>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</si>
  <si>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</si>
  <si>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</si>
  <si>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</si>
  <si>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</si>
  <si>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</si>
  <si>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</si>
  <si>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</si>
  <si>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</si>
  <si>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</si>
  <si>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</si>
  <si>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</si>
  <si>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</si>
  <si>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</si>
  <si>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</si>
  <si>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</si>
  <si>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</si>
  <si>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</si>
  <si>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</si>
  <si>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</si>
  <si>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</si>
  <si>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</si>
  <si>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</si>
  <si>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</si>
  <si>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</si>
  <si>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</si>
  <si>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</si>
  <si>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</si>
  <si>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</si>
  <si>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</si>
  <si>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</si>
  <si>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</si>
  <si>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</si>
  <si>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</si>
  <si>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</si>
  <si>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</si>
  <si>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</si>
  <si>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</si>
  <si>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</si>
  <si>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</si>
  <si>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</si>
  <si>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</si>
  <si>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</si>
  <si>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</si>
  <si>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</si>
  <si>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</si>
  <si>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</si>
  <si>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</si>
  <si>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</si>
  <si>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</si>
  <si>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</si>
  <si>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</si>
  <si>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</si>
  <si>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</si>
  <si>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</si>
  <si>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</si>
  <si>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</si>
  <si>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</si>
  <si>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</si>
  <si>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</si>
  <si>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</si>
  <si>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</si>
  <si>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</si>
  <si>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</si>
  <si>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</si>
  <si>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</si>
  <si>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</si>
  <si>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</si>
  <si>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</si>
  <si>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</si>
  <si>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</si>
  <si>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</si>
  <si>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</si>
  <si>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</si>
  <si>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</si>
  <si>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</si>
  <si>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</si>
  <si>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</si>
  <si>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</si>
  <si>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</si>
  <si>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</si>
  <si>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</si>
  <si>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</si>
  <si>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</si>
  <si>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</si>
  <si>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</si>
  <si>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</si>
  <si>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</si>
  <si>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</si>
  <si>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</si>
  <si>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</si>
  <si>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</si>
  <si>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</si>
  <si>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</si>
  <si>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</si>
  <si>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</si>
  <si>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</si>
  <si>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</si>
  <si>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</si>
  <si>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</si>
  <si>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</si>
  <si>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</si>
  <si>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</si>
  <si>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</si>
  <si>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</si>
  <si>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</si>
  <si>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</si>
  <si>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</si>
  <si>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</si>
  <si>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</si>
  <si>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</si>
  <si>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</si>
  <si>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</si>
  <si>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</si>
  <si>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</si>
  <si>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</si>
  <si>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</si>
  <si>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</si>
  <si>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</si>
  <si>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</si>
  <si>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</si>
  <si>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</si>
  <si>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</si>
  <si>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</si>
  <si>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</si>
  <si>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</si>
  <si>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</si>
  <si>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</si>
  <si>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</si>
  <si>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</si>
  <si>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</si>
  <si>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</si>
  <si>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</si>
  <si>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</si>
  <si>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</si>
  <si>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</si>
  <si>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</si>
  <si>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</si>
  <si>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</si>
  <si>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</si>
  <si>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</si>
  <si>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</si>
  <si>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</si>
  <si>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</si>
  <si>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</si>
  <si>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</si>
  <si>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</si>
  <si>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</si>
  <si>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</si>
  <si>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</si>
  <si>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</si>
  <si>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</si>
  <si>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</si>
  <si>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</si>
  <si>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</si>
  <si>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</si>
  <si>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</si>
  <si>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</si>
  <si>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</si>
  <si>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</si>
  <si>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</si>
  <si>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</si>
  <si>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</si>
  <si>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</si>
  <si>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</si>
  <si>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</si>
  <si>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</si>
  <si>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</si>
  <si>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</si>
  <si>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</si>
  <si>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</si>
  <si>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</si>
  <si>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</si>
  <si>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</si>
  <si>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</si>
  <si>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</si>
  <si>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</si>
  <si>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</si>
  <si>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</si>
  <si>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</si>
  <si>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</si>
  <si>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</si>
  <si>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</si>
  <si>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</si>
  <si>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</si>
  <si>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</si>
  <si>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</si>
  <si>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</si>
  <si>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</si>
  <si>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</si>
  <si>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</si>
  <si>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</si>
  <si>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</si>
  <si>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</si>
  <si>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</si>
  <si>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</si>
  <si>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</si>
  <si>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</si>
  <si>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</si>
  <si>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</si>
  <si>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</si>
  <si>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</si>
  <si>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</si>
  <si>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</si>
  <si>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</si>
  <si>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</si>
  <si>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</si>
  <si>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</si>
  <si>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</si>
  <si>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</si>
  <si>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</si>
  <si>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</si>
  <si>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</si>
  <si>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</si>
  <si>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</si>
  <si>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</si>
  <si>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</si>
  <si>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</si>
  <si>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</si>
  <si>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</si>
  <si>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</si>
  <si>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</si>
  <si>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</si>
  <si>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</si>
  <si>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</si>
  <si>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</si>
  <si>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</si>
  <si>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</si>
  <si>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</si>
  <si>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</si>
  <si>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</si>
  <si>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</si>
  <si>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</si>
  <si>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</si>
  <si>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</si>
  <si>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</si>
  <si>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</si>
  <si>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</si>
  <si>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</si>
  <si>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</si>
  <si>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</si>
  <si>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</si>
  <si>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</si>
  <si>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</si>
  <si>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</si>
  <si>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</si>
  <si>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</si>
  <si>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</si>
  <si>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</si>
  <si>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</si>
  <si>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</si>
  <si>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</si>
  <si>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</si>
  <si>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</si>
  <si>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</si>
  <si>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</si>
  <si>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</si>
  <si>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</si>
  <si>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</si>
  <si>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</si>
  <si>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</si>
  <si>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</si>
  <si>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</si>
  <si>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</si>
  <si>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</si>
  <si>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</si>
  <si>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</si>
  <si>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</si>
  <si>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</si>
  <si>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</si>
  <si>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</si>
  <si>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</si>
  <si>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</si>
  <si>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</si>
  <si>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</si>
  <si>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</si>
  <si>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</si>
  <si>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</si>
  <si>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</si>
  <si>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</si>
  <si>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</si>
  <si>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</si>
  <si>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</si>
  <si>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</si>
  <si>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</si>
  <si>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</si>
  <si>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</si>
  <si>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</si>
  <si>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</si>
  <si>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</si>
  <si>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</si>
  <si>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</si>
  <si>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</si>
  <si>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</si>
  <si>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</si>
  <si>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</si>
  <si>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</si>
  <si>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</si>
  <si>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</si>
  <si>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</si>
  <si>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</si>
  <si>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</si>
  <si>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</si>
  <si>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</si>
  <si>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</si>
  <si>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</si>
  <si>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</si>
  <si>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</si>
  <si>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</si>
  <si>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</si>
  <si>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</si>
  <si>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</si>
  <si>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</si>
  <si>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</si>
  <si>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</si>
  <si>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</si>
  <si>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</si>
  <si>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</si>
  <si>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</si>
  <si>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</si>
  <si>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</si>
  <si>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</si>
  <si>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</si>
  <si>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</si>
  <si>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</si>
  <si>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</si>
  <si>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</si>
  <si>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</si>
  <si>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</si>
  <si>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</si>
  <si>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</si>
  <si>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</si>
  <si>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</si>
  <si>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</si>
  <si>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</si>
  <si>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</si>
  <si>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</si>
  <si>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</si>
  <si>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</si>
  <si>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</si>
  <si>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</si>
  <si>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</si>
  <si>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</si>
  <si>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</si>
  <si>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</si>
  <si>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</si>
  <si>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</si>
  <si>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</si>
  <si>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</si>
  <si>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</si>
  <si>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</si>
  <si>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</si>
  <si>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</si>
  <si>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</si>
  <si>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</si>
  <si>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</si>
  <si>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</si>
  <si>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</si>
  <si>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</si>
  <si>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</si>
  <si>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</si>
  <si>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</si>
  <si>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</si>
  <si>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</si>
  <si>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</si>
  <si>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</si>
  <si>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</si>
  <si>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</si>
  <si>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</si>
  <si>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</si>
  <si>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</si>
  <si>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</si>
  <si>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</si>
  <si>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</si>
  <si>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</si>
  <si>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</si>
  <si>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</si>
  <si>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</si>
  <si>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</si>
  <si>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</si>
  <si>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</si>
  <si>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</si>
  <si>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</si>
  <si>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</si>
  <si>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</si>
  <si>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</si>
  <si>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</si>
  <si>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</si>
  <si>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</si>
  <si>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</si>
  <si>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</si>
  <si>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</si>
  <si>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</si>
  <si>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</si>
  <si>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</si>
  <si>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</si>
  <si>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</si>
  <si>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</si>
  <si>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</si>
  <si>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</si>
  <si>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</si>
  <si>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</si>
  <si>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</si>
  <si>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</si>
  <si>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</si>
  <si>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</si>
  <si>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</si>
  <si>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</si>
  <si>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</si>
  <si>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</si>
  <si>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</si>
  <si>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</si>
  <si>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</si>
  <si>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</si>
  <si>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</si>
  <si>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</si>
  <si>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</si>
  <si>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</si>
  <si>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</si>
  <si>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</si>
  <si>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</si>
  <si>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</si>
  <si>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</si>
  <si>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</si>
  <si>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</si>
  <si>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</si>
  <si>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</si>
  <si>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</si>
  <si>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</si>
  <si>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</si>
  <si>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</si>
  <si>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</si>
  <si>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</si>
  <si>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</si>
  <si>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</si>
  <si>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</si>
  <si>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</si>
  <si>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</si>
  <si>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</si>
  <si>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</si>
  <si>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</si>
  <si>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</si>
  <si>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</si>
  <si>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</si>
  <si>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</si>
  <si>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</si>
  <si>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</si>
  <si>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</si>
  <si>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</si>
  <si>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</si>
  <si>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</si>
  <si>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</si>
  <si>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</si>
  <si>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</si>
  <si>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</si>
  <si>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</si>
  <si>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</si>
  <si>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</si>
  <si>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</si>
  <si>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</si>
  <si>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</si>
  <si>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</si>
  <si>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</si>
  <si>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</si>
  <si>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</si>
  <si>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</si>
  <si>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</si>
  <si>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</si>
  <si>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</si>
  <si>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</si>
  <si>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</si>
  <si>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</si>
  <si>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</si>
  <si>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</si>
  <si>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</si>
  <si>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</si>
  <si>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</si>
  <si>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</si>
  <si>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</si>
  <si>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</si>
  <si>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</si>
  <si>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</si>
  <si>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</si>
  <si>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</si>
  <si>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</si>
  <si>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</si>
  <si>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</si>
  <si>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</si>
  <si>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</si>
  <si>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</si>
  <si>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</si>
  <si>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</si>
  <si>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</si>
  <si>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</si>
  <si>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</si>
  <si>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</si>
  <si>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</si>
  <si>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</si>
  <si>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</si>
  <si>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</si>
  <si>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</si>
  <si>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</si>
  <si>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</si>
  <si>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</si>
  <si>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</si>
  <si>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</si>
  <si>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</si>
  <si>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</si>
  <si>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</si>
  <si>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</si>
  <si>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</si>
  <si>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</si>
  <si>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</si>
  <si>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</si>
  <si>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</si>
  <si>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</si>
  <si>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</si>
  <si>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</si>
  <si>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</si>
  <si>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</si>
  <si>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</si>
  <si>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</si>
  <si>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</si>
  <si>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</si>
  <si>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</si>
  <si>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</si>
  <si>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</si>
  <si>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</si>
  <si>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</si>
  <si>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</si>
  <si>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</si>
  <si>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</si>
  <si>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</si>
  <si>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</si>
  <si>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</si>
  <si>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</si>
  <si>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</si>
  <si>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</si>
  <si>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</si>
  <si>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</si>
  <si>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</si>
  <si>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</si>
  <si>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</si>
  <si>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</si>
  <si>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</si>
  <si>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</si>
  <si>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</si>
  <si>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</si>
  <si>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</si>
  <si>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</si>
  <si>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</si>
  <si>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</si>
  <si>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</si>
  <si>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</si>
  <si>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</si>
  <si>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</si>
  <si>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</si>
  <si>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</si>
  <si>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</si>
  <si>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</si>
  <si>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</si>
  <si>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</si>
  <si>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</si>
  <si>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</si>
  <si>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</si>
  <si>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</si>
  <si>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</si>
  <si>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</si>
  <si>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</si>
  <si>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</si>
  <si>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</si>
  <si>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</si>
  <si>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</si>
  <si>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</si>
  <si>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</si>
  <si>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</si>
  <si>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</si>
  <si>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</si>
  <si>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</si>
  <si>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</si>
  <si>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</si>
  <si>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</si>
  <si>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</si>
  <si>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</si>
  <si>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</si>
  <si>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</si>
  <si>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</si>
  <si>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</si>
  <si>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</si>
  <si>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</si>
  <si>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</si>
  <si>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</si>
  <si>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</si>
  <si>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</si>
  <si>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</si>
  <si>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</si>
  <si>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</si>
  <si>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</si>
  <si>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</si>
  <si>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</si>
  <si>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</si>
  <si>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</si>
  <si>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</si>
  <si>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</si>
  <si>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</si>
  <si>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</si>
  <si>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</si>
  <si>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</si>
  <si>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</si>
  <si>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</si>
  <si>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</si>
  <si>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</si>
  <si>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</si>
  <si>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</si>
  <si>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</si>
  <si>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</si>
  <si>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</si>
  <si>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</si>
  <si>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</si>
  <si>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</si>
  <si>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</si>
  <si>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</si>
  <si>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</si>
  <si>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</si>
  <si>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</si>
  <si>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</si>
  <si>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</si>
  <si>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</si>
  <si>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</si>
  <si>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</si>
  <si>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</si>
  <si>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</si>
  <si>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</si>
  <si>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</si>
  <si>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</si>
  <si>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</si>
  <si>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</si>
  <si>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</si>
  <si>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</si>
  <si>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</si>
  <si>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</si>
  <si>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</si>
  <si>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</si>
  <si>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</si>
  <si>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</si>
  <si>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</si>
  <si>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</si>
  <si>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</si>
  <si>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</si>
  <si>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</si>
  <si>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</si>
  <si>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</si>
  <si>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</si>
  <si>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</si>
  <si>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</si>
  <si>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</si>
  <si>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</si>
  <si>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</si>
  <si>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</si>
  <si>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</si>
  <si>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</si>
  <si>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</si>
  <si>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</si>
  <si>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</si>
  <si>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</si>
  <si>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</si>
  <si>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</si>
  <si>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</si>
  <si>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</si>
  <si>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</si>
  <si>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</si>
  <si>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</si>
  <si>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</si>
  <si>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</si>
  <si>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</si>
  <si>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</si>
  <si>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</si>
  <si>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</si>
  <si>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</si>
  <si>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</si>
  <si>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</si>
  <si>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</si>
  <si>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</si>
  <si>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</si>
  <si>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</si>
  <si>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</si>
  <si>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</si>
  <si>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</si>
  <si>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</si>
  <si>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</si>
  <si>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</si>
  <si>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</si>
  <si>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</si>
  <si>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</si>
  <si>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</si>
  <si>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</si>
  <si>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</si>
  <si>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</si>
  <si>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</si>
  <si>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</si>
  <si>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</si>
  <si>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</si>
  <si>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</si>
  <si>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</si>
  <si>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</si>
  <si>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</si>
  <si>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</si>
  <si>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</si>
  <si>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</si>
  <si>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</si>
  <si>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</si>
  <si>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</si>
  <si>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</si>
  <si>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</si>
  <si>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</si>
  <si>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</si>
  <si>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</si>
  <si>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</si>
  <si>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</si>
  <si>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</si>
  <si>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</si>
  <si>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</si>
  <si>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</si>
  <si>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</si>
  <si>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</si>
  <si>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</si>
  <si>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</si>
  <si>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</si>
  <si>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</si>
  <si>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</si>
  <si>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</si>
  <si>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</si>
  <si>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</si>
  <si>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</si>
  <si>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</si>
  <si>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</si>
  <si>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</si>
  <si>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</si>
  <si>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</si>
  <si>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</si>
  <si>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</si>
  <si>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</si>
  <si>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</si>
  <si>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</si>
  <si>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</si>
  <si>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</si>
  <si>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</si>
  <si>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</si>
  <si>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</si>
  <si>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</si>
  <si>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</si>
  <si>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</si>
  <si>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</si>
  <si>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</si>
  <si>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</si>
  <si>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</si>
  <si>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</si>
  <si>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</si>
  <si>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</si>
  <si>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</si>
  <si>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</si>
  <si>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</si>
  <si>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</si>
  <si>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</si>
  <si>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</si>
  <si>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</si>
  <si>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</si>
  <si>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</si>
  <si>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</si>
  <si>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</si>
  <si>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</si>
  <si>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</si>
  <si>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</si>
  <si>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</si>
  <si>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</si>
  <si>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</si>
  <si>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</si>
  <si>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</si>
  <si>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</si>
  <si>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</si>
  <si>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</si>
  <si>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</si>
  <si>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</si>
  <si>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</si>
  <si>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</si>
  <si>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</si>
  <si>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</si>
  <si>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</si>
  <si>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</si>
  <si>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</si>
  <si>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</si>
  <si>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</si>
  <si>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</si>
  <si>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</si>
  <si>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</si>
  <si>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</si>
  <si>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</si>
  <si>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</si>
  <si>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</si>
  <si>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</si>
  <si>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</si>
  <si>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</si>
  <si>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</si>
  <si>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</si>
  <si>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</si>
  <si>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</si>
  <si>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</si>
  <si>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</si>
  <si>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</si>
  <si>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</si>
  <si>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</si>
  <si>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</si>
  <si>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</si>
  <si>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</si>
  <si>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</si>
  <si>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</si>
  <si>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</si>
  <si>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</si>
  <si>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</si>
  <si>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</si>
  <si>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</si>
  <si>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</si>
  <si>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</si>
  <si>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</si>
  <si>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</si>
  <si>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</si>
  <si>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</si>
  <si>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</si>
  <si>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</si>
  <si>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</si>
  <si>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</si>
  <si>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</si>
  <si>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</si>
  <si>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</si>
  <si>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</si>
  <si>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</si>
  <si>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</si>
  <si>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</si>
  <si>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</si>
  <si>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</si>
  <si>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</si>
  <si>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</si>
  <si>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</si>
  <si>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</si>
  <si>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</si>
  <si>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</si>
  <si>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</si>
  <si>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</si>
  <si>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</si>
  <si>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</si>
  <si>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</si>
  <si>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</si>
  <si>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</si>
  <si>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</si>
  <si>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</si>
  <si>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</si>
  <si>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</si>
  <si>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</si>
  <si>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</si>
  <si>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</si>
  <si>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</si>
  <si>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</si>
  <si>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</si>
  <si>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</si>
  <si>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</si>
  <si>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</si>
  <si>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</si>
  <si>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</si>
  <si>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</si>
  <si>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</si>
  <si>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</si>
  <si>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</si>
  <si>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</si>
  <si>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</si>
  <si>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</si>
  <si>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</si>
  <si>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</si>
  <si>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</si>
  <si>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</si>
  <si>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</si>
  <si>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</si>
  <si>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</si>
  <si>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</si>
  <si>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</si>
  <si>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</si>
  <si>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</si>
  <si>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</si>
  <si>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</si>
  <si>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</si>
  <si>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</si>
  <si>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</si>
  <si>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</si>
  <si>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</si>
  <si>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</si>
  <si>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</si>
  <si>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</si>
  <si>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</si>
  <si>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</si>
  <si>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</si>
  <si>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</si>
  <si>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</si>
  <si>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</si>
  <si>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</si>
  <si>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</si>
  <si>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</si>
  <si>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</si>
  <si>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</si>
  <si>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</si>
  <si>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</si>
  <si>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</si>
  <si>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</si>
  <si>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</si>
  <si>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</si>
  <si>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</si>
  <si>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</si>
  <si>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</si>
  <si>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</si>
  <si>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</si>
  <si>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</si>
  <si>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</si>
  <si>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</si>
  <si>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</si>
  <si>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</si>
  <si>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</si>
  <si>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</si>
  <si>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</si>
  <si>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</si>
  <si>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</si>
  <si>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</si>
  <si>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</si>
  <si>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</si>
  <si>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</si>
  <si>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</si>
  <si>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</si>
  <si>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</si>
  <si>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</si>
  <si>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</si>
  <si>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</si>
  <si>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</si>
  <si>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</si>
  <si>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</si>
  <si>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</si>
  <si>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</si>
  <si>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</si>
  <si>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</si>
  <si>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</si>
  <si>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</si>
  <si>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</si>
  <si>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</si>
  <si>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</si>
  <si>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</si>
  <si>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</si>
  <si>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</si>
  <si>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</si>
  <si>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</si>
  <si>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</si>
  <si>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</si>
  <si>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</si>
  <si>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</si>
  <si>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</si>
  <si>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</si>
  <si>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</si>
  <si>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</si>
  <si>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</si>
  <si>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</si>
  <si>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</si>
  <si>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</si>
  <si>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</si>
  <si>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</si>
  <si>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</si>
  <si>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</si>
  <si>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</si>
  <si>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</si>
  <si>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</si>
  <si>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</si>
  <si>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</si>
  <si>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</si>
  <si>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</si>
  <si>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</si>
  <si>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</si>
  <si>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</si>
  <si>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</si>
  <si>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</si>
  <si>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</si>
  <si>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</si>
  <si>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</si>
  <si>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</si>
  <si>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</si>
  <si>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</si>
  <si>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</si>
  <si>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</si>
  <si>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</si>
  <si>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</si>
  <si>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</si>
  <si>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</si>
  <si>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</si>
  <si>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</si>
  <si>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</si>
  <si>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</si>
  <si>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</si>
  <si>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</si>
  <si>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</si>
  <si>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</si>
  <si>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</si>
  <si>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</si>
  <si>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</si>
  <si>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</si>
  <si>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</si>
  <si>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</si>
  <si>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</si>
  <si>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</si>
  <si>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</si>
  <si>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</si>
  <si>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</si>
  <si>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</si>
  <si>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</si>
  <si>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</si>
  <si>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</si>
  <si>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</si>
  <si>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</si>
  <si>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</si>
  <si>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</si>
  <si>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</si>
  <si>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</si>
  <si>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</si>
  <si>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</si>
  <si>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</si>
  <si>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</si>
  <si>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</si>
  <si>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</si>
  <si>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</si>
  <si>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</si>
  <si>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</si>
  <si>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</si>
  <si>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</si>
  <si>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</si>
  <si>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</si>
  <si>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</si>
  <si>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</si>
  <si>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</si>
  <si>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</si>
  <si>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</si>
  <si>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</si>
  <si>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</si>
  <si>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</si>
  <si>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</si>
  <si>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</si>
  <si>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</si>
  <si>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</si>
  <si>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</si>
  <si>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</si>
  <si>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</si>
  <si>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</si>
  <si>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</si>
  <si>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</si>
  <si>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</si>
  <si>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</si>
  <si>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</si>
  <si>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</si>
  <si>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</si>
  <si>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</si>
  <si>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</si>
  <si>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</si>
  <si>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</si>
  <si>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</si>
  <si>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</si>
  <si>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</si>
  <si>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</si>
  <si>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</si>
  <si>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</si>
  <si>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</si>
  <si>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</si>
  <si>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</si>
  <si>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</si>
  <si>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</si>
  <si>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</si>
  <si>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</si>
  <si>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</si>
  <si>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</si>
  <si>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</si>
  <si>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</si>
  <si>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</si>
  <si>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</si>
  <si>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</si>
  <si>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</si>
  <si>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</si>
  <si>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</si>
  <si>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</si>
  <si>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</si>
  <si>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</si>
  <si>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</si>
  <si>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</si>
  <si>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</si>
  <si>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</si>
  <si>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</si>
  <si>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</si>
  <si>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</si>
  <si>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</si>
  <si>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</si>
  <si>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</si>
  <si>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</si>
  <si>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</si>
  <si>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</si>
  <si>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</si>
  <si>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</si>
  <si>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</si>
  <si>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</si>
  <si>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</si>
  <si>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</si>
  <si>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</si>
  <si>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</si>
  <si>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</si>
  <si>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</si>
  <si>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</si>
  <si>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</si>
  <si>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</si>
  <si>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</si>
  <si>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</si>
  <si>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</si>
  <si>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</si>
  <si>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</si>
  <si>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</si>
  <si>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</si>
  <si>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</si>
  <si>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</si>
  <si>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</si>
  <si>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</si>
  <si>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</si>
  <si>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</si>
  <si>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</si>
  <si>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</si>
  <si>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</si>
  <si>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</si>
  <si>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</si>
  <si>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</si>
  <si>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</si>
  <si>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</si>
  <si>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</si>
  <si>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</si>
  <si>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</si>
  <si>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</si>
  <si>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</si>
  <si>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</si>
  <si>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</si>
  <si>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</si>
  <si>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</si>
  <si>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</si>
  <si>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</si>
  <si>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</si>
  <si>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</si>
  <si>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</si>
  <si>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</si>
  <si>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</si>
  <si>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</si>
  <si>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</si>
  <si>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</si>
  <si>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</si>
  <si>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</si>
  <si>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</si>
  <si>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</si>
  <si>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</si>
  <si>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</si>
  <si>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</si>
  <si>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</si>
  <si>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</si>
  <si>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</si>
  <si>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</si>
  <si>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</si>
  <si>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</si>
  <si>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</si>
  <si>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</si>
  <si>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</si>
  <si>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</si>
  <si>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</si>
  <si>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</si>
  <si>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</si>
  <si>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</si>
  <si>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</si>
  <si>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</si>
  <si>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</si>
  <si>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</si>
  <si>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</si>
  <si>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</si>
  <si>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</si>
  <si>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</si>
  <si>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</si>
  <si>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</si>
  <si>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</si>
  <si>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</si>
  <si>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</si>
  <si>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</si>
  <si>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</si>
  <si>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</si>
  <si>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</si>
  <si>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</si>
  <si>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</si>
  <si>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</si>
  <si>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</si>
  <si>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</si>
  <si>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</si>
  <si>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</si>
  <si>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</si>
  <si>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</si>
  <si>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</si>
  <si>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</si>
  <si>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</si>
  <si>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</si>
  <si>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</si>
  <si>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</si>
  <si>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</si>
  <si>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</si>
  <si>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</si>
  <si>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</si>
  <si>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</si>
  <si>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</si>
  <si>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</si>
  <si>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</si>
  <si>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</si>
  <si>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</si>
  <si>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</si>
  <si>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</si>
  <si>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</si>
  <si>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</si>
  <si>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</si>
  <si>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</si>
  <si>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</si>
  <si>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</si>
  <si>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</si>
  <si>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</si>
  <si>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</si>
  <si>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</si>
  <si>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</si>
  <si>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</si>
  <si>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</si>
  <si>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</si>
  <si>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</si>
  <si>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</si>
  <si>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</si>
  <si>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</si>
  <si>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</si>
  <si>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</si>
  <si>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</si>
  <si>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</si>
  <si>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</si>
  <si>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</si>
  <si>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</si>
  <si>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</si>
  <si>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</si>
  <si>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</si>
  <si>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</si>
  <si>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</si>
  <si>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</si>
  <si>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</si>
  <si>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</si>
  <si>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</si>
  <si>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</si>
  <si>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</si>
  <si>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</si>
  <si>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</si>
  <si>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</si>
  <si>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</si>
  <si>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</si>
  <si>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</si>
  <si>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</si>
  <si>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</si>
  <si>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</si>
  <si>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</si>
  <si>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</si>
  <si>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</si>
  <si>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</si>
  <si>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</si>
  <si>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</si>
  <si>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</si>
  <si>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</si>
  <si>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</si>
  <si>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</si>
  <si>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</si>
  <si>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</si>
  <si>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</si>
  <si>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</si>
  <si>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</si>
  <si>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</si>
  <si>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</si>
  <si>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</si>
  <si>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</si>
  <si>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</si>
  <si>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</si>
  <si>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</si>
  <si>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</si>
  <si>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</si>
  <si>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</si>
  <si>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</si>
  <si>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</si>
  <si>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</si>
  <si>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</si>
  <si>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</si>
  <si>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</si>
  <si>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</si>
  <si>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</si>
  <si>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</si>
  <si>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</si>
  <si>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</si>
  <si>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</si>
  <si>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</si>
  <si>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</si>
  <si>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</si>
  <si>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</si>
  <si>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</si>
  <si>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</si>
  <si>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</si>
  <si>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</si>
  <si>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</si>
  <si>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</si>
  <si>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</si>
  <si>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</si>
  <si>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</si>
  <si>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</si>
  <si>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</si>
  <si>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</si>
  <si>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</si>
  <si>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</si>
  <si>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</si>
  <si>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</si>
  <si>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</si>
  <si>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</si>
  <si>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</si>
  <si>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</si>
  <si>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</si>
  <si>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</si>
  <si>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</si>
  <si>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</si>
  <si>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</si>
  <si>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</si>
  <si>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</si>
  <si>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</si>
  <si>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</si>
  <si>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</si>
  <si>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</si>
  <si>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</si>
  <si>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</si>
  <si>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</si>
  <si>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</si>
  <si>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</si>
  <si>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</si>
  <si>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</si>
  <si>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</si>
  <si>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</si>
  <si>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</si>
  <si>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</si>
  <si>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</si>
  <si>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</si>
  <si>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</si>
  <si>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</si>
  <si>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</si>
  <si>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</si>
  <si>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</si>
  <si>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</si>
  <si>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</si>
  <si>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</si>
  <si>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</si>
  <si>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</si>
  <si>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</si>
  <si>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</si>
  <si>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</si>
  <si>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</si>
  <si>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</si>
  <si>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</si>
  <si>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</si>
  <si>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</si>
  <si>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</si>
  <si>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</si>
  <si>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</si>
  <si>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</si>
  <si>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</si>
  <si>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</si>
  <si>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</si>
  <si>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</si>
  <si>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</si>
  <si>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</si>
  <si>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</si>
  <si>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</si>
  <si>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</si>
  <si>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</si>
  <si>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</si>
  <si>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</si>
  <si>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</si>
  <si>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</si>
  <si>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</si>
  <si>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</si>
  <si>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</si>
  <si>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</si>
  <si>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</si>
  <si>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</si>
  <si>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</si>
  <si>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</si>
  <si>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</si>
  <si>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</si>
  <si>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</si>
  <si>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</si>
  <si>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</si>
  <si>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</si>
  <si>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</si>
  <si>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</si>
  <si>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</si>
  <si>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</si>
  <si>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</si>
  <si>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</si>
  <si>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</si>
  <si>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</si>
  <si>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</si>
  <si>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</si>
  <si>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</si>
  <si>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</si>
  <si>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</si>
  <si>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</si>
  <si>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</si>
  <si>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</si>
  <si>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</si>
  <si>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</si>
  <si>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</si>
  <si>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</si>
  <si>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</si>
  <si>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</si>
  <si>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</si>
  <si>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</si>
  <si>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</si>
  <si>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</si>
  <si>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</si>
  <si>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</si>
  <si>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</si>
  <si>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</si>
  <si>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</si>
  <si>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</si>
  <si>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</si>
  <si>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</si>
  <si>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</si>
  <si>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</si>
  <si>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</si>
  <si>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</si>
  <si>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</si>
  <si>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</si>
  <si>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</si>
  <si>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</si>
  <si>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</si>
  <si>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</si>
  <si>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</si>
  <si>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</si>
  <si>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</si>
  <si>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</si>
  <si>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</si>
  <si>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</si>
  <si>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</si>
  <si>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</si>
  <si>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</si>
  <si>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</si>
  <si>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</si>
  <si>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</si>
  <si>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</si>
  <si>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</si>
  <si>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</si>
  <si>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</si>
  <si>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</si>
  <si>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</si>
  <si>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</si>
  <si>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</si>
  <si>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</si>
  <si>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</si>
  <si>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</si>
  <si>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</si>
  <si>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</si>
  <si>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</si>
  <si>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</si>
  <si>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</si>
  <si>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</si>
  <si>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</si>
  <si>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</si>
  <si>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</si>
  <si>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</si>
  <si>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</si>
  <si>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</si>
  <si>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</si>
  <si>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</si>
  <si>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</si>
  <si>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</si>
  <si>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</si>
  <si>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</si>
  <si>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</si>
  <si>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</si>
  <si>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</si>
  <si>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</si>
  <si>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</si>
  <si>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</si>
  <si>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</si>
  <si>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</si>
  <si>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</si>
  <si>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</si>
  <si>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</si>
  <si>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</si>
  <si>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</si>
  <si>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</si>
  <si>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</si>
  <si>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</si>
  <si>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</si>
  <si>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</si>
  <si>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</si>
  <si>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</si>
  <si>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</si>
  <si>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</si>
  <si>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</si>
  <si>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</si>
  <si>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</si>
  <si>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</si>
  <si>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</si>
  <si>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</si>
  <si>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</si>
  <si>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</si>
  <si>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</si>
  <si>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</si>
  <si>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</si>
  <si>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</si>
  <si>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</si>
  <si>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</si>
  <si>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</si>
  <si>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</si>
  <si>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</si>
  <si>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</si>
  <si>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</si>
  <si>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</si>
  <si>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</si>
  <si>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</si>
  <si>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</si>
  <si>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</si>
  <si>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</si>
  <si>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</si>
  <si>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</si>
  <si>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</si>
  <si>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</si>
  <si>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</si>
  <si>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</si>
  <si>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</si>
  <si>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</si>
  <si>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</si>
  <si>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</si>
  <si>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</si>
  <si>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</si>
  <si>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</si>
  <si>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</si>
  <si>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</si>
  <si>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</si>
  <si>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</si>
  <si>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</si>
  <si>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</si>
  <si>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</si>
  <si>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</si>
  <si>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</si>
  <si>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</si>
  <si>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</si>
  <si>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</si>
  <si>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</si>
  <si>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</si>
  <si>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</si>
  <si>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</si>
  <si>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</si>
  <si>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</si>
  <si>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</si>
  <si>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</si>
  <si>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</si>
  <si>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</si>
  <si>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</si>
  <si>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</si>
  <si>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</si>
  <si>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</si>
  <si>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</si>
  <si>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</si>
  <si>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</si>
  <si>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</si>
  <si>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</si>
  <si>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</si>
  <si>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</si>
  <si>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</si>
  <si>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</si>
  <si>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</si>
  <si>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</si>
  <si>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</si>
  <si>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</si>
  <si>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</si>
  <si>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</si>
  <si>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</si>
  <si>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</si>
  <si>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</si>
  <si>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</si>
  <si>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</si>
  <si>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</si>
  <si>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</si>
  <si>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</si>
  <si>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</si>
  <si>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</si>
  <si>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</si>
  <si>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</si>
  <si>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</si>
  <si>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</si>
  <si>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</si>
  <si>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</si>
  <si>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</si>
  <si>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</si>
  <si>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</si>
  <si>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</si>
  <si>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</si>
  <si>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</si>
  <si>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</si>
  <si>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</si>
  <si>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</si>
  <si>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</si>
  <si>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</si>
  <si>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</si>
  <si>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</si>
  <si>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</si>
  <si>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</si>
  <si>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</si>
  <si>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</si>
  <si>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</si>
  <si>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</si>
  <si>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</si>
  <si>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</si>
  <si>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</si>
  <si>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</si>
  <si>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</si>
  <si>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</si>
  <si>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</si>
  <si>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</si>
  <si>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</si>
  <si>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</si>
  <si>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</si>
  <si>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</si>
  <si>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</si>
  <si>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</si>
  <si>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</si>
  <si>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</si>
  <si>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</si>
  <si>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</si>
  <si>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</si>
  <si>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</si>
  <si>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</si>
  <si>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</si>
  <si>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</si>
  <si>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</si>
  <si>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</si>
  <si>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</si>
  <si>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</si>
  <si>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</si>
  <si>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</si>
  <si>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</si>
  <si>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</si>
  <si>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</si>
  <si>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</si>
  <si>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</si>
  <si>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</si>
  <si>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</si>
  <si>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</si>
  <si>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</si>
  <si>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</si>
  <si>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</si>
  <si>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</si>
  <si>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</si>
  <si>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</si>
  <si>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</si>
  <si>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</si>
  <si>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</si>
  <si>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</si>
  <si>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</si>
  <si>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</si>
  <si>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</si>
  <si>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</si>
  <si>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</si>
  <si>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</si>
  <si>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</si>
  <si>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</si>
  <si>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</si>
  <si>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</si>
  <si>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</si>
  <si>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</si>
  <si>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</si>
  <si>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</si>
  <si>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</si>
  <si>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</si>
  <si>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</si>
  <si>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</si>
  <si>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</si>
  <si>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</si>
  <si>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</si>
  <si>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</si>
  <si>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</si>
  <si>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</si>
  <si>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</si>
  <si>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</si>
  <si>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</si>
  <si>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</si>
  <si>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</si>
  <si>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</si>
  <si>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</si>
  <si>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</si>
  <si>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</si>
  <si>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</si>
  <si>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</si>
  <si>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</si>
  <si>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</si>
  <si>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</si>
  <si>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</si>
  <si>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</si>
  <si>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</si>
  <si>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</si>
  <si>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</si>
  <si>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</si>
  <si>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</si>
  <si>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</si>
  <si>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</si>
  <si>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</si>
  <si>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</si>
  <si>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</si>
  <si>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</si>
  <si>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</si>
  <si>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</si>
  <si>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</si>
  <si>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</si>
  <si>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</si>
  <si>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</si>
  <si>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</si>
  <si>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</si>
  <si>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</si>
  <si>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</si>
  <si>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</si>
  <si>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</si>
  <si>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</si>
  <si>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</si>
  <si>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</si>
  <si>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</si>
  <si>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</si>
  <si>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</si>
  <si>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</si>
  <si>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</si>
  <si>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</si>
  <si>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</si>
  <si>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</si>
  <si>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</si>
  <si>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</si>
  <si>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</si>
  <si>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</si>
  <si>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</si>
  <si>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</si>
  <si>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</si>
  <si>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</si>
  <si>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</si>
  <si>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</si>
  <si>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</si>
  <si>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</si>
  <si>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</si>
  <si>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</si>
  <si>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</si>
  <si>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</si>
  <si>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</si>
  <si>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</si>
  <si>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</si>
  <si>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</si>
  <si>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</si>
  <si>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</si>
  <si>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</si>
  <si>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</si>
  <si>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</si>
  <si>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</si>
  <si>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</si>
  <si>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</si>
  <si>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</si>
  <si>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</si>
  <si>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</si>
  <si>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</si>
  <si>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</si>
  <si>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</si>
  <si>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</si>
  <si>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</si>
  <si>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</si>
  <si>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</si>
  <si>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</si>
  <si>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</si>
  <si>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</si>
  <si>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</si>
  <si>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</si>
  <si>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</si>
  <si>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</si>
  <si>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</si>
  <si>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</si>
  <si>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</si>
  <si>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</si>
  <si>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</si>
  <si>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</si>
  <si>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</si>
  <si>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</si>
  <si>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</si>
  <si>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</si>
  <si>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</si>
  <si>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</si>
  <si>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</si>
  <si>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</si>
  <si>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</si>
  <si>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</si>
  <si>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</si>
  <si>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</si>
  <si>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</si>
  <si>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</si>
  <si>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</si>
  <si>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</si>
  <si>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</si>
  <si>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</si>
  <si>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</si>
  <si>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</si>
  <si>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</si>
  <si>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</si>
  <si>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</si>
  <si>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</si>
  <si>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</si>
  <si>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</si>
  <si>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</si>
  <si>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</si>
  <si>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</si>
  <si>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</si>
  <si>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</si>
  <si>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</si>
  <si>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</si>
  <si>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</si>
  <si>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</si>
  <si>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</si>
  <si>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</si>
  <si>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</si>
  <si>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</si>
  <si>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</si>
  <si>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</si>
  <si>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</si>
  <si>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</si>
  <si>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</si>
  <si>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</si>
  <si>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</si>
  <si>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</si>
  <si>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</si>
  <si>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</si>
  <si>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</si>
  <si>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</si>
  <si>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</si>
  <si>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</si>
  <si>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</si>
  <si>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</si>
  <si>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</si>
  <si>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</si>
  <si>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</si>
  <si>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</si>
  <si>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</si>
  <si>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</si>
  <si>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</si>
  <si>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</si>
  <si>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</si>
  <si>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</si>
  <si>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</si>
  <si>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</si>
  <si>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</si>
  <si>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</si>
  <si>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</si>
  <si>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</si>
  <si>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</si>
  <si>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</si>
  <si>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</si>
  <si>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</si>
  <si>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</si>
  <si>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</si>
  <si>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</si>
  <si>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</si>
  <si>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</si>
  <si>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</si>
  <si>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</si>
  <si>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</si>
  <si>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</si>
  <si>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</si>
  <si>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</si>
  <si>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</si>
  <si>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</si>
  <si>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</si>
  <si>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</si>
  <si>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</si>
  <si>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</si>
  <si>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</si>
  <si>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</si>
  <si>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</si>
  <si>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</si>
  <si>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</si>
  <si>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</si>
  <si>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</si>
  <si>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</si>
  <si>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</si>
  <si>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</si>
  <si>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</si>
  <si>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</si>
  <si>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</si>
  <si>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</si>
  <si>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</si>
  <si>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</si>
  <si>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</si>
  <si>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</si>
  <si>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</si>
  <si>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</si>
  <si>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</si>
  <si>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</si>
  <si>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</si>
  <si>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</si>
  <si>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</si>
  <si>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</si>
  <si>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</si>
  <si>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</si>
  <si>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</si>
  <si>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</si>
  <si>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</si>
  <si>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</si>
  <si>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</si>
  <si>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</si>
  <si>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</si>
  <si>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</si>
  <si>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</si>
  <si>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</si>
  <si>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</si>
  <si>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</si>
  <si>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</si>
  <si>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</si>
  <si>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</si>
  <si>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</si>
  <si>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</si>
  <si>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</si>
  <si>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</si>
  <si>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</si>
  <si>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</si>
  <si>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</si>
  <si>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</si>
  <si>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</si>
  <si>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</si>
  <si>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</si>
  <si>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</si>
  <si>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</si>
  <si>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</si>
  <si>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</si>
  <si>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</si>
  <si>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</si>
  <si>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</si>
  <si>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</si>
  <si>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</si>
  <si>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</si>
  <si>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</si>
  <si>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</si>
  <si>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</si>
  <si>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</si>
  <si>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</si>
  <si>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</si>
  <si>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</si>
  <si>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</si>
  <si>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</si>
  <si>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</si>
  <si>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</si>
  <si>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</si>
  <si>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</si>
  <si>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</si>
  <si>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</si>
  <si>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</si>
  <si>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</si>
  <si>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</si>
  <si>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</si>
  <si>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</si>
  <si>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</si>
  <si>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</si>
  <si>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</si>
  <si>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</si>
  <si>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</si>
  <si>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</si>
  <si>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</si>
  <si>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</si>
  <si>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</si>
  <si>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</si>
  <si>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</si>
  <si>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</si>
  <si>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</si>
  <si>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</si>
  <si>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</si>
  <si>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</si>
  <si>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</si>
  <si>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</si>
  <si>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</si>
  <si>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</si>
  <si>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</si>
  <si>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</si>
  <si>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</si>
  <si>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</si>
  <si>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</si>
  <si>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</si>
  <si>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</si>
  <si>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</si>
  <si>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</si>
  <si>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</si>
  <si>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</si>
  <si>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</si>
  <si>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</si>
  <si>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</si>
  <si>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</si>
  <si>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</si>
  <si>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</si>
  <si>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</si>
  <si>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</si>
  <si>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</si>
  <si>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</si>
  <si>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</si>
  <si>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</si>
  <si>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</si>
  <si>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</si>
  <si>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</si>
  <si>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</si>
  <si>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</si>
  <si>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</si>
  <si>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</si>
  <si>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</si>
  <si>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</si>
  <si>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</si>
  <si>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</si>
  <si>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</si>
  <si>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</si>
  <si>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</si>
  <si>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</si>
  <si>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</si>
  <si>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</si>
  <si>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</si>
  <si>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</si>
  <si>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</si>
  <si>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</si>
  <si>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</si>
  <si>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</si>
  <si>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</si>
  <si>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</si>
  <si>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</si>
  <si>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</si>
  <si>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</si>
  <si>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</si>
  <si>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</si>
  <si>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</si>
  <si>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</si>
  <si>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</si>
  <si>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</si>
  <si>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</si>
  <si>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</si>
  <si>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</si>
  <si>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</si>
  <si>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</si>
  <si>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</si>
  <si>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</si>
  <si>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</si>
  <si>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</si>
  <si>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</si>
  <si>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</si>
  <si>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</si>
  <si>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</si>
  <si>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</si>
  <si>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</si>
  <si>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</si>
  <si>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</si>
  <si>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</si>
  <si>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</si>
  <si>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</si>
  <si>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</si>
  <si>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</si>
  <si>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</si>
  <si>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</si>
  <si>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</si>
  <si>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</si>
  <si>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</si>
  <si>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</si>
  <si>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</si>
  <si>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</si>
  <si>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</si>
  <si>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</si>
  <si>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</si>
  <si>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</si>
  <si>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</si>
  <si>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</si>
  <si>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</si>
  <si>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</si>
  <si>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</si>
  <si>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</si>
  <si>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</si>
  <si>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</si>
  <si>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</si>
  <si>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</si>
  <si>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</si>
  <si>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</si>
  <si>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</si>
  <si>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</si>
  <si>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</si>
  <si>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</si>
  <si>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</si>
  <si>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</si>
  <si>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</si>
  <si>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</si>
  <si>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</si>
  <si>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</si>
  <si>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</si>
  <si>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</si>
  <si>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</si>
  <si>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</si>
  <si>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</si>
  <si>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</si>
  <si>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</si>
  <si>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</si>
  <si>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</si>
  <si>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</si>
  <si>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</si>
  <si>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</si>
  <si>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</si>
  <si>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</si>
  <si>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</si>
  <si>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</si>
  <si>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</si>
  <si>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</si>
  <si>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</si>
  <si>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</si>
  <si>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</si>
  <si>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</si>
  <si>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</si>
  <si>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</si>
  <si>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</si>
  <si>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</si>
  <si>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</si>
  <si>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</si>
  <si>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</si>
  <si>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</si>
  <si>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</si>
  <si>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</si>
  <si>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</si>
  <si>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</si>
  <si>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</si>
  <si>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</si>
  <si>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</si>
  <si>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</si>
  <si>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</si>
  <si>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</si>
  <si>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</si>
  <si>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</si>
  <si>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</si>
  <si>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</si>
  <si>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</si>
  <si>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</si>
  <si>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</si>
  <si>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</si>
  <si>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</si>
  <si>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</si>
  <si>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</si>
  <si>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</si>
  <si>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</si>
  <si>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</si>
  <si>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</si>
  <si>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</si>
  <si>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</si>
  <si>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</si>
  <si>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</si>
  <si>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</si>
  <si>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</si>
  <si>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</si>
  <si>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</si>
  <si>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</si>
  <si>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</si>
  <si>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</si>
  <si>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</si>
  <si>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</si>
  <si>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</si>
  <si>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</si>
  <si>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</si>
  <si>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</si>
  <si>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</si>
  <si>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</si>
  <si>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</si>
  <si>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</si>
  <si>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</si>
  <si>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</si>
  <si>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</si>
  <si>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</si>
  <si>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</si>
  <si>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</si>
  <si>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</si>
  <si>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</si>
  <si>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</si>
  <si>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</si>
  <si>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</si>
  <si>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</si>
  <si>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</si>
  <si>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</si>
  <si>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</si>
  <si>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</si>
  <si>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</si>
  <si>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</si>
  <si>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</si>
  <si>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</si>
  <si>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</si>
  <si>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</si>
  <si>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</si>
  <si>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</si>
  <si>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</si>
  <si>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</si>
  <si>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</si>
  <si>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</si>
  <si>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</si>
  <si>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</si>
  <si>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</si>
  <si>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</si>
  <si>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</si>
  <si>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</si>
  <si>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</si>
  <si>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</si>
  <si>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</si>
  <si>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</si>
  <si>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</si>
  <si>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</si>
  <si>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</si>
  <si>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</si>
  <si>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</si>
  <si>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</si>
  <si>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</si>
  <si>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</si>
  <si>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</si>
  <si>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</si>
  <si>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</si>
  <si>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</si>
  <si>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</si>
  <si>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</si>
  <si>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</si>
  <si>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</si>
  <si>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</si>
  <si>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</si>
  <si>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</si>
  <si>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</si>
  <si>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</si>
  <si>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</si>
  <si>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</si>
  <si>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</si>
  <si>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</si>
  <si>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</si>
  <si>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</si>
  <si>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</si>
  <si>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</si>
  <si>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</si>
  <si>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</si>
  <si>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</si>
  <si>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</si>
  <si>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</si>
  <si>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</si>
  <si>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</si>
  <si>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</si>
  <si>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</si>
  <si>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</si>
  <si>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</si>
  <si>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</si>
  <si>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</si>
  <si>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</si>
  <si>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</si>
  <si>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</si>
  <si>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</si>
  <si>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</si>
  <si>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</si>
  <si>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</si>
  <si>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</si>
  <si>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</si>
  <si>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</si>
  <si>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</si>
  <si>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</si>
  <si>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</si>
  <si>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</si>
  <si>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</si>
  <si>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</si>
  <si>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</si>
  <si>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</si>
  <si>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</si>
  <si>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</si>
  <si>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</si>
  <si>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</si>
  <si>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</si>
  <si>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</si>
  <si>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</si>
  <si>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</si>
  <si>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</si>
  <si>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</si>
  <si>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</si>
  <si>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</si>
  <si>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</si>
  <si>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</si>
  <si>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</si>
  <si>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</si>
  <si>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</si>
  <si>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</si>
  <si>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</si>
  <si>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</si>
  <si>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</si>
  <si>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</si>
  <si>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</si>
  <si>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</si>
  <si>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</si>
  <si>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</si>
  <si>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</si>
  <si>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</si>
  <si>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</si>
  <si>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</si>
  <si>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</si>
  <si>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</si>
  <si>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</si>
  <si>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</si>
  <si>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</si>
  <si>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</si>
  <si>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</si>
  <si>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</si>
  <si>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</si>
  <si>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</si>
  <si>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</si>
  <si>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</si>
  <si>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</si>
  <si>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</si>
  <si>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</si>
  <si>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</si>
  <si>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</si>
  <si>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</si>
  <si>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</si>
  <si>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</si>
  <si>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</si>
  <si>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</si>
  <si>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</si>
  <si>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</si>
  <si>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</si>
  <si>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</si>
  <si>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</si>
  <si>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</si>
  <si>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</si>
  <si>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</si>
  <si>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</si>
  <si>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</si>
  <si>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</si>
  <si>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</si>
  <si>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</si>
  <si>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</si>
  <si>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</si>
  <si>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</si>
  <si>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</si>
  <si>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</si>
  <si>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</si>
  <si>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</si>
  <si>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</si>
  <si>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</si>
  <si>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</si>
  <si>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</si>
  <si>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</si>
  <si>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</si>
  <si>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</si>
  <si>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</si>
  <si>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</si>
  <si>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</si>
  <si>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</si>
  <si>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</si>
  <si>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</si>
  <si>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</si>
  <si>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</si>
  <si>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</si>
  <si>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</si>
  <si>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</si>
  <si>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</si>
  <si>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</si>
  <si>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</si>
  <si>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</si>
  <si>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</si>
  <si>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</si>
  <si>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</si>
  <si>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</si>
  <si>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</si>
  <si>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</si>
  <si>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</si>
  <si>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</si>
  <si>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</si>
  <si>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</si>
  <si>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</si>
  <si>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</si>
  <si>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</si>
  <si>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</si>
  <si>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</si>
  <si>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</si>
  <si>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</si>
  <si>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</si>
  <si>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</si>
  <si>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</si>
  <si>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</si>
  <si>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</si>
  <si>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</si>
  <si>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</si>
  <si>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</si>
  <si>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</si>
  <si>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</si>
  <si>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</si>
  <si>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</si>
  <si>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</si>
  <si>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</si>
  <si>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</si>
  <si>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</si>
  <si>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</si>
  <si>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</si>
  <si>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</si>
  <si>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</si>
  <si>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</si>
  <si>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</si>
  <si>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</si>
  <si>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</si>
  <si>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</si>
  <si>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</si>
  <si>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</si>
  <si>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</si>
  <si>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</si>
  <si>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</si>
  <si>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</si>
  <si>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</si>
  <si>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</si>
  <si>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</si>
  <si>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</si>
  <si>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</si>
  <si>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</si>
  <si>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</si>
  <si>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</si>
  <si>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</si>
  <si>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</si>
  <si>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</si>
  <si>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</si>
  <si>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</si>
  <si>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</si>
  <si>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</si>
  <si>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</si>
  <si>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</si>
  <si>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</si>
  <si>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</si>
  <si>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</si>
  <si>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</si>
  <si>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</si>
  <si>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</si>
  <si>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</si>
  <si>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</si>
  <si>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</si>
  <si>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</si>
  <si>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</si>
  <si>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</si>
  <si>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</si>
  <si>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</si>
  <si>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</si>
  <si>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</si>
  <si>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</si>
  <si>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</si>
  <si>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</si>
  <si>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</si>
  <si>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</si>
  <si>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</si>
  <si>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</si>
  <si>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</si>
  <si>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</si>
  <si>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</si>
  <si>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</si>
  <si>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</si>
  <si>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</si>
  <si>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</si>
  <si>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</si>
  <si>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</si>
  <si>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</si>
  <si>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</si>
  <si>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</si>
  <si>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</si>
  <si>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</si>
  <si>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</si>
  <si>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</si>
  <si>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</si>
  <si>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</si>
  <si>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</si>
  <si>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</si>
  <si>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</si>
  <si>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</si>
  <si>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</si>
  <si>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</si>
  <si>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</si>
  <si>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</si>
  <si>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</si>
  <si>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</si>
  <si>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</si>
  <si>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</si>
  <si>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</si>
  <si>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</si>
  <si>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</si>
  <si>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</si>
  <si>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</si>
  <si>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</si>
  <si>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</si>
  <si>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</si>
  <si>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</si>
  <si>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</si>
  <si>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</si>
  <si>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</si>
  <si>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</si>
  <si>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</si>
  <si>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</si>
  <si>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</si>
  <si>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</si>
  <si>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</si>
  <si>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</si>
  <si>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</si>
  <si>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</si>
  <si>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</si>
  <si>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</si>
  <si>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</si>
  <si>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</si>
  <si>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</si>
  <si>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</si>
  <si>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</si>
  <si>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</si>
  <si>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</si>
  <si>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</si>
  <si>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</si>
  <si>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</si>
  <si>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</si>
  <si>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</si>
  <si>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</si>
  <si>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</si>
  <si>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</si>
  <si>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</si>
  <si>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</si>
  <si>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</si>
  <si>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</si>
  <si>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</si>
  <si>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</si>
  <si>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</si>
  <si>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</si>
  <si>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</si>
  <si>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</si>
  <si>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</si>
  <si>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</si>
  <si>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</si>
  <si>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</si>
  <si>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</si>
  <si>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</si>
  <si>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</si>
  <si>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</si>
  <si>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</si>
  <si>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</si>
  <si>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</si>
  <si>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</si>
  <si>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</si>
  <si>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</si>
  <si>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</si>
  <si>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</si>
  <si>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</si>
  <si>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</si>
  <si>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</si>
  <si>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</si>
  <si>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</si>
  <si>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</si>
  <si>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</si>
  <si>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</si>
  <si>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</si>
  <si>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</si>
  <si>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</si>
  <si>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</si>
  <si>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</si>
  <si>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</si>
  <si>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</si>
  <si>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</si>
  <si>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</si>
  <si>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</si>
  <si>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</si>
  <si>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</si>
  <si>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</si>
  <si>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</si>
  <si>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</si>
  <si>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</si>
  <si>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</si>
  <si>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</si>
  <si>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</si>
  <si>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</si>
  <si>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</si>
  <si>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</si>
  <si>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</si>
  <si>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</si>
  <si>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</si>
  <si>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</si>
  <si>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</si>
  <si>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</si>
  <si>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</si>
  <si>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</si>
  <si>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</si>
  <si>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</si>
  <si>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</si>
  <si>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</si>
  <si>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</si>
  <si>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</si>
  <si>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</si>
  <si>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</si>
  <si>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</si>
  <si>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</si>
  <si>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</si>
  <si>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</si>
  <si>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</si>
  <si>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</si>
  <si>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</si>
  <si>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</si>
  <si>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</si>
  <si>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</si>
  <si>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</si>
  <si>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</si>
  <si>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</si>
  <si>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</si>
  <si>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</si>
  <si>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</si>
  <si>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</si>
  <si>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</si>
  <si>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</si>
  <si>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</si>
  <si>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</si>
  <si>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</si>
  <si>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</si>
  <si>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</si>
  <si>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</si>
  <si>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</si>
  <si>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</si>
  <si>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</si>
  <si>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</si>
  <si>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</si>
  <si>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</si>
  <si>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</si>
  <si>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</si>
  <si>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</si>
  <si>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</si>
  <si>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</si>
  <si>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</si>
  <si>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</si>
  <si>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</si>
  <si>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</si>
  <si>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</si>
  <si>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</si>
  <si>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</si>
  <si>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</si>
  <si>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</si>
  <si>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</si>
  <si>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</si>
  <si>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</si>
  <si>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</si>
  <si>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</si>
  <si>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</si>
  <si>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</si>
  <si>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</si>
  <si>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</si>
  <si>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</si>
  <si>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</si>
  <si>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</si>
  <si>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</si>
  <si>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</si>
  <si>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</si>
  <si>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</si>
  <si>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</si>
  <si>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</si>
  <si>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</si>
  <si>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</si>
  <si>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</si>
  <si>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</si>
  <si>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</si>
  <si>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</si>
  <si>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</si>
  <si>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</si>
  <si>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</si>
  <si>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</si>
  <si>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</si>
  <si>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</si>
  <si>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</si>
  <si>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</si>
  <si>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</si>
  <si>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</si>
  <si>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</si>
  <si>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</si>
  <si>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</si>
  <si>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</si>
  <si>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</si>
  <si>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</si>
  <si>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</si>
  <si>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</si>
  <si>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</si>
  <si>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</si>
  <si>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</si>
  <si>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</si>
  <si>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</si>
  <si>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</si>
  <si>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</si>
  <si>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</si>
  <si>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</si>
  <si>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</si>
  <si>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</si>
  <si>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</si>
  <si>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</si>
  <si>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</si>
  <si>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</si>
  <si>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</si>
  <si>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</si>
  <si>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</si>
  <si>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</si>
  <si>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</si>
  <si>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</si>
  <si>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</si>
  <si>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</si>
  <si>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</si>
  <si>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</si>
  <si>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</si>
  <si>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</si>
  <si>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</si>
  <si>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</si>
  <si>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</si>
  <si>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</si>
  <si>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</si>
  <si>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</si>
  <si>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</si>
  <si>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</si>
  <si>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</si>
  <si>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</si>
  <si>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</si>
  <si>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</si>
  <si>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</si>
  <si>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</si>
  <si>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</si>
  <si>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</si>
  <si>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</si>
  <si>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</si>
  <si>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</si>
  <si>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</si>
  <si>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</si>
  <si>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</si>
  <si>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</si>
  <si>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</si>
  <si>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</si>
  <si>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</si>
  <si>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</si>
  <si>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</si>
  <si>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</si>
  <si>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</si>
  <si>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</si>
  <si>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</si>
  <si>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</si>
  <si>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</si>
  <si>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</si>
  <si>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</si>
  <si>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</si>
  <si>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</si>
  <si>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</si>
  <si>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</si>
  <si>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</si>
  <si>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</si>
  <si>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</si>
  <si>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</si>
  <si>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</si>
  <si>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</si>
  <si>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</si>
  <si>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</si>
  <si>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</si>
  <si>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</si>
  <si>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</si>
  <si>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</si>
  <si>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</si>
  <si>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</si>
  <si>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</si>
  <si>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</si>
  <si>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</si>
  <si>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</si>
  <si>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</si>
  <si>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</si>
  <si>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</si>
  <si>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</si>
  <si>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</si>
  <si>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</si>
  <si>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</si>
  <si>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</si>
  <si>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</si>
  <si>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</si>
  <si>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</si>
  <si>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</si>
  <si>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</si>
  <si>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</si>
  <si>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</si>
  <si>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</si>
  <si>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</si>
  <si>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</si>
  <si>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</si>
  <si>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</si>
  <si>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</si>
  <si>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</si>
  <si>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</si>
  <si>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</si>
  <si>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</si>
  <si>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</si>
  <si>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</si>
  <si>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</si>
  <si>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</si>
  <si>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</si>
  <si>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</si>
  <si>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</si>
  <si>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</si>
  <si>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</si>
  <si>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</si>
  <si>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</si>
  <si>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</si>
  <si>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</si>
  <si>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</si>
  <si>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</si>
  <si>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</si>
  <si>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</si>
  <si>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</si>
  <si>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</si>
  <si>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</si>
  <si>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</si>
  <si>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</si>
  <si>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</si>
  <si>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</si>
  <si>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</si>
  <si>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</si>
  <si>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</si>
  <si>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</si>
  <si>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</si>
  <si>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</si>
  <si>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</si>
  <si>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</si>
  <si>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</si>
  <si>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</si>
  <si>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</si>
  <si>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</si>
  <si>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</si>
  <si>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</si>
  <si>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</si>
  <si>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</si>
  <si>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</si>
  <si>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</si>
  <si>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</si>
  <si>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</si>
  <si>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</si>
  <si>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</si>
  <si>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</si>
  <si>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</si>
  <si>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</si>
  <si>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</si>
  <si>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</si>
  <si>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</si>
  <si>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</si>
  <si>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</si>
  <si>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</si>
  <si>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</si>
  <si>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</si>
  <si>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</si>
  <si>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</si>
  <si>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</si>
  <si>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</si>
  <si>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</si>
  <si>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</si>
  <si>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</si>
  <si>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</si>
  <si>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</si>
  <si>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</si>
  <si>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</si>
  <si>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</si>
  <si>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</si>
  <si>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</si>
  <si>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</si>
  <si>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</si>
  <si>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</si>
  <si>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</si>
  <si>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</si>
  <si>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</si>
  <si>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</si>
  <si>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</si>
  <si>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</si>
  <si>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</si>
  <si>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</si>
  <si>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</si>
  <si>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</si>
  <si>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</si>
  <si>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</si>
  <si>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</si>
  <si>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</si>
  <si>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</si>
  <si>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</si>
  <si>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</si>
  <si>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</si>
  <si>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</si>
  <si>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</si>
  <si>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</si>
  <si>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</si>
  <si>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</si>
  <si>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</si>
  <si>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</si>
  <si>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</si>
  <si>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</si>
  <si>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</si>
  <si>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</si>
  <si>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</si>
  <si>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</si>
  <si>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</si>
  <si>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</si>
  <si>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</si>
  <si>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</si>
  <si>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</si>
  <si>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</si>
  <si>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</si>
  <si>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</si>
  <si>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</si>
  <si>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</si>
  <si>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</si>
  <si>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</si>
  <si>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</si>
  <si>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</si>
  <si>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</si>
  <si>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</si>
  <si>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</si>
  <si>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</si>
  <si>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</si>
  <si>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</si>
  <si>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</si>
  <si>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</si>
  <si>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</si>
  <si>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</si>
  <si>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</si>
  <si>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</si>
  <si>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</si>
  <si>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</si>
  <si>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</si>
  <si>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</si>
  <si>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</si>
  <si>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</si>
  <si>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</si>
  <si>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</si>
  <si>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</si>
  <si>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</si>
  <si>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</si>
  <si>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</si>
  <si>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</si>
  <si>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</si>
  <si>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</si>
  <si>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</si>
  <si>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</si>
  <si>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</si>
  <si>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</si>
  <si>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</si>
  <si>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</si>
  <si>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</si>
  <si>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</si>
  <si>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</si>
  <si>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</si>
  <si>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</si>
  <si>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</si>
  <si>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</si>
  <si>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</si>
  <si>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</si>
  <si>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</si>
  <si>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</si>
  <si>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</si>
  <si>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</si>
  <si>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</si>
  <si>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</si>
  <si>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</si>
  <si>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</si>
  <si>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</si>
  <si>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</si>
  <si>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</si>
  <si>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</si>
  <si>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</si>
  <si>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</si>
  <si>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</si>
  <si>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</si>
  <si>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</si>
  <si>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</si>
  <si>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</si>
  <si>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</si>
  <si>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</si>
  <si>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</si>
  <si>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</si>
  <si>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</si>
  <si>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</si>
  <si>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</si>
  <si>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</si>
  <si>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</si>
  <si>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</si>
  <si>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</si>
  <si>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</si>
  <si>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</si>
  <si>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</si>
  <si>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</si>
  <si>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</si>
  <si>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</si>
  <si>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</si>
  <si>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</si>
  <si>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</si>
  <si>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</si>
  <si>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</si>
  <si>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</si>
  <si>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</si>
  <si>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</si>
  <si>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</si>
  <si>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</si>
  <si>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</si>
  <si>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</si>
  <si>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</si>
  <si>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</si>
  <si>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</si>
  <si>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</si>
  <si>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</si>
  <si>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</si>
  <si>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</si>
  <si>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</si>
  <si>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</si>
  <si>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</si>
  <si>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</si>
  <si>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</si>
  <si>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</si>
  <si>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</si>
  <si>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</si>
  <si>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</si>
  <si>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</si>
  <si>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</si>
  <si>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</si>
  <si>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</si>
  <si>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</si>
  <si>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</si>
  <si>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</si>
  <si>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</si>
  <si>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</si>
  <si>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</si>
  <si>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</si>
  <si>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</si>
  <si>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</si>
  <si>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</si>
  <si>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</si>
  <si>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</si>
  <si>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</si>
  <si>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</si>
  <si>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</si>
  <si>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</si>
  <si>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</si>
  <si>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</si>
  <si>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</si>
  <si>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</si>
  <si>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</si>
  <si>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</si>
  <si>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</si>
  <si>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</si>
  <si>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</si>
  <si>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</si>
  <si>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</si>
  <si>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</si>
  <si>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</si>
  <si>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</si>
  <si>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</si>
  <si>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</si>
  <si>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</si>
  <si>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</si>
  <si>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</si>
  <si>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</si>
  <si>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</si>
  <si>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</si>
  <si>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</si>
  <si>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</si>
  <si>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</si>
  <si>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Kelly</t>
  </si>
  <si>
    <t>Matthew D</t>
  </si>
  <si>
    <t>Phil</t>
  </si>
  <si>
    <t>Kelsey</t>
  </si>
  <si>
    <t>Kristyn</t>
  </si>
  <si>
    <t xml:space="preserve">Russell B </t>
  </si>
  <si>
    <t>Scott</t>
  </si>
  <si>
    <t>Stephen</t>
  </si>
  <si>
    <t xml:space="preserve">Patrick R </t>
  </si>
  <si>
    <t xml:space="preserve">Brooke N </t>
  </si>
  <si>
    <t>Paola Andrea</t>
  </si>
  <si>
    <t>David</t>
  </si>
  <si>
    <t>Wade</t>
  </si>
  <si>
    <t>Franklin</t>
  </si>
  <si>
    <t xml:space="preserve">Leilani M </t>
  </si>
  <si>
    <t>Philippe</t>
  </si>
  <si>
    <t xml:space="preserve">Jennifer A </t>
  </si>
  <si>
    <t xml:space="preserve">Christina M </t>
  </si>
  <si>
    <t xml:space="preserve">Said Sr </t>
  </si>
  <si>
    <t>John</t>
  </si>
  <si>
    <t>Myles</t>
  </si>
  <si>
    <t>Madelyn C</t>
  </si>
  <si>
    <t>Nicole</t>
  </si>
  <si>
    <t xml:space="preserve">Eric A </t>
  </si>
  <si>
    <t xml:space="preserve">Emiliano I </t>
  </si>
  <si>
    <t>Adam</t>
  </si>
  <si>
    <t>Zach</t>
  </si>
  <si>
    <t xml:space="preserve">Stephanie W </t>
  </si>
  <si>
    <t>Natalie</t>
  </si>
  <si>
    <t xml:space="preserve">Nicole J </t>
  </si>
  <si>
    <t>Jefferson D</t>
  </si>
  <si>
    <t xml:space="preserve">Brendan D </t>
  </si>
  <si>
    <t>Courtney</t>
  </si>
  <si>
    <t xml:space="preserve">Sydney L </t>
  </si>
  <si>
    <t>Julien</t>
  </si>
  <si>
    <t>Ryan M</t>
  </si>
  <si>
    <t xml:space="preserve">Anna H </t>
  </si>
  <si>
    <t>Samantha</t>
  </si>
  <si>
    <t>Robert</t>
  </si>
  <si>
    <t xml:space="preserve">James R </t>
  </si>
  <si>
    <t>Roseann</t>
  </si>
  <si>
    <t>Spencer</t>
  </si>
  <si>
    <t>Eric W</t>
  </si>
  <si>
    <t>Brianna L</t>
  </si>
  <si>
    <t xml:space="preserve">Thomas J </t>
  </si>
  <si>
    <t>Melissa L</t>
  </si>
  <si>
    <t>Flavio</t>
  </si>
  <si>
    <t>Ryan</t>
  </si>
  <si>
    <t xml:space="preserve">Anthony J </t>
  </si>
  <si>
    <t>Alex</t>
  </si>
  <si>
    <t>Andrew B</t>
  </si>
  <si>
    <t>Dara E</t>
  </si>
  <si>
    <t>Inna</t>
  </si>
  <si>
    <t>Ari</t>
  </si>
  <si>
    <t>Lindsey</t>
  </si>
  <si>
    <t>Kenny</t>
  </si>
  <si>
    <t>Louise</t>
  </si>
  <si>
    <t>Cameron</t>
  </si>
  <si>
    <t xml:space="preserve">Katie T </t>
  </si>
  <si>
    <t>Casey</t>
  </si>
  <si>
    <t xml:space="preserve">Bryson C </t>
  </si>
  <si>
    <t>Megan</t>
  </si>
  <si>
    <t>Daniel</t>
  </si>
  <si>
    <t xml:space="preserve">Steven M </t>
  </si>
  <si>
    <t xml:space="preserve">Jenna L </t>
  </si>
  <si>
    <t>Freeman</t>
  </si>
  <si>
    <t>Jeff</t>
  </si>
  <si>
    <t xml:space="preserve">Elenilton V  Sr </t>
  </si>
  <si>
    <t>Maurya</t>
  </si>
  <si>
    <t>Samantha C</t>
  </si>
  <si>
    <t>Bethany A</t>
  </si>
  <si>
    <t>Yves</t>
  </si>
  <si>
    <t>Danielle</t>
  </si>
  <si>
    <t>Julia</t>
  </si>
  <si>
    <t>Joshua</t>
  </si>
  <si>
    <t>Jennifer</t>
  </si>
  <si>
    <t xml:space="preserve">Gwen M </t>
  </si>
  <si>
    <t>Patrick</t>
  </si>
  <si>
    <t>Kate</t>
  </si>
  <si>
    <t>Kevin</t>
  </si>
  <si>
    <t>Stephen II</t>
  </si>
  <si>
    <t>Philip</t>
  </si>
  <si>
    <t>Brett A</t>
  </si>
  <si>
    <t>Rebecca</t>
  </si>
  <si>
    <t>Kelley</t>
  </si>
  <si>
    <t>Abigail K</t>
  </si>
  <si>
    <t>Hope</t>
  </si>
  <si>
    <t xml:space="preserve">Elyse M </t>
  </si>
  <si>
    <t>Nicholas</t>
  </si>
  <si>
    <t>Thomas</t>
  </si>
  <si>
    <t xml:space="preserve">Pamela J </t>
  </si>
  <si>
    <t>Jessica</t>
  </si>
  <si>
    <t>Ron N</t>
  </si>
  <si>
    <t>Brian</t>
  </si>
  <si>
    <t>Sari</t>
  </si>
  <si>
    <t xml:space="preserve">Robert M </t>
  </si>
  <si>
    <t>Ricardo</t>
  </si>
  <si>
    <t>Gedion</t>
  </si>
  <si>
    <t>Mark</t>
  </si>
  <si>
    <t xml:space="preserve">Gamini P </t>
  </si>
  <si>
    <t>Emily J</t>
  </si>
  <si>
    <t>Amanda</t>
  </si>
  <si>
    <t>Knox</t>
  </si>
  <si>
    <t>Yianna</t>
  </si>
  <si>
    <t>Roberta</t>
  </si>
  <si>
    <t xml:space="preserve">Benjamin P </t>
  </si>
  <si>
    <t>Craig</t>
  </si>
  <si>
    <t>Ann</t>
  </si>
  <si>
    <t>Jamie P</t>
  </si>
  <si>
    <t>Charlie</t>
  </si>
  <si>
    <t>Meb</t>
  </si>
  <si>
    <t xml:space="preserve">Aaqib L </t>
  </si>
  <si>
    <t xml:space="preserve">Craig A </t>
  </si>
  <si>
    <t>Meredith</t>
  </si>
  <si>
    <t>Doug</t>
  </si>
  <si>
    <t xml:space="preserve">Elizabeth J </t>
  </si>
  <si>
    <t>Matthew P</t>
  </si>
  <si>
    <t xml:space="preserve">Guillermo Sr </t>
  </si>
  <si>
    <t>Ryan C</t>
  </si>
  <si>
    <t>Dane</t>
  </si>
  <si>
    <t>Jonas</t>
  </si>
  <si>
    <t>George E</t>
  </si>
  <si>
    <t>Sara S</t>
  </si>
  <si>
    <t>Nick</t>
  </si>
  <si>
    <t>Timothy</t>
  </si>
  <si>
    <t>Becky L</t>
  </si>
  <si>
    <t xml:space="preserve">Steph K </t>
  </si>
  <si>
    <t xml:space="preserve">Kristine B </t>
  </si>
  <si>
    <t>Taylor B</t>
  </si>
  <si>
    <t>William</t>
  </si>
  <si>
    <t>Sage</t>
  </si>
  <si>
    <t>Cole</t>
  </si>
  <si>
    <t>Jesse</t>
  </si>
  <si>
    <t xml:space="preserve">Tammi J </t>
  </si>
  <si>
    <t xml:space="preserve">Matthew S </t>
  </si>
  <si>
    <t>Eric</t>
  </si>
  <si>
    <t>Valeria R</t>
  </si>
  <si>
    <t>Michael P</t>
  </si>
  <si>
    <t>Rami</t>
  </si>
  <si>
    <t>Denis</t>
  </si>
  <si>
    <t>Brian E</t>
  </si>
  <si>
    <t>Bonnie</t>
  </si>
  <si>
    <t>Paul</t>
  </si>
  <si>
    <t>Michael</t>
  </si>
  <si>
    <t>Samuel</t>
  </si>
  <si>
    <t>Matthew</t>
  </si>
  <si>
    <t>Syndy</t>
  </si>
  <si>
    <t>Aleksandra</t>
  </si>
  <si>
    <t xml:space="preserve">Steeve T Sr </t>
  </si>
  <si>
    <t>Richard</t>
  </si>
  <si>
    <t>Aaron T</t>
  </si>
  <si>
    <t>Akira</t>
  </si>
  <si>
    <t>Ben</t>
  </si>
  <si>
    <t>Jana</t>
  </si>
  <si>
    <t xml:space="preserve">Jay T </t>
  </si>
  <si>
    <t>Marie-Helene</t>
  </si>
  <si>
    <t>Bret R</t>
  </si>
  <si>
    <t>Gardner L</t>
  </si>
  <si>
    <t>Bobby</t>
  </si>
  <si>
    <t>Lina</t>
  </si>
  <si>
    <t>Zebulon</t>
  </si>
  <si>
    <t>Greg</t>
  </si>
  <si>
    <t xml:space="preserve">Kelsey A </t>
  </si>
  <si>
    <t>Bronwen L</t>
  </si>
  <si>
    <t>Manuela</t>
  </si>
  <si>
    <t>Jennifer L</t>
  </si>
  <si>
    <t xml:space="preserve">Abby W </t>
  </si>
  <si>
    <t>Tyler</t>
  </si>
  <si>
    <t>Jeffrey</t>
  </si>
  <si>
    <t>Matthew F</t>
  </si>
  <si>
    <t xml:space="preserve">Ryan J </t>
  </si>
  <si>
    <t>Amy</t>
  </si>
  <si>
    <t>Andrew P</t>
  </si>
  <si>
    <t>George M  V</t>
  </si>
  <si>
    <t>Sarah</t>
  </si>
  <si>
    <t>Lara</t>
  </si>
  <si>
    <t>Sebastien</t>
  </si>
  <si>
    <t>Padraig</t>
  </si>
  <si>
    <t>Heather</t>
  </si>
  <si>
    <t>Jorge</t>
  </si>
  <si>
    <t>Jack R</t>
  </si>
  <si>
    <t>Felix</t>
  </si>
  <si>
    <t>Christopher C</t>
  </si>
  <si>
    <t>Jill</t>
  </si>
  <si>
    <t>Alejandro</t>
  </si>
  <si>
    <t xml:space="preserve">Ian E </t>
  </si>
  <si>
    <t xml:space="preserve">Hector Sr </t>
  </si>
  <si>
    <t>Matt</t>
  </si>
  <si>
    <t>Elizabeth H</t>
  </si>
  <si>
    <t>Grace</t>
  </si>
  <si>
    <t>Jaime</t>
  </si>
  <si>
    <t>Calesse</t>
  </si>
  <si>
    <t>Kate L</t>
  </si>
  <si>
    <t>Sergey</t>
  </si>
  <si>
    <t>Timothy V</t>
  </si>
  <si>
    <t>Andrew S</t>
  </si>
  <si>
    <t>Lawrence</t>
  </si>
  <si>
    <t xml:space="preserve">Gavin M </t>
  </si>
  <si>
    <t>Rick E</t>
  </si>
  <si>
    <t xml:space="preserve">Andrea H </t>
  </si>
  <si>
    <t>Anthony S</t>
  </si>
  <si>
    <t>Erik</t>
  </si>
  <si>
    <t>Kiley D</t>
  </si>
  <si>
    <t>Chris</t>
  </si>
  <si>
    <t xml:space="preserve">Marian M </t>
  </si>
  <si>
    <t>Jeremy</t>
  </si>
  <si>
    <t>Allison H</t>
  </si>
  <si>
    <t>Elizabeth</t>
  </si>
  <si>
    <t>Andrew</t>
  </si>
  <si>
    <t>Anders J</t>
  </si>
  <si>
    <t>Sean</t>
  </si>
  <si>
    <t xml:space="preserve">Brian M </t>
  </si>
  <si>
    <t>Susannah</t>
  </si>
  <si>
    <t>Randy</t>
  </si>
  <si>
    <t>Leslie</t>
  </si>
  <si>
    <t xml:space="preserve">Brittany L </t>
  </si>
  <si>
    <t xml:space="preserve">Cassie J </t>
  </si>
  <si>
    <t>Peter W</t>
  </si>
  <si>
    <t>Douglas</t>
  </si>
  <si>
    <t>Dan</t>
  </si>
  <si>
    <t xml:space="preserve">Dan M </t>
  </si>
  <si>
    <t xml:space="preserve">Eric L </t>
  </si>
  <si>
    <t>Les J</t>
  </si>
  <si>
    <t>Stephanie</t>
  </si>
  <si>
    <t>Melissa Y</t>
  </si>
  <si>
    <t>Ashley</t>
  </si>
  <si>
    <t xml:space="preserve">Stephanie M </t>
  </si>
  <si>
    <t>Kylie</t>
  </si>
  <si>
    <t>Carrie</t>
  </si>
  <si>
    <t>Zach S</t>
  </si>
  <si>
    <t>Alan</t>
  </si>
  <si>
    <t>Nate</t>
  </si>
  <si>
    <t xml:space="preserve">Jesse G </t>
  </si>
  <si>
    <t>Jason</t>
  </si>
  <si>
    <t xml:space="preserve">Megan A </t>
  </si>
  <si>
    <t>Luke M</t>
  </si>
  <si>
    <t>Jacy D</t>
  </si>
  <si>
    <t xml:space="preserve">Simon G </t>
  </si>
  <si>
    <t xml:space="preserve">Ainsley E </t>
  </si>
  <si>
    <t xml:space="preserve">Erica A </t>
  </si>
  <si>
    <t xml:space="preserve">Erin C </t>
  </si>
  <si>
    <t>Adrienne</t>
  </si>
  <si>
    <t>Yutaka</t>
  </si>
  <si>
    <t>Tyler M</t>
  </si>
  <si>
    <t xml:space="preserve">Andrew B </t>
  </si>
  <si>
    <t>James</t>
  </si>
  <si>
    <t xml:space="preserve">Shawn P </t>
  </si>
  <si>
    <t>Nathaniel</t>
  </si>
  <si>
    <t xml:space="preserve">Kevin D </t>
  </si>
  <si>
    <t>Joan</t>
  </si>
  <si>
    <t>Christopher A</t>
  </si>
  <si>
    <t xml:space="preserve">Kacy L </t>
  </si>
  <si>
    <t xml:space="preserve">Benjamin H </t>
  </si>
  <si>
    <t xml:space="preserve">Xaviour J </t>
  </si>
  <si>
    <t xml:space="preserve">Michael T </t>
  </si>
  <si>
    <t>Bradley</t>
  </si>
  <si>
    <t>Andrea</t>
  </si>
  <si>
    <t>Nancy M</t>
  </si>
  <si>
    <t>Lee</t>
  </si>
  <si>
    <t xml:space="preserve">Erik T </t>
  </si>
  <si>
    <t>Rod W</t>
  </si>
  <si>
    <t>Joey</t>
  </si>
  <si>
    <t xml:space="preserve">Hillary L </t>
  </si>
  <si>
    <t>Eric J</t>
  </si>
  <si>
    <t>Nicolas</t>
  </si>
  <si>
    <t>Marcel</t>
  </si>
  <si>
    <t>Ashley N</t>
  </si>
  <si>
    <t>Evan D</t>
  </si>
  <si>
    <t>Krisana</t>
  </si>
  <si>
    <t>Kyle</t>
  </si>
  <si>
    <t xml:space="preserve">Martin A </t>
  </si>
  <si>
    <t>Stacey</t>
  </si>
  <si>
    <t>Christine</t>
  </si>
  <si>
    <t xml:space="preserve">Sarah C </t>
  </si>
  <si>
    <t>Jason W</t>
  </si>
  <si>
    <t>Michele</t>
  </si>
  <si>
    <t>Nikki</t>
  </si>
  <si>
    <t xml:space="preserve">Philip J </t>
  </si>
  <si>
    <t>Bryan L</t>
  </si>
  <si>
    <t>Timothy F</t>
  </si>
  <si>
    <t>Angielyn M</t>
  </si>
  <si>
    <t xml:space="preserve">Jeanie M </t>
  </si>
  <si>
    <t>Aliaksandr</t>
  </si>
  <si>
    <t xml:space="preserve">Jason M </t>
  </si>
  <si>
    <t>Sheera K</t>
  </si>
  <si>
    <t>Janice</t>
  </si>
  <si>
    <t xml:space="preserve">Timothy G </t>
  </si>
  <si>
    <t>Alan R</t>
  </si>
  <si>
    <t>Marie-France</t>
  </si>
  <si>
    <t xml:space="preserve">Erik F </t>
  </si>
  <si>
    <t>Anthony</t>
  </si>
  <si>
    <t>Yu</t>
  </si>
  <si>
    <t>Caleb N</t>
  </si>
  <si>
    <t>Angela R</t>
  </si>
  <si>
    <t>Keith J</t>
  </si>
  <si>
    <t>Emma</t>
  </si>
  <si>
    <t>Nathan A</t>
  </si>
  <si>
    <t>Kathryn</t>
  </si>
  <si>
    <t xml:space="preserve">Elizabeth H </t>
  </si>
  <si>
    <t>Cheryl A</t>
  </si>
  <si>
    <t>Kimberly A</t>
  </si>
  <si>
    <t>Cynthia</t>
  </si>
  <si>
    <t>Bruce</t>
  </si>
  <si>
    <t>Allison</t>
  </si>
  <si>
    <t>Gabriela</t>
  </si>
  <si>
    <t>Sharon</t>
  </si>
  <si>
    <t>Jason A</t>
  </si>
  <si>
    <t xml:space="preserve">Chelsey C </t>
  </si>
  <si>
    <t xml:space="preserve">Devon A </t>
  </si>
  <si>
    <t>Joni L</t>
  </si>
  <si>
    <t>Colin</t>
  </si>
  <si>
    <t>Rachael</t>
  </si>
  <si>
    <t>Maricela</t>
  </si>
  <si>
    <t>Marie</t>
  </si>
  <si>
    <t>Frank</t>
  </si>
  <si>
    <t>Jeffry</t>
  </si>
  <si>
    <t>Mike</t>
  </si>
  <si>
    <t>Rick</t>
  </si>
  <si>
    <t>Pierre-Michel</t>
  </si>
  <si>
    <t xml:space="preserve">Brian L </t>
  </si>
  <si>
    <t xml:space="preserve">Morgan M </t>
  </si>
  <si>
    <t>Caroline</t>
  </si>
  <si>
    <t xml:space="preserve">Drew T </t>
  </si>
  <si>
    <t>Austin W</t>
  </si>
  <si>
    <t>Berenice</t>
  </si>
  <si>
    <t>Kenneth A</t>
  </si>
  <si>
    <t>Miguel</t>
  </si>
  <si>
    <t xml:space="preserve">Hadley T </t>
  </si>
  <si>
    <t>Taylor</t>
  </si>
  <si>
    <t>Tenielle M</t>
  </si>
  <si>
    <t>Nora P</t>
  </si>
  <si>
    <t>Zachary</t>
  </si>
  <si>
    <t xml:space="preserve">Alyssa K </t>
  </si>
  <si>
    <t>Dante</t>
  </si>
  <si>
    <t xml:space="preserve">Sara E </t>
  </si>
  <si>
    <t xml:space="preserve">Andrew D </t>
  </si>
  <si>
    <t>Joel D</t>
  </si>
  <si>
    <t>Michelle</t>
  </si>
  <si>
    <t xml:space="preserve">Michael J </t>
  </si>
  <si>
    <t xml:space="preserve">Summer B </t>
  </si>
  <si>
    <t>Edward</t>
  </si>
  <si>
    <t>Kacee</t>
  </si>
  <si>
    <t>Dave</t>
  </si>
  <si>
    <t>Maryanna</t>
  </si>
  <si>
    <t xml:space="preserve">Jessica H </t>
  </si>
  <si>
    <t>Deanna</t>
  </si>
  <si>
    <t>Peter</t>
  </si>
  <si>
    <t xml:space="preserve">Elizabeth M </t>
  </si>
  <si>
    <t>Gregory</t>
  </si>
  <si>
    <t xml:space="preserve">Sarah E </t>
  </si>
  <si>
    <t>Anne Elise</t>
  </si>
  <si>
    <t>Christopher R</t>
  </si>
  <si>
    <t>Elliot</t>
  </si>
  <si>
    <t xml:space="preserve">Christopher D </t>
  </si>
  <si>
    <t>Corey</t>
  </si>
  <si>
    <t xml:space="preserve">Patrick D </t>
  </si>
  <si>
    <t xml:space="preserve">Anthony D </t>
  </si>
  <si>
    <t>Melissa</t>
  </si>
  <si>
    <t>Raven</t>
  </si>
  <si>
    <t>Christopher</t>
  </si>
  <si>
    <t>Kendra A</t>
  </si>
  <si>
    <t>Jordan</t>
  </si>
  <si>
    <t>Nils</t>
  </si>
  <si>
    <t>Angela</t>
  </si>
  <si>
    <t xml:space="preserve">Caitlin O </t>
  </si>
  <si>
    <t>Tracy M</t>
  </si>
  <si>
    <t xml:space="preserve">Dustin M </t>
  </si>
  <si>
    <t>Jenny</t>
  </si>
  <si>
    <t>Emily</t>
  </si>
  <si>
    <t>Fabienne</t>
  </si>
  <si>
    <t>Taryn L</t>
  </si>
  <si>
    <t>Temima</t>
  </si>
  <si>
    <t xml:space="preserve">Serena M </t>
  </si>
  <si>
    <t xml:space="preserve">Victoria M </t>
  </si>
  <si>
    <t>Phoebe</t>
  </si>
  <si>
    <t>Nicholas D</t>
  </si>
  <si>
    <t>Christian</t>
  </si>
  <si>
    <t xml:space="preserve">Jonathon S </t>
  </si>
  <si>
    <t xml:space="preserve">Joshua D </t>
  </si>
  <si>
    <t>Nichole</t>
  </si>
  <si>
    <t>Denise M</t>
  </si>
  <si>
    <t xml:space="preserve">Peter R </t>
  </si>
  <si>
    <t>Johnson K</t>
  </si>
  <si>
    <t>Katherine</t>
  </si>
  <si>
    <t>Lynda</t>
  </si>
  <si>
    <t xml:space="preserve">Linnea C </t>
  </si>
  <si>
    <t xml:space="preserve">Massimiliano A </t>
  </si>
  <si>
    <t xml:space="preserve">James M </t>
  </si>
  <si>
    <t>Lauren</t>
  </si>
  <si>
    <t xml:space="preserve">Michele V </t>
  </si>
  <si>
    <t>Xiao</t>
  </si>
  <si>
    <t>Harper L</t>
  </si>
  <si>
    <t>Wilson</t>
  </si>
  <si>
    <t>Shizhong</t>
  </si>
  <si>
    <t>Marie-Claire</t>
  </si>
  <si>
    <t xml:space="preserve">Todd J </t>
  </si>
  <si>
    <t>Carolyn</t>
  </si>
  <si>
    <t>Marissa D</t>
  </si>
  <si>
    <t>Jean Luc</t>
  </si>
  <si>
    <t>Jim</t>
  </si>
  <si>
    <t>Matthew T</t>
  </si>
  <si>
    <t xml:space="preserve">Rachel L </t>
  </si>
  <si>
    <t>Corina</t>
  </si>
  <si>
    <t>Guannan</t>
  </si>
  <si>
    <t>Don</t>
  </si>
  <si>
    <t xml:space="preserve">Gavin V </t>
  </si>
  <si>
    <t>Jatin</t>
  </si>
  <si>
    <t>J P  II</t>
  </si>
  <si>
    <t xml:space="preserve">Angela M </t>
  </si>
  <si>
    <t xml:space="preserve">Blake K </t>
  </si>
  <si>
    <t xml:space="preserve">Brian T </t>
  </si>
  <si>
    <t>Damon</t>
  </si>
  <si>
    <t xml:space="preserve">Malcolm J </t>
  </si>
  <si>
    <t xml:space="preserve">Margaret B </t>
  </si>
  <si>
    <t>Helen</t>
  </si>
  <si>
    <t>Tara R</t>
  </si>
  <si>
    <t>Kristin</t>
  </si>
  <si>
    <t>Carly E</t>
  </si>
  <si>
    <t>Lisa</t>
  </si>
  <si>
    <t>Louis</t>
  </si>
  <si>
    <t xml:space="preserve">Brian R </t>
  </si>
  <si>
    <t xml:space="preserve">Dawn M </t>
  </si>
  <si>
    <t>Karen</t>
  </si>
  <si>
    <t>Mathieu</t>
  </si>
  <si>
    <t xml:space="preserve">Kam S </t>
  </si>
  <si>
    <t>Valerie A</t>
  </si>
  <si>
    <t>Freya R</t>
  </si>
  <si>
    <t>Kara</t>
  </si>
  <si>
    <t xml:space="preserve">Bradley A </t>
  </si>
  <si>
    <t>Brendan</t>
  </si>
  <si>
    <t>Amber R</t>
  </si>
  <si>
    <t>Sean K</t>
  </si>
  <si>
    <t>Brady</t>
  </si>
  <si>
    <t>Kameko</t>
  </si>
  <si>
    <t>Jeremy A</t>
  </si>
  <si>
    <t>Sabine</t>
  </si>
  <si>
    <t>Joseph</t>
  </si>
  <si>
    <t>Karolyn A</t>
  </si>
  <si>
    <t xml:space="preserve">Anita L </t>
  </si>
  <si>
    <t xml:space="preserve">Laura E </t>
  </si>
  <si>
    <t>Ashley E</t>
  </si>
  <si>
    <t xml:space="preserve">Dan R </t>
  </si>
  <si>
    <t>Katie</t>
  </si>
  <si>
    <t>Cathryn</t>
  </si>
  <si>
    <t>Shauna</t>
  </si>
  <si>
    <t>Terence</t>
  </si>
  <si>
    <t>Marisol</t>
  </si>
  <si>
    <t>Lindsay</t>
  </si>
  <si>
    <t>Brett W</t>
  </si>
  <si>
    <t>Dylan J</t>
  </si>
  <si>
    <t xml:space="preserve">Brooke M </t>
  </si>
  <si>
    <t>Teiko</t>
  </si>
  <si>
    <t>Johannah</t>
  </si>
  <si>
    <t>Ryan A</t>
  </si>
  <si>
    <t xml:space="preserve">Andres Sr </t>
  </si>
  <si>
    <t>Bryan</t>
  </si>
  <si>
    <t>Lizette</t>
  </si>
  <si>
    <t>Jeb</t>
  </si>
  <si>
    <t xml:space="preserve">Amy R </t>
  </si>
  <si>
    <t>Mike G</t>
  </si>
  <si>
    <t xml:space="preserve">Simonezitrone Sr </t>
  </si>
  <si>
    <t>Angela M</t>
  </si>
  <si>
    <t>Oz</t>
  </si>
  <si>
    <t xml:space="preserve">Erin M </t>
  </si>
  <si>
    <t xml:space="preserve">Bobby E </t>
  </si>
  <si>
    <t xml:space="preserve">Daniel P </t>
  </si>
  <si>
    <t xml:space="preserve">Marie E </t>
  </si>
  <si>
    <t>Eric D</t>
  </si>
  <si>
    <t>Tara</t>
  </si>
  <si>
    <t>Haley L</t>
  </si>
  <si>
    <t xml:space="preserve">Kayla B </t>
  </si>
  <si>
    <t xml:space="preserve">Mark D </t>
  </si>
  <si>
    <t xml:space="preserve">Patrick J </t>
  </si>
  <si>
    <t>Beth A</t>
  </si>
  <si>
    <t>Jason R</t>
  </si>
  <si>
    <t>Yoshinori</t>
  </si>
  <si>
    <t xml:space="preserve">Adrienne G </t>
  </si>
  <si>
    <t>Junyong</t>
  </si>
  <si>
    <t xml:space="preserve">Kristen A </t>
  </si>
  <si>
    <t xml:space="preserve">Maria I </t>
  </si>
  <si>
    <t>Jonathan</t>
  </si>
  <si>
    <t>Benjamina C</t>
  </si>
  <si>
    <t>Alison B</t>
  </si>
  <si>
    <t>Alexis N</t>
  </si>
  <si>
    <t>Shanda L</t>
  </si>
  <si>
    <t>Lacey</t>
  </si>
  <si>
    <t>Laurette</t>
  </si>
  <si>
    <t>Mary</t>
  </si>
  <si>
    <t>Kati A</t>
  </si>
  <si>
    <t>Kelly J</t>
  </si>
  <si>
    <t>Greer D</t>
  </si>
  <si>
    <t>Brent</t>
  </si>
  <si>
    <t>Eugene M</t>
  </si>
  <si>
    <t>Erin D</t>
  </si>
  <si>
    <t>Kamilla</t>
  </si>
  <si>
    <t xml:space="preserve">Wayne I </t>
  </si>
  <si>
    <t>Tracy L</t>
  </si>
  <si>
    <t>Megan C</t>
  </si>
  <si>
    <t xml:space="preserve">Greg D </t>
  </si>
  <si>
    <t xml:space="preserve">Steven L </t>
  </si>
  <si>
    <t>Gianfilippo</t>
  </si>
  <si>
    <t>Hector</t>
  </si>
  <si>
    <t xml:space="preserve">Mark W </t>
  </si>
  <si>
    <t>Aubri</t>
  </si>
  <si>
    <t>Justin</t>
  </si>
  <si>
    <t xml:space="preserve">Erika M </t>
  </si>
  <si>
    <t xml:space="preserve">Daniel G </t>
  </si>
  <si>
    <t xml:space="preserve">Devin C </t>
  </si>
  <si>
    <t>Louise A</t>
  </si>
  <si>
    <t>Jessica L</t>
  </si>
  <si>
    <t>Kristina K</t>
  </si>
  <si>
    <t>Brad</t>
  </si>
  <si>
    <t>Margaret O</t>
  </si>
  <si>
    <t xml:space="preserve">Craig R </t>
  </si>
  <si>
    <t>Simo</t>
  </si>
  <si>
    <t>Christopher J</t>
  </si>
  <si>
    <t xml:space="preserve">Mario Sr </t>
  </si>
  <si>
    <t xml:space="preserve">Meghann R </t>
  </si>
  <si>
    <t>Scott M</t>
  </si>
  <si>
    <t xml:space="preserve">Caitlin E </t>
  </si>
  <si>
    <t xml:space="preserve">Samantha A </t>
  </si>
  <si>
    <t>Maya</t>
  </si>
  <si>
    <t>Zachary T</t>
  </si>
  <si>
    <t>Hilda</t>
  </si>
  <si>
    <t xml:space="preserve">Bethany N </t>
  </si>
  <si>
    <t>Sandra H</t>
  </si>
  <si>
    <t>Takuo</t>
  </si>
  <si>
    <t xml:space="preserve">Kelly A </t>
  </si>
  <si>
    <t>Benoit</t>
  </si>
  <si>
    <t xml:space="preserve">Jessica A </t>
  </si>
  <si>
    <t>Monica K</t>
  </si>
  <si>
    <t>Kevin L</t>
  </si>
  <si>
    <t>Della</t>
  </si>
  <si>
    <t>Victoria</t>
  </si>
  <si>
    <t>Tasos</t>
  </si>
  <si>
    <t>Lukasz</t>
  </si>
  <si>
    <t xml:space="preserve">Matthew A </t>
  </si>
  <si>
    <t>Meta</t>
  </si>
  <si>
    <t>Rachel E</t>
  </si>
  <si>
    <t>Angelica</t>
  </si>
  <si>
    <t>Kathleen</t>
  </si>
  <si>
    <t xml:space="preserve">Gabriel D </t>
  </si>
  <si>
    <t>Jeff T</t>
  </si>
  <si>
    <t>Neil D</t>
  </si>
  <si>
    <t xml:space="preserve">Katherine L </t>
  </si>
  <si>
    <t>Ariel E</t>
  </si>
  <si>
    <t>Christopher P</t>
  </si>
  <si>
    <t xml:space="preserve">Molly K </t>
  </si>
  <si>
    <t>Daniel M</t>
  </si>
  <si>
    <t>Hiruni</t>
  </si>
  <si>
    <t xml:space="preserve">Reina H </t>
  </si>
  <si>
    <t>Kristi</t>
  </si>
  <si>
    <t xml:space="preserve">Meredith L </t>
  </si>
  <si>
    <t>Jocelyn</t>
  </si>
  <si>
    <t>Daphne</t>
  </si>
  <si>
    <t>Margaret E</t>
  </si>
  <si>
    <t xml:space="preserve">Mario J </t>
  </si>
  <si>
    <t>Carolina</t>
  </si>
  <si>
    <t xml:space="preserve">Jenny K </t>
  </si>
  <si>
    <t>Kimberly D</t>
  </si>
  <si>
    <t>Marc-Olivier</t>
  </si>
  <si>
    <t>Russell J</t>
  </si>
  <si>
    <t>Karine</t>
  </si>
  <si>
    <t>Cheryl</t>
  </si>
  <si>
    <t xml:space="preserve">Allison M </t>
  </si>
  <si>
    <t>Adriana</t>
  </si>
  <si>
    <t>Miranda J</t>
  </si>
  <si>
    <t>Roberto</t>
  </si>
  <si>
    <t xml:space="preserve">Rebecca B </t>
  </si>
  <si>
    <t>Tiffany</t>
  </si>
  <si>
    <t>Alexander</t>
  </si>
  <si>
    <t>Rich M</t>
  </si>
  <si>
    <t>Aaron C</t>
  </si>
  <si>
    <t>Maria M</t>
  </si>
  <si>
    <t>Daven W</t>
  </si>
  <si>
    <t>Brianne</t>
  </si>
  <si>
    <t>Hiroki</t>
  </si>
  <si>
    <t>Anders</t>
  </si>
  <si>
    <t>Candace N</t>
  </si>
  <si>
    <t xml:space="preserve">Bruno F </t>
  </si>
  <si>
    <t>Sally</t>
  </si>
  <si>
    <t>Meaghan J</t>
  </si>
  <si>
    <t>Rina</t>
  </si>
  <si>
    <t xml:space="preserve">Kristin P </t>
  </si>
  <si>
    <t>Albert</t>
  </si>
  <si>
    <t>Shannon L</t>
  </si>
  <si>
    <t>Amy B</t>
  </si>
  <si>
    <t>A Danielle</t>
  </si>
  <si>
    <t>Conrad F</t>
  </si>
  <si>
    <t>Josh</t>
  </si>
  <si>
    <t>Maxime</t>
  </si>
  <si>
    <t xml:space="preserve">Laura P </t>
  </si>
  <si>
    <t xml:space="preserve">William D  Jr </t>
  </si>
  <si>
    <t>Adam S</t>
  </si>
  <si>
    <t>Armando</t>
  </si>
  <si>
    <t>Dana</t>
  </si>
  <si>
    <t>Benjamin</t>
  </si>
  <si>
    <t>Tanya</t>
  </si>
  <si>
    <t>Tracy</t>
  </si>
  <si>
    <t>Emily S</t>
  </si>
  <si>
    <t>Kelly R</t>
  </si>
  <si>
    <t xml:space="preserve">Bruce A Jr </t>
  </si>
  <si>
    <t>Cary J</t>
  </si>
  <si>
    <t>Jill M</t>
  </si>
  <si>
    <t xml:space="preserve">Michael E </t>
  </si>
  <si>
    <t>Kathryn E</t>
  </si>
  <si>
    <t>Polly</t>
  </si>
  <si>
    <t xml:space="preserve">Mark H </t>
  </si>
  <si>
    <t xml:space="preserve">Jessie M </t>
  </si>
  <si>
    <t xml:space="preserve">Caroline S </t>
  </si>
  <si>
    <t>Nuta</t>
  </si>
  <si>
    <t>Margie</t>
  </si>
  <si>
    <t>Heidi</t>
  </si>
  <si>
    <t>Diego J</t>
  </si>
  <si>
    <t xml:space="preserve">Enrique M Sr </t>
  </si>
  <si>
    <t>Filip</t>
  </si>
  <si>
    <t xml:space="preserve">Rosemary E </t>
  </si>
  <si>
    <t xml:space="preserve">Jennifer R </t>
  </si>
  <si>
    <t>Lauren E</t>
  </si>
  <si>
    <t xml:space="preserve">Ashley M </t>
  </si>
  <si>
    <t xml:space="preserve">Alison R </t>
  </si>
  <si>
    <t>Madeleine</t>
  </si>
  <si>
    <t>Kimberly</t>
  </si>
  <si>
    <t>Jeremy J</t>
  </si>
  <si>
    <t xml:space="preserve">Amy L </t>
  </si>
  <si>
    <t xml:space="preserve">Karen L </t>
  </si>
  <si>
    <t>Tennille</t>
  </si>
  <si>
    <t>Justin E</t>
  </si>
  <si>
    <t>Shalane</t>
  </si>
  <si>
    <t xml:space="preserve">Jessica N </t>
  </si>
  <si>
    <t>Melanie</t>
  </si>
  <si>
    <t>Ruth Angelica</t>
  </si>
  <si>
    <t>Una M</t>
  </si>
  <si>
    <t>Taralyn</t>
  </si>
  <si>
    <t>James A</t>
  </si>
  <si>
    <t>Ning</t>
  </si>
  <si>
    <t>Joel</t>
  </si>
  <si>
    <t>Brittney</t>
  </si>
  <si>
    <t>Sheila</t>
  </si>
  <si>
    <t>Koji</t>
  </si>
  <si>
    <t>Colleen M</t>
  </si>
  <si>
    <t xml:space="preserve">Deedra G </t>
  </si>
  <si>
    <t>Kulwinder</t>
  </si>
  <si>
    <t xml:space="preserve">Ann M </t>
  </si>
  <si>
    <t>Sarah E</t>
  </si>
  <si>
    <t xml:space="preserve">Apryl J </t>
  </si>
  <si>
    <t>Ilana</t>
  </si>
  <si>
    <t>Karl</t>
  </si>
  <si>
    <t>Will</t>
  </si>
  <si>
    <t>Bradley D</t>
  </si>
  <si>
    <t>Amy M</t>
  </si>
  <si>
    <t xml:space="preserve">Matthew W </t>
  </si>
  <si>
    <t>Tom</t>
  </si>
  <si>
    <t xml:space="preserve">Wayne A </t>
  </si>
  <si>
    <t>Nobuyori</t>
  </si>
  <si>
    <t>Rich</t>
  </si>
  <si>
    <t>Marcos S</t>
  </si>
  <si>
    <t>Andy</t>
  </si>
  <si>
    <t>Marcus B</t>
  </si>
  <si>
    <t xml:space="preserve">Thomas K </t>
  </si>
  <si>
    <t>Geoff</t>
  </si>
  <si>
    <t xml:space="preserve">Chris J </t>
  </si>
  <si>
    <t xml:space="preserve">Kate A </t>
  </si>
  <si>
    <t>Kelli</t>
  </si>
  <si>
    <t>Maggie M</t>
  </si>
  <si>
    <t xml:space="preserve">Michelle L </t>
  </si>
  <si>
    <t>Ashley K</t>
  </si>
  <si>
    <t xml:space="preserve">Ryan K </t>
  </si>
  <si>
    <t>Matthew J</t>
  </si>
  <si>
    <t>Antonia G</t>
  </si>
  <si>
    <t>Casondra L</t>
  </si>
  <si>
    <t>Wendy</t>
  </si>
  <si>
    <t>Laura F</t>
  </si>
  <si>
    <t xml:space="preserve">Amelia F </t>
  </si>
  <si>
    <t>Katie J</t>
  </si>
  <si>
    <t>Mayumi</t>
  </si>
  <si>
    <t>Vanessa</t>
  </si>
  <si>
    <t>Natali N</t>
  </si>
  <si>
    <t>Beth</t>
  </si>
  <si>
    <t xml:space="preserve">Andee W </t>
  </si>
  <si>
    <t>C Fred</t>
  </si>
  <si>
    <t xml:space="preserve">Patrick Sr </t>
  </si>
  <si>
    <t xml:space="preserve">Kelly M </t>
  </si>
  <si>
    <t>Keila L</t>
  </si>
  <si>
    <t>Zanae E</t>
  </si>
  <si>
    <t xml:space="preserve">Jason L </t>
  </si>
  <si>
    <t xml:space="preserve">Benjamin J </t>
  </si>
  <si>
    <t>Erika</t>
  </si>
  <si>
    <t>Chad</t>
  </si>
  <si>
    <t>Matthew R</t>
  </si>
  <si>
    <t>Orla</t>
  </si>
  <si>
    <t>Shaista S</t>
  </si>
  <si>
    <t xml:space="preserve">Julie A </t>
  </si>
  <si>
    <t>Megumi</t>
  </si>
  <si>
    <t>Skylar</t>
  </si>
  <si>
    <t>Amanda L</t>
  </si>
  <si>
    <t>Renee</t>
  </si>
  <si>
    <t xml:space="preserve">Nellie A </t>
  </si>
  <si>
    <t>Tamara</t>
  </si>
  <si>
    <t xml:space="preserve">Aimee J </t>
  </si>
  <si>
    <t>Suzanne</t>
  </si>
  <si>
    <t xml:space="preserve">Kristin A </t>
  </si>
  <si>
    <t>Bronwyn</t>
  </si>
  <si>
    <t>Taylor J</t>
  </si>
  <si>
    <t xml:space="preserve">Kimberly M </t>
  </si>
  <si>
    <t xml:space="preserve">Joshua E </t>
  </si>
  <si>
    <t>Andrew R</t>
  </si>
  <si>
    <t xml:space="preserve">Francisco J  Sr </t>
  </si>
  <si>
    <t>Rhonda</t>
  </si>
  <si>
    <t xml:space="preserve">Miles J </t>
  </si>
  <si>
    <t xml:space="preserve">Justyna I </t>
  </si>
  <si>
    <t>Lucille</t>
  </si>
  <si>
    <t>April</t>
  </si>
  <si>
    <t>Alyssa</t>
  </si>
  <si>
    <t xml:space="preserve">Jessica E </t>
  </si>
  <si>
    <t>Emilie</t>
  </si>
  <si>
    <t xml:space="preserve">Caitlin B </t>
  </si>
  <si>
    <t>Joseph W</t>
  </si>
  <si>
    <t xml:space="preserve">Leah L </t>
  </si>
  <si>
    <t xml:space="preserve">Wayne L </t>
  </si>
  <si>
    <t>Floris</t>
  </si>
  <si>
    <t>Marc</t>
  </si>
  <si>
    <t>Aharon N</t>
  </si>
  <si>
    <t xml:space="preserve">Lawrence D </t>
  </si>
  <si>
    <t>Malcolm</t>
  </si>
  <si>
    <t xml:space="preserve">Anna E </t>
  </si>
  <si>
    <t xml:space="preserve">Chia J </t>
  </si>
  <si>
    <t>Laura A</t>
  </si>
  <si>
    <t>Aditi</t>
  </si>
  <si>
    <t xml:space="preserve">Leah A </t>
  </si>
  <si>
    <t>Marianne</t>
  </si>
  <si>
    <t>Carla</t>
  </si>
  <si>
    <t>Oksana</t>
  </si>
  <si>
    <t xml:space="preserve">Maria A </t>
  </si>
  <si>
    <t>Lisa M</t>
  </si>
  <si>
    <t xml:space="preserve">Steve Jr </t>
  </si>
  <si>
    <t>Dale</t>
  </si>
  <si>
    <t xml:space="preserve">Brittany A </t>
  </si>
  <si>
    <t>Robert S</t>
  </si>
  <si>
    <t>Ulrike</t>
  </si>
  <si>
    <t xml:space="preserve">Katlyn A </t>
  </si>
  <si>
    <t xml:space="preserve">Morgan B </t>
  </si>
  <si>
    <t>Chandler</t>
  </si>
  <si>
    <t xml:space="preserve">Silvana M </t>
  </si>
  <si>
    <t>Natty</t>
  </si>
  <si>
    <t>Nicholas T</t>
  </si>
  <si>
    <t>Antony G</t>
  </si>
  <si>
    <t>Cassandra</t>
  </si>
  <si>
    <t>Rosemary C</t>
  </si>
  <si>
    <t xml:space="preserve">Carrie A </t>
  </si>
  <si>
    <t xml:space="preserve">Gerardo Sr </t>
  </si>
  <si>
    <t xml:space="preserve">Matthew R </t>
  </si>
  <si>
    <t>Meghan E</t>
  </si>
  <si>
    <t>Lisa B</t>
  </si>
  <si>
    <t xml:space="preserve">Jane R </t>
  </si>
  <si>
    <t>Allison M</t>
  </si>
  <si>
    <t>Philip J</t>
  </si>
  <si>
    <t xml:space="preserve">Jillian A </t>
  </si>
  <si>
    <t>Laura D</t>
  </si>
  <si>
    <t xml:space="preserve">Megan E </t>
  </si>
  <si>
    <t xml:space="preserve">Shannon J </t>
  </si>
  <si>
    <t>Rachelle M</t>
  </si>
  <si>
    <t>Brandon F</t>
  </si>
  <si>
    <t>Danielle N</t>
  </si>
  <si>
    <t>Bettina</t>
  </si>
  <si>
    <t>Holli</t>
  </si>
  <si>
    <t>Heather C</t>
  </si>
  <si>
    <t>Thomas J</t>
  </si>
  <si>
    <t>Graham</t>
  </si>
  <si>
    <t>Garrett</t>
  </si>
  <si>
    <t>Annabelle M</t>
  </si>
  <si>
    <t xml:space="preserve">Daniel T </t>
  </si>
  <si>
    <t>Deanne</t>
  </si>
  <si>
    <t xml:space="preserve">Jasmine P </t>
  </si>
  <si>
    <t>Tracie</t>
  </si>
  <si>
    <t xml:space="preserve">Tristan D </t>
  </si>
  <si>
    <t>Peiweng</t>
  </si>
  <si>
    <t xml:space="preserve">Theresa M </t>
  </si>
  <si>
    <t>Daniel J</t>
  </si>
  <si>
    <t xml:space="preserve">Courtney M </t>
  </si>
  <si>
    <t xml:space="preserve">Jose A </t>
  </si>
  <si>
    <t xml:space="preserve">Jonathon M </t>
  </si>
  <si>
    <t>Stephanie A</t>
  </si>
  <si>
    <t>Krista</t>
  </si>
  <si>
    <t>Jenessa</t>
  </si>
  <si>
    <t xml:space="preserve">Ryan M </t>
  </si>
  <si>
    <t xml:space="preserve">Amanda N </t>
  </si>
  <si>
    <t xml:space="preserve">Teresa P </t>
  </si>
  <si>
    <t>Dorian</t>
  </si>
  <si>
    <t>Aberu</t>
  </si>
  <si>
    <t>Anna E</t>
  </si>
  <si>
    <t xml:space="preserve">Tania K </t>
  </si>
  <si>
    <t>Valery L</t>
  </si>
  <si>
    <t xml:space="preserve">Joanna G </t>
  </si>
  <si>
    <t xml:space="preserve">Stefanie F </t>
  </si>
  <si>
    <t xml:space="preserve">Liza J </t>
  </si>
  <si>
    <t xml:space="preserve">Ian M </t>
  </si>
  <si>
    <t xml:space="preserve">Claudia L </t>
  </si>
  <si>
    <t>Jessica M</t>
  </si>
  <si>
    <t xml:space="preserve">Billy Jr </t>
  </si>
  <si>
    <t>Tim</t>
  </si>
  <si>
    <t>Emma M</t>
  </si>
  <si>
    <t xml:space="preserve">Bridget K </t>
  </si>
  <si>
    <t>Gabriel</t>
  </si>
  <si>
    <t>Natasha</t>
  </si>
  <si>
    <t xml:space="preserve">Abby A </t>
  </si>
  <si>
    <t>Mckendree</t>
  </si>
  <si>
    <t>Joshua P</t>
  </si>
  <si>
    <t>Erin C</t>
  </si>
  <si>
    <t>Shure</t>
  </si>
  <si>
    <t>Brenda</t>
  </si>
  <si>
    <t>Joseph M</t>
  </si>
  <si>
    <t xml:space="preserve">Stephen J </t>
  </si>
  <si>
    <t>Kathya</t>
  </si>
  <si>
    <t>Wesley</t>
  </si>
  <si>
    <t xml:space="preserve">Jamie L </t>
  </si>
  <si>
    <t>Alexandra</t>
  </si>
  <si>
    <t>Rebecca J</t>
  </si>
  <si>
    <t xml:space="preserve">Austin T </t>
  </si>
  <si>
    <t>Jamie T</t>
  </si>
  <si>
    <t xml:space="preserve">Matthew T </t>
  </si>
  <si>
    <t>Gillian</t>
  </si>
  <si>
    <t xml:space="preserve">Brenn E </t>
  </si>
  <si>
    <t xml:space="preserve">Thomas A </t>
  </si>
  <si>
    <t>Kevin J</t>
  </si>
  <si>
    <t>William H  III</t>
  </si>
  <si>
    <t>Gal</t>
  </si>
  <si>
    <t>Anton</t>
  </si>
  <si>
    <t>Yazmin</t>
  </si>
  <si>
    <t>Florian</t>
  </si>
  <si>
    <t>Karen L</t>
  </si>
  <si>
    <t>Claire</t>
  </si>
  <si>
    <t xml:space="preserve">Lynn M </t>
  </si>
  <si>
    <t>Candice</t>
  </si>
  <si>
    <t>Jennifer D</t>
  </si>
  <si>
    <t xml:space="preserve">Devon R </t>
  </si>
  <si>
    <t>Elena</t>
  </si>
  <si>
    <t>Bert</t>
  </si>
  <si>
    <t xml:space="preserve">John P </t>
  </si>
  <si>
    <t>Daniel P</t>
  </si>
  <si>
    <t xml:space="preserve">Lisa K </t>
  </si>
  <si>
    <t>Kristine</t>
  </si>
  <si>
    <t>Paul A</t>
  </si>
  <si>
    <t>Milah B</t>
  </si>
  <si>
    <t xml:space="preserve">Annette M </t>
  </si>
  <si>
    <t>Yoko</t>
  </si>
  <si>
    <t>Laura</t>
  </si>
  <si>
    <t xml:space="preserve">Tess A </t>
  </si>
  <si>
    <t xml:space="preserve">William G </t>
  </si>
  <si>
    <t>Paige</t>
  </si>
  <si>
    <t>Maria</t>
  </si>
  <si>
    <t>Stephanie D</t>
  </si>
  <si>
    <t xml:space="preserve">Sara M </t>
  </si>
  <si>
    <t xml:space="preserve">Scott A </t>
  </si>
  <si>
    <t xml:space="preserve">Brian A </t>
  </si>
  <si>
    <t xml:space="preserve">Kaitlin R </t>
  </si>
  <si>
    <t>Mohammad</t>
  </si>
  <si>
    <t>Kelli M</t>
  </si>
  <si>
    <t>Sheridan H</t>
  </si>
  <si>
    <t xml:space="preserve">Sarah M </t>
  </si>
  <si>
    <t>Laura J</t>
  </si>
  <si>
    <t>Gisele</t>
  </si>
  <si>
    <t>Myra L</t>
  </si>
  <si>
    <t xml:space="preserve">Melissa M </t>
  </si>
  <si>
    <t xml:space="preserve">Eleanor F </t>
  </si>
  <si>
    <t>Kenneth</t>
  </si>
  <si>
    <t xml:space="preserve">Robert G </t>
  </si>
  <si>
    <t xml:space="preserve">Thomas C </t>
  </si>
  <si>
    <t xml:space="preserve">Matthew J </t>
  </si>
  <si>
    <t xml:space="preserve">Mallory D </t>
  </si>
  <si>
    <t>Jamie</t>
  </si>
  <si>
    <t>Ariell</t>
  </si>
  <si>
    <t xml:space="preserve">Thomas B </t>
  </si>
  <si>
    <t>Rachelle L</t>
  </si>
  <si>
    <t>Colleen</t>
  </si>
  <si>
    <t>Gregory A</t>
  </si>
  <si>
    <t>Sara</t>
  </si>
  <si>
    <t xml:space="preserve">Lucie J </t>
  </si>
  <si>
    <t xml:space="preserve">Elizabeth S </t>
  </si>
  <si>
    <t>Carma S</t>
  </si>
  <si>
    <t>Francesca</t>
  </si>
  <si>
    <t>Toshiyuki</t>
  </si>
  <si>
    <t xml:space="preserve">Tom L </t>
  </si>
  <si>
    <t>Julee</t>
  </si>
  <si>
    <t xml:space="preserve">Christopher M </t>
  </si>
  <si>
    <t>Ciaran</t>
  </si>
  <si>
    <t>Makie</t>
  </si>
  <si>
    <t>Emily E</t>
  </si>
  <si>
    <t>Cary</t>
  </si>
  <si>
    <t>Steven</t>
  </si>
  <si>
    <t xml:space="preserve">Jose Antonio Sr </t>
  </si>
  <si>
    <t>Tatiana</t>
  </si>
  <si>
    <t xml:space="preserve">Dan T </t>
  </si>
  <si>
    <t xml:space="preserve">Liisa A </t>
  </si>
  <si>
    <t xml:space="preserve">Kathryn E </t>
  </si>
  <si>
    <t>Maxwell</t>
  </si>
  <si>
    <t>Pascale</t>
  </si>
  <si>
    <t>Becca</t>
  </si>
  <si>
    <t xml:space="preserve">Nicole R </t>
  </si>
  <si>
    <t>David W</t>
  </si>
  <si>
    <t>Grant</t>
  </si>
  <si>
    <t>Sophia</t>
  </si>
  <si>
    <t>Christina</t>
  </si>
  <si>
    <t xml:space="preserve">Sam L </t>
  </si>
  <si>
    <t xml:space="preserve">Haley R </t>
  </si>
  <si>
    <t>Ethan</t>
  </si>
  <si>
    <t>Andrew W</t>
  </si>
  <si>
    <t>Mark G</t>
  </si>
  <si>
    <t xml:space="preserve">Kasey E </t>
  </si>
  <si>
    <t>Kristin M</t>
  </si>
  <si>
    <t xml:space="preserve">Mary-Lynn B </t>
  </si>
  <si>
    <t>Jamie A</t>
  </si>
  <si>
    <t xml:space="preserve">Jeffrey A </t>
  </si>
  <si>
    <t>Audrey</t>
  </si>
  <si>
    <t>Jacob</t>
  </si>
  <si>
    <t>Daniel S</t>
  </si>
  <si>
    <t xml:space="preserve">Marc C </t>
  </si>
  <si>
    <t>Mark S</t>
  </si>
  <si>
    <t>Dara</t>
  </si>
  <si>
    <t>Rachelle R</t>
  </si>
  <si>
    <t>Brenda J</t>
  </si>
  <si>
    <t>Sylvain</t>
  </si>
  <si>
    <t>Kaitlin M</t>
  </si>
  <si>
    <t xml:space="preserve">William R </t>
  </si>
  <si>
    <t>Veronica</t>
  </si>
  <si>
    <t>Warren</t>
  </si>
  <si>
    <t>Daniela</t>
  </si>
  <si>
    <t>Deirdre A</t>
  </si>
  <si>
    <t>Mathias</t>
  </si>
  <si>
    <t>Kurt</t>
  </si>
  <si>
    <t>Alex F</t>
  </si>
  <si>
    <t>Alice</t>
  </si>
  <si>
    <t>Johannes Fiskerstand</t>
  </si>
  <si>
    <t>Jon M</t>
  </si>
  <si>
    <t>Fasil</t>
  </si>
  <si>
    <t xml:space="preserve">Megan C </t>
  </si>
  <si>
    <t xml:space="preserve">Lisa J </t>
  </si>
  <si>
    <t>Doron P</t>
  </si>
  <si>
    <t>Katharina</t>
  </si>
  <si>
    <t>Carl</t>
  </si>
  <si>
    <t xml:space="preserve">Kelsey J </t>
  </si>
  <si>
    <t xml:space="preserve">Stephen A </t>
  </si>
  <si>
    <t>Katie C</t>
  </si>
  <si>
    <t>Melissa K</t>
  </si>
  <si>
    <t>Kara H</t>
  </si>
  <si>
    <t>Juan Carlos</t>
  </si>
  <si>
    <t>John III</t>
  </si>
  <si>
    <t>Sarah M</t>
  </si>
  <si>
    <t>Kristin C</t>
  </si>
  <si>
    <t xml:space="preserve">Casey M </t>
  </si>
  <si>
    <t>Braulio</t>
  </si>
  <si>
    <t>Anne-Marie</t>
  </si>
  <si>
    <t xml:space="preserve">Samuel K </t>
  </si>
  <si>
    <t>Yuki</t>
  </si>
  <si>
    <t>Rafer</t>
  </si>
  <si>
    <t xml:space="preserve">Erynn J </t>
  </si>
  <si>
    <t>Mahesh</t>
  </si>
  <si>
    <t>Stanley</t>
  </si>
  <si>
    <t>Rachel M</t>
  </si>
  <si>
    <t>Fritz</t>
  </si>
  <si>
    <t>Claire M</t>
  </si>
  <si>
    <t xml:space="preserve">Maria S </t>
  </si>
  <si>
    <t>Katherine E</t>
  </si>
  <si>
    <t>Roxanne</t>
  </si>
  <si>
    <t>Israel</t>
  </si>
  <si>
    <t>Samalya</t>
  </si>
  <si>
    <t>Alicia</t>
  </si>
  <si>
    <t xml:space="preserve">Sarah K </t>
  </si>
  <si>
    <t>Guomin</t>
  </si>
  <si>
    <t>Javier</t>
  </si>
  <si>
    <t>Thomas S</t>
  </si>
  <si>
    <t>Martha Patricia</t>
  </si>
  <si>
    <t xml:space="preserve">Jennifer V </t>
  </si>
  <si>
    <t xml:space="preserve">Michael W </t>
  </si>
  <si>
    <t>Eddie C</t>
  </si>
  <si>
    <t>Maxime M</t>
  </si>
  <si>
    <t>Mark D</t>
  </si>
  <si>
    <t>Justin M</t>
  </si>
  <si>
    <t xml:space="preserve">Svetlana V </t>
  </si>
  <si>
    <t>Jana L</t>
  </si>
  <si>
    <t>Torrey C III</t>
  </si>
  <si>
    <t xml:space="preserve">Jennifer D </t>
  </si>
  <si>
    <t>Lana J</t>
  </si>
  <si>
    <t>Rebecca E</t>
  </si>
  <si>
    <t xml:space="preserve">Katie M </t>
  </si>
  <si>
    <t xml:space="preserve">Elizabeth A </t>
  </si>
  <si>
    <t xml:space="preserve">Annie J </t>
  </si>
  <si>
    <t>Annie</t>
  </si>
  <si>
    <t>Amy T</t>
  </si>
  <si>
    <t>Katarina D</t>
  </si>
  <si>
    <t xml:space="preserve">B j </t>
  </si>
  <si>
    <t>Alison</t>
  </si>
  <si>
    <t xml:space="preserve">Neil K </t>
  </si>
  <si>
    <t>Anne Hunter</t>
  </si>
  <si>
    <t>Sandra</t>
  </si>
  <si>
    <t>Rodney</t>
  </si>
  <si>
    <t>Carl R</t>
  </si>
  <si>
    <t>Maximilian</t>
  </si>
  <si>
    <t>Eirik</t>
  </si>
  <si>
    <t>Rik</t>
  </si>
  <si>
    <t>Daniel G</t>
  </si>
  <si>
    <t>Yannick</t>
  </si>
  <si>
    <t>Sean R</t>
  </si>
  <si>
    <t xml:space="preserve">Sara A </t>
  </si>
  <si>
    <t>Thibaud</t>
  </si>
  <si>
    <t xml:space="preserve">Gretchen K </t>
  </si>
  <si>
    <t>Martina</t>
  </si>
  <si>
    <t>Dustin J</t>
  </si>
  <si>
    <t xml:space="preserve">Daniel V </t>
  </si>
  <si>
    <t>Saeger</t>
  </si>
  <si>
    <t>Buzunesh</t>
  </si>
  <si>
    <t>Mirte</t>
  </si>
  <si>
    <t xml:space="preserve">Kerry A </t>
  </si>
  <si>
    <t xml:space="preserve">Christopher R </t>
  </si>
  <si>
    <t>Elizabeth A</t>
  </si>
  <si>
    <t>Jonathan P</t>
  </si>
  <si>
    <t>Gina</t>
  </si>
  <si>
    <t>Dino</t>
  </si>
  <si>
    <t>Jan</t>
  </si>
  <si>
    <t xml:space="preserve">Jonathan E </t>
  </si>
  <si>
    <t>Mark A</t>
  </si>
  <si>
    <t>Stan J</t>
  </si>
  <si>
    <t xml:space="preserve">Jessica L </t>
  </si>
  <si>
    <t>Krysta</t>
  </si>
  <si>
    <t>Natascia</t>
  </si>
  <si>
    <t>Monica</t>
  </si>
  <si>
    <t>Kelly C</t>
  </si>
  <si>
    <t>James V</t>
  </si>
  <si>
    <t>Angie</t>
  </si>
  <si>
    <t>Sabina</t>
  </si>
  <si>
    <t>Amy C</t>
  </si>
  <si>
    <t>Victoria U</t>
  </si>
  <si>
    <t>Amelia B</t>
  </si>
  <si>
    <t>Jackie J</t>
  </si>
  <si>
    <t>Kerry</t>
  </si>
  <si>
    <t xml:space="preserve">Cindy G </t>
  </si>
  <si>
    <t>Gennaro</t>
  </si>
  <si>
    <t>Terry</t>
  </si>
  <si>
    <t>Patrick J</t>
  </si>
  <si>
    <t>Keara</t>
  </si>
  <si>
    <t>Katena</t>
  </si>
  <si>
    <t xml:space="preserve">Bean K </t>
  </si>
  <si>
    <t>Jan-Patrick</t>
  </si>
  <si>
    <t>Jesse J</t>
  </si>
  <si>
    <t>Lindsey M</t>
  </si>
  <si>
    <t xml:space="preserve">Marguerite K </t>
  </si>
  <si>
    <t>Travis</t>
  </si>
  <si>
    <t>Ricky</t>
  </si>
  <si>
    <t xml:space="preserve">Colleen L </t>
  </si>
  <si>
    <t>Charlie A</t>
  </si>
  <si>
    <t>Lauren C</t>
  </si>
  <si>
    <t>Erik R</t>
  </si>
  <si>
    <t>Thomas A</t>
  </si>
  <si>
    <t>Jean-Marc</t>
  </si>
  <si>
    <t>Kerry L</t>
  </si>
  <si>
    <t>Ulrich</t>
  </si>
  <si>
    <t>Justin P</t>
  </si>
  <si>
    <t xml:space="preserve">Hannah E </t>
  </si>
  <si>
    <t>Joseph P</t>
  </si>
  <si>
    <t>Gina M</t>
  </si>
  <si>
    <t xml:space="preserve">Shantel C </t>
  </si>
  <si>
    <t>Jessica R</t>
  </si>
  <si>
    <t>Robyn</t>
  </si>
  <si>
    <t xml:space="preserve">Jessica F </t>
  </si>
  <si>
    <t>Kelly A</t>
  </si>
  <si>
    <t>Brooke E</t>
  </si>
  <si>
    <t xml:space="preserve">Katelyn E </t>
  </si>
  <si>
    <t>Eoghan</t>
  </si>
  <si>
    <t>Pamela W</t>
  </si>
  <si>
    <t xml:space="preserve">Lindsey M </t>
  </si>
  <si>
    <t>Kassie</t>
  </si>
  <si>
    <t>Ruben Dario</t>
  </si>
  <si>
    <t>Lindsay M</t>
  </si>
  <si>
    <t xml:space="preserve">Samuel H </t>
  </si>
  <si>
    <t>Jenni</t>
  </si>
  <si>
    <t>Estuardo F</t>
  </si>
  <si>
    <t>Brett</t>
  </si>
  <si>
    <t xml:space="preserve">Sharon E </t>
  </si>
  <si>
    <t>Jacob W√¶ver</t>
  </si>
  <si>
    <t xml:space="preserve">Brooke S </t>
  </si>
  <si>
    <t xml:space="preserve">Kaye A </t>
  </si>
  <si>
    <t xml:space="preserve">Daniel C </t>
  </si>
  <si>
    <t>Laurie A</t>
  </si>
  <si>
    <t>Shelby</t>
  </si>
  <si>
    <t>Leticia</t>
  </si>
  <si>
    <t xml:space="preserve">John S </t>
  </si>
  <si>
    <t xml:space="preserve">Ashley N </t>
  </si>
  <si>
    <t>Nelly S</t>
  </si>
  <si>
    <t>Meredith S</t>
  </si>
  <si>
    <t>Katherine A</t>
  </si>
  <si>
    <t>Steve</t>
  </si>
  <si>
    <t xml:space="preserve">Kate L </t>
  </si>
  <si>
    <t>Katharine</t>
  </si>
  <si>
    <t>Heather L</t>
  </si>
  <si>
    <t>Desiree</t>
  </si>
  <si>
    <t xml:space="preserve">Peter B </t>
  </si>
  <si>
    <t>Adam C</t>
  </si>
  <si>
    <t>Jon</t>
  </si>
  <si>
    <t>Steven J</t>
  </si>
  <si>
    <t xml:space="preserve">Jessica P </t>
  </si>
  <si>
    <t xml:space="preserve">Arturo H </t>
  </si>
  <si>
    <t>Ketil</t>
  </si>
  <si>
    <t>Christi</t>
  </si>
  <si>
    <t xml:space="preserve">Edivaldo B  Sr </t>
  </si>
  <si>
    <t>Eve</t>
  </si>
  <si>
    <t>Devin</t>
  </si>
  <si>
    <t>Shaun R</t>
  </si>
  <si>
    <t>Adrian</t>
  </si>
  <si>
    <t>Mallory</t>
  </si>
  <si>
    <t>Shawn E</t>
  </si>
  <si>
    <t>Johann A</t>
  </si>
  <si>
    <t xml:space="preserve">Robin M </t>
  </si>
  <si>
    <t>Kyle K</t>
  </si>
  <si>
    <t xml:space="preserve">Michael A </t>
  </si>
  <si>
    <t>Byron A</t>
  </si>
  <si>
    <t>Carine A</t>
  </si>
  <si>
    <t xml:space="preserve">Lindsay A </t>
  </si>
  <si>
    <t>Justin R</t>
  </si>
  <si>
    <t xml:space="preserve">Ayako N </t>
  </si>
  <si>
    <t>Emilee</t>
  </si>
  <si>
    <t>Stephen M</t>
  </si>
  <si>
    <t>Annemarie A</t>
  </si>
  <si>
    <t>Ashley R</t>
  </si>
  <si>
    <t>Leslie A</t>
  </si>
  <si>
    <t xml:space="preserve">Mauricio J  Sr </t>
  </si>
  <si>
    <t>Kieran</t>
  </si>
  <si>
    <t xml:space="preserve">Zeke M </t>
  </si>
  <si>
    <t>Chip</t>
  </si>
  <si>
    <t xml:space="preserve">Miguel Angel Sr </t>
  </si>
  <si>
    <t>Meghan</t>
  </si>
  <si>
    <t>Millicent M</t>
  </si>
  <si>
    <t>Kimberly K</t>
  </si>
  <si>
    <t>Justin C</t>
  </si>
  <si>
    <t xml:space="preserve">Tristan P </t>
  </si>
  <si>
    <t>Traci A</t>
  </si>
  <si>
    <t>Logan M</t>
  </si>
  <si>
    <t>Tiffany A</t>
  </si>
  <si>
    <t>Luke</t>
  </si>
  <si>
    <t>Leigh</t>
  </si>
  <si>
    <t>Yosuke</t>
  </si>
  <si>
    <t>Jodi</t>
  </si>
  <si>
    <t>Misti C</t>
  </si>
  <si>
    <t>Angela J</t>
  </si>
  <si>
    <t xml:space="preserve">Jonathan D </t>
  </si>
  <si>
    <t xml:space="preserve">Adrian R </t>
  </si>
  <si>
    <t xml:space="preserve">Jason A </t>
  </si>
  <si>
    <t>Rachel</t>
  </si>
  <si>
    <t>Susan</t>
  </si>
  <si>
    <t xml:space="preserve">Cameron M </t>
  </si>
  <si>
    <t xml:space="preserve">Claudia A </t>
  </si>
  <si>
    <t xml:space="preserve">Nicole M </t>
  </si>
  <si>
    <t>Jack</t>
  </si>
  <si>
    <t xml:space="preserve">Jackie K </t>
  </si>
  <si>
    <t>Tyler C</t>
  </si>
  <si>
    <t>Yoshie</t>
  </si>
  <si>
    <t>Lauren A</t>
  </si>
  <si>
    <t xml:space="preserve">Mason D </t>
  </si>
  <si>
    <t>Arturo</t>
  </si>
  <si>
    <t>Jake</t>
  </si>
  <si>
    <t xml:space="preserve">Alison L </t>
  </si>
  <si>
    <t xml:space="preserve">Karen A </t>
  </si>
  <si>
    <t xml:space="preserve">Thomas R  Jr </t>
  </si>
  <si>
    <t>Ezra</t>
  </si>
  <si>
    <t xml:space="preserve">Ari L </t>
  </si>
  <si>
    <t>Fanny</t>
  </si>
  <si>
    <t xml:space="preserve">Peter W  Sr </t>
  </si>
  <si>
    <t>Catherine A</t>
  </si>
  <si>
    <t xml:space="preserve">Janel N </t>
  </si>
  <si>
    <t>Yann Kai</t>
  </si>
  <si>
    <t xml:space="preserve">Zachary R </t>
  </si>
  <si>
    <t xml:space="preserve">Alejandro Sr </t>
  </si>
  <si>
    <t xml:space="preserve">Nicholas R </t>
  </si>
  <si>
    <t>Michael D</t>
  </si>
  <si>
    <t>Marina</t>
  </si>
  <si>
    <t>Ross P</t>
  </si>
  <si>
    <t>Aoife</t>
  </si>
  <si>
    <t xml:space="preserve">Barry P </t>
  </si>
  <si>
    <t>Maciej</t>
  </si>
  <si>
    <t xml:space="preserve">Jerry D </t>
  </si>
  <si>
    <t>Cathi</t>
  </si>
  <si>
    <t>Alex M</t>
  </si>
  <si>
    <t>Liang</t>
  </si>
  <si>
    <t>Lexy</t>
  </si>
  <si>
    <t>Samuel L</t>
  </si>
  <si>
    <t xml:space="preserve">Spencer A </t>
  </si>
  <si>
    <t>Rochelle</t>
  </si>
  <si>
    <t>Paula</t>
  </si>
  <si>
    <t xml:space="preserve">Madeline E </t>
  </si>
  <si>
    <t>Maria Isabel</t>
  </si>
  <si>
    <t xml:space="preserve">Arthur M </t>
  </si>
  <si>
    <t xml:space="preserve">Joseph R </t>
  </si>
  <si>
    <t>Sachiko</t>
  </si>
  <si>
    <t>Ruben</t>
  </si>
  <si>
    <t xml:space="preserve">Angela R </t>
  </si>
  <si>
    <t>Chatham</t>
  </si>
  <si>
    <t>Derek</t>
  </si>
  <si>
    <t xml:space="preserve">Kalvin J </t>
  </si>
  <si>
    <t xml:space="preserve">Barbara G </t>
  </si>
  <si>
    <t>Sunny S</t>
  </si>
  <si>
    <t xml:space="preserve">Scott M </t>
  </si>
  <si>
    <t>Marisa A</t>
  </si>
  <si>
    <t>Amy L</t>
  </si>
  <si>
    <t>Jenna M</t>
  </si>
  <si>
    <t>Lyazid</t>
  </si>
  <si>
    <t xml:space="preserve">Lindsey A </t>
  </si>
  <si>
    <t>Jennifer A</t>
  </si>
  <si>
    <t xml:space="preserve">Leif S </t>
  </si>
  <si>
    <t>Bo</t>
  </si>
  <si>
    <t>Leah</t>
  </si>
  <si>
    <t>Kara Lynne</t>
  </si>
  <si>
    <t>Allie</t>
  </si>
  <si>
    <t>Trasi</t>
  </si>
  <si>
    <t>Fernando</t>
  </si>
  <si>
    <t>Ieva</t>
  </si>
  <si>
    <t xml:space="preserve">Drew L </t>
  </si>
  <si>
    <t>Alexander G</t>
  </si>
  <si>
    <t>Meaghan</t>
  </si>
  <si>
    <t xml:space="preserve">Andrea K </t>
  </si>
  <si>
    <t>Kris</t>
  </si>
  <si>
    <t>Alden W</t>
  </si>
  <si>
    <t>Suzanne M</t>
  </si>
  <si>
    <t xml:space="preserve">Heidi Z </t>
  </si>
  <si>
    <t>Fan</t>
  </si>
  <si>
    <t>Chaiwat</t>
  </si>
  <si>
    <t>Kerri</t>
  </si>
  <si>
    <t>Nicholas G</t>
  </si>
  <si>
    <t>Vasilis S</t>
  </si>
  <si>
    <t xml:space="preserve">Colleen C </t>
  </si>
  <si>
    <t>Annika</t>
  </si>
  <si>
    <t xml:space="preserve">Nicholas C </t>
  </si>
  <si>
    <t>Kelly K</t>
  </si>
  <si>
    <t>Hannah</t>
  </si>
  <si>
    <t xml:space="preserve">Patricio Sr </t>
  </si>
  <si>
    <t>Robert B</t>
  </si>
  <si>
    <t>Benjamin M</t>
  </si>
  <si>
    <t xml:space="preserve">Eric R </t>
  </si>
  <si>
    <t>Bob R</t>
  </si>
  <si>
    <t xml:space="preserve">Stephanie J </t>
  </si>
  <si>
    <t>Guillaume</t>
  </si>
  <si>
    <t>Kaylee</t>
  </si>
  <si>
    <t>Theresa</t>
  </si>
  <si>
    <t xml:space="preserve">Travis G </t>
  </si>
  <si>
    <t xml:space="preserve">Emma L </t>
  </si>
  <si>
    <t>Linda</t>
  </si>
  <si>
    <t>Owen R</t>
  </si>
  <si>
    <t>Jacqueline</t>
  </si>
  <si>
    <t>Yefeng</t>
  </si>
  <si>
    <t>Ken</t>
  </si>
  <si>
    <t>Annie E</t>
  </si>
  <si>
    <t xml:space="preserve">Noel K </t>
  </si>
  <si>
    <t>Federica</t>
  </si>
  <si>
    <t>Pamela L</t>
  </si>
  <si>
    <t xml:space="preserve">Andrew W </t>
  </si>
  <si>
    <t>Randall</t>
  </si>
  <si>
    <t>Azelie</t>
  </si>
  <si>
    <t xml:space="preserve">Monica M </t>
  </si>
  <si>
    <t xml:space="preserve">Katarina K </t>
  </si>
  <si>
    <t xml:space="preserve">Stacey L </t>
  </si>
  <si>
    <t xml:space="preserve">James C </t>
  </si>
  <si>
    <t>Kim</t>
  </si>
  <si>
    <t>Dariusz</t>
  </si>
  <si>
    <t>Kristen</t>
  </si>
  <si>
    <t xml:space="preserve">Jose Guadalupe P  Sr </t>
  </si>
  <si>
    <t>Holly J</t>
  </si>
  <si>
    <t>Tricity M</t>
  </si>
  <si>
    <t>Sarah A</t>
  </si>
  <si>
    <t xml:space="preserve">Lisa M </t>
  </si>
  <si>
    <t xml:space="preserve">Tracy A </t>
  </si>
  <si>
    <t>Trent</t>
  </si>
  <si>
    <t>Julie</t>
  </si>
  <si>
    <t>Sawomir</t>
  </si>
  <si>
    <t>Micah</t>
  </si>
  <si>
    <t xml:space="preserve">Kelly H </t>
  </si>
  <si>
    <t xml:space="preserve">Lindsay M </t>
  </si>
  <si>
    <t>Austen G</t>
  </si>
  <si>
    <t xml:space="preserve">Tory J </t>
  </si>
  <si>
    <t xml:space="preserve">Robert J </t>
  </si>
  <si>
    <t>Steph</t>
  </si>
  <si>
    <t>Kristina</t>
  </si>
  <si>
    <t>Flo</t>
  </si>
  <si>
    <t xml:space="preserve">Sarah P </t>
  </si>
  <si>
    <t>Anabel</t>
  </si>
  <si>
    <t>Ian</t>
  </si>
  <si>
    <t>Richard J</t>
  </si>
  <si>
    <t xml:space="preserve">Jacqueline N </t>
  </si>
  <si>
    <t>Cindy</t>
  </si>
  <si>
    <t>Marcia</t>
  </si>
  <si>
    <t xml:space="preserve">Samantha R </t>
  </si>
  <si>
    <t>John P</t>
  </si>
  <si>
    <t>Isabelle</t>
  </si>
  <si>
    <t>Neil</t>
  </si>
  <si>
    <t>Nathan</t>
  </si>
  <si>
    <t>Kelli N</t>
  </si>
  <si>
    <t>Grant A</t>
  </si>
  <si>
    <t>Jonathan C</t>
  </si>
  <si>
    <t xml:space="preserve">Rachael M </t>
  </si>
  <si>
    <t>Pilar</t>
  </si>
  <si>
    <t>Kyle M</t>
  </si>
  <si>
    <t>Christie</t>
  </si>
  <si>
    <t xml:space="preserve">David A </t>
  </si>
  <si>
    <t>Masahiro</t>
  </si>
  <si>
    <t xml:space="preserve">Logan B </t>
  </si>
  <si>
    <t xml:space="preserve">Stephanie L </t>
  </si>
  <si>
    <t>Angela H</t>
  </si>
  <si>
    <t>Britt K</t>
  </si>
  <si>
    <t xml:space="preserve">Joyce R </t>
  </si>
  <si>
    <t>Michaela L</t>
  </si>
  <si>
    <t>Shalaleh</t>
  </si>
  <si>
    <t>Zuzana</t>
  </si>
  <si>
    <t xml:space="preserve">Daniel J </t>
  </si>
  <si>
    <t>Matthew M</t>
  </si>
  <si>
    <t xml:space="preserve">Nadine A </t>
  </si>
  <si>
    <t xml:space="preserve">Peter J  Jr </t>
  </si>
  <si>
    <t>Douglas W</t>
  </si>
  <si>
    <t>Catherine</t>
  </si>
  <si>
    <t>Youngseong</t>
  </si>
  <si>
    <t xml:space="preserve">Brandon S </t>
  </si>
  <si>
    <t>Sean P</t>
  </si>
  <si>
    <t>Janez</t>
  </si>
  <si>
    <t xml:space="preserve">John I  Jr </t>
  </si>
  <si>
    <t>Deniz</t>
  </si>
  <si>
    <t xml:space="preserve">Shannon L </t>
  </si>
  <si>
    <t xml:space="preserve">Kaitlin M </t>
  </si>
  <si>
    <t>Alfredo</t>
  </si>
  <si>
    <t>Troy</t>
  </si>
  <si>
    <t>Daniel C</t>
  </si>
  <si>
    <t>Jennefer</t>
  </si>
  <si>
    <t xml:space="preserve">Tracey L </t>
  </si>
  <si>
    <t>Esther</t>
  </si>
  <si>
    <t>Jackie</t>
  </si>
  <si>
    <t xml:space="preserve">Timothy P </t>
  </si>
  <si>
    <t>Hugo M</t>
  </si>
  <si>
    <t xml:space="preserve">Daniel J  Jr </t>
  </si>
  <si>
    <t>Rob</t>
  </si>
  <si>
    <t>Austin D</t>
  </si>
  <si>
    <t>Brittany</t>
  </si>
  <si>
    <t xml:space="preserve">Becky G </t>
  </si>
  <si>
    <t>Virginie</t>
  </si>
  <si>
    <t>Allison A</t>
  </si>
  <si>
    <t>Caleb</t>
  </si>
  <si>
    <t>Zachariah</t>
  </si>
  <si>
    <t>Patricia A</t>
  </si>
  <si>
    <t>Breno</t>
  </si>
  <si>
    <t>Takaya</t>
  </si>
  <si>
    <t>Thomas IV</t>
  </si>
  <si>
    <t>Bradley E</t>
  </si>
  <si>
    <t>Ruby J</t>
  </si>
  <si>
    <t>Bart</t>
  </si>
  <si>
    <t xml:space="preserve">Robert A </t>
  </si>
  <si>
    <t>Yemane Adhane</t>
  </si>
  <si>
    <t xml:space="preserve">Jesse A </t>
  </si>
  <si>
    <t>Bird</t>
  </si>
  <si>
    <t xml:space="preserve">Patrick M </t>
  </si>
  <si>
    <t>Yuri</t>
  </si>
  <si>
    <t>Debbie</t>
  </si>
  <si>
    <t>Daniell L</t>
  </si>
  <si>
    <t>Janne</t>
  </si>
  <si>
    <t>Elizabeth L</t>
  </si>
  <si>
    <t xml:space="preserve">Stephanie C </t>
  </si>
  <si>
    <t>Callie</t>
  </si>
  <si>
    <t xml:space="preserve">Mary K </t>
  </si>
  <si>
    <t xml:space="preserve">Samuel M </t>
  </si>
  <si>
    <t xml:space="preserve">Tom J </t>
  </si>
  <si>
    <t>Dougie J</t>
  </si>
  <si>
    <t>Jeremiah H</t>
  </si>
  <si>
    <t xml:space="preserve">Ashley J </t>
  </si>
  <si>
    <t xml:space="preserve">Turner J </t>
  </si>
  <si>
    <t>Roger</t>
  </si>
  <si>
    <t>Pamela</t>
  </si>
  <si>
    <t xml:space="preserve">Katherine H </t>
  </si>
  <si>
    <t>Robin</t>
  </si>
  <si>
    <t>Terri</t>
  </si>
  <si>
    <t>Eddie</t>
  </si>
  <si>
    <t>Joyce</t>
  </si>
  <si>
    <t xml:space="preserve">Alison W </t>
  </si>
  <si>
    <t>Tammara C</t>
  </si>
  <si>
    <t>Dorota</t>
  </si>
  <si>
    <t xml:space="preserve">Jose Norberto Sr </t>
  </si>
  <si>
    <t>Bryant</t>
  </si>
  <si>
    <t>Eduardo</t>
  </si>
  <si>
    <t xml:space="preserve">Laura M </t>
  </si>
  <si>
    <t xml:space="preserve">Melissa D </t>
  </si>
  <si>
    <t xml:space="preserve">Dan C  Jr </t>
  </si>
  <si>
    <t xml:space="preserve">Wesley C </t>
  </si>
  <si>
    <t>Christin</t>
  </si>
  <si>
    <t xml:space="preserve">Margaret P </t>
  </si>
  <si>
    <t>Tiffany K</t>
  </si>
  <si>
    <t xml:space="preserve">David M </t>
  </si>
  <si>
    <t>Christine E</t>
  </si>
  <si>
    <t>Donna</t>
  </si>
  <si>
    <t>Rod</t>
  </si>
  <si>
    <t>Joe</t>
  </si>
  <si>
    <t>Kayleigh</t>
  </si>
  <si>
    <t xml:space="preserve">Lorcan A </t>
  </si>
  <si>
    <t>Billy</t>
  </si>
  <si>
    <t xml:space="preserve">Paul M </t>
  </si>
  <si>
    <t xml:space="preserve">Brenda M </t>
  </si>
  <si>
    <t>Jeff H</t>
  </si>
  <si>
    <t>Bernard</t>
  </si>
  <si>
    <t>Bryn</t>
  </si>
  <si>
    <t>Jay</t>
  </si>
  <si>
    <t>Shelley</t>
  </si>
  <si>
    <t>Jekaterina</t>
  </si>
  <si>
    <t>Pauline</t>
  </si>
  <si>
    <t>Aleah K</t>
  </si>
  <si>
    <t>Mare</t>
  </si>
  <si>
    <t>Amanda R</t>
  </si>
  <si>
    <t xml:space="preserve">Murray W </t>
  </si>
  <si>
    <t xml:space="preserve">Meghan P </t>
  </si>
  <si>
    <t>Seth</t>
  </si>
  <si>
    <t xml:space="preserve">Michael P </t>
  </si>
  <si>
    <t>Russell M</t>
  </si>
  <si>
    <t>Martin</t>
  </si>
  <si>
    <t>Miles</t>
  </si>
  <si>
    <t>Brock J</t>
  </si>
  <si>
    <t xml:space="preserve">Stephen F </t>
  </si>
  <si>
    <t>Missy</t>
  </si>
  <si>
    <t>Lauren M</t>
  </si>
  <si>
    <t xml:space="preserve">Apolo U </t>
  </si>
  <si>
    <t>Alfons</t>
  </si>
  <si>
    <t>Amber</t>
  </si>
  <si>
    <t xml:space="preserve">Leah C </t>
  </si>
  <si>
    <t>Lilia</t>
  </si>
  <si>
    <t>Danny</t>
  </si>
  <si>
    <t>Satomi</t>
  </si>
  <si>
    <t>Peter T II</t>
  </si>
  <si>
    <t>Manuel</t>
  </si>
  <si>
    <t xml:space="preserve">Kindsey P </t>
  </si>
  <si>
    <t xml:space="preserve">Thomas G </t>
  </si>
  <si>
    <t>Kyle S</t>
  </si>
  <si>
    <t xml:space="preserve">Alexander J </t>
  </si>
  <si>
    <t>Dustin L</t>
  </si>
  <si>
    <t>Chloe</t>
  </si>
  <si>
    <t>Cailtlin</t>
  </si>
  <si>
    <t>Chuy</t>
  </si>
  <si>
    <t>Laurie B</t>
  </si>
  <si>
    <t xml:space="preserve">Rachel B </t>
  </si>
  <si>
    <t>Liza</t>
  </si>
  <si>
    <t xml:space="preserve">Lindsay E </t>
  </si>
  <si>
    <t xml:space="preserve">Kathleen M </t>
  </si>
  <si>
    <t>Aya</t>
  </si>
  <si>
    <t>Carolyn R</t>
  </si>
  <si>
    <t>Bethany</t>
  </si>
  <si>
    <t>Holly A</t>
  </si>
  <si>
    <t>Ping</t>
  </si>
  <si>
    <t>Emmett</t>
  </si>
  <si>
    <t xml:space="preserve">Christopher L </t>
  </si>
  <si>
    <t xml:space="preserve">Christopher P </t>
  </si>
  <si>
    <t>Christopher W</t>
  </si>
  <si>
    <t xml:space="preserve">Norman H </t>
  </si>
  <si>
    <t>Tatyana K</t>
  </si>
  <si>
    <t>Chrissy</t>
  </si>
  <si>
    <t>Halle</t>
  </si>
  <si>
    <t xml:space="preserve">Tara D </t>
  </si>
  <si>
    <t>Rasim M</t>
  </si>
  <si>
    <t>Dina</t>
  </si>
  <si>
    <t>Caitrin</t>
  </si>
  <si>
    <t>Adriana S</t>
  </si>
  <si>
    <t>Kristen M</t>
  </si>
  <si>
    <t>Alix</t>
  </si>
  <si>
    <t>Kakushin</t>
  </si>
  <si>
    <t>Michael J</t>
  </si>
  <si>
    <t xml:space="preserve">Amanda C </t>
  </si>
  <si>
    <t>Valur</t>
  </si>
  <si>
    <t>Erica J</t>
  </si>
  <si>
    <t>Lissa</t>
  </si>
  <si>
    <t>Alyson</t>
  </si>
  <si>
    <t>Chance B</t>
  </si>
  <si>
    <t>Therese</t>
  </si>
  <si>
    <t>Beau</t>
  </si>
  <si>
    <t>Kelsey M</t>
  </si>
  <si>
    <t>Gretchen</t>
  </si>
  <si>
    <t xml:space="preserve">Nicholas E </t>
  </si>
  <si>
    <t>Deborah</t>
  </si>
  <si>
    <t xml:space="preserve">Chuck W  Jr </t>
  </si>
  <si>
    <t>Amany</t>
  </si>
  <si>
    <t>Kipling</t>
  </si>
  <si>
    <t>Duncan</t>
  </si>
  <si>
    <t xml:space="preserve">Louis C </t>
  </si>
  <si>
    <t xml:space="preserve">Ildiko M </t>
  </si>
  <si>
    <t xml:space="preserve">Melinda E </t>
  </si>
  <si>
    <t>Ashley M</t>
  </si>
  <si>
    <t xml:space="preserve">Sean P </t>
  </si>
  <si>
    <t>Emily G</t>
  </si>
  <si>
    <t>Danilo</t>
  </si>
  <si>
    <t>Mikko</t>
  </si>
  <si>
    <t xml:space="preserve">Paula C </t>
  </si>
  <si>
    <t xml:space="preserve">Kirsten N </t>
  </si>
  <si>
    <t>Christy</t>
  </si>
  <si>
    <t>Jingjing</t>
  </si>
  <si>
    <t>Morgan</t>
  </si>
  <si>
    <t>Frankline</t>
  </si>
  <si>
    <t xml:space="preserve">Laura T </t>
  </si>
  <si>
    <t>Natalia</t>
  </si>
  <si>
    <t xml:space="preserve">Jennifer L </t>
  </si>
  <si>
    <t>Brooke</t>
  </si>
  <si>
    <t>Jeremy M</t>
  </si>
  <si>
    <t xml:space="preserve">Megan L </t>
  </si>
  <si>
    <t>Marny</t>
  </si>
  <si>
    <t>Benjamin L</t>
  </si>
  <si>
    <t>Rob G</t>
  </si>
  <si>
    <t>Stefanie A</t>
  </si>
  <si>
    <t xml:space="preserve">Caroline F </t>
  </si>
  <si>
    <t xml:space="preserve">Julia J </t>
  </si>
  <si>
    <t>Bernat</t>
  </si>
  <si>
    <t>Hicham</t>
  </si>
  <si>
    <t>Elisabetta</t>
  </si>
  <si>
    <t xml:space="preserve">Trevor N </t>
  </si>
  <si>
    <t>Nancy</t>
  </si>
  <si>
    <t xml:space="preserve">Allison R </t>
  </si>
  <si>
    <t xml:space="preserve">Janae N </t>
  </si>
  <si>
    <t>Nicole F</t>
  </si>
  <si>
    <t>Krista L</t>
  </si>
  <si>
    <t>Denise</t>
  </si>
  <si>
    <t>Ariel</t>
  </si>
  <si>
    <t>Rosalie</t>
  </si>
  <si>
    <t>Vitaliy</t>
  </si>
  <si>
    <t xml:space="preserve">Benjamin W </t>
  </si>
  <si>
    <t>Massimiliano</t>
  </si>
  <si>
    <t>Kiyokatsu</t>
  </si>
  <si>
    <t>Julia M</t>
  </si>
  <si>
    <t>Rhea</t>
  </si>
  <si>
    <t xml:space="preserve">Shamus M </t>
  </si>
  <si>
    <t>Mary Beth</t>
  </si>
  <si>
    <t>Erin</t>
  </si>
  <si>
    <t>Hallie</t>
  </si>
  <si>
    <t>Paige P</t>
  </si>
  <si>
    <t>Ji</t>
  </si>
  <si>
    <t>Carissa A</t>
  </si>
  <si>
    <t>Mona</t>
  </si>
  <si>
    <t xml:space="preserve">Kristin R </t>
  </si>
  <si>
    <t xml:space="preserve">Hilary K </t>
  </si>
  <si>
    <t>Dominique</t>
  </si>
  <si>
    <t>Carlos I</t>
  </si>
  <si>
    <t>Sarah S</t>
  </si>
  <si>
    <t xml:space="preserve">Shauna R </t>
  </si>
  <si>
    <t xml:space="preserve">Lindsay J </t>
  </si>
  <si>
    <t xml:space="preserve">Danya A </t>
  </si>
  <si>
    <t>Lorraine</t>
  </si>
  <si>
    <t xml:space="preserve">Jesus Sr </t>
  </si>
  <si>
    <t xml:space="preserve">Catherine C </t>
  </si>
  <si>
    <t>Evan</t>
  </si>
  <si>
    <t>Nathan J</t>
  </si>
  <si>
    <t>Marshall</t>
  </si>
  <si>
    <t>Lavar</t>
  </si>
  <si>
    <t xml:space="preserve">Charlie T </t>
  </si>
  <si>
    <t>Arthur</t>
  </si>
  <si>
    <t>Tammy</t>
  </si>
  <si>
    <t>Lena</t>
  </si>
  <si>
    <t>Valentina</t>
  </si>
  <si>
    <t xml:space="preserve">Russell N </t>
  </si>
  <si>
    <t xml:space="preserve">Scott R </t>
  </si>
  <si>
    <t xml:space="preserve">Jose Francisco Sr </t>
  </si>
  <si>
    <t>Paul J</t>
  </si>
  <si>
    <t xml:space="preserve">Edward J </t>
  </si>
  <si>
    <t xml:space="preserve">Patrick A </t>
  </si>
  <si>
    <t>Geraint H</t>
  </si>
  <si>
    <t>Dj</t>
  </si>
  <si>
    <t>Zachary A</t>
  </si>
  <si>
    <t xml:space="preserve">Brian W </t>
  </si>
  <si>
    <t xml:space="preserve">Ellen L </t>
  </si>
  <si>
    <t xml:space="preserve">Abigail R </t>
  </si>
  <si>
    <t>Grace H</t>
  </si>
  <si>
    <t xml:space="preserve">Caitie J </t>
  </si>
  <si>
    <t>Ian T</t>
  </si>
  <si>
    <t>Tadese</t>
  </si>
  <si>
    <t>Dathan</t>
  </si>
  <si>
    <t>Aaron R</t>
  </si>
  <si>
    <t xml:space="preserve">Caitlin H </t>
  </si>
  <si>
    <t xml:space="preserve">Harald E </t>
  </si>
  <si>
    <t xml:space="preserve">Siobhan A </t>
  </si>
  <si>
    <t xml:space="preserve">Andrea J </t>
  </si>
  <si>
    <t xml:space="preserve">Rachel A </t>
  </si>
  <si>
    <t>Kiersten</t>
  </si>
  <si>
    <t>Lelisa</t>
  </si>
  <si>
    <t xml:space="preserve">Chris C </t>
  </si>
  <si>
    <t xml:space="preserve">Erik C </t>
  </si>
  <si>
    <t>Shawn C</t>
  </si>
  <si>
    <t xml:space="preserve">Vajin L </t>
  </si>
  <si>
    <t xml:space="preserve">John K  Jr </t>
  </si>
  <si>
    <t xml:space="preserve">Kevin J </t>
  </si>
  <si>
    <t xml:space="preserve">Kirby W </t>
  </si>
  <si>
    <t>J A</t>
  </si>
  <si>
    <t xml:space="preserve">Dustin G </t>
  </si>
  <si>
    <t>Anthony G</t>
  </si>
  <si>
    <t>Eric N</t>
  </si>
  <si>
    <t>Connor</t>
  </si>
  <si>
    <t xml:space="preserve">Patrick H </t>
  </si>
  <si>
    <t xml:space="preserve">Deborah L </t>
  </si>
  <si>
    <t>Andrea K</t>
  </si>
  <si>
    <t>Elleree</t>
  </si>
  <si>
    <t>Brandon J</t>
  </si>
  <si>
    <t xml:space="preserve">Nina Wavik Sr </t>
  </si>
  <si>
    <t>Dani</t>
  </si>
  <si>
    <t xml:space="preserve">Kathryn M </t>
  </si>
  <si>
    <t>Trent A</t>
  </si>
  <si>
    <t>Jennifer E</t>
  </si>
  <si>
    <t xml:space="preserve">Tiffany A </t>
  </si>
  <si>
    <t>Pat</t>
  </si>
  <si>
    <t xml:space="preserve">Rebecca M </t>
  </si>
  <si>
    <t>Ruth</t>
  </si>
  <si>
    <t>Gregory S</t>
  </si>
  <si>
    <t>Alexandra S</t>
  </si>
  <si>
    <t>Hillary</t>
  </si>
  <si>
    <t xml:space="preserve">Amy K </t>
  </si>
  <si>
    <t>Maaikel</t>
  </si>
  <si>
    <t xml:space="preserve">Christopher S </t>
  </si>
  <si>
    <t>William R</t>
  </si>
  <si>
    <t>Lyndsy</t>
  </si>
  <si>
    <t>Anna</t>
  </si>
  <si>
    <t>Eric S</t>
  </si>
  <si>
    <t>Sonja</t>
  </si>
  <si>
    <t xml:space="preserve">Martha L </t>
  </si>
  <si>
    <t xml:space="preserve">Ryan C </t>
  </si>
  <si>
    <t>Cliff</t>
  </si>
  <si>
    <t>Blue</t>
  </si>
  <si>
    <t>Jeffrey M</t>
  </si>
  <si>
    <t>Mohd Syahidan</t>
  </si>
  <si>
    <t xml:space="preserve">Christi A </t>
  </si>
  <si>
    <t xml:space="preserve">Sandra K </t>
  </si>
  <si>
    <t>Jerome</t>
  </si>
  <si>
    <t>Julia R</t>
  </si>
  <si>
    <t>Sean Henry</t>
  </si>
  <si>
    <t xml:space="preserve">Abby L </t>
  </si>
  <si>
    <t>Ali</t>
  </si>
  <si>
    <t>Pierre</t>
  </si>
  <si>
    <t xml:space="preserve">Alvaro Sr </t>
  </si>
  <si>
    <t xml:space="preserve">Mark P </t>
  </si>
  <si>
    <t xml:space="preserve">Mario Jr </t>
  </si>
  <si>
    <t>Lusapho</t>
  </si>
  <si>
    <t>Alan F</t>
  </si>
  <si>
    <t>Jacob J</t>
  </si>
  <si>
    <t>Jose Tomas</t>
  </si>
  <si>
    <t>Mary Evan</t>
  </si>
  <si>
    <t xml:space="preserve">Justin K </t>
  </si>
  <si>
    <t>Roman</t>
  </si>
  <si>
    <t>Evelyn L</t>
  </si>
  <si>
    <t>Matthew S</t>
  </si>
  <si>
    <t>Flannery</t>
  </si>
  <si>
    <t>John T</t>
  </si>
  <si>
    <t>Candice M</t>
  </si>
  <si>
    <t xml:space="preserve">Theodore A </t>
  </si>
  <si>
    <t>Lindy</t>
  </si>
  <si>
    <t>Holly</t>
  </si>
  <si>
    <t>Meghan K</t>
  </si>
  <si>
    <t>Fred</t>
  </si>
  <si>
    <t>Sebastian</t>
  </si>
  <si>
    <t>Susan E</t>
  </si>
  <si>
    <t>Katy</t>
  </si>
  <si>
    <t xml:space="preserve">Juan D  Sr </t>
  </si>
  <si>
    <t>Evan P</t>
  </si>
  <si>
    <t>Aaron K</t>
  </si>
  <si>
    <t xml:space="preserve">Ms </t>
  </si>
  <si>
    <t xml:space="preserve">Mr </t>
  </si>
  <si>
    <t>Mrs</t>
  </si>
  <si>
    <t>Title</t>
  </si>
  <si>
    <t>First name</t>
  </si>
  <si>
    <t>Last name</t>
  </si>
  <si>
    <t>Weight Status</t>
  </si>
  <si>
    <t>Diabetes Status</t>
  </si>
  <si>
    <t>Date of Birth</t>
  </si>
  <si>
    <t>Age</t>
  </si>
  <si>
    <t>Year</t>
  </si>
  <si>
    <t>Sum of HBA1C</t>
  </si>
  <si>
    <t>Sum of NumberOfMajorSurgeries</t>
  </si>
  <si>
    <t>Grand Total</t>
  </si>
  <si>
    <t>Normal Weight</t>
  </si>
  <si>
    <t>Diabetes</t>
  </si>
  <si>
    <t>Sum of charges</t>
  </si>
  <si>
    <t>Column Labels</t>
  </si>
  <si>
    <t>Normal</t>
  </si>
  <si>
    <t>Prediabetes</t>
  </si>
  <si>
    <t>Average of charges</t>
  </si>
  <si>
    <t>18Years</t>
  </si>
  <si>
    <t>19Years</t>
  </si>
  <si>
    <t>20Years</t>
  </si>
  <si>
    <t>21Years</t>
  </si>
  <si>
    <t>22Years</t>
  </si>
  <si>
    <t>23Years</t>
  </si>
  <si>
    <t>24Years</t>
  </si>
  <si>
    <t>25Years</t>
  </si>
  <si>
    <t>26Years</t>
  </si>
  <si>
    <t>27Years</t>
  </si>
  <si>
    <t>28Years</t>
  </si>
  <si>
    <t>29Years</t>
  </si>
  <si>
    <t>30Years</t>
  </si>
  <si>
    <t>31Years</t>
  </si>
  <si>
    <t>32Years</t>
  </si>
  <si>
    <t>33Years</t>
  </si>
  <si>
    <t>34Years</t>
  </si>
  <si>
    <t>35Years</t>
  </si>
  <si>
    <t>36Years</t>
  </si>
  <si>
    <t>37Years</t>
  </si>
  <si>
    <t>38Years</t>
  </si>
  <si>
    <t>39Years</t>
  </si>
  <si>
    <t>40Years</t>
  </si>
  <si>
    <t>41Years</t>
  </si>
  <si>
    <t>42Years</t>
  </si>
  <si>
    <t>43Years</t>
  </si>
  <si>
    <t>44Years</t>
  </si>
  <si>
    <t>45Years</t>
  </si>
  <si>
    <t>46Years</t>
  </si>
  <si>
    <t>47Years</t>
  </si>
  <si>
    <t>48Years</t>
  </si>
  <si>
    <t>49Years</t>
  </si>
  <si>
    <t>50Years</t>
  </si>
  <si>
    <t>51Years</t>
  </si>
  <si>
    <t>52Years</t>
  </si>
  <si>
    <t>53Years</t>
  </si>
  <si>
    <t>54Years</t>
  </si>
  <si>
    <t>55Years</t>
  </si>
  <si>
    <t>56Years</t>
  </si>
  <si>
    <t>57Years</t>
  </si>
  <si>
    <t>58Years</t>
  </si>
  <si>
    <t>59Years</t>
  </si>
  <si>
    <t>60Years</t>
  </si>
  <si>
    <t>61Years</t>
  </si>
  <si>
    <t>62Years</t>
  </si>
  <si>
    <t>63Years</t>
  </si>
  <si>
    <t>64Years</t>
  </si>
  <si>
    <t>Sum of BMI</t>
  </si>
  <si>
    <t>Non smoker</t>
  </si>
  <si>
    <t>Smoker</t>
  </si>
  <si>
    <t xml:space="preserve"> Transplants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</si>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</sst>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mmm\,\ yyyy"/>
    <numFmt numFmtId="165" formatCode="_-[$$-409]* #,##0.00_ ;_-[$$-409]* \-#,##0.00\ ;_-[$$-409]* &quot;-&quot;??_ ;_-@_ "/>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00B05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44" fontId="6" fillId="0" borderId="0" applyFont="0" applyFill="0" applyBorder="0" applyAlignment="0" applyProtection="0"/>
  </cellStyleXfs>
  <cellXfs count="2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0" fillId="0" borderId="0" xfId="0" applyNumberFormat="1"/>
    <xf numFmtId="0" fontId="5" fillId="5" borderId="0" xfId="0" applyFont="1" applyFill="1"/>
    <xf numFmtId="0" fontId="5" fillId="6" borderId="0" xfId="0" applyFont="1" applyFill="1"/>
    <xf numFmtId="0" fontId="5" fillId="5" borderId="0" xfId="0" applyFont="1" applyFill="1" applyAlignment="1">
      <alignment horizontal="center"/>
    </xf>
    <xf numFmtId="0" fontId="1" fillId="5" borderId="0" xfId="0" applyFont="1" applyFill="1" applyAlignment="1">
      <alignment horizontal="center" vertical="center"/>
    </xf>
    <xf numFmtId="14" fontId="2" fillId="3" borderId="2" xfId="0" applyNumberFormat="1" applyFont="1" applyFill="1" applyBorder="1" applyAlignment="1">
      <alignment horizontal="center" vertical="center"/>
    </xf>
    <xf numFmtId="165" fontId="2" fillId="3" borderId="2" xfId="2" applyNumberFormat="1" applyFont="1" applyFill="1" applyBorder="1" applyAlignment="1">
      <alignment horizontal="center" vertical="center"/>
    </xf>
    <xf numFmtId="165" fontId="0" fillId="0" borderId="0" xfId="2" applyNumberFormat="1" applyFont="1"/>
    <xf numFmtId="165" fontId="0" fillId="0" borderId="0" xfId="0" applyNumberFormat="1"/>
    <xf numFmtId="0" fontId="2" fillId="0" borderId="3" xfId="0" applyFont="1" applyBorder="1" applyAlignment="1">
      <alignment horizontal="center" vertical="center"/>
    </xf>
    <xf numFmtId="0" fontId="3" fillId="3" borderId="2" xfId="0" applyFont="1" applyFill="1" applyBorder="1" applyAlignment="1">
      <alignment horizontal="center" vertical="center"/>
    </xf>
    <xf numFmtId="0" fontId="5" fillId="3" borderId="2" xfId="0" applyFont="1" applyFill="1" applyBorder="1"/>
    <xf numFmtId="0" fontId="5" fillId="3" borderId="2" xfId="0" applyFont="1" applyFill="1" applyBorder="1" applyAlignment="1">
      <alignment horizontal="center"/>
    </xf>
    <xf numFmtId="0" fontId="0" fillId="0" borderId="2" xfId="0" applyBorder="1"/>
    <xf numFmtId="14" fontId="0" fillId="0" borderId="2" xfId="0" applyNumberFormat="1" applyBorder="1"/>
    <xf numFmtId="165" fontId="0" fillId="0" borderId="2" xfId="0" applyNumberFormat="1" applyBorder="1"/>
    <xf numFmtId="0" fontId="0" fillId="0" borderId="0" xfId="0" pivotButton="1"/>
    <xf numFmtId="0" fontId="0" fillId="0" borderId="0" xfId="0" applyAlignment="1">
      <alignment horizontal="left"/>
    </xf>
    <xf numFmtId="0" fontId="0" fillId="0" borderId="0" xfId="0" applyNumberFormat="1"/>
  </cellXfs>
  <cellStyles count="3">
    <cellStyle name="Currency" xfId="2" builtinId="4"/>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 Care Report Assignment.xlsx] PivotTable &amp;Charts!PivotTable1</c:name>
    <c:fmtId val="1"/>
  </c:pivotSource>
  <c:chart>
    <c:title>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5645713035870517"/>
          <c:y val="4.0255905511810868E-3"/>
          <c:w val="0.35653040244969381"/>
          <c:h val="0.59421733741615634"/>
        </c:manualLayout>
      </c:layout>
      <c:pieChart>
        <c:varyColors val="1"/>
        <c:ser>
          <c:idx val="0"/>
          <c:order val="0"/>
          <c:tx>
            <c:strRef>
              <c:f>' PivotTable &amp;Charts'!$B$3:$B$4</c:f>
              <c:strCache>
                <c:ptCount val="1"/>
                <c:pt idx="0">
                  <c:v>Non smoker</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dPt>
          <c:dPt>
            <c:idx val="1"/>
            <c:bubble3D val="0"/>
            <c:spPr>
              <a:solidFill>
                <a:schemeClr val="accent6">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PivotTable &amp;Charts'!$A$5:$A$6</c:f>
              <c:strCache>
                <c:ptCount val="2"/>
                <c:pt idx="0">
                  <c:v>No</c:v>
                </c:pt>
                <c:pt idx="1">
                  <c:v>Yes</c:v>
                </c:pt>
              </c:strCache>
            </c:strRef>
          </c:cat>
          <c:val>
            <c:numRef>
              <c:f>' PivotTable &amp;Charts'!$B$5:$B$6</c:f>
              <c:numCache>
                <c:formatCode>General</c:formatCode>
                <c:ptCount val="2"/>
                <c:pt idx="0">
                  <c:v>295</c:v>
                </c:pt>
                <c:pt idx="1">
                  <c:v>51</c:v>
                </c:pt>
              </c:numCache>
            </c:numRef>
          </c:val>
          <c:extLst>
            <c:ext xmlns:c16="http://schemas.microsoft.com/office/drawing/2014/chart" uri="{C3380CC4-5D6E-409C-BE32-E72D297353CC}">
              <c16:uniqueId val="{00000008-6027-421D-B2B3-98060B2487D0}"/>
            </c:ext>
          </c:extLst>
        </c:ser>
        <c:ser>
          <c:idx val="1"/>
          <c:order val="1"/>
          <c:tx>
            <c:strRef>
              <c:f>' PivotTable &amp;Charts'!$C$3:$C$4</c:f>
              <c:strCache>
                <c:ptCount val="1"/>
                <c:pt idx="0">
                  <c:v>Smoker</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dPt>
          <c:dPt>
            <c:idx val="1"/>
            <c:bubble3D val="0"/>
            <c:spPr>
              <a:solidFill>
                <a:schemeClr val="accent6">
                  <a:tint val="77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PivotTable &amp;Charts'!$A$5:$A$6</c:f>
              <c:strCache>
                <c:ptCount val="2"/>
                <c:pt idx="0">
                  <c:v>No</c:v>
                </c:pt>
                <c:pt idx="1">
                  <c:v>Yes</c:v>
                </c:pt>
              </c:strCache>
            </c:strRef>
          </c:cat>
          <c:val>
            <c:numRef>
              <c:f>' PivotTable &amp;Charts'!$C$5:$C$6</c:f>
              <c:numCache>
                <c:formatCode>General</c:formatCode>
                <c:ptCount val="2"/>
                <c:pt idx="0">
                  <c:v>68</c:v>
                </c:pt>
                <c:pt idx="1">
                  <c:v>17</c:v>
                </c:pt>
              </c:numCache>
            </c:numRef>
          </c:val>
          <c:extLst>
            <c:ext xmlns:c16="http://schemas.microsoft.com/office/drawing/2014/chart" uri="{C3380CC4-5D6E-409C-BE32-E72D297353CC}">
              <c16:uniqueId val="{00000009-6027-421D-B2B3-98060B2487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762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 PivotTable &amp;Charts'!$B$11</c:f>
              <c:strCache>
                <c:ptCount val="1"/>
                <c:pt idx="0">
                  <c:v>Sum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PivotTable &amp;Charts'!$A$12:$A$14</c:f>
              <c:strCache>
                <c:ptCount val="2"/>
                <c:pt idx="0">
                  <c:v>No</c:v>
                </c:pt>
                <c:pt idx="1">
                  <c:v>yes</c:v>
                </c:pt>
              </c:strCache>
            </c:strRef>
          </c:cat>
          <c:val>
            <c:numRef>
              <c:f>' PivotTable &amp;Charts'!$B$12:$B$14</c:f>
              <c:numCache>
                <c:formatCode>General</c:formatCode>
                <c:ptCount val="2"/>
                <c:pt idx="0">
                  <c:v>2673.38</c:v>
                </c:pt>
                <c:pt idx="1">
                  <c:v>123.28</c:v>
                </c:pt>
              </c:numCache>
            </c:numRef>
          </c:val>
          <c:extLst>
            <c:ext xmlns:c16="http://schemas.microsoft.com/office/drawing/2014/chart" uri="{C3380CC4-5D6E-409C-BE32-E72D297353CC}">
              <c16:uniqueId val="{00000008-E066-4938-B7CB-F49A4B86A218}"/>
            </c:ext>
          </c:extLst>
        </c:ser>
        <c:ser>
          <c:idx val="1"/>
          <c:order val="1"/>
          <c:tx>
            <c:strRef>
              <c:f>' PivotTable &amp;Charts'!$C$11</c:f>
              <c:strCache>
                <c:ptCount val="1"/>
                <c:pt idx="0">
                  <c:v>Sum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PivotTable &amp;Charts'!$A$12:$A$14</c:f>
              <c:strCache>
                <c:ptCount val="2"/>
                <c:pt idx="0">
                  <c:v>No</c:v>
                </c:pt>
                <c:pt idx="1">
                  <c:v>yes</c:v>
                </c:pt>
              </c:strCache>
            </c:strRef>
          </c:cat>
          <c:val>
            <c:numRef>
              <c:f>' PivotTable &amp;Charts'!$C$12:$C$14</c:f>
              <c:numCache>
                <c:formatCode>General</c:formatCode>
                <c:ptCount val="2"/>
                <c:pt idx="0">
                  <c:v>236</c:v>
                </c:pt>
                <c:pt idx="1">
                  <c:v>26</c:v>
                </c:pt>
              </c:numCache>
            </c:numRef>
          </c:val>
          <c:extLst>
            <c:ext xmlns:c16="http://schemas.microsoft.com/office/drawing/2014/chart" uri="{C3380CC4-5D6E-409C-BE32-E72D297353CC}">
              <c16:uniqueId val="{00000009-E066-4938-B7CB-F49A4B86A2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&amp;Charts!PivotTable3</c:name>
    <c:fmtId val="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90128446541049"/>
          <c:y val="0.19079788361742234"/>
          <c:w val="0.67203782364289533"/>
          <c:h val="0.70398438991450807"/>
        </c:manualLayout>
      </c:layout>
      <c:barChart>
        <c:barDir val="col"/>
        <c:grouping val="clustered"/>
        <c:varyColors val="0"/>
        <c:ser>
          <c:idx val="0"/>
          <c:order val="0"/>
          <c:tx>
            <c:strRef>
              <c:f>' PivotTable &amp;Charts'!$B$22:$B$23</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&amp;Charts'!$A$24</c:f>
              <c:strCache>
                <c:ptCount val="1"/>
                <c:pt idx="0">
                  <c:v>Normal Weight</c:v>
                </c:pt>
              </c:strCache>
            </c:strRef>
          </c:cat>
          <c:val>
            <c:numRef>
              <c:f>' PivotTable &amp;Charts'!$B$24</c:f>
              <c:numCache>
                <c:formatCode>General</c:formatCode>
                <c:ptCount val="1"/>
                <c:pt idx="0">
                  <c:v>1726354.48</c:v>
                </c:pt>
              </c:numCache>
            </c:numRef>
          </c:val>
          <c:extLst>
            <c:ext xmlns:c16="http://schemas.microsoft.com/office/drawing/2014/chart" uri="{C3380CC4-5D6E-409C-BE32-E72D297353CC}">
              <c16:uniqueId val="{00000000-EB8F-4189-8CA3-D795127F0124}"/>
            </c:ext>
          </c:extLst>
        </c:ser>
        <c:ser>
          <c:idx val="1"/>
          <c:order val="1"/>
          <c:tx>
            <c:strRef>
              <c:f>' PivotTable &amp;Charts'!$C$22:$C$23</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&amp;Charts'!$A$24</c:f>
              <c:strCache>
                <c:ptCount val="1"/>
                <c:pt idx="0">
                  <c:v>Normal Weight</c:v>
                </c:pt>
              </c:strCache>
            </c:strRef>
          </c:cat>
          <c:val>
            <c:numRef>
              <c:f>' PivotTable &amp;Charts'!$C$24</c:f>
              <c:numCache>
                <c:formatCode>General</c:formatCode>
                <c:ptCount val="1"/>
                <c:pt idx="0">
                  <c:v>1674180.51</c:v>
                </c:pt>
              </c:numCache>
            </c:numRef>
          </c:val>
          <c:extLst>
            <c:ext xmlns:c16="http://schemas.microsoft.com/office/drawing/2014/chart" uri="{C3380CC4-5D6E-409C-BE32-E72D297353CC}">
              <c16:uniqueId val="{00000001-EB8F-4189-8CA3-D795127F0124}"/>
            </c:ext>
          </c:extLst>
        </c:ser>
        <c:ser>
          <c:idx val="2"/>
          <c:order val="2"/>
          <c:tx>
            <c:strRef>
              <c:f>' PivotTable &amp;Charts'!$D$22:$D$23</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&amp;Charts'!$A$24</c:f>
              <c:strCache>
                <c:ptCount val="1"/>
                <c:pt idx="0">
                  <c:v>Normal Weight</c:v>
                </c:pt>
              </c:strCache>
            </c:strRef>
          </c:cat>
          <c:val>
            <c:numRef>
              <c:f>' PivotTable &amp;Charts'!$D$24</c:f>
              <c:numCache>
                <c:formatCode>General</c:formatCode>
                <c:ptCount val="1"/>
                <c:pt idx="0">
                  <c:v>841586.97</c:v>
                </c:pt>
              </c:numCache>
            </c:numRef>
          </c:val>
          <c:extLst>
            <c:ext xmlns:c16="http://schemas.microsoft.com/office/drawing/2014/chart" uri="{C3380CC4-5D6E-409C-BE32-E72D297353CC}">
              <c16:uniqueId val="{00000002-EB8F-4189-8CA3-D795127F0124}"/>
            </c:ext>
          </c:extLst>
        </c:ser>
        <c:dLbls>
          <c:dLblPos val="inEnd"/>
          <c:showLegendKey val="0"/>
          <c:showVal val="1"/>
          <c:showCatName val="0"/>
          <c:showSerName val="0"/>
          <c:showPercent val="0"/>
          <c:showBubbleSize val="0"/>
        </c:dLbls>
        <c:gapWidth val="65"/>
        <c:axId val="1401641551"/>
        <c:axId val="1401642991"/>
      </c:barChart>
      <c:catAx>
        <c:axId val="1401641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1642991"/>
        <c:crosses val="autoZero"/>
        <c:auto val="1"/>
        <c:lblAlgn val="ctr"/>
        <c:lblOffset val="100"/>
        <c:noMultiLvlLbl val="0"/>
      </c:catAx>
      <c:valAx>
        <c:axId val="1401642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01641551"/>
        <c:crosses val="autoZero"/>
        <c:crossBetween val="between"/>
      </c:valAx>
      <c:spPr>
        <a:noFill/>
        <a:ln>
          <a:noFill/>
        </a:ln>
        <a:effectLst/>
      </c:spPr>
    </c:plotArea>
    <c:legend>
      <c:legendPos val="r"/>
      <c:layout>
        <c:manualLayout>
          <c:xMode val="edge"/>
          <c:yMode val="edge"/>
          <c:x val="0.77936304560327685"/>
          <c:y val="4.5343236250585686E-2"/>
          <c:w val="0.18885545404040854"/>
          <c:h val="0.272829304915310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&amp;Charts!PivotTable4</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PivotTable &amp;Charts'!$B$41:$B$42</c:f>
              <c:strCache>
                <c:ptCount val="1"/>
                <c:pt idx="0">
                  <c:v>tier - 1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&amp;Charts'!$B$43:$B$54</c:f>
              <c:numCache>
                <c:formatCode>General</c:formatCode>
                <c:ptCount val="12"/>
                <c:pt idx="0">
                  <c:v>26774.072105263156</c:v>
                </c:pt>
                <c:pt idx="1">
                  <c:v>20969.12</c:v>
                </c:pt>
                <c:pt idx="2">
                  <c:v>16950.201428571429</c:v>
                </c:pt>
                <c:pt idx="6">
                  <c:v>26486.95</c:v>
                </c:pt>
                <c:pt idx="10">
                  <c:v>19785.87</c:v>
                </c:pt>
                <c:pt idx="11">
                  <c:v>4827.8999999999996</c:v>
                </c:pt>
              </c:numCache>
            </c:numRef>
          </c:val>
          <c:extLst>
            <c:ext xmlns:c16="http://schemas.microsoft.com/office/drawing/2014/chart" uri="{C3380CC4-5D6E-409C-BE32-E72D297353CC}">
              <c16:uniqueId val="{00000000-AD01-4116-92B3-FEF640F61146}"/>
            </c:ext>
          </c:extLst>
        </c:ser>
        <c:ser>
          <c:idx val="1"/>
          <c:order val="1"/>
          <c:tx>
            <c:strRef>
              <c:f>' PivotTable &amp;Charts'!$C$41:$C$42</c:f>
              <c:strCache>
                <c:ptCount val="1"/>
                <c:pt idx="0">
                  <c:v>tier - 2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&amp;Charts'!$C$43:$C$54</c:f>
              <c:numCache>
                <c:formatCode>General</c:formatCode>
                <c:ptCount val="12"/>
                <c:pt idx="0">
                  <c:v>14881.851190476191</c:v>
                </c:pt>
                <c:pt idx="1">
                  <c:v>9234.7312500000007</c:v>
                </c:pt>
                <c:pt idx="2">
                  <c:v>6177.7274400000006</c:v>
                </c:pt>
                <c:pt idx="3">
                  <c:v>2395.17</c:v>
                </c:pt>
                <c:pt idx="4">
                  <c:v>11028.980000000001</c:v>
                </c:pt>
                <c:pt idx="5">
                  <c:v>10145.206666666667</c:v>
                </c:pt>
                <c:pt idx="6">
                  <c:v>9391.2016666666659</c:v>
                </c:pt>
                <c:pt idx="7">
                  <c:v>1704.7</c:v>
                </c:pt>
                <c:pt idx="8">
                  <c:v>5309.2739999999994</c:v>
                </c:pt>
                <c:pt idx="9">
                  <c:v>14451.84</c:v>
                </c:pt>
                <c:pt idx="10">
                  <c:v>10335.934814814815</c:v>
                </c:pt>
              </c:numCache>
            </c:numRef>
          </c:val>
          <c:extLst>
            <c:ext xmlns:c16="http://schemas.microsoft.com/office/drawing/2014/chart" uri="{C3380CC4-5D6E-409C-BE32-E72D297353CC}">
              <c16:uniqueId val="{00000001-AD01-4116-92B3-FEF640F61146}"/>
            </c:ext>
          </c:extLst>
        </c:ser>
        <c:ser>
          <c:idx val="2"/>
          <c:order val="2"/>
          <c:tx>
            <c:strRef>
              <c:f>' PivotTable &amp;Charts'!$D$41:$D$42</c:f>
              <c:strCache>
                <c:ptCount val="1"/>
                <c:pt idx="0">
                  <c:v>tier - 3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&amp;Charts'!$D$43:$D$54</c:f>
              <c:numCache>
                <c:formatCode>General</c:formatCode>
                <c:ptCount val="12"/>
                <c:pt idx="0">
                  <c:v>6911.7608333333337</c:v>
                </c:pt>
                <c:pt idx="1">
                  <c:v>9657.3260606060612</c:v>
                </c:pt>
                <c:pt idx="2">
                  <c:v>6713.9953061224496</c:v>
                </c:pt>
                <c:pt idx="3">
                  <c:v>22412.65</c:v>
                </c:pt>
                <c:pt idx="5">
                  <c:v>8360.4274999999998</c:v>
                </c:pt>
                <c:pt idx="6">
                  <c:v>9102.9860000000008</c:v>
                </c:pt>
                <c:pt idx="7">
                  <c:v>13747.87</c:v>
                </c:pt>
                <c:pt idx="8">
                  <c:v>21259.38</c:v>
                </c:pt>
                <c:pt idx="10">
                  <c:v>15050.605714285715</c:v>
                </c:pt>
              </c:numCache>
            </c:numRef>
          </c:val>
          <c:extLst>
            <c:ext xmlns:c16="http://schemas.microsoft.com/office/drawing/2014/chart" uri="{C3380CC4-5D6E-409C-BE32-E72D297353CC}">
              <c16:uniqueId val="{00000002-AD01-4116-92B3-FEF640F61146}"/>
            </c:ext>
          </c:extLst>
        </c:ser>
        <c:dLbls>
          <c:showLegendKey val="0"/>
          <c:showVal val="1"/>
          <c:showCatName val="0"/>
          <c:showSerName val="0"/>
          <c:showPercent val="0"/>
          <c:showBubbleSize val="0"/>
        </c:dLbls>
        <c:gapWidth val="65"/>
        <c:shape val="box"/>
        <c:axId val="1270112447"/>
        <c:axId val="1270112927"/>
        <c:axId val="0"/>
      </c:bar3DChart>
      <c:catAx>
        <c:axId val="1270112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0112927"/>
        <c:crosses val="autoZero"/>
        <c:auto val="1"/>
        <c:lblAlgn val="ctr"/>
        <c:lblOffset val="100"/>
        <c:noMultiLvlLbl val="0"/>
      </c:catAx>
      <c:valAx>
        <c:axId val="12701129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0112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&amp;Charts!PivotTable5</c:name>
    <c:fmtId val="2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0815273293735"/>
          <c:y val="0.16083621724286595"/>
          <c:w val="0.70147819626588204"/>
          <c:h val="0.63130491080271733"/>
        </c:manualLayout>
      </c:layout>
      <c:lineChart>
        <c:grouping val="stacked"/>
        <c:varyColors val="0"/>
        <c:ser>
          <c:idx val="0"/>
          <c:order val="0"/>
          <c:tx>
            <c:strRef>
              <c:f>' PivotTable &amp;Charts'!$B$66</c:f>
              <c:strCache>
                <c:ptCount val="1"/>
                <c:pt idx="0">
                  <c:v>Sum of HBA1C</c:v>
                </c:pt>
              </c:strCache>
            </c:strRef>
          </c:tx>
          <c:spPr>
            <a:ln w="28575" cap="rnd">
              <a:solidFill>
                <a:schemeClr val="accent1"/>
              </a:solidFill>
              <a:round/>
            </a:ln>
            <a:effectLst/>
          </c:spPr>
          <c:marker>
            <c:symbol val="none"/>
          </c:marker>
          <c:cat>
            <c:strRef>
              <c:f>' PivotTable &amp;Charts'!$A$67:$A$113</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&amp;Charts'!$B$67:$B$113</c:f>
              <c:numCache>
                <c:formatCode>General</c:formatCode>
                <c:ptCount val="47"/>
                <c:pt idx="0">
                  <c:v>81.2</c:v>
                </c:pt>
                <c:pt idx="1">
                  <c:v>92.78</c:v>
                </c:pt>
                <c:pt idx="2">
                  <c:v>131.33000000000001</c:v>
                </c:pt>
                <c:pt idx="3">
                  <c:v>55.8</c:v>
                </c:pt>
                <c:pt idx="4">
                  <c:v>36.78</c:v>
                </c:pt>
                <c:pt idx="5">
                  <c:v>55.86</c:v>
                </c:pt>
                <c:pt idx="6">
                  <c:v>62.88</c:v>
                </c:pt>
                <c:pt idx="7">
                  <c:v>53.4</c:v>
                </c:pt>
                <c:pt idx="8">
                  <c:v>40.229999999999997</c:v>
                </c:pt>
                <c:pt idx="9">
                  <c:v>61.89</c:v>
                </c:pt>
                <c:pt idx="10">
                  <c:v>71.81</c:v>
                </c:pt>
                <c:pt idx="11">
                  <c:v>35.74</c:v>
                </c:pt>
                <c:pt idx="12">
                  <c:v>44.6</c:v>
                </c:pt>
                <c:pt idx="13">
                  <c:v>35</c:v>
                </c:pt>
                <c:pt idx="14">
                  <c:v>51.18</c:v>
                </c:pt>
                <c:pt idx="15">
                  <c:v>52.63</c:v>
                </c:pt>
                <c:pt idx="16">
                  <c:v>66.400000000000006</c:v>
                </c:pt>
                <c:pt idx="17">
                  <c:v>45.77</c:v>
                </c:pt>
                <c:pt idx="18">
                  <c:v>46.29</c:v>
                </c:pt>
                <c:pt idx="19">
                  <c:v>50.87</c:v>
                </c:pt>
                <c:pt idx="20">
                  <c:v>50.35</c:v>
                </c:pt>
                <c:pt idx="21">
                  <c:v>70.12</c:v>
                </c:pt>
                <c:pt idx="22">
                  <c:v>45.37</c:v>
                </c:pt>
                <c:pt idx="23">
                  <c:v>85.23</c:v>
                </c:pt>
                <c:pt idx="24">
                  <c:v>55.3</c:v>
                </c:pt>
                <c:pt idx="25">
                  <c:v>30.69</c:v>
                </c:pt>
                <c:pt idx="26">
                  <c:v>106.34</c:v>
                </c:pt>
                <c:pt idx="27">
                  <c:v>51.59</c:v>
                </c:pt>
                <c:pt idx="28">
                  <c:v>66.75</c:v>
                </c:pt>
                <c:pt idx="29">
                  <c:v>81.760000000000005</c:v>
                </c:pt>
                <c:pt idx="30">
                  <c:v>76.55</c:v>
                </c:pt>
                <c:pt idx="31">
                  <c:v>93.45</c:v>
                </c:pt>
                <c:pt idx="32">
                  <c:v>30.63</c:v>
                </c:pt>
                <c:pt idx="33">
                  <c:v>95.14</c:v>
                </c:pt>
                <c:pt idx="34">
                  <c:v>79.36</c:v>
                </c:pt>
                <c:pt idx="35">
                  <c:v>64.23</c:v>
                </c:pt>
                <c:pt idx="36">
                  <c:v>75.28</c:v>
                </c:pt>
                <c:pt idx="37">
                  <c:v>61.7</c:v>
                </c:pt>
                <c:pt idx="38">
                  <c:v>22.73</c:v>
                </c:pt>
                <c:pt idx="39">
                  <c:v>113.9</c:v>
                </c:pt>
                <c:pt idx="40">
                  <c:v>33.9</c:v>
                </c:pt>
                <c:pt idx="41">
                  <c:v>42.94</c:v>
                </c:pt>
                <c:pt idx="42">
                  <c:v>108</c:v>
                </c:pt>
                <c:pt idx="43">
                  <c:v>28.6</c:v>
                </c:pt>
                <c:pt idx="44">
                  <c:v>9.0299999999999994</c:v>
                </c:pt>
                <c:pt idx="45">
                  <c:v>13.61</c:v>
                </c:pt>
                <c:pt idx="46">
                  <c:v>31.67</c:v>
                </c:pt>
              </c:numCache>
            </c:numRef>
          </c:val>
          <c:smooth val="0"/>
          <c:extLst>
            <c:ext xmlns:c16="http://schemas.microsoft.com/office/drawing/2014/chart" uri="{C3380CC4-5D6E-409C-BE32-E72D297353CC}">
              <c16:uniqueId val="{00000000-EC5A-48A0-8011-365CD1804039}"/>
            </c:ext>
          </c:extLst>
        </c:ser>
        <c:ser>
          <c:idx val="1"/>
          <c:order val="1"/>
          <c:tx>
            <c:strRef>
              <c:f>' PivotTable &amp;Charts'!$C$66</c:f>
              <c:strCache>
                <c:ptCount val="1"/>
                <c:pt idx="0">
                  <c:v>Sum of BMI</c:v>
                </c:pt>
              </c:strCache>
            </c:strRef>
          </c:tx>
          <c:spPr>
            <a:ln w="28575" cap="rnd">
              <a:solidFill>
                <a:schemeClr val="accent2"/>
              </a:solidFill>
              <a:round/>
            </a:ln>
            <a:effectLst/>
          </c:spPr>
          <c:marker>
            <c:symbol val="none"/>
          </c:marker>
          <c:cat>
            <c:strRef>
              <c:f>' PivotTable &amp;Charts'!$A$67:$A$113</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&amp;Charts'!$C$67:$C$113</c:f>
              <c:numCache>
                <c:formatCode>General</c:formatCode>
                <c:ptCount val="47"/>
                <c:pt idx="0">
                  <c:v>351.44</c:v>
                </c:pt>
                <c:pt idx="1">
                  <c:v>368.40499999999997</c:v>
                </c:pt>
                <c:pt idx="2">
                  <c:v>324.89999999999998</c:v>
                </c:pt>
                <c:pt idx="3">
                  <c:v>242.27</c:v>
                </c:pt>
                <c:pt idx="4">
                  <c:v>153.745</c:v>
                </c:pt>
                <c:pt idx="5">
                  <c:v>246.02500000000001</c:v>
                </c:pt>
                <c:pt idx="6">
                  <c:v>271.97000000000003</c:v>
                </c:pt>
                <c:pt idx="7">
                  <c:v>227.14</c:v>
                </c:pt>
                <c:pt idx="8">
                  <c:v>169.22</c:v>
                </c:pt>
                <c:pt idx="9">
                  <c:v>282.17</c:v>
                </c:pt>
                <c:pt idx="10">
                  <c:v>314.38</c:v>
                </c:pt>
                <c:pt idx="11">
                  <c:v>152.78</c:v>
                </c:pt>
                <c:pt idx="12">
                  <c:v>199.185</c:v>
                </c:pt>
                <c:pt idx="13">
                  <c:v>149.10499999999999</c:v>
                </c:pt>
                <c:pt idx="14">
                  <c:v>223.17</c:v>
                </c:pt>
                <c:pt idx="15">
                  <c:v>221.785</c:v>
                </c:pt>
                <c:pt idx="16">
                  <c:v>250.905</c:v>
                </c:pt>
                <c:pt idx="17">
                  <c:v>179.63499999999999</c:v>
                </c:pt>
                <c:pt idx="18">
                  <c:v>107.34</c:v>
                </c:pt>
                <c:pt idx="19">
                  <c:v>224.495</c:v>
                </c:pt>
                <c:pt idx="20">
                  <c:v>210.36500000000001</c:v>
                </c:pt>
                <c:pt idx="21">
                  <c:v>282.23</c:v>
                </c:pt>
                <c:pt idx="22">
                  <c:v>199.995</c:v>
                </c:pt>
                <c:pt idx="23">
                  <c:v>195.33500000000001</c:v>
                </c:pt>
                <c:pt idx="24">
                  <c:v>250.44499999999999</c:v>
                </c:pt>
                <c:pt idx="25">
                  <c:v>127.935</c:v>
                </c:pt>
                <c:pt idx="26">
                  <c:v>282.51</c:v>
                </c:pt>
                <c:pt idx="27">
                  <c:v>202.9</c:v>
                </c:pt>
                <c:pt idx="28">
                  <c:v>258.17500000000001</c:v>
                </c:pt>
                <c:pt idx="29">
                  <c:v>192.61</c:v>
                </c:pt>
                <c:pt idx="30">
                  <c:v>176.53</c:v>
                </c:pt>
                <c:pt idx="31">
                  <c:v>195.1</c:v>
                </c:pt>
                <c:pt idx="32">
                  <c:v>130.25</c:v>
                </c:pt>
                <c:pt idx="33">
                  <c:v>247.53</c:v>
                </c:pt>
                <c:pt idx="34">
                  <c:v>203.15</c:v>
                </c:pt>
                <c:pt idx="35">
                  <c:v>268.64499999999998</c:v>
                </c:pt>
                <c:pt idx="36">
                  <c:v>194.14</c:v>
                </c:pt>
                <c:pt idx="37">
                  <c:v>125.74</c:v>
                </c:pt>
                <c:pt idx="38">
                  <c:v>112.06</c:v>
                </c:pt>
                <c:pt idx="39">
                  <c:v>258.26</c:v>
                </c:pt>
                <c:pt idx="40">
                  <c:v>158.22999999999999</c:v>
                </c:pt>
                <c:pt idx="41">
                  <c:v>91.155000000000001</c:v>
                </c:pt>
                <c:pt idx="42">
                  <c:v>252.035</c:v>
                </c:pt>
                <c:pt idx="43">
                  <c:v>66.784999999999997</c:v>
                </c:pt>
                <c:pt idx="44">
                  <c:v>21.4</c:v>
                </c:pt>
                <c:pt idx="45">
                  <c:v>66.405000000000001</c:v>
                </c:pt>
                <c:pt idx="46">
                  <c:v>71.45</c:v>
                </c:pt>
              </c:numCache>
            </c:numRef>
          </c:val>
          <c:smooth val="0"/>
          <c:extLst>
            <c:ext xmlns:c16="http://schemas.microsoft.com/office/drawing/2014/chart" uri="{C3380CC4-5D6E-409C-BE32-E72D297353CC}">
              <c16:uniqueId val="{00000001-EC5A-48A0-8011-365CD1804039}"/>
            </c:ext>
          </c:extLst>
        </c:ser>
        <c:dLbls>
          <c:showLegendKey val="0"/>
          <c:showVal val="0"/>
          <c:showCatName val="0"/>
          <c:showSerName val="0"/>
          <c:showPercent val="0"/>
          <c:showBubbleSize val="0"/>
        </c:dLbls>
        <c:smooth val="0"/>
        <c:axId val="1440271887"/>
        <c:axId val="1440272367"/>
      </c:lineChart>
      <c:catAx>
        <c:axId val="1440271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72367"/>
        <c:crosses val="autoZero"/>
        <c:auto val="1"/>
        <c:lblAlgn val="ctr"/>
        <c:lblOffset val="100"/>
        <c:noMultiLvlLbl val="0"/>
      </c:catAx>
      <c:valAx>
        <c:axId val="144027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71887"/>
        <c:crosses val="autoZero"/>
        <c:crossBetween val="between"/>
      </c:valAx>
      <c:spPr>
        <a:noFill/>
        <a:ln>
          <a:noFill/>
        </a:ln>
        <a:effectLst/>
      </c:spPr>
    </c:plotArea>
    <c:legend>
      <c:legendPos val="r"/>
      <c:layout>
        <c:manualLayout>
          <c:xMode val="edge"/>
          <c:yMode val="edge"/>
          <c:x val="0.76976742656197761"/>
          <c:y val="4.1532302699805415E-2"/>
          <c:w val="0.21978948865861464"/>
          <c:h val="0.22326739667447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PivotTable &amp;Charts'!$B$117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 PivotTable &amp;Charts'!$A$118:$A$165</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&amp;Charts'!$B$118:$B$165</c:f>
              <c:numCache>
                <c:formatCode>General</c:formatCode>
                <c:ptCount val="47"/>
                <c:pt idx="0">
                  <c:v>48715.19</c:v>
                </c:pt>
                <c:pt idx="1">
                  <c:v>41165.56</c:v>
                </c:pt>
                <c:pt idx="2">
                  <c:v>89923.61</c:v>
                </c:pt>
                <c:pt idx="3">
                  <c:v>35603.870000000003</c:v>
                </c:pt>
                <c:pt idx="4">
                  <c:v>17589.3</c:v>
                </c:pt>
                <c:pt idx="5">
                  <c:v>93041.36</c:v>
                </c:pt>
                <c:pt idx="6">
                  <c:v>80367.03</c:v>
                </c:pt>
                <c:pt idx="7">
                  <c:v>39779.35</c:v>
                </c:pt>
                <c:pt idx="8">
                  <c:v>18915.009999999998</c:v>
                </c:pt>
                <c:pt idx="9">
                  <c:v>104491.65</c:v>
                </c:pt>
                <c:pt idx="10">
                  <c:v>95603.77</c:v>
                </c:pt>
                <c:pt idx="11">
                  <c:v>64453.46</c:v>
                </c:pt>
                <c:pt idx="12">
                  <c:v>76317.69</c:v>
                </c:pt>
                <c:pt idx="13">
                  <c:v>50733.91</c:v>
                </c:pt>
                <c:pt idx="14">
                  <c:v>163862.85</c:v>
                </c:pt>
                <c:pt idx="15">
                  <c:v>113016.11</c:v>
                </c:pt>
                <c:pt idx="16">
                  <c:v>77343.83</c:v>
                </c:pt>
                <c:pt idx="17">
                  <c:v>78688.38</c:v>
                </c:pt>
                <c:pt idx="18">
                  <c:v>41063.269999999997</c:v>
                </c:pt>
                <c:pt idx="19">
                  <c:v>106942.08</c:v>
                </c:pt>
                <c:pt idx="20">
                  <c:v>70836.990000000005</c:v>
                </c:pt>
                <c:pt idx="21">
                  <c:v>150669.57</c:v>
                </c:pt>
                <c:pt idx="22">
                  <c:v>108591.18</c:v>
                </c:pt>
                <c:pt idx="23">
                  <c:v>106690.45</c:v>
                </c:pt>
                <c:pt idx="24">
                  <c:v>133349.07999999999</c:v>
                </c:pt>
                <c:pt idx="25">
                  <c:v>102867.39</c:v>
                </c:pt>
                <c:pt idx="26">
                  <c:v>103763.78</c:v>
                </c:pt>
                <c:pt idx="27">
                  <c:v>134817.32</c:v>
                </c:pt>
                <c:pt idx="28">
                  <c:v>105229.66</c:v>
                </c:pt>
                <c:pt idx="29">
                  <c:v>139754.76</c:v>
                </c:pt>
                <c:pt idx="30">
                  <c:v>112335.71</c:v>
                </c:pt>
                <c:pt idx="31">
                  <c:v>111507.34</c:v>
                </c:pt>
                <c:pt idx="32">
                  <c:v>69860.45</c:v>
                </c:pt>
                <c:pt idx="33">
                  <c:v>123783.21</c:v>
                </c:pt>
                <c:pt idx="34">
                  <c:v>148640.73000000001</c:v>
                </c:pt>
                <c:pt idx="35">
                  <c:v>175404.19</c:v>
                </c:pt>
                <c:pt idx="36">
                  <c:v>136799.54999999999</c:v>
                </c:pt>
                <c:pt idx="37">
                  <c:v>75866.179999999993</c:v>
                </c:pt>
                <c:pt idx="38">
                  <c:v>60705.23</c:v>
                </c:pt>
                <c:pt idx="39">
                  <c:v>132117.67000000001</c:v>
                </c:pt>
                <c:pt idx="40">
                  <c:v>71131.89</c:v>
                </c:pt>
                <c:pt idx="41">
                  <c:v>56750.81</c:v>
                </c:pt>
                <c:pt idx="42">
                  <c:v>192530.84</c:v>
                </c:pt>
                <c:pt idx="43">
                  <c:v>40161</c:v>
                </c:pt>
                <c:pt idx="44">
                  <c:v>12957.12</c:v>
                </c:pt>
                <c:pt idx="45">
                  <c:v>43251.54</c:v>
                </c:pt>
                <c:pt idx="46">
                  <c:v>84131.04</c:v>
                </c:pt>
              </c:numCache>
            </c:numRef>
          </c:val>
          <c:smooth val="0"/>
          <c:extLst>
            <c:ext xmlns:c16="http://schemas.microsoft.com/office/drawing/2014/chart" uri="{C3380CC4-5D6E-409C-BE32-E72D297353CC}">
              <c16:uniqueId val="{00000000-8802-4E5C-8164-578E4C7FFA1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40284847"/>
        <c:axId val="1440286287"/>
      </c:lineChart>
      <c:catAx>
        <c:axId val="1440284847"/>
        <c:scaling>
          <c:orientation val="minMax"/>
        </c:scaling>
        <c:delete val="0"/>
        <c:axPos val="b"/>
        <c:numFmt formatCode="General" sourceLinked="1"/>
        <c:majorTickMark val="none"/>
        <c:minorTickMark val="none"/>
        <c:tickLblPos val="nextTo"/>
        <c:spPr>
          <a:noFill/>
          <a:ln w="9525" cap="flat" cmpd="sng" algn="ctr">
            <a:solidFill>
              <a:schemeClr val="bg2">
                <a:lumMod val="7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40286287"/>
        <c:crosses val="autoZero"/>
        <c:auto val="1"/>
        <c:lblAlgn val="ctr"/>
        <c:lblOffset val="100"/>
        <c:noMultiLvlLbl val="0"/>
      </c:catAx>
      <c:valAx>
        <c:axId val="144028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402848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&amp;Charts!PivotTable1</c:name>
    <c:fmtId val="3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16200000"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5645713035870517"/>
          <c:y val="4.0255905511810868E-3"/>
          <c:w val="0.35653040244969381"/>
          <c:h val="0.59421733741615634"/>
        </c:manualLayout>
      </c:layout>
      <c:pieChart>
        <c:varyColors val="1"/>
        <c:ser>
          <c:idx val="0"/>
          <c:order val="0"/>
          <c:tx>
            <c:strRef>
              <c:f>' PivotTable &amp;Charts'!$B$3:$B$4</c:f>
              <c:strCache>
                <c:ptCount val="1"/>
                <c:pt idx="0">
                  <c:v>Non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a:outerShdw blurRad="50800" dist="38100" dir="16200000"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PivotTable &amp;Charts'!$A$5:$A$6</c:f>
              <c:strCache>
                <c:ptCount val="2"/>
                <c:pt idx="0">
                  <c:v>No</c:v>
                </c:pt>
                <c:pt idx="1">
                  <c:v>Yes</c:v>
                </c:pt>
              </c:strCache>
            </c:strRef>
          </c:cat>
          <c:val>
            <c:numRef>
              <c:f>' PivotTable &amp;Charts'!$B$5:$B$6</c:f>
              <c:numCache>
                <c:formatCode>General</c:formatCode>
                <c:ptCount val="2"/>
                <c:pt idx="0">
                  <c:v>295</c:v>
                </c:pt>
                <c:pt idx="1">
                  <c:v>51</c:v>
                </c:pt>
              </c:numCache>
            </c:numRef>
          </c:val>
          <c:extLst>
            <c:ext xmlns:c16="http://schemas.microsoft.com/office/drawing/2014/chart" uri="{C3380CC4-5D6E-409C-BE32-E72D297353CC}">
              <c16:uniqueId val="{00000008-CE33-4ECC-B00B-A00F46A7389C}"/>
            </c:ext>
          </c:extLst>
        </c:ser>
        <c:ser>
          <c:idx val="1"/>
          <c:order val="1"/>
          <c:tx>
            <c:strRef>
              <c:f>' PivotTable &amp;Charts'!$C$3:$C$4</c:f>
              <c:strCache>
                <c:ptCount val="1"/>
                <c:pt idx="0">
                  <c:v>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PivotTable &amp;Charts'!$A$5:$A$6</c:f>
              <c:strCache>
                <c:ptCount val="2"/>
                <c:pt idx="0">
                  <c:v>No</c:v>
                </c:pt>
                <c:pt idx="1">
                  <c:v>Yes</c:v>
                </c:pt>
              </c:strCache>
            </c:strRef>
          </c:cat>
          <c:val>
            <c:numRef>
              <c:f>' PivotTable &amp;Charts'!$C$5:$C$6</c:f>
              <c:numCache>
                <c:formatCode>General</c:formatCode>
                <c:ptCount val="2"/>
                <c:pt idx="0">
                  <c:v>68</c:v>
                </c:pt>
                <c:pt idx="1">
                  <c:v>17</c:v>
                </c:pt>
              </c:numCache>
            </c:numRef>
          </c:val>
          <c:extLst>
            <c:ext xmlns:c16="http://schemas.microsoft.com/office/drawing/2014/chart" uri="{C3380CC4-5D6E-409C-BE32-E72D297353CC}">
              <c16:uniqueId val="{00000009-CE33-4ECC-B00B-A00F46A738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89473469304429"/>
          <c:y val="0.6494034581667304"/>
          <c:w val="0.26794756385731966"/>
          <c:h val="0.17906899182153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pattFill prst="pct5">
              <a:fgClr>
                <a:sysClr val="window" lastClr="FFFFFF"/>
              </a:fgClr>
              <a:bgClr>
                <a:sysClr val="window" lastClr="FFFFFF"/>
              </a:bgClr>
            </a:pattFill>
            <a:ln>
              <a:no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PivotTable &amp;Charts'!$B$11</c:f>
              <c:strCache>
                <c:ptCount val="1"/>
                <c:pt idx="0">
                  <c:v>Sum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pattFill prst="pct5">
                <a:fgClr>
                  <a:sysClr val="window" lastClr="FFFFFF"/>
                </a:fgClr>
                <a:bgClr>
                  <a:sysClr val="window" lastClr="FFFFFF"/>
                </a:bgClr>
              </a:pattFill>
              <a:ln>
                <a:noFill/>
              </a:ln>
              <a:effectLst>
                <a:outerShdw blurRad="63500" sx="102000" sy="102000" algn="ctr"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PivotTable &amp;Charts'!$A$12:$A$14</c:f>
              <c:strCache>
                <c:ptCount val="2"/>
                <c:pt idx="0">
                  <c:v>No</c:v>
                </c:pt>
                <c:pt idx="1">
                  <c:v>yes</c:v>
                </c:pt>
              </c:strCache>
            </c:strRef>
          </c:cat>
          <c:val>
            <c:numRef>
              <c:f>' PivotTable &amp;Charts'!$B$12:$B$14</c:f>
              <c:numCache>
                <c:formatCode>General</c:formatCode>
                <c:ptCount val="2"/>
                <c:pt idx="0">
                  <c:v>2673.38</c:v>
                </c:pt>
                <c:pt idx="1">
                  <c:v>123.28</c:v>
                </c:pt>
              </c:numCache>
            </c:numRef>
          </c:val>
          <c:extLst>
            <c:ext xmlns:c16="http://schemas.microsoft.com/office/drawing/2014/chart" uri="{C3380CC4-5D6E-409C-BE32-E72D297353CC}">
              <c16:uniqueId val="{00000008-BF08-414B-9A1E-1EE37ECC29BE}"/>
            </c:ext>
          </c:extLst>
        </c:ser>
        <c:ser>
          <c:idx val="1"/>
          <c:order val="1"/>
          <c:tx>
            <c:strRef>
              <c:f>' PivotTable &amp;Charts'!$C$11</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PivotTable &amp;Charts'!$A$12:$A$14</c:f>
              <c:strCache>
                <c:ptCount val="2"/>
                <c:pt idx="0">
                  <c:v>No</c:v>
                </c:pt>
                <c:pt idx="1">
                  <c:v>yes</c:v>
                </c:pt>
              </c:strCache>
            </c:strRef>
          </c:cat>
          <c:val>
            <c:numRef>
              <c:f>' PivotTable &amp;Charts'!$C$12:$C$14</c:f>
              <c:numCache>
                <c:formatCode>General</c:formatCode>
                <c:ptCount val="2"/>
                <c:pt idx="0">
                  <c:v>236</c:v>
                </c:pt>
                <c:pt idx="1">
                  <c:v>26</c:v>
                </c:pt>
              </c:numCache>
            </c:numRef>
          </c:val>
          <c:extLst>
            <c:ext xmlns:c16="http://schemas.microsoft.com/office/drawing/2014/chart" uri="{C3380CC4-5D6E-409C-BE32-E72D297353CC}">
              <c16:uniqueId val="{00000009-BF08-414B-9A1E-1EE37ECC29B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&amp;Charts!PivotTable3</c:name>
    <c:fmtId val="9"/>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628656370274"/>
          <c:y val="0.11542475199568995"/>
          <c:w val="0.54980128381091564"/>
          <c:h val="0.70398438991450807"/>
        </c:manualLayout>
      </c:layout>
      <c:barChart>
        <c:barDir val="col"/>
        <c:grouping val="clustered"/>
        <c:varyColors val="0"/>
        <c:ser>
          <c:idx val="0"/>
          <c:order val="0"/>
          <c:tx>
            <c:strRef>
              <c:f>' PivotTable &amp;Charts'!$B$22:$B$23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&amp;Charts'!$A$24</c:f>
              <c:strCache>
                <c:ptCount val="1"/>
                <c:pt idx="0">
                  <c:v>Normal Weight</c:v>
                </c:pt>
              </c:strCache>
            </c:strRef>
          </c:cat>
          <c:val>
            <c:numRef>
              <c:f>' PivotTable &amp;Charts'!$B$24</c:f>
              <c:numCache>
                <c:formatCode>General</c:formatCode>
                <c:ptCount val="1"/>
                <c:pt idx="0">
                  <c:v>1726354.48</c:v>
                </c:pt>
              </c:numCache>
            </c:numRef>
          </c:val>
          <c:extLst>
            <c:ext xmlns:c16="http://schemas.microsoft.com/office/drawing/2014/chart" uri="{C3380CC4-5D6E-409C-BE32-E72D297353CC}">
              <c16:uniqueId val="{00000000-C997-445A-A39F-CA3C0F08158C}"/>
            </c:ext>
          </c:extLst>
        </c:ser>
        <c:ser>
          <c:idx val="1"/>
          <c:order val="1"/>
          <c:tx>
            <c:strRef>
              <c:f>' PivotTable &amp;Charts'!$C$22:$C$23</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&amp;Charts'!$A$24</c:f>
              <c:strCache>
                <c:ptCount val="1"/>
                <c:pt idx="0">
                  <c:v>Normal Weight</c:v>
                </c:pt>
              </c:strCache>
            </c:strRef>
          </c:cat>
          <c:val>
            <c:numRef>
              <c:f>' PivotTable &amp;Charts'!$C$24</c:f>
              <c:numCache>
                <c:formatCode>General</c:formatCode>
                <c:ptCount val="1"/>
                <c:pt idx="0">
                  <c:v>1674180.51</c:v>
                </c:pt>
              </c:numCache>
            </c:numRef>
          </c:val>
          <c:extLst>
            <c:ext xmlns:c16="http://schemas.microsoft.com/office/drawing/2014/chart" uri="{C3380CC4-5D6E-409C-BE32-E72D297353CC}">
              <c16:uniqueId val="{00000001-C997-445A-A39F-CA3C0F08158C}"/>
            </c:ext>
          </c:extLst>
        </c:ser>
        <c:ser>
          <c:idx val="2"/>
          <c:order val="2"/>
          <c:tx>
            <c:strRef>
              <c:f>' PivotTable &amp;Charts'!$D$22:$D$23</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&amp;Charts'!$A$24</c:f>
              <c:strCache>
                <c:ptCount val="1"/>
                <c:pt idx="0">
                  <c:v>Normal Weight</c:v>
                </c:pt>
              </c:strCache>
            </c:strRef>
          </c:cat>
          <c:val>
            <c:numRef>
              <c:f>' PivotTable &amp;Charts'!$D$24</c:f>
              <c:numCache>
                <c:formatCode>General</c:formatCode>
                <c:ptCount val="1"/>
                <c:pt idx="0">
                  <c:v>841586.97</c:v>
                </c:pt>
              </c:numCache>
            </c:numRef>
          </c:val>
          <c:extLst>
            <c:ext xmlns:c16="http://schemas.microsoft.com/office/drawing/2014/chart" uri="{C3380CC4-5D6E-409C-BE32-E72D297353CC}">
              <c16:uniqueId val="{00000002-C997-445A-A39F-CA3C0F08158C}"/>
            </c:ext>
          </c:extLst>
        </c:ser>
        <c:dLbls>
          <c:dLblPos val="outEnd"/>
          <c:showLegendKey val="0"/>
          <c:showVal val="1"/>
          <c:showCatName val="0"/>
          <c:showSerName val="0"/>
          <c:showPercent val="0"/>
          <c:showBubbleSize val="0"/>
        </c:dLbls>
        <c:gapWidth val="100"/>
        <c:overlap val="-24"/>
        <c:axId val="1401641551"/>
        <c:axId val="1401642991"/>
      </c:barChart>
      <c:catAx>
        <c:axId val="1401641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42991"/>
        <c:crosses val="autoZero"/>
        <c:auto val="1"/>
        <c:lblAlgn val="ctr"/>
        <c:lblOffset val="100"/>
        <c:noMultiLvlLbl val="0"/>
      </c:catAx>
      <c:valAx>
        <c:axId val="1401642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641551"/>
        <c:crosses val="autoZero"/>
        <c:crossBetween val="between"/>
      </c:valAx>
      <c:spPr>
        <a:noFill/>
        <a:ln>
          <a:noFill/>
        </a:ln>
        <a:effectLst/>
      </c:spPr>
    </c:plotArea>
    <c:legend>
      <c:legendPos val="r"/>
      <c:layout>
        <c:manualLayout>
          <c:xMode val="edge"/>
          <c:yMode val="edge"/>
          <c:x val="0.77936304560327685"/>
          <c:y val="4.5343236250585686E-2"/>
          <c:w val="0.22063690157824584"/>
          <c:h val="0.230323147216458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&amp;Charts!PivotTable4</c:name>
    <c:fmtId val="16"/>
  </c:pivotSource>
  <c:chart>
    <c:title>
      <c:layout>
        <c:manualLayout>
          <c:xMode val="edge"/>
          <c:yMode val="edge"/>
          <c:x val="0.30622043648625441"/>
          <c:y val="0.1327912535840346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PivotTable &amp;Charts'!$B$41:$B$42</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&amp;Charts'!$B$43:$B$54</c:f>
              <c:numCache>
                <c:formatCode>General</c:formatCode>
                <c:ptCount val="12"/>
                <c:pt idx="0">
                  <c:v>26774.072105263156</c:v>
                </c:pt>
                <c:pt idx="1">
                  <c:v>20969.12</c:v>
                </c:pt>
                <c:pt idx="2">
                  <c:v>16950.201428571429</c:v>
                </c:pt>
                <c:pt idx="6">
                  <c:v>26486.95</c:v>
                </c:pt>
                <c:pt idx="10">
                  <c:v>19785.87</c:v>
                </c:pt>
                <c:pt idx="11">
                  <c:v>4827.8999999999996</c:v>
                </c:pt>
              </c:numCache>
            </c:numRef>
          </c:val>
          <c:extLst>
            <c:ext xmlns:c16="http://schemas.microsoft.com/office/drawing/2014/chart" uri="{C3380CC4-5D6E-409C-BE32-E72D297353CC}">
              <c16:uniqueId val="{00000000-2BBF-436F-8A15-61F579DC0570}"/>
            </c:ext>
          </c:extLst>
        </c:ser>
        <c:ser>
          <c:idx val="1"/>
          <c:order val="1"/>
          <c:tx>
            <c:strRef>
              <c:f>' PivotTable &amp;Charts'!$C$41:$C$42</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&amp;Charts'!$C$43:$C$54</c:f>
              <c:numCache>
                <c:formatCode>General</c:formatCode>
                <c:ptCount val="12"/>
                <c:pt idx="0">
                  <c:v>14881.851190476191</c:v>
                </c:pt>
                <c:pt idx="1">
                  <c:v>9234.7312500000007</c:v>
                </c:pt>
                <c:pt idx="2">
                  <c:v>6177.7274400000006</c:v>
                </c:pt>
                <c:pt idx="3">
                  <c:v>2395.17</c:v>
                </c:pt>
                <c:pt idx="4">
                  <c:v>11028.980000000001</c:v>
                </c:pt>
                <c:pt idx="5">
                  <c:v>10145.206666666667</c:v>
                </c:pt>
                <c:pt idx="6">
                  <c:v>9391.2016666666659</c:v>
                </c:pt>
                <c:pt idx="7">
                  <c:v>1704.7</c:v>
                </c:pt>
                <c:pt idx="8">
                  <c:v>5309.2739999999994</c:v>
                </c:pt>
                <c:pt idx="9">
                  <c:v>14451.84</c:v>
                </c:pt>
                <c:pt idx="10">
                  <c:v>10335.934814814815</c:v>
                </c:pt>
              </c:numCache>
            </c:numRef>
          </c:val>
          <c:extLst>
            <c:ext xmlns:c16="http://schemas.microsoft.com/office/drawing/2014/chart" uri="{C3380CC4-5D6E-409C-BE32-E72D297353CC}">
              <c16:uniqueId val="{00000001-2BBF-436F-8A15-61F579DC0570}"/>
            </c:ext>
          </c:extLst>
        </c:ser>
        <c:ser>
          <c:idx val="2"/>
          <c:order val="2"/>
          <c:tx>
            <c:strRef>
              <c:f>' PivotTable &amp;Charts'!$D$41:$D$42</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PivotTable &amp;Charts'!$A$43:$A$54</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 PivotTable &amp;Charts'!$D$43:$D$54</c:f>
              <c:numCache>
                <c:formatCode>General</c:formatCode>
                <c:ptCount val="12"/>
                <c:pt idx="0">
                  <c:v>6911.7608333333337</c:v>
                </c:pt>
                <c:pt idx="1">
                  <c:v>9657.3260606060612</c:v>
                </c:pt>
                <c:pt idx="2">
                  <c:v>6713.9953061224496</c:v>
                </c:pt>
                <c:pt idx="3">
                  <c:v>22412.65</c:v>
                </c:pt>
                <c:pt idx="5">
                  <c:v>8360.4274999999998</c:v>
                </c:pt>
                <c:pt idx="6">
                  <c:v>9102.9860000000008</c:v>
                </c:pt>
                <c:pt idx="7">
                  <c:v>13747.87</c:v>
                </c:pt>
                <c:pt idx="8">
                  <c:v>21259.38</c:v>
                </c:pt>
                <c:pt idx="10">
                  <c:v>15050.605714285715</c:v>
                </c:pt>
              </c:numCache>
            </c:numRef>
          </c:val>
          <c:extLst>
            <c:ext xmlns:c16="http://schemas.microsoft.com/office/drawing/2014/chart" uri="{C3380CC4-5D6E-409C-BE32-E72D297353CC}">
              <c16:uniqueId val="{00000002-2BBF-436F-8A15-61F579DC0570}"/>
            </c:ext>
          </c:extLst>
        </c:ser>
        <c:dLbls>
          <c:showLegendKey val="0"/>
          <c:showVal val="1"/>
          <c:showCatName val="0"/>
          <c:showSerName val="0"/>
          <c:showPercent val="0"/>
          <c:showBubbleSize val="0"/>
        </c:dLbls>
        <c:gapWidth val="150"/>
        <c:shape val="box"/>
        <c:axId val="1270112447"/>
        <c:axId val="1270112927"/>
        <c:axId val="0"/>
      </c:bar3DChart>
      <c:catAx>
        <c:axId val="127011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112927"/>
        <c:crosses val="autoZero"/>
        <c:auto val="1"/>
        <c:lblAlgn val="ctr"/>
        <c:lblOffset val="100"/>
        <c:noMultiLvlLbl val="0"/>
      </c:catAx>
      <c:valAx>
        <c:axId val="12701129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1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&amp;Charts!PivotTable5</c:name>
    <c:fmtId val="3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0815273293735"/>
          <c:y val="0.16083621724286595"/>
          <c:w val="0.70147819626588204"/>
          <c:h val="0.63130491080271733"/>
        </c:manualLayout>
      </c:layout>
      <c:lineChart>
        <c:grouping val="stacked"/>
        <c:varyColors val="0"/>
        <c:ser>
          <c:idx val="0"/>
          <c:order val="0"/>
          <c:tx>
            <c:strRef>
              <c:f>' PivotTable &amp;Charts'!$B$66</c:f>
              <c:strCache>
                <c:ptCount val="1"/>
                <c:pt idx="0">
                  <c:v>Sum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PivotTable &amp;Charts'!$A$67:$A$113</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&amp;Charts'!$B$67:$B$113</c:f>
              <c:numCache>
                <c:formatCode>General</c:formatCode>
                <c:ptCount val="47"/>
                <c:pt idx="0">
                  <c:v>81.2</c:v>
                </c:pt>
                <c:pt idx="1">
                  <c:v>92.78</c:v>
                </c:pt>
                <c:pt idx="2">
                  <c:v>131.33000000000001</c:v>
                </c:pt>
                <c:pt idx="3">
                  <c:v>55.8</c:v>
                </c:pt>
                <c:pt idx="4">
                  <c:v>36.78</c:v>
                </c:pt>
                <c:pt idx="5">
                  <c:v>55.86</c:v>
                </c:pt>
                <c:pt idx="6">
                  <c:v>62.88</c:v>
                </c:pt>
                <c:pt idx="7">
                  <c:v>53.4</c:v>
                </c:pt>
                <c:pt idx="8">
                  <c:v>40.229999999999997</c:v>
                </c:pt>
                <c:pt idx="9">
                  <c:v>61.89</c:v>
                </c:pt>
                <c:pt idx="10">
                  <c:v>71.81</c:v>
                </c:pt>
                <c:pt idx="11">
                  <c:v>35.74</c:v>
                </c:pt>
                <c:pt idx="12">
                  <c:v>44.6</c:v>
                </c:pt>
                <c:pt idx="13">
                  <c:v>35</c:v>
                </c:pt>
                <c:pt idx="14">
                  <c:v>51.18</c:v>
                </c:pt>
                <c:pt idx="15">
                  <c:v>52.63</c:v>
                </c:pt>
                <c:pt idx="16">
                  <c:v>66.400000000000006</c:v>
                </c:pt>
                <c:pt idx="17">
                  <c:v>45.77</c:v>
                </c:pt>
                <c:pt idx="18">
                  <c:v>46.29</c:v>
                </c:pt>
                <c:pt idx="19">
                  <c:v>50.87</c:v>
                </c:pt>
                <c:pt idx="20">
                  <c:v>50.35</c:v>
                </c:pt>
                <c:pt idx="21">
                  <c:v>70.12</c:v>
                </c:pt>
                <c:pt idx="22">
                  <c:v>45.37</c:v>
                </c:pt>
                <c:pt idx="23">
                  <c:v>85.23</c:v>
                </c:pt>
                <c:pt idx="24">
                  <c:v>55.3</c:v>
                </c:pt>
                <c:pt idx="25">
                  <c:v>30.69</c:v>
                </c:pt>
                <c:pt idx="26">
                  <c:v>106.34</c:v>
                </c:pt>
                <c:pt idx="27">
                  <c:v>51.59</c:v>
                </c:pt>
                <c:pt idx="28">
                  <c:v>66.75</c:v>
                </c:pt>
                <c:pt idx="29">
                  <c:v>81.760000000000005</c:v>
                </c:pt>
                <c:pt idx="30">
                  <c:v>76.55</c:v>
                </c:pt>
                <c:pt idx="31">
                  <c:v>93.45</c:v>
                </c:pt>
                <c:pt idx="32">
                  <c:v>30.63</c:v>
                </c:pt>
                <c:pt idx="33">
                  <c:v>95.14</c:v>
                </c:pt>
                <c:pt idx="34">
                  <c:v>79.36</c:v>
                </c:pt>
                <c:pt idx="35">
                  <c:v>64.23</c:v>
                </c:pt>
                <c:pt idx="36">
                  <c:v>75.28</c:v>
                </c:pt>
                <c:pt idx="37">
                  <c:v>61.7</c:v>
                </c:pt>
                <c:pt idx="38">
                  <c:v>22.73</c:v>
                </c:pt>
                <c:pt idx="39">
                  <c:v>113.9</c:v>
                </c:pt>
                <c:pt idx="40">
                  <c:v>33.9</c:v>
                </c:pt>
                <c:pt idx="41">
                  <c:v>42.94</c:v>
                </c:pt>
                <c:pt idx="42">
                  <c:v>108</c:v>
                </c:pt>
                <c:pt idx="43">
                  <c:v>28.6</c:v>
                </c:pt>
                <c:pt idx="44">
                  <c:v>9.0299999999999994</c:v>
                </c:pt>
                <c:pt idx="45">
                  <c:v>13.61</c:v>
                </c:pt>
                <c:pt idx="46">
                  <c:v>31.67</c:v>
                </c:pt>
              </c:numCache>
            </c:numRef>
          </c:val>
          <c:smooth val="0"/>
          <c:extLst>
            <c:ext xmlns:c16="http://schemas.microsoft.com/office/drawing/2014/chart" uri="{C3380CC4-5D6E-409C-BE32-E72D297353CC}">
              <c16:uniqueId val="{00000000-4E7D-4EA1-A001-C10C8F142D3D}"/>
            </c:ext>
          </c:extLst>
        </c:ser>
        <c:ser>
          <c:idx val="1"/>
          <c:order val="1"/>
          <c:tx>
            <c:strRef>
              <c:f>' PivotTable &amp;Charts'!$C$66</c:f>
              <c:strCache>
                <c:ptCount val="1"/>
                <c:pt idx="0">
                  <c:v>Sum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PivotTable &amp;Charts'!$A$67:$A$113</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&amp;Charts'!$C$67:$C$113</c:f>
              <c:numCache>
                <c:formatCode>General</c:formatCode>
                <c:ptCount val="47"/>
                <c:pt idx="0">
                  <c:v>351.44</c:v>
                </c:pt>
                <c:pt idx="1">
                  <c:v>368.40499999999997</c:v>
                </c:pt>
                <c:pt idx="2">
                  <c:v>324.89999999999998</c:v>
                </c:pt>
                <c:pt idx="3">
                  <c:v>242.27</c:v>
                </c:pt>
                <c:pt idx="4">
                  <c:v>153.745</c:v>
                </c:pt>
                <c:pt idx="5">
                  <c:v>246.02500000000001</c:v>
                </c:pt>
                <c:pt idx="6">
                  <c:v>271.97000000000003</c:v>
                </c:pt>
                <c:pt idx="7">
                  <c:v>227.14</c:v>
                </c:pt>
                <c:pt idx="8">
                  <c:v>169.22</c:v>
                </c:pt>
                <c:pt idx="9">
                  <c:v>282.17</c:v>
                </c:pt>
                <c:pt idx="10">
                  <c:v>314.38</c:v>
                </c:pt>
                <c:pt idx="11">
                  <c:v>152.78</c:v>
                </c:pt>
                <c:pt idx="12">
                  <c:v>199.185</c:v>
                </c:pt>
                <c:pt idx="13">
                  <c:v>149.10499999999999</c:v>
                </c:pt>
                <c:pt idx="14">
                  <c:v>223.17</c:v>
                </c:pt>
                <c:pt idx="15">
                  <c:v>221.785</c:v>
                </c:pt>
                <c:pt idx="16">
                  <c:v>250.905</c:v>
                </c:pt>
                <c:pt idx="17">
                  <c:v>179.63499999999999</c:v>
                </c:pt>
                <c:pt idx="18">
                  <c:v>107.34</c:v>
                </c:pt>
                <c:pt idx="19">
                  <c:v>224.495</c:v>
                </c:pt>
                <c:pt idx="20">
                  <c:v>210.36500000000001</c:v>
                </c:pt>
                <c:pt idx="21">
                  <c:v>282.23</c:v>
                </c:pt>
                <c:pt idx="22">
                  <c:v>199.995</c:v>
                </c:pt>
                <c:pt idx="23">
                  <c:v>195.33500000000001</c:v>
                </c:pt>
                <c:pt idx="24">
                  <c:v>250.44499999999999</c:v>
                </c:pt>
                <c:pt idx="25">
                  <c:v>127.935</c:v>
                </c:pt>
                <c:pt idx="26">
                  <c:v>282.51</c:v>
                </c:pt>
                <c:pt idx="27">
                  <c:v>202.9</c:v>
                </c:pt>
                <c:pt idx="28">
                  <c:v>258.17500000000001</c:v>
                </c:pt>
                <c:pt idx="29">
                  <c:v>192.61</c:v>
                </c:pt>
                <c:pt idx="30">
                  <c:v>176.53</c:v>
                </c:pt>
                <c:pt idx="31">
                  <c:v>195.1</c:v>
                </c:pt>
                <c:pt idx="32">
                  <c:v>130.25</c:v>
                </c:pt>
                <c:pt idx="33">
                  <c:v>247.53</c:v>
                </c:pt>
                <c:pt idx="34">
                  <c:v>203.15</c:v>
                </c:pt>
                <c:pt idx="35">
                  <c:v>268.64499999999998</c:v>
                </c:pt>
                <c:pt idx="36">
                  <c:v>194.14</c:v>
                </c:pt>
                <c:pt idx="37">
                  <c:v>125.74</c:v>
                </c:pt>
                <c:pt idx="38">
                  <c:v>112.06</c:v>
                </c:pt>
                <c:pt idx="39">
                  <c:v>258.26</c:v>
                </c:pt>
                <c:pt idx="40">
                  <c:v>158.22999999999999</c:v>
                </c:pt>
                <c:pt idx="41">
                  <c:v>91.155000000000001</c:v>
                </c:pt>
                <c:pt idx="42">
                  <c:v>252.035</c:v>
                </c:pt>
                <c:pt idx="43">
                  <c:v>66.784999999999997</c:v>
                </c:pt>
                <c:pt idx="44">
                  <c:v>21.4</c:v>
                </c:pt>
                <c:pt idx="45">
                  <c:v>66.405000000000001</c:v>
                </c:pt>
                <c:pt idx="46">
                  <c:v>71.45</c:v>
                </c:pt>
              </c:numCache>
            </c:numRef>
          </c:val>
          <c:smooth val="0"/>
          <c:extLst>
            <c:ext xmlns:c16="http://schemas.microsoft.com/office/drawing/2014/chart" uri="{C3380CC4-5D6E-409C-BE32-E72D297353CC}">
              <c16:uniqueId val="{00000001-4E7D-4EA1-A001-C10C8F142D3D}"/>
            </c:ext>
          </c:extLst>
        </c:ser>
        <c:dLbls>
          <c:showLegendKey val="0"/>
          <c:showVal val="0"/>
          <c:showCatName val="0"/>
          <c:showSerName val="0"/>
          <c:showPercent val="0"/>
          <c:showBubbleSize val="0"/>
        </c:dLbls>
        <c:marker val="1"/>
        <c:smooth val="0"/>
        <c:axId val="1440271887"/>
        <c:axId val="1440272367"/>
      </c:lineChart>
      <c:catAx>
        <c:axId val="14402718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72367"/>
        <c:crosses val="autoZero"/>
        <c:auto val="1"/>
        <c:lblAlgn val="ctr"/>
        <c:lblOffset val="100"/>
        <c:noMultiLvlLbl val="0"/>
      </c:catAx>
      <c:valAx>
        <c:axId val="1440272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71887"/>
        <c:crosses val="autoZero"/>
        <c:crossBetween val="between"/>
      </c:valAx>
      <c:spPr>
        <a:noFill/>
        <a:ln>
          <a:noFill/>
        </a:ln>
        <a:effectLst/>
      </c:spPr>
    </c:plotArea>
    <c:legend>
      <c:legendPos val="r"/>
      <c:layout>
        <c:manualLayout>
          <c:xMode val="edge"/>
          <c:yMode val="edge"/>
          <c:x val="0.76976742656197761"/>
          <c:y val="4.1532302699805415E-2"/>
          <c:w val="0.23023252612101941"/>
          <c:h val="0.17020661758092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Report Assignment.xlsx] PivotTable &amp;Charts!PivotTable6</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49341392127712"/>
          <c:y val="0.24911689405969473"/>
          <c:w val="0.60207327174086012"/>
          <c:h val="0.44868554582883785"/>
        </c:manualLayout>
      </c:layout>
      <c:lineChart>
        <c:grouping val="standard"/>
        <c:varyColors val="0"/>
        <c:ser>
          <c:idx val="0"/>
          <c:order val="0"/>
          <c:tx>
            <c:strRef>
              <c:f>' PivotTable &amp;Charts'!$B$117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PivotTable &amp;Charts'!$A$118:$A$165</c:f>
              <c:strCache>
                <c:ptCount val="47"/>
                <c:pt idx="0">
                  <c:v>18Years</c:v>
                </c:pt>
                <c:pt idx="1">
                  <c:v>19Years</c:v>
                </c:pt>
                <c:pt idx="2">
                  <c:v>20Years</c:v>
                </c:pt>
                <c:pt idx="3">
                  <c:v>21Years</c:v>
                </c:pt>
                <c:pt idx="4">
                  <c:v>22Years</c:v>
                </c:pt>
                <c:pt idx="5">
                  <c:v>23Years</c:v>
                </c:pt>
                <c:pt idx="6">
                  <c:v>24Years</c:v>
                </c:pt>
                <c:pt idx="7">
                  <c:v>25Years</c:v>
                </c:pt>
                <c:pt idx="8">
                  <c:v>26Years</c:v>
                </c:pt>
                <c:pt idx="9">
                  <c:v>27Years</c:v>
                </c:pt>
                <c:pt idx="10">
                  <c:v>28Years</c:v>
                </c:pt>
                <c:pt idx="11">
                  <c:v>29Years</c:v>
                </c:pt>
                <c:pt idx="12">
                  <c:v>30Years</c:v>
                </c:pt>
                <c:pt idx="13">
                  <c:v>31Years</c:v>
                </c:pt>
                <c:pt idx="14">
                  <c:v>32Years</c:v>
                </c:pt>
                <c:pt idx="15">
                  <c:v>33Years</c:v>
                </c:pt>
                <c:pt idx="16">
                  <c:v>34Years</c:v>
                </c:pt>
                <c:pt idx="17">
                  <c:v>35Years</c:v>
                </c:pt>
                <c:pt idx="18">
                  <c:v>36Years</c:v>
                </c:pt>
                <c:pt idx="19">
                  <c:v>37Years</c:v>
                </c:pt>
                <c:pt idx="20">
                  <c:v>38Years</c:v>
                </c:pt>
                <c:pt idx="21">
                  <c:v>39Years</c:v>
                </c:pt>
                <c:pt idx="22">
                  <c:v>40Years</c:v>
                </c:pt>
                <c:pt idx="23">
                  <c:v>41Years</c:v>
                </c:pt>
                <c:pt idx="24">
                  <c:v>42Years</c:v>
                </c:pt>
                <c:pt idx="25">
                  <c:v>43Years</c:v>
                </c:pt>
                <c:pt idx="26">
                  <c:v>44Years</c:v>
                </c:pt>
                <c:pt idx="27">
                  <c:v>45Years</c:v>
                </c:pt>
                <c:pt idx="28">
                  <c:v>46Years</c:v>
                </c:pt>
                <c:pt idx="29">
                  <c:v>47Years</c:v>
                </c:pt>
                <c:pt idx="30">
                  <c:v>48Years</c:v>
                </c:pt>
                <c:pt idx="31">
                  <c:v>49Years</c:v>
                </c:pt>
                <c:pt idx="32">
                  <c:v>50Years</c:v>
                </c:pt>
                <c:pt idx="33">
                  <c:v>51Years</c:v>
                </c:pt>
                <c:pt idx="34">
                  <c:v>52Years</c:v>
                </c:pt>
                <c:pt idx="35">
                  <c:v>53Years</c:v>
                </c:pt>
                <c:pt idx="36">
                  <c:v>54Years</c:v>
                </c:pt>
                <c:pt idx="37">
                  <c:v>55Years</c:v>
                </c:pt>
                <c:pt idx="38">
                  <c:v>56Years</c:v>
                </c:pt>
                <c:pt idx="39">
                  <c:v>57Years</c:v>
                </c:pt>
                <c:pt idx="40">
                  <c:v>58Years</c:v>
                </c:pt>
                <c:pt idx="41">
                  <c:v>59Years</c:v>
                </c:pt>
                <c:pt idx="42">
                  <c:v>60Years</c:v>
                </c:pt>
                <c:pt idx="43">
                  <c:v>61Years</c:v>
                </c:pt>
                <c:pt idx="44">
                  <c:v>62Years</c:v>
                </c:pt>
                <c:pt idx="45">
                  <c:v>63Years</c:v>
                </c:pt>
                <c:pt idx="46">
                  <c:v>64Years</c:v>
                </c:pt>
              </c:strCache>
            </c:strRef>
          </c:cat>
          <c:val>
            <c:numRef>
              <c:f>' PivotTable &amp;Charts'!$B$118:$B$165</c:f>
              <c:numCache>
                <c:formatCode>General</c:formatCode>
                <c:ptCount val="47"/>
                <c:pt idx="0">
                  <c:v>48715.19</c:v>
                </c:pt>
                <c:pt idx="1">
                  <c:v>41165.56</c:v>
                </c:pt>
                <c:pt idx="2">
                  <c:v>89923.61</c:v>
                </c:pt>
                <c:pt idx="3">
                  <c:v>35603.870000000003</c:v>
                </c:pt>
                <c:pt idx="4">
                  <c:v>17589.3</c:v>
                </c:pt>
                <c:pt idx="5">
                  <c:v>93041.36</c:v>
                </c:pt>
                <c:pt idx="6">
                  <c:v>80367.03</c:v>
                </c:pt>
                <c:pt idx="7">
                  <c:v>39779.35</c:v>
                </c:pt>
                <c:pt idx="8">
                  <c:v>18915.009999999998</c:v>
                </c:pt>
                <c:pt idx="9">
                  <c:v>104491.65</c:v>
                </c:pt>
                <c:pt idx="10">
                  <c:v>95603.77</c:v>
                </c:pt>
                <c:pt idx="11">
                  <c:v>64453.46</c:v>
                </c:pt>
                <c:pt idx="12">
                  <c:v>76317.69</c:v>
                </c:pt>
                <c:pt idx="13">
                  <c:v>50733.91</c:v>
                </c:pt>
                <c:pt idx="14">
                  <c:v>163862.85</c:v>
                </c:pt>
                <c:pt idx="15">
                  <c:v>113016.11</c:v>
                </c:pt>
                <c:pt idx="16">
                  <c:v>77343.83</c:v>
                </c:pt>
                <c:pt idx="17">
                  <c:v>78688.38</c:v>
                </c:pt>
                <c:pt idx="18">
                  <c:v>41063.269999999997</c:v>
                </c:pt>
                <c:pt idx="19">
                  <c:v>106942.08</c:v>
                </c:pt>
                <c:pt idx="20">
                  <c:v>70836.990000000005</c:v>
                </c:pt>
                <c:pt idx="21">
                  <c:v>150669.57</c:v>
                </c:pt>
                <c:pt idx="22">
                  <c:v>108591.18</c:v>
                </c:pt>
                <c:pt idx="23">
                  <c:v>106690.45</c:v>
                </c:pt>
                <c:pt idx="24">
                  <c:v>133349.07999999999</c:v>
                </c:pt>
                <c:pt idx="25">
                  <c:v>102867.39</c:v>
                </c:pt>
                <c:pt idx="26">
                  <c:v>103763.78</c:v>
                </c:pt>
                <c:pt idx="27">
                  <c:v>134817.32</c:v>
                </c:pt>
                <c:pt idx="28">
                  <c:v>105229.66</c:v>
                </c:pt>
                <c:pt idx="29">
                  <c:v>139754.76</c:v>
                </c:pt>
                <c:pt idx="30">
                  <c:v>112335.71</c:v>
                </c:pt>
                <c:pt idx="31">
                  <c:v>111507.34</c:v>
                </c:pt>
                <c:pt idx="32">
                  <c:v>69860.45</c:v>
                </c:pt>
                <c:pt idx="33">
                  <c:v>123783.21</c:v>
                </c:pt>
                <c:pt idx="34">
                  <c:v>148640.73000000001</c:v>
                </c:pt>
                <c:pt idx="35">
                  <c:v>175404.19</c:v>
                </c:pt>
                <c:pt idx="36">
                  <c:v>136799.54999999999</c:v>
                </c:pt>
                <c:pt idx="37">
                  <c:v>75866.179999999993</c:v>
                </c:pt>
                <c:pt idx="38">
                  <c:v>60705.23</c:v>
                </c:pt>
                <c:pt idx="39">
                  <c:v>132117.67000000001</c:v>
                </c:pt>
                <c:pt idx="40">
                  <c:v>71131.89</c:v>
                </c:pt>
                <c:pt idx="41">
                  <c:v>56750.81</c:v>
                </c:pt>
                <c:pt idx="42">
                  <c:v>192530.84</c:v>
                </c:pt>
                <c:pt idx="43">
                  <c:v>40161</c:v>
                </c:pt>
                <c:pt idx="44">
                  <c:v>12957.12</c:v>
                </c:pt>
                <c:pt idx="45">
                  <c:v>43251.54</c:v>
                </c:pt>
                <c:pt idx="46">
                  <c:v>84131.04</c:v>
                </c:pt>
              </c:numCache>
            </c:numRef>
          </c:val>
          <c:smooth val="0"/>
          <c:extLst>
            <c:ext xmlns:c16="http://schemas.microsoft.com/office/drawing/2014/chart" uri="{C3380CC4-5D6E-409C-BE32-E72D297353CC}">
              <c16:uniqueId val="{00000000-6A06-4719-BE59-357A3A6C5333}"/>
            </c:ext>
          </c:extLst>
        </c:ser>
        <c:dLbls>
          <c:dLblPos val="ctr"/>
          <c:showLegendKey val="0"/>
          <c:showVal val="0"/>
          <c:showCatName val="0"/>
          <c:showSerName val="0"/>
          <c:showPercent val="0"/>
          <c:showBubbleSize val="0"/>
        </c:dLbls>
        <c:marker val="1"/>
        <c:smooth val="0"/>
        <c:axId val="1440284847"/>
        <c:axId val="1440286287"/>
      </c:lineChart>
      <c:catAx>
        <c:axId val="1440284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86287"/>
        <c:crosses val="autoZero"/>
        <c:auto val="1"/>
        <c:lblAlgn val="ctr"/>
        <c:lblOffset val="100"/>
        <c:noMultiLvlLbl val="0"/>
      </c:catAx>
      <c:valAx>
        <c:axId val="1440286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02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6350</xdr:colOff>
      <xdr:row>0</xdr:row>
      <xdr:rowOff>101600</xdr:rowOff>
    </xdr:from>
    <xdr:to>
      <xdr:col>11</xdr:col>
      <xdr:colOff>443818</xdr:colOff>
      <xdr:row>7</xdr:row>
      <xdr:rowOff>107950</xdr:rowOff>
    </xdr:to>
    <xdr:graphicFrame macro="">
      <xdr:nvGraphicFramePr>
        <xdr:cNvPr id="3" name="Chart 2">
          <a:extLst>
            <a:ext uri="{FF2B5EF4-FFF2-40B4-BE49-F238E27FC236}">
              <a16:creationId xmlns:a16="http://schemas.microsoft.com/office/drawing/2014/main" id="{C7AEB81A-7609-9648-BEF5-C4FDE642D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50800</xdr:colOff>
      <xdr:row>8</xdr:row>
      <xdr:rowOff>44450</xdr:rowOff>
    </xdr:from>
    <xdr:to>
      <xdr:col>12</xdr:col>
      <xdr:colOff>368300</xdr:colOff>
      <xdr:row>20</xdr:row>
      <xdr:rowOff>38100</xdr:rowOff>
    </xdr:to>
    <xdr:graphicFrame macro="">
      <xdr:nvGraphicFramePr>
        <xdr:cNvPr id="4" name="Chart 3">
          <a:extLst>
            <a:ext uri="{FF2B5EF4-FFF2-40B4-BE49-F238E27FC236}">
              <a16:creationId xmlns:a16="http://schemas.microsoft.com/office/drawing/2014/main" id="{87CF2930-46CC-ED60-7142-50331D0AE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49025</xdr:colOff>
      <xdr:row>21</xdr:row>
      <xdr:rowOff>162572</xdr:rowOff>
    </xdr:from>
    <xdr:to>
      <xdr:col>12</xdr:col>
      <xdr:colOff>464301</xdr:colOff>
      <xdr:row>38</xdr:row>
      <xdr:rowOff>61451</xdr:rowOff>
    </xdr:to>
    <xdr:graphicFrame macro="">
      <xdr:nvGraphicFramePr>
        <xdr:cNvPr id="5" name="Chart 4">
          <a:extLst>
            <a:ext uri="{FF2B5EF4-FFF2-40B4-BE49-F238E27FC236}">
              <a16:creationId xmlns:a16="http://schemas.microsoft.com/office/drawing/2014/main" id="{43AFC417-33E4-A90E-3DE6-0ACB5F6E2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298450</xdr:colOff>
      <xdr:row>39</xdr:row>
      <xdr:rowOff>152400</xdr:rowOff>
    </xdr:from>
    <xdr:to>
      <xdr:col>13</xdr:col>
      <xdr:colOff>196850</xdr:colOff>
      <xdr:row>60</xdr:row>
      <xdr:rowOff>76200</xdr:rowOff>
    </xdr:to>
    <xdr:graphicFrame macro="">
      <xdr:nvGraphicFramePr>
        <xdr:cNvPr id="6" name="Chart 5">
          <a:extLst>
            <a:ext uri="{FF2B5EF4-FFF2-40B4-BE49-F238E27FC236}">
              <a16:creationId xmlns:a16="http://schemas.microsoft.com/office/drawing/2014/main" id="{2E7A2098-4FA3-4A69-B28D-402721D3E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311150</xdr:colOff>
      <xdr:row>64</xdr:row>
      <xdr:rowOff>69850</xdr:rowOff>
    </xdr:from>
    <xdr:to>
      <xdr:col>11</xdr:col>
      <xdr:colOff>396022</xdr:colOff>
      <xdr:row>79</xdr:row>
      <xdr:rowOff>50800</xdr:rowOff>
    </xdr:to>
    <xdr:graphicFrame macro="">
      <xdr:nvGraphicFramePr>
        <xdr:cNvPr id="7" name="Chart 6">
          <a:extLst>
            <a:ext uri="{FF2B5EF4-FFF2-40B4-BE49-F238E27FC236}">
              <a16:creationId xmlns:a16="http://schemas.microsoft.com/office/drawing/2014/main" id="{301482A9-0FEE-C517-5BA5-CA27F1702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311150</xdr:colOff>
      <xdr:row>141</xdr:row>
      <xdr:rowOff>177800</xdr:rowOff>
    </xdr:from>
    <xdr:to>
      <xdr:col>10</xdr:col>
      <xdr:colOff>107950</xdr:colOff>
      <xdr:row>156</xdr:row>
      <xdr:rowOff>158750</xdr:rowOff>
    </xdr:to>
    <xdr:graphicFrame macro="">
      <xdr:nvGraphicFramePr>
        <xdr:cNvPr id="8" name="Chart 7">
          <a:extLst>
            <a:ext uri="{FF2B5EF4-FFF2-40B4-BE49-F238E27FC236}">
              <a16:creationId xmlns:a16="http://schemas.microsoft.com/office/drawing/2014/main" id="{0B5DB54C-8E7F-69B5-29A4-7526F23CF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0</xdr:colOff>
      <xdr:row>15</xdr:row>
      <xdr:rowOff>19050</xdr:rowOff>
    </xdr:from>
    <xdr:ext cx="184731" cy="264560"/>
    <xdr:sp macro="" textlink="">
      <xdr:nvSpPr>
        <xdr:cNvPr id="15" name="TextBox 14">
          <a:extLst>
            <a:ext uri="{FF2B5EF4-FFF2-40B4-BE49-F238E27FC236}">
              <a16:creationId xmlns:a16="http://schemas.microsoft.com/office/drawing/2014/main" id="{BB233397-CDE8-9BC5-0F6A-3B6ECCF3838E}"/>
            </a:ext>
          </a:extLst>
        </xdr:cNvPr>
        <xdr:cNvSpPr txBox="1"/>
      </xdr:nvSpPr>
      <xdr:spPr>
        <a:xfrm>
          <a:off x="4362450" y="278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36560</xdr:rowOff>
    </xdr:from>
    <xdr:to>
      <xdr:col>23</xdr:col>
      <xdr:colOff>179915</xdr:colOff>
      <xdr:row>50</xdr:row>
      <xdr:rowOff>79375</xdr:rowOff>
    </xdr:to>
    <xdr:sp macro="" textlink="">
      <xdr:nvSpPr>
        <xdr:cNvPr id="2" name="Rectangle 1">
          <a:extLst>
            <a:ext uri="{FF2B5EF4-FFF2-40B4-BE49-F238E27FC236}">
              <a16:creationId xmlns:a16="http://schemas.microsoft.com/office/drawing/2014/main" id="{F007EF6E-2531-A6EE-2263-83F6115CF1A8}"/>
            </a:ext>
          </a:extLst>
        </xdr:cNvPr>
        <xdr:cNvSpPr/>
      </xdr:nvSpPr>
      <xdr:spPr>
        <a:xfrm>
          <a:off x="0" y="396393"/>
          <a:ext cx="14298082" cy="86788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HEALTH</a:t>
          </a:r>
          <a:r>
            <a:rPr lang="en-IN" sz="1800" b="1" baseline="0"/>
            <a:t> C</a:t>
          </a:r>
          <a:r>
            <a:rPr lang="en-IN" sz="1800" b="1"/>
            <a:t>ARE ANALYSIS DASHBOARD</a:t>
          </a:r>
        </a:p>
      </xdr:txBody>
    </xdr:sp>
    <xdr:clientData/>
  </xdr:twoCellAnchor>
  <xdr:twoCellAnchor editAs="oneCell">
    <xdr:from>
      <xdr:col>1</xdr:col>
      <xdr:colOff>381000</xdr:colOff>
      <xdr:row>5</xdr:row>
      <xdr:rowOff>101393</xdr:rowOff>
    </xdr:from>
    <xdr:to>
      <xdr:col>5</xdr:col>
      <xdr:colOff>95250</xdr:colOff>
      <xdr:row>10</xdr:row>
      <xdr:rowOff>63500</xdr:rowOff>
    </xdr:to>
    <mc:AlternateContent xmlns:mc="http://schemas.openxmlformats.org/markup-compatibility/2006">
      <mc:Choice xmlns:a14="http://schemas.microsoft.com/office/drawing/2010/main" Requires="a14">
        <xdr:graphicFrame macro="">
          <xdr:nvGraphicFramePr>
            <xdr:cNvPr id="4" name="Age">
              <a:extLst>
                <a:ext uri="{FF2B5EF4-FFF2-40B4-BE49-F238E27FC236}">
                  <a16:creationId xmlns:a16="http://schemas.microsoft.com/office/drawing/2014/main" id="{7DC6E182-9E81-4C37-AEBE-7EE5E17A756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83436" y="996906"/>
              <a:ext cx="2123993" cy="85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135465</xdr:colOff>
      <xdr:row>5</xdr:row>
      <xdr:rowOff>118533</xdr:rowOff>
    </xdr:from>
    <xdr:to>
      <xdr:col>9</xdr:col>
      <xdr:colOff>254000</xdr:colOff>
      <xdr:row>10</xdr:row>
      <xdr:rowOff>52916</xdr:rowOff>
    </xdr:to>
    <mc:AlternateContent xmlns:mc="http://schemas.openxmlformats.org/markup-compatibility/2006">
      <mc:Choice xmlns:a14="http://schemas.microsoft.com/office/drawing/2010/main" Requires="a14">
        <xdr:graphicFrame macro="">
          <xdr:nvGraphicFramePr>
            <xdr:cNvPr id="5" name="Diabetes Status">
              <a:extLst>
                <a:ext uri="{FF2B5EF4-FFF2-40B4-BE49-F238E27FC236}">
                  <a16:creationId xmlns:a16="http://schemas.microsoft.com/office/drawing/2014/main" id="{C83A450A-5892-4D1A-BF76-9F9823161DC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147644" y="1014046"/>
              <a:ext cx="2528279" cy="82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306917</xdr:colOff>
      <xdr:row>5</xdr:row>
      <xdr:rowOff>122766</xdr:rowOff>
    </xdr:from>
    <xdr:to>
      <xdr:col>14</xdr:col>
      <xdr:colOff>116415</xdr:colOff>
      <xdr:row>10</xdr:row>
      <xdr:rowOff>52915</xdr:rowOff>
    </xdr:to>
    <mc:AlternateContent xmlns:mc="http://schemas.openxmlformats.org/markup-compatibility/2006">
      <mc:Choice xmlns:a14="http://schemas.microsoft.com/office/drawing/2010/main" Requires="a14">
        <xdr:graphicFrame macro="">
          <xdr:nvGraphicFramePr>
            <xdr:cNvPr id="6" name="Weight Status">
              <a:extLst>
                <a:ext uri="{FF2B5EF4-FFF2-40B4-BE49-F238E27FC236}">
                  <a16:creationId xmlns:a16="http://schemas.microsoft.com/office/drawing/2014/main" id="{2C76D954-378B-40CA-AD6F-EDB1EC00DC2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728840" y="1018279"/>
              <a:ext cx="2821678" cy="825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120650</xdr:colOff>
      <xdr:row>5</xdr:row>
      <xdr:rowOff>118533</xdr:rowOff>
    </xdr:from>
    <xdr:to>
      <xdr:col>18</xdr:col>
      <xdr:colOff>328083</xdr:colOff>
      <xdr:row>10</xdr:row>
      <xdr:rowOff>10583</xdr:rowOff>
    </xdr:to>
    <mc:AlternateContent xmlns:mc="http://schemas.openxmlformats.org/markup-compatibility/2006">
      <mc:Choice xmlns:a14="http://schemas.microsoft.com/office/drawing/2010/main" Requires="a14">
        <xdr:graphicFrame macro="">
          <xdr:nvGraphicFramePr>
            <xdr:cNvPr id="7" name="State ID">
              <a:extLst>
                <a:ext uri="{FF2B5EF4-FFF2-40B4-BE49-F238E27FC236}">
                  <a16:creationId xmlns:a16="http://schemas.microsoft.com/office/drawing/2014/main" id="{E55ABE2A-F29E-4C8E-B1FE-DF0FA06FF09D}"/>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dr:sp macro="" textlink="">
          <xdr:nvSpPr>
            <xdr:cNvPr id="0" name=""/>
            <xdr:cNvSpPr>
              <a:spLocks noTextEdit="1"/>
            </xdr:cNvSpPr>
          </xdr:nvSpPr>
          <xdr:spPr>
            <a:xfrm>
              <a:off x="8554753" y="1014046"/>
              <a:ext cx="2617176" cy="787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370417</xdr:colOff>
      <xdr:row>5</xdr:row>
      <xdr:rowOff>137584</xdr:rowOff>
    </xdr:from>
    <xdr:to>
      <xdr:col>23</xdr:col>
      <xdr:colOff>95250</xdr:colOff>
      <xdr:row>10</xdr:row>
      <xdr:rowOff>52917</xdr:rowOff>
    </xdr:to>
    <mc:AlternateContent xmlns:mc="http://schemas.openxmlformats.org/markup-compatibility/2006">
      <mc:Choice xmlns:a14="http://schemas.microsoft.com/office/drawing/2010/main" Requires="a14">
        <xdr:graphicFrame macro="">
          <xdr:nvGraphicFramePr>
            <xdr:cNvPr id="8" name="Customer ID">
              <a:extLst>
                <a:ext uri="{FF2B5EF4-FFF2-40B4-BE49-F238E27FC236}">
                  <a16:creationId xmlns:a16="http://schemas.microsoft.com/office/drawing/2014/main" id="{6EEAF57D-FC04-4BE8-90F2-B7F41E6F9DFB}"/>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11214263" y="1033097"/>
              <a:ext cx="2737013" cy="810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84668</xdr:rowOff>
    </xdr:from>
    <xdr:to>
      <xdr:col>1</xdr:col>
      <xdr:colOff>330200</xdr:colOff>
      <xdr:row>14</xdr:row>
      <xdr:rowOff>148168</xdr:rowOff>
    </xdr:to>
    <mc:AlternateContent xmlns:mc="http://schemas.openxmlformats.org/markup-compatibility/2006" xmlns:a14="http://schemas.microsoft.com/office/drawing/2010/main">
      <mc:Choice Requires="a14">
        <xdr:graphicFrame macro="">
          <xdr:nvGraphicFramePr>
            <xdr:cNvPr id="9" name="City tier">
              <a:extLst>
                <a:ext uri="{FF2B5EF4-FFF2-40B4-BE49-F238E27FC236}">
                  <a16:creationId xmlns:a16="http://schemas.microsoft.com/office/drawing/2014/main" id="{7F6828B0-E524-4622-B64C-8EB9595D834B}"/>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0" y="923821"/>
              <a:ext cx="944033" cy="1743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107949</xdr:rowOff>
    </xdr:from>
    <xdr:to>
      <xdr:col>1</xdr:col>
      <xdr:colOff>443069</xdr:colOff>
      <xdr:row>18</xdr:row>
      <xdr:rowOff>126999</xdr:rowOff>
    </xdr:to>
    <xdr:sp macro="" textlink="' PivotTable &amp;Charts'!C173">
      <xdr:nvSpPr>
        <xdr:cNvPr id="10" name="TextBox 9">
          <a:extLst>
            <a:ext uri="{FF2B5EF4-FFF2-40B4-BE49-F238E27FC236}">
              <a16:creationId xmlns:a16="http://schemas.microsoft.com/office/drawing/2014/main" id="{EBE993AF-577E-4E19-32B5-8D71D587D2E1}"/>
            </a:ext>
          </a:extLst>
        </xdr:cNvPr>
        <xdr:cNvSpPr txBox="1"/>
      </xdr:nvSpPr>
      <xdr:spPr>
        <a:xfrm>
          <a:off x="0" y="3113019"/>
          <a:ext cx="1051238" cy="3946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2A96EFBF-09B3-4A5D-916F-85593B0B3C85}" type="TxLink">
            <a:rPr lang="en-US" sz="1100" b="0" i="0" u="none" strike="noStrike">
              <a:solidFill>
                <a:srgbClr val="000000"/>
              </a:solidFill>
              <a:latin typeface="Calibri"/>
              <a:ea typeface="Calibri"/>
              <a:cs typeface="Calibri"/>
            </a:rPr>
            <a:pPr/>
            <a:t>4242121.96</a:t>
          </a:fld>
          <a:endParaRPr lang="en-IN" sz="1100"/>
        </a:p>
      </xdr:txBody>
    </xdr:sp>
    <xdr:clientData/>
  </xdr:twoCellAnchor>
  <xdr:twoCellAnchor>
    <xdr:from>
      <xdr:col>0</xdr:col>
      <xdr:colOff>118620</xdr:colOff>
      <xdr:row>26</xdr:row>
      <xdr:rowOff>13274</xdr:rowOff>
    </xdr:from>
    <xdr:to>
      <xdr:col>1</xdr:col>
      <xdr:colOff>185369</xdr:colOff>
      <xdr:row>28</xdr:row>
      <xdr:rowOff>73432</xdr:rowOff>
    </xdr:to>
    <xdr:sp macro="" textlink="' PivotTable &amp;Charts'!C178">
      <xdr:nvSpPr>
        <xdr:cNvPr id="11" name="TextBox 10">
          <a:extLst>
            <a:ext uri="{FF2B5EF4-FFF2-40B4-BE49-F238E27FC236}">
              <a16:creationId xmlns:a16="http://schemas.microsoft.com/office/drawing/2014/main" id="{0DCEB1CB-1290-F941-5FD5-953AB2C2B2CE}"/>
            </a:ext>
          </a:extLst>
        </xdr:cNvPr>
        <xdr:cNvSpPr txBox="1"/>
      </xdr:nvSpPr>
      <xdr:spPr>
        <a:xfrm>
          <a:off x="118620" y="4896513"/>
          <a:ext cx="674918" cy="4357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F90E0910-7E5B-47DE-ABE6-FF9A7B5BCF36}" type="TxLink">
            <a:rPr lang="en-US" sz="1100" b="0" i="0" u="none" strike="noStrike">
              <a:solidFill>
                <a:srgbClr val="000000"/>
              </a:solidFill>
              <a:latin typeface="Calibri"/>
              <a:ea typeface="Calibri"/>
              <a:cs typeface="Calibri"/>
            </a:rPr>
            <a:pPr/>
            <a:t>431</a:t>
          </a:fld>
          <a:endParaRPr lang="en-IN" sz="1100"/>
        </a:p>
      </xdr:txBody>
    </xdr:sp>
    <xdr:clientData/>
  </xdr:twoCellAnchor>
  <xdr:twoCellAnchor>
    <xdr:from>
      <xdr:col>0</xdr:col>
      <xdr:colOff>107323</xdr:colOff>
      <xdr:row>15</xdr:row>
      <xdr:rowOff>24841</xdr:rowOff>
    </xdr:from>
    <xdr:to>
      <xdr:col>1</xdr:col>
      <xdr:colOff>286332</xdr:colOff>
      <xdr:row>16</xdr:row>
      <xdr:rowOff>107392</xdr:rowOff>
    </xdr:to>
    <xdr:sp macro="" textlink="">
      <xdr:nvSpPr>
        <xdr:cNvPr id="12" name="TextBox 11">
          <a:extLst>
            <a:ext uri="{FF2B5EF4-FFF2-40B4-BE49-F238E27FC236}">
              <a16:creationId xmlns:a16="http://schemas.microsoft.com/office/drawing/2014/main" id="{46302D79-5F8D-DEF0-1576-8E2AEC42C2A1}"/>
            </a:ext>
          </a:extLst>
        </xdr:cNvPr>
        <xdr:cNvSpPr txBox="1"/>
      </xdr:nvSpPr>
      <xdr:spPr>
        <a:xfrm>
          <a:off x="107323" y="2723591"/>
          <a:ext cx="792842" cy="262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rPr>
            <a:t>Charges</a:t>
          </a:r>
        </a:p>
        <a:p>
          <a:endParaRPr lang="en-IN" sz="1100"/>
        </a:p>
      </xdr:txBody>
    </xdr:sp>
    <xdr:clientData/>
  </xdr:twoCellAnchor>
  <xdr:twoCellAnchor>
    <xdr:from>
      <xdr:col>0</xdr:col>
      <xdr:colOff>6996</xdr:colOff>
      <xdr:row>23</xdr:row>
      <xdr:rowOff>50880</xdr:rowOff>
    </xdr:from>
    <xdr:to>
      <xdr:col>1</xdr:col>
      <xdr:colOff>393521</xdr:colOff>
      <xdr:row>26</xdr:row>
      <xdr:rowOff>31830</xdr:rowOff>
    </xdr:to>
    <xdr:sp macro="" textlink="">
      <xdr:nvSpPr>
        <xdr:cNvPr id="13" name="TextBox 12">
          <a:extLst>
            <a:ext uri="{FF2B5EF4-FFF2-40B4-BE49-F238E27FC236}">
              <a16:creationId xmlns:a16="http://schemas.microsoft.com/office/drawing/2014/main" id="{09C50C53-6923-664B-BDA0-1B7ADB37A18B}"/>
            </a:ext>
          </a:extLst>
        </xdr:cNvPr>
        <xdr:cNvSpPr txBox="1"/>
      </xdr:nvSpPr>
      <xdr:spPr>
        <a:xfrm>
          <a:off x="6996" y="4370669"/>
          <a:ext cx="994694" cy="54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Number of</a:t>
          </a:r>
          <a:r>
            <a:rPr lang="en-IN" sz="1100" baseline="0"/>
            <a:t> Customers</a:t>
          </a:r>
        </a:p>
        <a:p>
          <a:endParaRPr lang="en-IN" sz="1100"/>
        </a:p>
      </xdr:txBody>
    </xdr:sp>
    <xdr:clientData/>
  </xdr:twoCellAnchor>
  <xdr:twoCellAnchor>
    <xdr:from>
      <xdr:col>0</xdr:col>
      <xdr:colOff>75678</xdr:colOff>
      <xdr:row>20</xdr:row>
      <xdr:rowOff>174450</xdr:rowOff>
    </xdr:from>
    <xdr:to>
      <xdr:col>1</xdr:col>
      <xdr:colOff>272434</xdr:colOff>
      <xdr:row>23</xdr:row>
      <xdr:rowOff>1</xdr:rowOff>
    </xdr:to>
    <xdr:sp macro="" textlink="' PivotTable &amp;Charts'!C182">
      <xdr:nvSpPr>
        <xdr:cNvPr id="14" name="TextBox 13">
          <a:extLst>
            <a:ext uri="{FF2B5EF4-FFF2-40B4-BE49-F238E27FC236}">
              <a16:creationId xmlns:a16="http://schemas.microsoft.com/office/drawing/2014/main" id="{E48702B3-5979-2C57-25ED-0F03210FB75D}"/>
            </a:ext>
          </a:extLst>
        </xdr:cNvPr>
        <xdr:cNvSpPr txBox="1"/>
      </xdr:nvSpPr>
      <xdr:spPr>
        <a:xfrm>
          <a:off x="75678" y="3930788"/>
          <a:ext cx="804925" cy="389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ea typeface="Calibri"/>
              <a:cs typeface="Calibri"/>
            </a:rPr>
            <a:t>   </a:t>
          </a:r>
          <a:fld id="{23EFADF1-F6C1-4FCB-A24E-19988B6CCAC6}" type="TxLink">
            <a:rPr lang="en-US" sz="1100" b="0" i="0" u="none" strike="noStrike">
              <a:solidFill>
                <a:srgbClr val="000000"/>
              </a:solidFill>
              <a:latin typeface="Calibri"/>
              <a:ea typeface="Calibri"/>
              <a:cs typeface="Calibri"/>
            </a:rPr>
            <a:pPr/>
            <a:t>262</a:t>
          </a:fld>
          <a:endParaRPr lang="en-IN" sz="1100"/>
        </a:p>
      </xdr:txBody>
    </xdr:sp>
    <xdr:clientData/>
  </xdr:twoCellAnchor>
  <xdr:twoCellAnchor>
    <xdr:from>
      <xdr:col>0</xdr:col>
      <xdr:colOff>1</xdr:colOff>
      <xdr:row>19</xdr:row>
      <xdr:rowOff>15557</xdr:rowOff>
    </xdr:from>
    <xdr:to>
      <xdr:col>1</xdr:col>
      <xdr:colOff>438240</xdr:colOff>
      <xdr:row>21</xdr:row>
      <xdr:rowOff>35266</xdr:rowOff>
    </xdr:to>
    <xdr:sp macro="" textlink="">
      <xdr:nvSpPr>
        <xdr:cNvPr id="16" name="TextBox 15">
          <a:extLst>
            <a:ext uri="{FF2B5EF4-FFF2-40B4-BE49-F238E27FC236}">
              <a16:creationId xmlns:a16="http://schemas.microsoft.com/office/drawing/2014/main" id="{513B4B58-3FED-B7EC-AECE-6CCCCC79CBB3}"/>
            </a:ext>
          </a:extLst>
        </xdr:cNvPr>
        <xdr:cNvSpPr txBox="1"/>
      </xdr:nvSpPr>
      <xdr:spPr>
        <a:xfrm>
          <a:off x="1" y="3584078"/>
          <a:ext cx="1046408" cy="395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major surgeries</a:t>
          </a:r>
          <a:endParaRPr lang="en-IN" sz="1100"/>
        </a:p>
      </xdr:txBody>
    </xdr:sp>
    <xdr:clientData/>
  </xdr:twoCellAnchor>
  <xdr:twoCellAnchor>
    <xdr:from>
      <xdr:col>8</xdr:col>
      <xdr:colOff>187371</xdr:colOff>
      <xdr:row>10</xdr:row>
      <xdr:rowOff>95249</xdr:rowOff>
    </xdr:from>
    <xdr:to>
      <xdr:col>14</xdr:col>
      <xdr:colOff>518583</xdr:colOff>
      <xdr:row>29</xdr:row>
      <xdr:rowOff>116417</xdr:rowOff>
    </xdr:to>
    <xdr:graphicFrame macro="">
      <xdr:nvGraphicFramePr>
        <xdr:cNvPr id="15" name="Chart 14">
          <a:extLst>
            <a:ext uri="{FF2B5EF4-FFF2-40B4-BE49-F238E27FC236}">
              <a16:creationId xmlns:a16="http://schemas.microsoft.com/office/drawing/2014/main" id="{D5A06CCF-9BE0-4D30-A71F-FAE0E3DE1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410961</xdr:colOff>
      <xdr:row>10</xdr:row>
      <xdr:rowOff>116416</xdr:rowOff>
    </xdr:from>
    <xdr:to>
      <xdr:col>8</xdr:col>
      <xdr:colOff>116416</xdr:colOff>
      <xdr:row>29</xdr:row>
      <xdr:rowOff>63500</xdr:rowOff>
    </xdr:to>
    <xdr:graphicFrame macro="">
      <xdr:nvGraphicFramePr>
        <xdr:cNvPr id="17" name="Chart 16">
          <a:extLst>
            <a:ext uri="{FF2B5EF4-FFF2-40B4-BE49-F238E27FC236}">
              <a16:creationId xmlns:a16="http://schemas.microsoft.com/office/drawing/2014/main" id="{8F1371F5-0959-4648-931F-E5BC29A18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29</xdr:row>
      <xdr:rowOff>127000</xdr:rowOff>
    </xdr:from>
    <xdr:to>
      <xdr:col>6</xdr:col>
      <xdr:colOff>571500</xdr:colOff>
      <xdr:row>49</xdr:row>
      <xdr:rowOff>137583</xdr:rowOff>
    </xdr:to>
    <xdr:graphicFrame macro="">
      <xdr:nvGraphicFramePr>
        <xdr:cNvPr id="18" name="Chart 17">
          <a:extLst>
            <a:ext uri="{FF2B5EF4-FFF2-40B4-BE49-F238E27FC236}">
              <a16:creationId xmlns:a16="http://schemas.microsoft.com/office/drawing/2014/main" id="{8FDB0E92-8AC5-4107-B790-1252BC6E3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508000</xdr:colOff>
      <xdr:row>29</xdr:row>
      <xdr:rowOff>141148</xdr:rowOff>
    </xdr:from>
    <xdr:to>
      <xdr:col>23</xdr:col>
      <xdr:colOff>127000</xdr:colOff>
      <xdr:row>50</xdr:row>
      <xdr:rowOff>0</xdr:rowOff>
    </xdr:to>
    <xdr:graphicFrame macro="">
      <xdr:nvGraphicFramePr>
        <xdr:cNvPr id="19" name="Chart 18">
          <a:extLst>
            <a:ext uri="{FF2B5EF4-FFF2-40B4-BE49-F238E27FC236}">
              <a16:creationId xmlns:a16="http://schemas.microsoft.com/office/drawing/2014/main" id="{461CE040-96C8-4D7B-9D35-287ADC2BB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12869</xdr:colOff>
      <xdr:row>29</xdr:row>
      <xdr:rowOff>169334</xdr:rowOff>
    </xdr:from>
    <xdr:to>
      <xdr:col>13</xdr:col>
      <xdr:colOff>465667</xdr:colOff>
      <xdr:row>50</xdr:row>
      <xdr:rowOff>10584</xdr:rowOff>
    </xdr:to>
    <xdr:graphicFrame macro="">
      <xdr:nvGraphicFramePr>
        <xdr:cNvPr id="20" name="Chart 19">
          <a:extLst>
            <a:ext uri="{FF2B5EF4-FFF2-40B4-BE49-F238E27FC236}">
              <a16:creationId xmlns:a16="http://schemas.microsoft.com/office/drawing/2014/main" id="{1F2B7B43-C5E9-466C-8B18-A1DEBAF0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571500</xdr:colOff>
      <xdr:row>10</xdr:row>
      <xdr:rowOff>148165</xdr:rowOff>
    </xdr:from>
    <xdr:to>
      <xdr:col>23</xdr:col>
      <xdr:colOff>95250</xdr:colOff>
      <xdr:row>29</xdr:row>
      <xdr:rowOff>42334</xdr:rowOff>
    </xdr:to>
    <xdr:graphicFrame macro="">
      <xdr:nvGraphicFramePr>
        <xdr:cNvPr id="21" name="Chart 20">
          <a:extLst>
            <a:ext uri="{FF2B5EF4-FFF2-40B4-BE49-F238E27FC236}">
              <a16:creationId xmlns:a16="http://schemas.microsoft.com/office/drawing/2014/main" id="{0CCB50B0-C5CA-4B19-B7DD-22A0A82EA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6874997" backgroundQuery="1" createdVersion="8" refreshedVersion="8" minRefreshableVersion="3" recordCount="0" supportSubquery="1" supportAdvancedDrill="1" xr:uid="{A4AF948F-573B-4469-9629-F7545D113801}">
  <cacheSource type="external" connectionId="1"/>
  <cacheFields count="5">
    <cacheField name="[Measures].[Sum of HBA1C]" caption="Sum of HBA1C" numFmtId="0" hierarchy="21" level="32767"/>
    <cacheField name="[Measures].[Sum of NumberOfMajorSurgeries]" caption="Sum of NumberOfMajorSurgeries" numFmtId="0" hierarchy="22" level="32767"/>
    <cacheField name="[Range].[Any Transplants].[Any Transplants]" caption="Any Transplants" numFmtId="0" hierarchy="6" level="1">
      <sharedItems count="2">
        <s v="No"/>
        <s v="yes"/>
      </sharedItems>
    </cacheField>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4"/>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fieldsUsage count="2">
        <fieldUsage x="-1"/>
        <fieldUsage x="2"/>
      </fieldsUsage>
    </cacheHierarchy>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7453705" backgroundQuery="1" createdVersion="8" refreshedVersion="8" minRefreshableVersion="3" recordCount="0" supportSubquery="1" supportAdvancedDrill="1" xr:uid="{1DA8C1E0-6789-4E70-A3D3-E05473A9566F}">
  <cacheSource type="external" connectionId="1"/>
  <cacheFields count="5">
    <cacheField name="[Range].[Cancer history].[Cancer history]" caption="Cancer history" numFmtId="0" hierarchy="7" level="1">
      <sharedItems count="2">
        <s v="No"/>
        <s v="Yes"/>
      </sharedItems>
    </cacheField>
    <cacheField name="[Range].[smoker].[smoker]" caption="smoker" numFmtId="0" hierarchy="9" level="1">
      <sharedItems count="2">
        <s v="No"/>
        <s v="Yes"/>
      </sharedItems>
    </cacheField>
    <cacheField name="[Measures].[Count of smoker]" caption="Count of smoker" numFmtId="0" hierarchy="20"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4"/>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0"/>
      </fieldsUsage>
    </cacheHierarchy>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1"/>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7916667" backgroundQuery="1" createdVersion="8" refreshedVersion="8" minRefreshableVersion="3" recordCount="0" supportSubquery="1" supportAdvancedDrill="1" xr:uid="{CD686EE5-B835-499C-9996-2C5A156676BC}">
  <cacheSource type="external" connectionId="1"/>
  <cacheFields count="4">
    <cacheField name="[Range].[Weight Status].[Weight Status]" caption="Weight Status" numFmtId="0" hierarchy="2" level="1">
      <sharedItems count="1">
        <s v="Normal Weight"/>
      </sharedItems>
    </cacheField>
    <cacheField name="[Measures].[Sum of charges]" caption="Sum of charges" numFmtId="0" hierarchy="23" level="32767"/>
    <cacheField name="[Range].[Diabetes Status].[Diabetes Status]" caption="Diabetes Status" numFmtId="0" hierarchy="4" level="1">
      <sharedItems count="3">
        <s v="Diabetes"/>
        <s v="Normal"/>
        <s v="Prediabetes"/>
      </sharedItems>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2"/>
      </fieldsUsage>
    </cacheHierarchy>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8495368" backgroundQuery="1" createdVersion="8" refreshedVersion="8" minRefreshableVersion="3" recordCount="0" supportSubquery="1" supportAdvancedDrill="1" xr:uid="{40D30C78-6EB3-42D1-9423-8A3953752E0E}">
  <cacheSource type="external" connectionId="1"/>
  <cacheFields count="5">
    <cacheField name="[Range].[Hospital tier].[Hospital tier]" caption="Hospital tier" numFmtId="0" hierarchy="13" level="1">
      <sharedItems count="3">
        <s v="tier - 1"/>
        <s v="tier - 2"/>
        <s v="tier - 3"/>
      </sharedItems>
    </cacheField>
    <cacheField name="[Range].[State ID].[State ID]" caption="State ID" numFmtId="0" hierarchy="15" level="1">
      <sharedItems count="12">
        <s v="R1011"/>
        <s v="R1012"/>
        <s v="R1013"/>
        <s v="R1014"/>
        <s v="R1015"/>
        <s v="R1016"/>
        <s v="R1017"/>
        <s v="R1018"/>
        <s v="R1019"/>
        <s v="R1023"/>
        <s v="R1024"/>
        <s v="Unknown"/>
      </sharedItems>
    </cacheField>
    <cacheField name="[Measures].[Average of charges]" caption="Average of charges" numFmtId="0" hierarchy="26"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4"/>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0"/>
      </fieldsUsage>
    </cacheHierarchy>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fieldsUsage count="2">
        <fieldUsage x="-1"/>
        <fieldUsage x="1"/>
      </fieldsUsage>
    </cacheHierarchy>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9074076" backgroundQuery="1" createdVersion="8" refreshedVersion="8" minRefreshableVersion="3" recordCount="0" supportSubquery="1" supportAdvancedDrill="1" xr:uid="{BDDE325D-8C66-4AF1-AEEB-1B76273D0EBD}">
  <cacheSource type="external" connectionId="1"/>
  <cacheFields count="5">
    <cacheField name="[Range].[Age].[Age]" caption="Age" numFmtId="0" hierarchy="11" level="1">
      <sharedItems count="47">
        <s v="18Years"/>
        <s v="19Years"/>
        <s v="20Years"/>
        <s v="21Years"/>
        <s v="22Years"/>
        <s v="23Years"/>
        <s v="24Years"/>
        <s v="25Years"/>
        <s v="26Years"/>
        <s v="27Years"/>
        <s v="28Years"/>
        <s v="29Years"/>
        <s v="30Years"/>
        <s v="31Years"/>
        <s v="32Years"/>
        <s v="33Years"/>
        <s v="34Years"/>
        <s v="35Years"/>
        <s v="36Years"/>
        <s v="37Years"/>
        <s v="38Years"/>
        <s v="39Years"/>
        <s v="40Years"/>
        <s v="41Years"/>
        <s v="42Years"/>
        <s v="43Years"/>
        <s v="44Years"/>
        <s v="45Years"/>
        <s v="46Years"/>
        <s v="47Years"/>
        <s v="48Years"/>
        <s v="49Years"/>
        <s v="50Years"/>
        <s v="51Years"/>
        <s v="52Years"/>
        <s v="53Years"/>
        <s v="54Years"/>
        <s v="55Years"/>
        <s v="56Years"/>
        <s v="57Years"/>
        <s v="58Years"/>
        <s v="59Years"/>
        <s v="60Years"/>
        <s v="61Years"/>
        <s v="62Years"/>
        <s v="63Years"/>
        <s v="64Years"/>
      </sharedItems>
    </cacheField>
    <cacheField name="[Measures].[Sum of HBA1C]" caption="Sum of HBA1C" numFmtId="0" hierarchy="21" level="32767"/>
    <cacheField name="[Measures].[Sum of BMI]" caption="Sum of BMI" numFmtId="0" hierarchy="28"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4"/>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fieldsUsage count="2">
        <fieldUsage x="-1"/>
        <fieldUsage x="0"/>
      </fieldsUsage>
    </cacheHierarchy>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9652776" backgroundQuery="1" createdVersion="8" refreshedVersion="8" minRefreshableVersion="3" recordCount="0" supportSubquery="1" supportAdvancedDrill="1" xr:uid="{84117079-A33C-4511-B263-976ABF139FBE}">
  <cacheSource type="external" connectionId="1"/>
  <cacheFields count="4">
    <cacheField name="[Range].[Age].[Age]" caption="Age" numFmtId="0" hierarchy="11" level="1">
      <sharedItems count="47">
        <s v="18Years"/>
        <s v="19Years"/>
        <s v="20Years"/>
        <s v="21Years"/>
        <s v="22Years"/>
        <s v="23Years"/>
        <s v="24Years"/>
        <s v="25Years"/>
        <s v="26Years"/>
        <s v="27Years"/>
        <s v="28Years"/>
        <s v="29Years"/>
        <s v="30Years"/>
        <s v="31Years"/>
        <s v="32Years"/>
        <s v="33Years"/>
        <s v="34Years"/>
        <s v="35Years"/>
        <s v="36Years"/>
        <s v="37Years"/>
        <s v="38Years"/>
        <s v="39Years"/>
        <s v="40Years"/>
        <s v="41Years"/>
        <s v="42Years"/>
        <s v="43Years"/>
        <s v="44Years"/>
        <s v="45Years"/>
        <s v="46Years"/>
        <s v="47Years"/>
        <s v="48Years"/>
        <s v="49Years"/>
        <s v="50Years"/>
        <s v="51Years"/>
        <s v="52Years"/>
        <s v="53Years"/>
        <s v="54Years"/>
        <s v="55Years"/>
        <s v="56Years"/>
        <s v="57Years"/>
        <s v="58Years"/>
        <s v="59Years"/>
        <s v="60Years"/>
        <s v="61Years"/>
        <s v="62Years"/>
        <s v="63Years"/>
        <s v="64Years"/>
      </sharedItems>
    </cacheField>
    <cacheField name="[Measures].[Sum of charges]" caption="Sum of charges" numFmtId="0" hierarchy="23"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fieldsUsage count="2">
        <fieldUsage x="-1"/>
        <fieldUsage x="0"/>
      </fieldsUsage>
    </cacheHierarchy>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9768522" backgroundQuery="1" createdVersion="8" refreshedVersion="8" minRefreshableVersion="3" recordCount="0" supportSubquery="1" supportAdvancedDrill="1" xr:uid="{3819E961-5B60-4D71-9432-4F41A60197D4}">
  <cacheSource type="external" connectionId="1"/>
  <cacheFields count="4">
    <cacheField name="[Range].[smoker].[smoker]" caption="smoker" numFmtId="0" hierarchy="9" level="1">
      <sharedItems count="2">
        <s v="No"/>
        <s v="Yes"/>
      </sharedItems>
    </cacheField>
    <cacheField name="[Measures].[Sum of charges]" caption="Sum of charges" numFmtId="0" hierarchy="23"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49999999" backgroundQuery="1" createdVersion="8" refreshedVersion="8" minRefreshableVersion="3" recordCount="0" supportSubquery="1" supportAdvancedDrill="1" xr:uid="{2908CB9C-AA5C-48F8-987D-6EBB7C7CF8C0}">
  <cacheSource type="external" connectionId="1"/>
  <cacheFields count="4">
    <cacheField name="[Range].[smoker].[smoker]" caption="smoker" numFmtId="0" hierarchy="9" level="1">
      <sharedItems count="2">
        <s v="No"/>
        <s v="Yes"/>
      </sharedItems>
    </cacheField>
    <cacheField name="[Measures].[Count of Customer ID]" caption="Count of Customer ID" numFmtId="0" hierarchy="30"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6.954950115738" backgroundQuery="1" createdVersion="8" refreshedVersion="8" minRefreshableVersion="3" recordCount="0" supportSubquery="1" supportAdvancedDrill="1" xr:uid="{19721090-546F-4EF8-803F-FB681A886995}">
  <cacheSource type="external" connectionId="1"/>
  <cacheFields count="4">
    <cacheField name="[Range].[smoker].[smoker]" caption="smoker" numFmtId="0" hierarchy="9" level="1">
      <sharedItems count="2">
        <s v="No"/>
        <s v="Yes"/>
      </sharedItems>
    </cacheField>
    <cacheField name="[Measures].[Sum of NumberOfMajorSurgeries]" caption="Sum of NumberOfMajorSurgeries" numFmtId="0" hierarchy="22" level="32767"/>
    <cacheField name="[Range].[Weight Status].[Weight Status]" caption="Weight Status" numFmtId="0" hierarchy="2" level="1">
      <sharedItems containsSemiMixedTypes="0" containsNonDate="0" containsString="0"/>
    </cacheField>
    <cacheField name="[Range].[Customer ID].[Customer ID]" caption="Customer ID" numFmtId="0" level="1">
      <sharedItems containsSemiMixedTypes="0" containsNonDate="0" containsString="0"/>
    </cacheField>
  </cacheFields>
  <cacheHierarchies count="31">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85.056106481483" backgroundQuery="1" createdVersion="3" refreshedVersion="8" minRefreshableVersion="3" recordCount="0" supportSubquery="1" supportAdvancedDrill="1" xr:uid="{72DBC072-4B57-41F2-A25A-77F8B97C2B1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Customer ID]" caption="Customer ID" attribute="1" defaultMemberUniqueName="[Range].[Customer ID].[All]" allUniqueName="[Range].[Customer ID].[All]" dimensionUniqueName="[Range]" displayFolder="" count="2" memberValueDatatype="130" unbalanced="0"/>
    <cacheHierarchy uniqueName="[Range].[BMI]" caption="BMI" attribute="1" defaultMemberUniqueName="[Range].[BMI].[All]" allUniqueName="[Range].[BMI].[All]" dimensionUniqueName="[Range]" displayFolder="" count="0" memberValueDatatype="5"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HBA1C]" caption="HBA1C" attribute="1" defaultMemberUniqueName="[Range].[HBA1C].[All]" allUniqueName="[Range].[HBA1C].[All]" dimensionUniqueName="[Range]" displayFolder="" count="0" memberValueDatatype="5"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OfMajorSurgeries]" caption="NumberOfMajorSurgeries" attribute="1" defaultMemberUniqueName="[Range].[NumberOfMajorSurgeries].[All]" allUniqueName="[Range].[NumberOfMajorSurgeries].[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Age]" caption="Age" attribute="1" defaultMemberUniqueName="[Range].[Age].[All]" allUniqueName="[Range].[Age].[All]" dimensionUniqueName="[Range]" displayFolder="" count="2" memberValueDatatype="130"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Range" count="0" hidden="1">
      <extLst>
        <ext xmlns:x15="http://schemas.microsoft.com/office/spreadsheetml/2010/11/main" uri="{B97F6D7D-B522-45F9-BDA1-12C45D357490}">
          <x15:cacheHierarchy aggregatedColumn="9"/>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Sum of NumberOfMajorSurgeries]" caption="Sum of NumberOfMajorSurgeries" measure="1" displayFolder="" measureGroup="Range" count="0" hidden="1">
      <extLst>
        <ext xmlns:x15="http://schemas.microsoft.com/office/spreadsheetml/2010/11/main" uri="{B97F6D7D-B522-45F9-BDA1-12C45D357490}">
          <x15:cacheHierarchy aggregatedColumn="8"/>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Diabetes Status]" caption="Count of Diabetes Status" measure="1" displayFolder="" measureGroup="Range" count="0" hidden="1">
      <extLst>
        <ext xmlns:x15="http://schemas.microsoft.com/office/spreadsheetml/2010/11/main" uri="{B97F6D7D-B522-45F9-BDA1-12C45D357490}">
          <x15:cacheHierarchy aggregatedColumn="4"/>
        </ext>
      </extLst>
    </cacheHierarchy>
    <cacheHierarchy uniqueName="[Measures].[Count of State ID]" caption="Count of State ID" measure="1" displayFolder="" measureGroup="Range" count="0" hidden="1">
      <extLst>
        <ext xmlns:x15="http://schemas.microsoft.com/office/spreadsheetml/2010/11/main" uri="{B97F6D7D-B522-45F9-BDA1-12C45D357490}">
          <x15:cacheHierarchy aggregatedColumn="15"/>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1"/>
        </ext>
      </extLst>
    </cacheHierarchy>
    <cacheHierarchy uniqueName="[Measures].[Sum of BMI]" caption="Sum of BMI" measure="1" displayFolder="" measureGroup="Range" count="0" hidden="1">
      <extLst>
        <ext xmlns:x15="http://schemas.microsoft.com/office/spreadsheetml/2010/11/main" uri="{B97F6D7D-B522-45F9-BDA1-12C45D357490}">
          <x15:cacheHierarchy aggregatedColumn="1"/>
        </ext>
      </extLst>
    </cacheHierarchy>
    <cacheHierarchy uniqueName="[Measures].[Average of BMI]" caption="Average of BMI"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503697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DC620-659D-4225-96A6-BE2F1B84F785}"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 Transplants">
  <location ref="A11:C14"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HBA1C" fld="0" baseField="0" baseItem="0"/>
    <dataField name="Sum of NumberOfMajorSurgeries" fld="1" baseField="0" baseItem="0"/>
  </dataFields>
  <chartFormats count="1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1"/>
          </reference>
          <reference field="2" count="1" selected="0">
            <x v="0"/>
          </reference>
        </references>
      </pivotArea>
    </chartFormat>
    <chartFormat chart="3" format="5">
      <pivotArea type="data" outline="0" fieldPosition="0">
        <references count="2">
          <reference field="4294967294" count="1" selected="0">
            <x v="1"/>
          </reference>
          <reference field="2"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0"/>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2" count="1" selected="0">
            <x v="0"/>
          </reference>
        </references>
      </pivotArea>
    </chartFormat>
    <chartFormat chart="8" format="17">
      <pivotArea type="data" outline="0" fieldPosition="0">
        <references count="2">
          <reference field="4294967294" count="1" selected="0">
            <x v="1"/>
          </reference>
          <reference field="2"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68FEF-CA42-4984-A650-B81649F7425F}"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location ref="A117:B165" firstHeaderRow="1" firstDataRow="1" firstDataCol="1"/>
  <pivotFields count="4">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1" baseField="0" baseItem="0"/>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57C4B0-962E-40A6-B36F-245121F013C9}" name="PivotTable1" cacheId="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4" rowHeaderCaption="Cancer history" colHeaderCaption="Non smoker">
  <location ref="A3:C6"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n="Non smoker" x="0"/>
        <item n="Smoker"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Fields count="1">
    <field x="1"/>
  </colFields>
  <colItems count="2">
    <i>
      <x/>
    </i>
    <i>
      <x v="1"/>
    </i>
  </colItems>
  <dataFields count="1">
    <dataField name="Cancer history" fld="2" subtotal="count" baseField="0" baseItem="0"/>
  </dataFields>
  <chartFormats count="13">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3">
          <reference field="4294967294" count="1" selected="0">
            <x v="0"/>
          </reference>
          <reference field="0" count="1" selected="0">
            <x v="0"/>
          </reference>
          <reference field="1" count="1" selected="0">
            <x v="0"/>
          </reference>
        </references>
      </pivotArea>
    </chartFormat>
    <chartFormat chart="1" format="4">
      <pivotArea type="data" outline="0" fieldPosition="0">
        <references count="3">
          <reference field="4294967294" count="1" selected="0">
            <x v="0"/>
          </reference>
          <reference field="0" count="1" selected="0">
            <x v="1"/>
          </reference>
          <reference field="1" count="1" selected="0">
            <x v="0"/>
          </reference>
        </references>
      </pivotArea>
    </chartFormat>
    <chartFormat chart="1" format="5">
      <pivotArea type="data" outline="0" fieldPosition="0">
        <references count="3">
          <reference field="4294967294" count="1" selected="0">
            <x v="0"/>
          </reference>
          <reference field="0" count="1" selected="0">
            <x v="0"/>
          </reference>
          <reference field="1" count="1" selected="0">
            <x v="1"/>
          </reference>
        </references>
      </pivotArea>
    </chartFormat>
    <chartFormat chart="1" format="6">
      <pivotArea type="data" outline="0" fieldPosition="0">
        <references count="3">
          <reference field="4294967294" count="1" selected="0">
            <x v="0"/>
          </reference>
          <reference field="0" count="1" selected="0">
            <x v="1"/>
          </reference>
          <reference field="1" count="1" selected="0">
            <x v="1"/>
          </reference>
        </references>
      </pivotArea>
    </chartFormat>
    <chartFormat chart="33" format="13" series="1">
      <pivotArea type="data" outline="0" fieldPosition="0">
        <references count="2">
          <reference field="4294967294" count="1" selected="0">
            <x v="0"/>
          </reference>
          <reference field="1" count="1" selected="0">
            <x v="0"/>
          </reference>
        </references>
      </pivotArea>
    </chartFormat>
    <chartFormat chart="33" format="14">
      <pivotArea type="data" outline="0" fieldPosition="0">
        <references count="3">
          <reference field="4294967294" count="1" selected="0">
            <x v="0"/>
          </reference>
          <reference field="0" count="1" selected="0">
            <x v="0"/>
          </reference>
          <reference field="1" count="1" selected="0">
            <x v="0"/>
          </reference>
        </references>
      </pivotArea>
    </chartFormat>
    <chartFormat chart="33" format="15">
      <pivotArea type="data" outline="0" fieldPosition="0">
        <references count="3">
          <reference field="4294967294" count="1" selected="0">
            <x v="0"/>
          </reference>
          <reference field="0" count="1" selected="0">
            <x v="1"/>
          </reference>
          <reference field="1" count="1" selected="0">
            <x v="0"/>
          </reference>
        </references>
      </pivotArea>
    </chartFormat>
    <chartFormat chart="33" format="16" series="1">
      <pivotArea type="data" outline="0" fieldPosition="0">
        <references count="2">
          <reference field="4294967294" count="1" selected="0">
            <x v="0"/>
          </reference>
          <reference field="1" count="1" selected="0">
            <x v="1"/>
          </reference>
        </references>
      </pivotArea>
    </chartFormat>
    <chartFormat chart="33" format="17">
      <pivotArea type="data" outline="0" fieldPosition="0">
        <references count="3">
          <reference field="4294967294" count="1" selected="0">
            <x v="0"/>
          </reference>
          <reference field="0" count="1" selected="0">
            <x v="0"/>
          </reference>
          <reference field="1" count="1" selected="0">
            <x v="1"/>
          </reference>
        </references>
      </pivotArea>
    </chartFormat>
    <chartFormat chart="33" format="18">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ancer hist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F6F0F-B6EA-40CE-A788-762E0A3B6A75}" name="PivotTable5"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Age">
  <location ref="A66:C113" firstHeaderRow="0" firstDataRow="1" firstDataCol="1"/>
  <pivotFields count="5">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Fields count="1">
    <field x="-2"/>
  </colFields>
  <colItems count="2">
    <i>
      <x/>
    </i>
    <i i="1">
      <x v="1"/>
    </i>
  </colItems>
  <dataFields count="2">
    <dataField name="Sum of HBA1C" fld="1" baseField="0" baseItem="0"/>
    <dataField name="Sum of BMI" fld="2" baseField="0"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MI"/>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68EC59-4FBF-412C-A26E-5CE394950203}" name="PivotTable4" cacheId="58"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State ID">
  <location ref="A41:D54" firstHeaderRow="1" firstDataRow="2" firstDataCol="1"/>
  <pivotFields count="5">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3">
    <i>
      <x/>
    </i>
    <i>
      <x v="1"/>
    </i>
    <i>
      <x v="2"/>
    </i>
  </colItems>
  <dataFields count="1">
    <dataField name="Average of charges" fld="2" subtotal="average" baseField="1" baseItem="0"/>
  </dataFields>
  <chartFormats count="7">
    <chartFormat chart="13" format="0" series="1">
      <pivotArea type="data" outline="0" fieldPosition="0">
        <references count="2">
          <reference field="4294967294" count="1" selected="0">
            <x v="0"/>
          </reference>
          <reference field="0" count="1" selected="0">
            <x v="0"/>
          </reference>
        </references>
      </pivotArea>
    </chartFormat>
    <chartFormat chart="13" format="1" series="1">
      <pivotArea type="data" outline="0" fieldPosition="0">
        <references count="2">
          <reference field="4294967294" count="1" selected="0">
            <x v="0"/>
          </reference>
          <reference field="0" count="1" selected="0">
            <x v="1"/>
          </reference>
        </references>
      </pivotArea>
    </chartFormat>
    <chartFormat chart="13" format="2" series="1">
      <pivotArea type="data" outline="0" fieldPosition="0">
        <references count="2">
          <reference field="4294967294" count="1" selected="0">
            <x v="0"/>
          </reference>
          <reference field="0" count="1" selected="0">
            <x v="2"/>
          </reference>
        </references>
      </pivotArea>
    </chartFormat>
    <chartFormat chart="13" format="3" series="1">
      <pivotArea type="data" outline="0" fieldPosition="0">
        <references count="1">
          <reference field="4294967294" count="1" selected="0">
            <x v="0"/>
          </reference>
        </references>
      </pivotArea>
    </chartFormat>
    <chartFormat chart="16" format="7" series="1">
      <pivotArea type="data" outline="0" fieldPosition="0">
        <references count="2">
          <reference field="4294967294" count="1" selected="0">
            <x v="0"/>
          </reference>
          <reference field="0" count="1" selected="0">
            <x v="0"/>
          </reference>
        </references>
      </pivotArea>
    </chartFormat>
    <chartFormat chart="16" format="8" series="1">
      <pivotArea type="data" outline="0" fieldPosition="0">
        <references count="2">
          <reference field="4294967294" count="1" selected="0">
            <x v="0"/>
          </reference>
          <reference field="0" count="1" selected="0">
            <x v="1"/>
          </reference>
        </references>
      </pivotArea>
    </chartFormat>
    <chartFormat chart="16" format="9" series="1">
      <pivotArea type="data" outline="0" fieldPosition="0">
        <references count="2">
          <reference field="4294967294" count="1" selected="0">
            <x v="0"/>
          </reference>
          <reference field="0" count="1" selected="0">
            <x v="2"/>
          </reference>
        </references>
      </pivotArea>
    </chartFormat>
  </chartFormat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42E0EF-D246-4EC1-95F1-955622E57315}" name="PivotTable8" cacheId="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Cancer history" colHeaderCaption="Non smoker">
  <location ref="A177:A178" firstHeaderRow="1" firstDataRow="1" firstDataCol="0"/>
  <pivotFields count="4">
    <pivotField allDrilled="1" subtotalTop="0" showAll="0" dataSourceSort="1" defaultSubtotal="0" defaultAttributeDrillState="1">
      <items count="2">
        <item n="Non smoker" x="0"/>
        <item n="Smoker"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ID" fld="1" subtotal="count" baseField="0" baseItem="0"/>
  </dataField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ancer hist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5AC8B-49DF-4E2F-A3C8-B4DDED265822}" name="PivotTable3"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Weight Status">
  <location ref="A22:D24" firstHeaderRow="1" firstDataRow="2" firstDataCol="1"/>
  <pivotFields count="4">
    <pivotField axis="axisRow"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
    <i>
      <x/>
    </i>
  </rowItems>
  <colFields count="1">
    <field x="2"/>
  </colFields>
  <colItems count="3">
    <i>
      <x/>
    </i>
    <i>
      <x v="1"/>
    </i>
    <i>
      <x v="2"/>
    </i>
  </colItems>
  <dataFields count="1">
    <dataField name="Sum of charges" fld="1" baseField="0" baseItem="0"/>
  </dataFields>
  <chartFormats count="7">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1">
          <reference field="4294967294" count="1" selected="0">
            <x v="0"/>
          </reference>
        </references>
      </pivotArea>
    </chartFormat>
    <chartFormat chart="9" format="7" series="1">
      <pivotArea type="data" outline="0" fieldPosition="0">
        <references count="2">
          <reference field="4294967294" count="1" selected="0">
            <x v="0"/>
          </reference>
          <reference field="2" count="1" selected="0">
            <x v="0"/>
          </reference>
        </references>
      </pivotArea>
    </chartFormat>
    <chartFormat chart="9" format="8" series="1">
      <pivotArea type="data" outline="0" fieldPosition="0">
        <references count="2">
          <reference field="4294967294" count="1" selected="0">
            <x v="0"/>
          </reference>
          <reference field="2" count="1" selected="0">
            <x v="1"/>
          </reference>
        </references>
      </pivotArea>
    </chartFormat>
    <chartFormat chart="9" format="9" series="1">
      <pivotArea type="data" outline="0" fieldPosition="0">
        <references count="2">
          <reference field="4294967294" count="1" selected="0">
            <x v="0"/>
          </reference>
          <reference field="2" count="1" selected="0">
            <x v="2"/>
          </reference>
        </references>
      </pivotArea>
    </chartFormat>
  </chartFormats>
  <pivotHierarchies count="3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7E0FE3-444F-4281-82F3-13B5525A5534}" name="PivotTable7" cacheId="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Cancer history" colHeaderCaption="Non smoker">
  <location ref="A172:A173" firstHeaderRow="1" firstDataRow="1" firstDataCol="0"/>
  <pivotFields count="4">
    <pivotField allDrilled="1" subtotalTop="0" showAll="0" dataSourceSort="1" defaultSubtotal="0" defaultAttributeDrillState="1">
      <items count="2">
        <item n="Non smoker" x="0"/>
        <item n="Smoker"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harges" fld="1" baseField="0" baseItem="0"/>
  </dataField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ancer hist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2EC456-2B84-4596-BF20-DE8E10461439}" name="PivotTable9" cacheId="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rowHeaderCaption="Cancer history" colHeaderCaption="Non smoker">
  <location ref="A181:A182" firstHeaderRow="1" firstDataRow="1" firstDataCol="0"/>
  <pivotFields count="4">
    <pivotField allDrilled="1" subtotalTop="0" showAll="0" dataSourceSort="1" defaultSubtotal="0" defaultAttributeDrillState="1">
      <items count="2">
        <item n="Non smoker" x="0"/>
        <item n="Smoker"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umberOfMajorSurgeries" fld="1" baseField="0" baseItem="0"/>
  </dataFields>
  <pivotHierarchies count="31">
    <pivotHierarchy multipleItemSelectionAllowed="1" dragToData="1"/>
    <pivotHierarchy dragToData="1"/>
    <pivotHierarchy multipleItemSelectionAllowed="1" dragToData="1">
      <members count="1" level="1">
        <member name="[Range].[Weight Status].&amp;[Normal Weigh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ancer hist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 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6837A48-9839-4257-8266-A86342409678}" sourceName="[Range].[Age]">
  <pivotTables>
    <pivotTable tabId="5" name="PivotTable1"/>
    <pivotTable tabId="5" name="PivotTable7"/>
    <pivotTable tabId="5" name="PivotTable8"/>
    <pivotTable tabId="5" name="PivotTable9"/>
    <pivotTable tabId="5" name="PivotTable2"/>
    <pivotTable tabId="5" name="PivotTable3"/>
    <pivotTable tabId="5" name="PivotTable4"/>
    <pivotTable tabId="5" name="PivotTable5"/>
    <pivotTable tabId="5" name="PivotTable6"/>
  </pivotTables>
  <data>
    <olap pivotCacheId="1650369785">
      <levels count="2">
        <level uniqueName="[Range].[Age].[(All)]" sourceCaption="(All)" count="0"/>
        <level uniqueName="[Range].[Age].[Age]" sourceCaption="Age" count="48">
          <ranges>
            <range startItem="0">
              <i n="[Range].[Age].&amp;[18Years]" c="18Years"/>
              <i n="[Range].[Age].&amp;[19Years]" c="19Years"/>
              <i n="[Range].[Age].&amp;[20Years]" c="20Years"/>
              <i n="[Range].[Age].&amp;[21Years]" c="21Years"/>
              <i n="[Range].[Age].&amp;[22Years]" c="22Years"/>
              <i n="[Range].[Age].&amp;[23Years]" c="23Years"/>
              <i n="[Range].[Age].&amp;[24Years]" c="24Years"/>
              <i n="[Range].[Age].&amp;[25Years]" c="25Years"/>
              <i n="[Range].[Age].&amp;[26Years]" c="26Years"/>
              <i n="[Range].[Age].&amp;[27Years]" c="27Years"/>
              <i n="[Range].[Age].&amp;[28Years]" c="28Years"/>
              <i n="[Range].[Age].&amp;[29Years]" c="29Years"/>
              <i n="[Range].[Age].&amp;[30Years]" c="30Years"/>
              <i n="[Range].[Age].&amp;[31Years]" c="31Years"/>
              <i n="[Range].[Age].&amp;[32Years]" c="32Years"/>
              <i n="[Range].[Age].&amp;[33Years]" c="33Years"/>
              <i n="[Range].[Age].&amp;[34Years]" c="34Years"/>
              <i n="[Range].[Age].&amp;[35Years]" c="35Years"/>
              <i n="[Range].[Age].&amp;[36Years]" c="36Years"/>
              <i n="[Range].[Age].&amp;[37Years]" c="37Years"/>
              <i n="[Range].[Age].&amp;[38Years]" c="38Years"/>
              <i n="[Range].[Age].&amp;[39Years]" c="39Years"/>
              <i n="[Range].[Age].&amp;[40Years]" c="40Years"/>
              <i n="[Range].[Age].&amp;[41Years]" c="41Years"/>
              <i n="[Range].[Age].&amp;[42Years]" c="42Years"/>
              <i n="[Range].[Age].&amp;[43Years]" c="43Years"/>
              <i n="[Range].[Age].&amp;[44Years]" c="44Years"/>
              <i n="[Range].[Age].&amp;[45Years]" c="45Years"/>
              <i n="[Range].[Age].&amp;[46Years]" c="46Years"/>
              <i n="[Range].[Age].&amp;[47Years]" c="47Years"/>
              <i n="[Range].[Age].&amp;[48Years]" c="48Years"/>
              <i n="[Range].[Age].&amp;[49Years]" c="49Years"/>
              <i n="[Range].[Age].&amp;[50Years]" c="50Years"/>
              <i n="[Range].[Age].&amp;[51Years]" c="51Years"/>
              <i n="[Range].[Age].&amp;[52Years]" c="52Years"/>
              <i n="[Range].[Age].&amp;[53Years]" c="53Years"/>
              <i n="[Range].[Age].&amp;[54Years]" c="54Years"/>
              <i n="[Range].[Age].&amp;[55Years]" c="55Years"/>
              <i n="[Range].[Age].&amp;[56Years]" c="56Years"/>
              <i n="[Range].[Age].&amp;[57Years]" c="57Years"/>
              <i n="[Range].[Age].&amp;[58Years]" c="58Years"/>
              <i n="[Range].[Age].&amp;[59Years]" c="59Years"/>
              <i n="[Range].[Age].&amp;[60Years]" c="60Years"/>
              <i n="[Range].[Age].&amp;[61Years]" c="61Years"/>
              <i n="[Range].[Age].&amp;[62Years]" c="62Years"/>
              <i n="[Range].[Age].&amp;[63Years]" c="63Years"/>
              <i n="[Range].[Age].&amp;[64Years]" c="64Years"/>
              <i n="[Range].[Age].&amp;[65Years]" c="65Years" nd="1"/>
            </range>
          </ranges>
        </level>
      </levels>
      <selections count="1">
        <selection n="[Range].[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DEC6054-1FB2-47EB-8B76-509A4911FA0C}" sourceName="[Range].[Diabetes Status]">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s>
  <data>
    <olap pivotCacheId="1650369785">
      <levels count="2">
        <level uniqueName="[Range].[Diabetes Status].[(All)]" sourceCaption="(All)" count="0"/>
        <level uniqueName="[Range].[Diabetes Status].[Diabetes Status]" sourceCaption="Diabetes Status" count="3">
          <ranges>
            <range startItem="0">
              <i n="[Range].[Diabetes Status].&amp;[Diabetes]" c="Diabetes"/>
              <i n="[Range].[Diabetes Status].&amp;[Normal]" c="Normal"/>
              <i n="[Range].[Diabetes Status].&amp;[Prediabetes]" c="Prediabetes"/>
            </range>
          </ranges>
        </level>
      </levels>
      <selections count="1">
        <selection n="[Range].[Diabetes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7CDC45A-0E91-4B05-8971-294B41715829}" sourceName="[Range].[Weight Status]">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s>
  <data>
    <olap pivotCacheId="1650369785">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mp;[Normal Weight]"/>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EAD77C58-E870-4334-8F50-6F5DE886C320}" sourceName="[Range].[State ID]">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s>
  <data>
    <olap pivotCacheId="1650369785">
      <levels count="2">
        <level uniqueName="[Range].[State ID].[(All)]" sourceCaption="(All)" count="0"/>
        <level uniqueName="[Range].[State ID].[State ID]" sourceCaption="State ID" count="17">
          <ranges>
            <range startItem="0">
              <i n="[Range].[State ID].&amp;[R1011]" c="R1011"/>
              <i n="[Range].[State ID].&amp;[R1012]" c="R1012"/>
              <i n="[Range].[State ID].&amp;[R1013]" c="R1013"/>
              <i n="[Range].[State ID].&amp;[R1014]" c="R1014"/>
              <i n="[Range].[State ID].&amp;[R1015]" c="R1015"/>
              <i n="[Range].[State ID].&amp;[R1016]" c="R1016"/>
              <i n="[Range].[State ID].&amp;[R1017]" c="R1017"/>
              <i n="[Range].[State ID].&amp;[R1018]" c="R1018"/>
              <i n="[Range].[State ID].&amp;[R1019]" c="R1019"/>
              <i n="[Range].[State ID].&amp;[R1023]" c="R1023"/>
              <i n="[Range].[State ID].&amp;[R1024]" c="R1024"/>
              <i n="[Range].[State ID].&amp;[Unknown]" c="Unknown"/>
              <i n="[Range].[State ID].&amp;[R1020]" c="R1020" nd="1"/>
              <i n="[Range].[State ID].&amp;[R1021]" c="R1021" nd="1"/>
              <i n="[Range].[State ID].&amp;[R1022]" c="R1022" nd="1"/>
              <i n="[Range].[State ID].&amp;[R1025]" c="R1025" nd="1"/>
              <i n="[Range].[State ID].&amp;[R1026]" c="R1026" nd="1"/>
            </range>
          </ranges>
        </level>
      </levels>
      <selections count="1">
        <selection n="[Range].[State I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3E6BB16D-A603-4B9C-8B7C-7F23C3CCB01A}" sourceName="[Range].[Customer ID]">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s>
  <data>
    <olap pivotCacheId="1650369785">
      <levels count="2">
        <level uniqueName="[Range].[Customer ID].[(All)]" sourceCaption="(All)" count="0"/>
        <level uniqueName="[Range].[Customer ID].[Customer ID]" sourceCaption="Customer ID" count="2335">
          <ranges>
            <range startItem="0">
              <i n="[Range].[Customer ID].&amp;[Id1024]" c="Id1024"/>
              <i n="[Range].[Customer ID].&amp;[Id1031]" c="Id1031"/>
              <i n="[Range].[Customer ID].&amp;[Id1032]" c="Id1032"/>
              <i n="[Range].[Customer ID].&amp;[Id1043]" c="Id1043"/>
              <i n="[Range].[Customer ID].&amp;[Id1053]" c="Id1053"/>
              <i n="[Range].[Customer ID].&amp;[Id1058]" c="Id1058"/>
              <i n="[Range].[Customer ID].&amp;[Id1066]" c="Id1066"/>
              <i n="[Range].[Customer ID].&amp;[Id1077]" c="Id1077"/>
              <i n="[Range].[Customer ID].&amp;[Id1081]" c="Id1081"/>
              <i n="[Range].[Customer ID].&amp;[Id1098]" c="Id1098"/>
              <i n="[Range].[Customer ID].&amp;[Id1099]" c="Id1099"/>
              <i n="[Range].[Customer ID].&amp;[Id1108]" c="Id1108"/>
              <i n="[Range].[Customer ID].&amp;[Id1111]" c="Id1111"/>
              <i n="[Range].[Customer ID].&amp;[Id1117]" c="Id1117"/>
              <i n="[Range].[Customer ID].&amp;[Id1122]" c="Id1122"/>
              <i n="[Range].[Customer ID].&amp;[Id1129]" c="Id1129"/>
              <i n="[Range].[Customer ID].&amp;[Id1133]" c="Id1133"/>
              <i n="[Range].[Customer ID].&amp;[Id1143]" c="Id1143"/>
              <i n="[Range].[Customer ID].&amp;[Id1145]" c="Id1145"/>
              <i n="[Range].[Customer ID].&amp;[Id1151]" c="Id1151"/>
              <i n="[Range].[Customer ID].&amp;[Id1154]" c="Id1154"/>
              <i n="[Range].[Customer ID].&amp;[Id1162]" c="Id1162"/>
              <i n="[Range].[Customer ID].&amp;[Id1163]" c="Id1163"/>
              <i n="[Range].[Customer ID].&amp;[Id1176]" c="Id1176"/>
              <i n="[Range].[Customer ID].&amp;[Id1179]" c="Id1179"/>
              <i n="[Range].[Customer ID].&amp;[Id1180]" c="Id1180"/>
              <i n="[Range].[Customer ID].&amp;[Id1189]" c="Id1189"/>
              <i n="[Range].[Customer ID].&amp;[Id1203]" c="Id1203"/>
              <i n="[Range].[Customer ID].&amp;[Id1208]" c="Id1208"/>
              <i n="[Range].[Customer ID].&amp;[Id1216]" c="Id1216"/>
              <i n="[Range].[Customer ID].&amp;[Id1222]" c="Id1222"/>
              <i n="[Range].[Customer ID].&amp;[Id1223]" c="Id1223"/>
              <i n="[Range].[Customer ID].&amp;[Id1225]" c="Id1225"/>
              <i n="[Range].[Customer ID].&amp;[Id1231]" c="Id1231"/>
              <i n="[Range].[Customer ID].&amp;[Id1240]" c="Id1240"/>
              <i n="[Range].[Customer ID].&amp;[Id1246]" c="Id1246"/>
              <i n="[Range].[Customer ID].&amp;[Id1248]" c="Id1248"/>
              <i n="[Range].[Customer ID].&amp;[Id1258]" c="Id1258"/>
              <i n="[Range].[Customer ID].&amp;[Id1262]" c="Id1262"/>
              <i n="[Range].[Customer ID].&amp;[Id1267]" c="Id1267"/>
              <i n="[Range].[Customer ID].&amp;[Id1269]" c="Id1269"/>
              <i n="[Range].[Customer ID].&amp;[Id1270]" c="Id1270"/>
              <i n="[Range].[Customer ID].&amp;[Id1271]" c="Id1271"/>
              <i n="[Range].[Customer ID].&amp;[Id1274]" c="Id1274"/>
              <i n="[Range].[Customer ID].&amp;[Id1275]" c="Id1275"/>
              <i n="[Range].[Customer ID].&amp;[Id1276]" c="Id1276"/>
              <i n="[Range].[Customer ID].&amp;[Id1279]" c="Id1279"/>
              <i n="[Range].[Customer ID].&amp;[Id1287]" c="Id1287"/>
              <i n="[Range].[Customer ID].&amp;[Id1289]" c="Id1289"/>
              <i n="[Range].[Customer ID].&amp;[Id1299]" c="Id1299"/>
              <i n="[Range].[Customer ID].&amp;[Id1302]" c="Id1302"/>
              <i n="[Range].[Customer ID].&amp;[Id1303]" c="Id1303"/>
              <i n="[Range].[Customer ID].&amp;[Id1306]" c="Id1306"/>
              <i n="[Range].[Customer ID].&amp;[Id1307]" c="Id1307"/>
              <i n="[Range].[Customer ID].&amp;[Id1315]" c="Id1315"/>
              <i n="[Range].[Customer ID].&amp;[Id1320]" c="Id1320"/>
              <i n="[Range].[Customer ID].&amp;[Id1321]" c="Id1321"/>
              <i n="[Range].[Customer ID].&amp;[Id1322]" c="Id1322"/>
              <i n="[Range].[Customer ID].&amp;[Id1327]" c="Id1327"/>
              <i n="[Range].[Customer ID].&amp;[Id1339]" c="Id1339"/>
              <i n="[Range].[Customer ID].&amp;[Id1344]" c="Id1344"/>
              <i n="[Range].[Customer ID].&amp;[Id1346]" c="Id1346"/>
              <i n="[Range].[Customer ID].&amp;[Id1348]" c="Id1348"/>
              <i n="[Range].[Customer ID].&amp;[Id1359]" c="Id1359"/>
              <i n="[Range].[Customer ID].&amp;[Id1360]" c="Id1360"/>
              <i n="[Range].[Customer ID].&amp;[Id1361]" c="Id1361"/>
              <i n="[Range].[Customer ID].&amp;[Id1363]" c="Id1363"/>
              <i n="[Range].[Customer ID].&amp;[Id1390]" c="Id1390"/>
              <i n="[Range].[Customer ID].&amp;[Id1393]" c="Id1393"/>
              <i n="[Range].[Customer ID].&amp;[Id1409]" c="Id1409"/>
              <i n="[Range].[Customer ID].&amp;[Id1413]" c="Id1413"/>
              <i n="[Range].[Customer ID].&amp;[Id1414]" c="Id1414"/>
              <i n="[Range].[Customer ID].&amp;[Id1420]" c="Id1420"/>
              <i n="[Range].[Customer ID].&amp;[Id1435]" c="Id1435"/>
              <i n="[Range].[Customer ID].&amp;[Id1446]" c="Id1446"/>
              <i n="[Range].[Customer ID].&amp;[Id1451]" c="Id1451"/>
              <i n="[Range].[Customer ID].&amp;[Id1453]" c="Id1453"/>
              <i n="[Range].[Customer ID].&amp;[Id1458]" c="Id1458"/>
              <i n="[Range].[Customer ID].&amp;[Id1459]" c="Id1459"/>
              <i n="[Range].[Customer ID].&amp;[Id1464]" c="Id1464"/>
              <i n="[Range].[Customer ID].&amp;[Id1465]" c="Id1465"/>
              <i n="[Range].[Customer ID].&amp;[Id1466]" c="Id1466"/>
              <i n="[Range].[Customer ID].&amp;[Id1474]" c="Id1474"/>
              <i n="[Range].[Customer ID].&amp;[Id1477]" c="Id1477"/>
              <i n="[Range].[Customer ID].&amp;[Id1479]" c="Id1479"/>
              <i n="[Range].[Customer ID].&amp;[Id1483]" c="Id1483"/>
              <i n="[Range].[Customer ID].&amp;[Id1489]" c="Id1489"/>
              <i n="[Range].[Customer ID].&amp;[Id1490]" c="Id1490"/>
              <i n="[Range].[Customer ID].&amp;[Id1491]" c="Id1491"/>
              <i n="[Range].[Customer ID].&amp;[Id1493]" c="Id1493"/>
              <i n="[Range].[Customer ID].&amp;[Id1494]" c="Id1494"/>
              <i n="[Range].[Customer ID].&amp;[Id1495]" c="Id1495"/>
              <i n="[Range].[Customer ID].&amp;[Id1497]" c="Id1497"/>
              <i n="[Range].[Customer ID].&amp;[Id1499]" c="Id1499"/>
              <i n="[Range].[Customer ID].&amp;[Id1500]" c="Id1500"/>
              <i n="[Range].[Customer ID].&amp;[Id1505]" c="Id1505"/>
              <i n="[Range].[Customer ID].&amp;[Id1506]" c="Id1506"/>
              <i n="[Range].[Customer ID].&amp;[Id1507]" c="Id1507"/>
              <i n="[Range].[Customer ID].&amp;[Id1509]" c="Id1509"/>
              <i n="[Range].[Customer ID].&amp;[Id1513]" c="Id1513"/>
              <i n="[Range].[Customer ID].&amp;[Id1516]" c="Id1516"/>
              <i n="[Range].[Customer ID].&amp;[Id1520]" c="Id1520"/>
              <i n="[Range].[Customer ID].&amp;[Id1522]" c="Id1522"/>
              <i n="[Range].[Customer ID].&amp;[Id1526]" c="Id1526"/>
              <i n="[Range].[Customer ID].&amp;[Id1528]" c="Id1528"/>
              <i n="[Range].[Customer ID].&amp;[Id1529]" c="Id1529"/>
              <i n="[Range].[Customer ID].&amp;[Id1531]" c="Id1531"/>
              <i n="[Range].[Customer ID].&amp;[Id1534]" c="Id1534"/>
              <i n="[Range].[Customer ID].&amp;[Id1536]" c="Id1536"/>
              <i n="[Range].[Customer ID].&amp;[Id1541]" c="Id1541"/>
              <i n="[Range].[Customer ID].&amp;[Id1553]" c="Id1553"/>
              <i n="[Range].[Customer ID].&amp;[Id1554]" c="Id1554"/>
              <i n="[Range].[Customer ID].&amp;[Id1555]" c="Id1555"/>
              <i n="[Range].[Customer ID].&amp;[Id1565]" c="Id1565"/>
              <i n="[Range].[Customer ID].&amp;[Id1566]" c="Id1566"/>
              <i n="[Range].[Customer ID].&amp;[Id1568]" c="Id1568"/>
              <i n="[Range].[Customer ID].&amp;[Id1571]" c="Id1571"/>
              <i n="[Range].[Customer ID].&amp;[Id1575]" c="Id1575"/>
              <i n="[Range].[Customer ID].&amp;[Id1589]" c="Id1589"/>
              <i n="[Range].[Customer ID].&amp;[Id1594]" c="Id1594"/>
              <i n="[Range].[Customer ID].&amp;[Id1595]" c="Id1595"/>
              <i n="[Range].[Customer ID].&amp;[Id1599]" c="Id1599"/>
              <i n="[Range].[Customer ID].&amp;[Id1600]" c="Id1600"/>
              <i n="[Range].[Customer ID].&amp;[Id1602]" c="Id1602"/>
              <i n="[Range].[Customer ID].&amp;[Id1603]" c="Id1603"/>
              <i n="[Range].[Customer ID].&amp;[Id1607]" c="Id1607"/>
              <i n="[Range].[Customer ID].&amp;[Id1613]" c="Id1613"/>
              <i n="[Range].[Customer ID].&amp;[Id1614]" c="Id1614"/>
              <i n="[Range].[Customer ID].&amp;[Id1615]" c="Id1615"/>
              <i n="[Range].[Customer ID].&amp;[Id1616]" c="Id1616"/>
              <i n="[Range].[Customer ID].&amp;[Id1618]" c="Id1618"/>
              <i n="[Range].[Customer ID].&amp;[Id1619]" c="Id1619"/>
              <i n="[Range].[Customer ID].&amp;[Id1623]" c="Id1623"/>
              <i n="[Range].[Customer ID].&amp;[Id1630]" c="Id1630"/>
              <i n="[Range].[Customer ID].&amp;[Id1635]" c="Id1635"/>
              <i n="[Range].[Customer ID].&amp;[Id1636]" c="Id1636"/>
              <i n="[Range].[Customer ID].&amp;[Id1638]" c="Id1638"/>
              <i n="[Range].[Customer ID].&amp;[Id1645]" c="Id1645"/>
              <i n="[Range].[Customer ID].&amp;[Id1655]" c="Id1655"/>
              <i n="[Range].[Customer ID].&amp;[Id1656]" c="Id1656"/>
              <i n="[Range].[Customer ID].&amp;[Id1663]" c="Id1663"/>
              <i n="[Range].[Customer ID].&amp;[Id1674]" c="Id1674"/>
              <i n="[Range].[Customer ID].&amp;[Id1676]" c="Id1676"/>
              <i n="[Range].[Customer ID].&amp;[Id1678]" c="Id1678"/>
              <i n="[Range].[Customer ID].&amp;[Id1681]" c="Id1681"/>
              <i n="[Range].[Customer ID].&amp;[Id1682]" c="Id1682"/>
              <i n="[Range].[Customer ID].&amp;[Id1684]" c="Id1684"/>
              <i n="[Range].[Customer ID].&amp;[Id1686]" c="Id1686"/>
              <i n="[Range].[Customer ID].&amp;[Id1690]" c="Id1690"/>
              <i n="[Range].[Customer ID].&amp;[Id1691]" c="Id1691"/>
              <i n="[Range].[Customer ID].&amp;[Id1698]" c="Id1698"/>
              <i n="[Range].[Customer ID].&amp;[Id1705]" c="Id1705"/>
              <i n="[Range].[Customer ID].&amp;[Id1715]" c="Id1715"/>
              <i n="[Range].[Customer ID].&amp;[Id1724]" c="Id1724"/>
              <i n="[Range].[Customer ID].&amp;[Id1729]" c="Id1729"/>
              <i n="[Range].[Customer ID].&amp;[Id1737]" c="Id1737"/>
              <i n="[Range].[Customer ID].&amp;[Id1741]" c="Id1741"/>
              <i n="[Range].[Customer ID].&amp;[Id1742]" c="Id1742"/>
              <i n="[Range].[Customer ID].&amp;[Id1745]" c="Id1745"/>
              <i n="[Range].[Customer ID].&amp;[Id1747]" c="Id1747"/>
              <i n="[Range].[Customer ID].&amp;[Id1748]" c="Id1748"/>
              <i n="[Range].[Customer ID].&amp;[Id1752]" c="Id1752"/>
              <i n="[Range].[Customer ID].&amp;[Id1755]" c="Id1755"/>
              <i n="[Range].[Customer ID].&amp;[Id1759]" c="Id1759"/>
              <i n="[Range].[Customer ID].&amp;[Id1767]" c="Id1767"/>
              <i n="[Range].[Customer ID].&amp;[Id1772]" c="Id1772"/>
              <i n="[Range].[Customer ID].&amp;[Id1775]" c="Id1775"/>
              <i n="[Range].[Customer ID].&amp;[Id1776]" c="Id1776"/>
              <i n="[Range].[Customer ID].&amp;[Id1778]" c="Id1778"/>
              <i n="[Range].[Customer ID].&amp;[Id1783]" c="Id1783"/>
              <i n="[Range].[Customer ID].&amp;[Id1793]" c="Id1793"/>
              <i n="[Range].[Customer ID].&amp;[Id1794]" c="Id1794"/>
              <i n="[Range].[Customer ID].&amp;[Id1797]" c="Id1797"/>
              <i n="[Range].[Customer ID].&amp;[Id1799]" c="Id1799"/>
              <i n="[Range].[Customer ID].&amp;[Id1807]" c="Id1807"/>
              <i n="[Range].[Customer ID].&amp;[Id1809]" c="Id1809"/>
              <i n="[Range].[Customer ID].&amp;[Id1810]" c="Id1810"/>
              <i n="[Range].[Customer ID].&amp;[Id1811]" c="Id1811"/>
              <i n="[Range].[Customer ID].&amp;[Id1812]" c="Id1812"/>
              <i n="[Range].[Customer ID].&amp;[Id1829]" c="Id1829"/>
              <i n="[Range].[Customer ID].&amp;[Id1831]" c="Id1831"/>
              <i n="[Range].[Customer ID].&amp;[Id1834]" c="Id1834"/>
              <i n="[Range].[Customer ID].&amp;[Id1839]" c="Id1839"/>
              <i n="[Range].[Customer ID].&amp;[Id1852]" c="Id1852"/>
              <i n="[Range].[Customer ID].&amp;[Id1857]" c="Id1857"/>
              <i n="[Range].[Customer ID].&amp;[Id1859]" c="Id1859"/>
              <i n="[Range].[Customer ID].&amp;[Id1867]" c="Id1867"/>
              <i n="[Range].[Customer ID].&amp;[Id1879]" c="Id1879"/>
              <i n="[Range].[Customer ID].&amp;[Id1885]" c="Id1885"/>
              <i n="[Range].[Customer ID].&amp;[Id1893]" c="Id1893"/>
              <i n="[Range].[Customer ID].&amp;[Id1897]" c="Id1897"/>
              <i n="[Range].[Customer ID].&amp;[Id1898]" c="Id1898"/>
              <i n="[Range].[Customer ID].&amp;[Id1899]" c="Id1899"/>
              <i n="[Range].[Customer ID].&amp;[Id1920]" c="Id1920"/>
              <i n="[Range].[Customer ID].&amp;[Id1923]" c="Id1923"/>
              <i n="[Range].[Customer ID].&amp;[Id1926]" c="Id1926"/>
              <i n="[Range].[Customer ID].&amp;[Id1928]" c="Id1928"/>
              <i n="[Range].[Customer ID].&amp;[Id1939]" c="Id1939"/>
              <i n="[Range].[Customer ID].&amp;[Id1945]" c="Id1945"/>
              <i n="[Range].[Customer ID].&amp;[Id1948]" c="Id1948"/>
              <i n="[Range].[Customer ID].&amp;[Id1949]" c="Id1949"/>
              <i n="[Range].[Customer ID].&amp;[Id1951]" c="Id1951"/>
              <i n="[Range].[Customer ID].&amp;[Id1958]" c="Id1958"/>
              <i n="[Range].[Customer ID].&amp;[Id1962]" c="Id1962"/>
              <i n="[Range].[Customer ID].&amp;[Id1967]" c="Id1967"/>
              <i n="[Range].[Customer ID].&amp;[Id1980]" c="Id1980"/>
              <i n="[Range].[Customer ID].&amp;[Id1982]" c="Id1982"/>
              <i n="[Range].[Customer ID].&amp;[Id1984]" c="Id1984"/>
              <i n="[Range].[Customer ID].&amp;[Id1993]" c="Id1993"/>
              <i n="[Range].[Customer ID].&amp;[Id1997]" c="Id1997"/>
              <i n="[Range].[Customer ID].&amp;[Id1998]" c="Id1998"/>
              <i n="[Range].[Customer ID].&amp;[Id2000]" c="Id2000"/>
              <i n="[Range].[Customer ID].&amp;[Id2002]" c="Id2002"/>
              <i n="[Range].[Customer ID].&amp;[Id2003]" c="Id2003"/>
              <i n="[Range].[Customer ID].&amp;[Id2011]" c="Id2011"/>
              <i n="[Range].[Customer ID].&amp;[Id2022]" c="Id2022"/>
              <i n="[Range].[Customer ID].&amp;[Id2024]" c="Id2024"/>
              <i n="[Range].[Customer ID].&amp;[Id2027]" c="Id2027"/>
              <i n="[Range].[Customer ID].&amp;[Id2037]" c="Id2037"/>
              <i n="[Range].[Customer ID].&amp;[Id2039]" c="Id2039"/>
              <i n="[Range].[Customer ID].&amp;[Id2047]" c="Id2047"/>
              <i n="[Range].[Customer ID].&amp;[Id2054]" c="Id2054"/>
              <i n="[Range].[Customer ID].&amp;[Id2055]" c="Id2055"/>
              <i n="[Range].[Customer ID].&amp;[Id2065]" c="Id2065"/>
              <i n="[Range].[Customer ID].&amp;[Id2072]" c="Id2072"/>
              <i n="[Range].[Customer ID].&amp;[Id2079]" c="Id2079"/>
              <i n="[Range].[Customer ID].&amp;[Id2084]" c="Id2084"/>
              <i n="[Range].[Customer ID].&amp;[Id2089]" c="Id2089"/>
              <i n="[Range].[Customer ID].&amp;[Id2090]" c="Id2090"/>
              <i n="[Range].[Customer ID].&amp;[Id2093]" c="Id2093"/>
              <i n="[Range].[Customer ID].&amp;[Id2097]" c="Id2097"/>
              <i n="[Range].[Customer ID].&amp;[Id2108]" c="Id2108"/>
              <i n="[Range].[Customer ID].&amp;[Id2114]" c="Id2114"/>
              <i n="[Range].[Customer ID].&amp;[Id2119]" c="Id2119"/>
              <i n="[Range].[Customer ID].&amp;[Id2124]" c="Id2124"/>
              <i n="[Range].[Customer ID].&amp;[Id2133]" c="Id2133"/>
              <i n="[Range].[Customer ID].&amp;[Id2136]" c="Id2136"/>
              <i n="[Range].[Customer ID].&amp;[Id2151]" c="Id2151"/>
              <i n="[Range].[Customer ID].&amp;[Id2153]" c="Id2153"/>
              <i n="[Range].[Customer ID].&amp;[Id2156]" c="Id2156"/>
              <i n="[Range].[Customer ID].&amp;[Id2162]" c="Id2162"/>
              <i n="[Range].[Customer ID].&amp;[Id2164]" c="Id2164"/>
              <i n="[Range].[Customer ID].&amp;[Id2167]" c="Id2167"/>
              <i n="[Range].[Customer ID].&amp;[Id2168]" c="Id2168"/>
              <i n="[Range].[Customer ID].&amp;[Id2179]" c="Id2179"/>
              <i n="[Range].[Customer ID].&amp;[Id2180]" c="Id2180"/>
              <i n="[Range].[Customer ID].&amp;[Id2181]" c="Id2181"/>
              <i n="[Range].[Customer ID].&amp;[Id2188]" c="Id2188"/>
              <i n="[Range].[Customer ID].&amp;[Id2191]" c="Id2191"/>
              <i n="[Range].[Customer ID].&amp;[Id2192]" c="Id2192"/>
              <i n="[Range].[Customer ID].&amp;[Id2193]" c="Id2193"/>
              <i n="[Range].[Customer ID].&amp;[Id2194]" c="Id2194"/>
              <i n="[Range].[Customer ID].&amp;[Id2211]" c="Id2211"/>
              <i n="[Range].[Customer ID].&amp;[Id2212]" c="Id2212"/>
              <i n="[Range].[Customer ID].&amp;[Id2213]" c="Id2213"/>
              <i n="[Range].[Customer ID].&amp;[Id2217]" c="Id2217"/>
              <i n="[Range].[Customer ID].&amp;[Id2219]" c="Id2219"/>
              <i n="[Range].[Customer ID].&amp;[Id2220]" c="Id2220"/>
              <i n="[Range].[Customer ID].&amp;[Id2224]" c="Id2224"/>
              <i n="[Range].[Customer ID].&amp;[Id2229]" c="Id2229"/>
              <i n="[Range].[Customer ID].&amp;[Id223]" c="Id223"/>
              <i n="[Range].[Customer ID].&amp;[Id2233]" c="Id2233"/>
              <i n="[Range].[Customer ID].&amp;[Id2236]" c="Id2236"/>
              <i n="[Range].[Customer ID].&amp;[Id2238]" c="Id2238"/>
              <i n="[Range].[Customer ID].&amp;[Id2239]" c="Id2239"/>
              <i n="[Range].[Customer ID].&amp;[Id2241]" c="Id2241"/>
              <i n="[Range].[Customer ID].&amp;[Id2242]" c="Id2242"/>
              <i n="[Range].[Customer ID].&amp;[Id2244]" c="Id2244"/>
              <i n="[Range].[Customer ID].&amp;[Id2245]" c="Id2245"/>
              <i n="[Range].[Customer ID].&amp;[Id2246]" c="Id2246"/>
              <i n="[Range].[Customer ID].&amp;[Id2247]" c="Id2247"/>
              <i n="[Range].[Customer ID].&amp;[Id2250]" c="Id2250"/>
              <i n="[Range].[Customer ID].&amp;[Id2252]" c="Id2252"/>
              <i n="[Range].[Customer ID].&amp;[Id2253]" c="Id2253"/>
              <i n="[Range].[Customer ID].&amp;[Id2255]" c="Id2255"/>
              <i n="[Range].[Customer ID].&amp;[Id2263]" c="Id2263"/>
              <i n="[Range].[Customer ID].&amp;[Id2264]" c="Id2264"/>
              <i n="[Range].[Customer ID].&amp;[Id2265]" c="Id2265"/>
              <i n="[Range].[Customer ID].&amp;[Id2266]" c="Id2266"/>
              <i n="[Range].[Customer ID].&amp;[Id2268]" c="Id2268"/>
              <i n="[Range].[Customer ID].&amp;[Id2269]" c="Id2269"/>
              <i n="[Range].[Customer ID].&amp;[Id2270]" c="Id2270"/>
              <i n="[Range].[Customer ID].&amp;[Id2271]" c="Id2271"/>
              <i n="[Range].[Customer ID].&amp;[Id2274]" c="Id2274"/>
              <i n="[Range].[Customer ID].&amp;[Id2276]" c="Id2276"/>
              <i n="[Range].[Customer ID].&amp;[Id2277]" c="Id2277"/>
              <i n="[Range].[Customer ID].&amp;[Id2279]" c="Id2279"/>
              <i n="[Range].[Customer ID].&amp;[Id2282]" c="Id2282"/>
              <i n="[Range].[Customer ID].&amp;[Id2291]" c="Id2291"/>
              <i n="[Range].[Customer ID].&amp;[Id2294]" c="Id2294"/>
              <i n="[Range].[Customer ID].&amp;[Id2297]" c="Id2297"/>
              <i n="[Range].[Customer ID].&amp;[Id2301]" c="Id2301"/>
              <i n="[Range].[Customer ID].&amp;[Id2307]" c="Id2307"/>
              <i n="[Range].[Customer ID].&amp;[Id2309]" c="Id2309"/>
              <i n="[Range].[Customer ID].&amp;[Id2310]" c="Id2310"/>
              <i n="[Range].[Customer ID].&amp;[Id2312]" c="Id2312"/>
              <i n="[Range].[Customer ID].&amp;[Id2313]" c="Id2313"/>
              <i n="[Range].[Customer ID].&amp;[Id2314]" c="Id2314"/>
              <i n="[Range].[Customer ID].&amp;[Id2315]" c="Id2315"/>
              <i n="[Range].[Customer ID].&amp;[Id2317]" c="Id2317"/>
              <i n="[Range].[Customer ID].&amp;[Id2318]" c="Id2318"/>
              <i n="[Range].[Customer ID].&amp;[Id2320]" c="Id2320"/>
              <i n="[Range].[Customer ID].&amp;[Id2322]" c="Id2322"/>
              <i n="[Range].[Customer ID].&amp;[Id2323]" c="Id2323"/>
              <i n="[Range].[Customer ID].&amp;[Id2324]" c="Id2324"/>
              <i n="[Range].[Customer ID].&amp;[Id2325]" c="Id2325"/>
              <i n="[Range].[Customer ID].&amp;[Id2326]" c="Id2326"/>
              <i n="[Range].[Customer ID].&amp;[Id2327]" c="Id2327"/>
              <i n="[Range].[Customer ID].&amp;[Id2330]" c="Id2330"/>
              <i n="[Range].[Customer ID].&amp;[Id2331]" c="Id2331"/>
              <i n="[Range].[Customer ID].&amp;[Id245]" c="Id245"/>
              <i n="[Range].[Customer ID].&amp;[Id255]" c="Id255"/>
              <i n="[Range].[Customer ID].&amp;[Id269]" c="Id269"/>
              <i n="[Range].[Customer ID].&amp;[Id271]" c="Id271"/>
              <i n="[Range].[Customer ID].&amp;[Id281]" c="Id281"/>
              <i n="[Range].[Customer ID].&amp;[Id289]" c="Id289"/>
              <i n="[Range].[Customer ID].&amp;[Id291]" c="Id291"/>
              <i n="[Range].[Customer ID].&amp;[Id294]" c="Id294"/>
              <i n="[Range].[Customer ID].&amp;[Id297]" c="Id297"/>
              <i n="[Range].[Customer ID].&amp;[Id299]" c="Id299"/>
              <i n="[Range].[Customer ID].&amp;[Id300]" c="Id300"/>
              <i n="[Range].[Customer ID].&amp;[Id302]" c="Id302"/>
              <i n="[Range].[Customer ID].&amp;[Id307]" c="Id307"/>
              <i n="[Range].[Customer ID].&amp;[Id309]" c="Id309"/>
              <i n="[Range].[Customer ID].&amp;[Id311]" c="Id311"/>
              <i n="[Range].[Customer ID].&amp;[Id319]" c="Id319"/>
              <i n="[Range].[Customer ID].&amp;[Id321]" c="Id321"/>
              <i n="[Range].[Customer ID].&amp;[Id323]" c="Id323"/>
              <i n="[Range].[Customer ID].&amp;[Id327]" c="Id327"/>
              <i n="[Range].[Customer ID].&amp;[Id329]" c="Id329"/>
              <i n="[Range].[Customer ID].&amp;[Id330]" c="Id330"/>
              <i n="[Range].[Customer ID].&amp;[Id332]" c="Id332"/>
              <i n="[Range].[Customer ID].&amp;[Id336]" c="Id336"/>
              <i n="[Range].[Customer ID].&amp;[Id337]" c="Id337"/>
              <i n="[Range].[Customer ID].&amp;[Id344]" c="Id344"/>
              <i n="[Range].[Customer ID].&amp;[Id350]" c="Id350"/>
              <i n="[Range].[Customer ID].&amp;[Id351]" c="Id351"/>
              <i n="[Range].[Customer ID].&amp;[Id355]" c="Id355"/>
              <i n="[Range].[Customer ID].&amp;[Id362]" c="Id362"/>
              <i n="[Range].[Customer ID].&amp;[Id363]" c="Id363"/>
              <i n="[Range].[Customer ID].&amp;[Id376]" c="Id376"/>
              <i n="[Range].[Customer ID].&amp;[Id381]" c="Id381"/>
              <i n="[Range].[Customer ID].&amp;[Id382]" c="Id382"/>
              <i n="[Range].[Customer ID].&amp;[Id384]" c="Id384"/>
              <i n="[Range].[Customer ID].&amp;[Id388]" c="Id388"/>
              <i n="[Range].[Customer ID].&amp;[Id389]" c="Id389"/>
              <i n="[Range].[Customer ID].&amp;[Id395]" c="Id395"/>
              <i n="[Range].[Customer ID].&amp;[Id397]" c="Id397"/>
              <i n="[Range].[Customer ID].&amp;[Id402]" c="Id402"/>
              <i n="[Range].[Customer ID].&amp;[Id409]" c="Id409"/>
              <i n="[Range].[Customer ID].&amp;[Id410]" c="Id410"/>
              <i n="[Range].[Customer ID].&amp;[Id411]" c="Id411"/>
              <i n="[Range].[Customer ID].&amp;[Id414]" c="Id414"/>
              <i n="[Range].[Customer ID].&amp;[Id415]" c="Id415"/>
              <i n="[Range].[Customer ID].&amp;[Id416]" c="Id416"/>
              <i n="[Range].[Customer ID].&amp;[Id417]" c="Id417"/>
              <i n="[Range].[Customer ID].&amp;[Id427]" c="Id427"/>
              <i n="[Range].[Customer ID].&amp;[Id431]" c="Id431"/>
              <i n="[Range].[Customer ID].&amp;[Id433]" c="Id433"/>
              <i n="[Range].[Customer ID].&amp;[Id434]" c="Id434"/>
              <i n="[Range].[Customer ID].&amp;[Id440]" c="Id440"/>
              <i n="[Range].[Customer ID].&amp;[Id441]" c="Id441"/>
              <i n="[Range].[Customer ID].&amp;[Id449]" c="Id449"/>
              <i n="[Range].[Customer ID].&amp;[Id450]" c="Id450"/>
              <i n="[Range].[Customer ID].&amp;[Id452]" c="Id452"/>
              <i n="[Range].[Customer ID].&amp;[Id453]" c="Id453"/>
              <i n="[Range].[Customer ID].&amp;[Id456]" c="Id456"/>
              <i n="[Range].[Customer ID].&amp;[Id459]" c="Id459"/>
              <i n="[Range].[Customer ID].&amp;[Id463]" c="Id463"/>
              <i n="[Range].[Customer ID].&amp;[Id465]" c="Id465"/>
              <i n="[Range].[Customer ID].&amp;[Id466]" c="Id466"/>
              <i n="[Range].[Customer ID].&amp;[Id470]" c="Id470"/>
              <i n="[Range].[Customer ID].&amp;[Id472]" c="Id472"/>
              <i n="[Range].[Customer ID].&amp;[Id473]" c="Id473"/>
              <i n="[Range].[Customer ID].&amp;[Id474]" c="Id474"/>
              <i n="[Range].[Customer ID].&amp;[Id493]" c="Id493"/>
              <i n="[Range].[Customer ID].&amp;[Id497]" c="Id497"/>
              <i n="[Range].[Customer ID].&amp;[Id499]" c="Id499"/>
              <i n="[Range].[Customer ID].&amp;[Id503]" c="Id503"/>
              <i n="[Range].[Customer ID].&amp;[Id507]" c="Id507"/>
              <i n="[Range].[Customer ID].&amp;[Id509]" c="Id509"/>
              <i n="[Range].[Customer ID].&amp;[Id511]" c="Id511"/>
              <i n="[Range].[Customer ID].&amp;[Id532]" c="Id532"/>
              <i n="[Range].[Customer ID].&amp;[Id533]" c="Id533"/>
              <i n="[Range].[Customer ID].&amp;[Id537]" c="Id537"/>
              <i n="[Range].[Customer ID].&amp;[Id541]" c="Id541"/>
              <i n="[Range].[Customer ID].&amp;[Id552]" c="Id552"/>
              <i n="[Range].[Customer ID].&amp;[Id560]" c="Id560"/>
              <i n="[Range].[Customer ID].&amp;[Id561]" c="Id561"/>
              <i n="[Range].[Customer ID].&amp;[Id567]" c="Id567"/>
              <i n="[Range].[Customer ID].&amp;[Id570]" c="Id570"/>
              <i n="[Range].[Customer ID].&amp;[Id574]" c="Id574"/>
              <i n="[Range].[Customer ID].&amp;[Id590]" c="Id590"/>
              <i n="[Range].[Customer ID].&amp;[Id592]" c="Id592"/>
              <i n="[Range].[Customer ID].&amp;[Id598]" c="Id598"/>
              <i n="[Range].[Customer ID].&amp;[Id601]" c="Id601"/>
              <i n="[Range].[Customer ID].&amp;[Id611]" c="Id611"/>
              <i n="[Range].[Customer ID].&amp;[Id613]" c="Id613"/>
              <i n="[Range].[Customer ID].&amp;[Id624]" c="Id624"/>
              <i n="[Range].[Customer ID].&amp;[Id625]" c="Id625"/>
              <i n="[Range].[Customer ID].&amp;[Id642]" c="Id642"/>
              <i n="[Range].[Customer ID].&amp;[Id672]" c="Id672"/>
              <i n="[Range].[Customer ID].&amp;[Id683]" c="Id683"/>
              <i n="[Range].[Customer ID].&amp;[Id690]" c="Id690"/>
              <i n="[Range].[Customer ID].&amp;[Id691]" c="Id691"/>
              <i n="[Range].[Customer ID].&amp;[Id694]" c="Id694"/>
              <i n="[Range].[Customer ID].&amp;[Id702]" c="Id702"/>
              <i n="[Range].[Customer ID].&amp;[Id707]" c="Id707"/>
              <i n="[Range].[Customer ID].&amp;[Id736]" c="Id736"/>
              <i n="[Range].[Customer ID].&amp;[Id742]" c="Id742"/>
              <i n="[Range].[Customer ID].&amp;[Id745]" c="Id745"/>
              <i n="[Range].[Customer ID].&amp;[Id752]" c="Id752"/>
              <i n="[Range].[Customer ID].&amp;[Id770]" c="Id770"/>
              <i n="[Range].[Customer ID].&amp;[Id790]" c="Id790"/>
              <i n="[Range].[Customer ID].&amp;[Id794]" c="Id794"/>
              <i n="[Range].[Customer ID].&amp;[Id804]" c="Id804"/>
              <i n="[Range].[Customer ID].&amp;[Id813]" c="Id813"/>
              <i n="[Range].[Customer ID].&amp;[Id845]" c="Id845"/>
              <i n="[Range].[Customer ID].&amp;[Id855]" c="Id855"/>
              <i n="[Range].[Customer ID].&amp;[Id859]" c="Id859"/>
              <i n="[Range].[Customer ID].&amp;[Id860]" c="Id860"/>
              <i n="[Range].[Customer ID].&amp;[Id870]" c="Id870"/>
              <i n="[Range].[Customer ID].&amp;[Id898]" c="Id898"/>
              <i n="[Range].[Customer ID].&amp;[Id903]" c="Id903"/>
              <i n="[Range].[Customer ID].&amp;[Id904]" c="Id904"/>
              <i n="[Range].[Customer ID].&amp;[Id916]" c="Id916"/>
              <i n="[Range].[Customer ID].&amp;[Id927]" c="Id927"/>
              <i n="[Range].[Customer ID].&amp;[Id928]" c="Id928"/>
              <i n="[Range].[Customer ID].&amp;[Id938]" c="Id938"/>
              <i n="[Range].[Customer ID].&amp;[Id957]" c="Id957"/>
              <i n="[Range].[Customer ID].&amp;[Id983]" c="Id983"/>
              <i n="[Range].[Customer ID].&amp;[Id1]" c="Id1" nd="1"/>
              <i n="[Range].[Customer ID].&amp;[Id10]" c="Id10" nd="1"/>
              <i n="[Range].[Customer ID].&amp;[Id100]" c="Id100" nd="1"/>
              <i n="[Range].[Customer ID].&amp;[Id1000]" c="Id1000" nd="1"/>
              <i n="[Range].[Customer ID].&amp;[Id1001]" c="Id1001" nd="1"/>
              <i n="[Range].[Customer ID].&amp;[Id1002]" c="Id1002" nd="1"/>
              <i n="[Range].[Customer ID].&amp;[Id1003]" c="Id1003" nd="1"/>
              <i n="[Range].[Customer ID].&amp;[Id1004]" c="Id1004" nd="1"/>
              <i n="[Range].[Customer ID].&amp;[Id1005]" c="Id1005" nd="1"/>
              <i n="[Range].[Customer ID].&amp;[Id1006]" c="Id1006" nd="1"/>
              <i n="[Range].[Customer ID].&amp;[Id1007]" c="Id1007" nd="1"/>
              <i n="[Range].[Customer ID].&amp;[Id1008]" c="Id1008" nd="1"/>
              <i n="[Range].[Customer ID].&amp;[Id1009]" c="Id1009" nd="1"/>
              <i n="[Range].[Customer ID].&amp;[Id101]" c="Id101" nd="1"/>
              <i n="[Range].[Customer ID].&amp;[Id1010]" c="Id1010" nd="1"/>
              <i n="[Range].[Customer ID].&amp;[Id1011]" c="Id1011" nd="1"/>
              <i n="[Range].[Customer ID].&amp;[Id1012]" c="Id1012" nd="1"/>
              <i n="[Range].[Customer ID].&amp;[Id1013]" c="Id1013" nd="1"/>
              <i n="[Range].[Customer ID].&amp;[Id1014]" c="Id1014" nd="1"/>
              <i n="[Range].[Customer ID].&amp;[Id1015]" c="Id1015" nd="1"/>
              <i n="[Range].[Customer ID].&amp;[Id1016]" c="Id1016" nd="1"/>
              <i n="[Range].[Customer ID].&amp;[Id1017]" c="Id1017" nd="1"/>
              <i n="[Range].[Customer ID].&amp;[Id1018]" c="Id1018" nd="1"/>
              <i n="[Range].[Customer ID].&amp;[Id1019]" c="Id1019" nd="1"/>
              <i n="[Range].[Customer ID].&amp;[Id102]" c="Id102" nd="1"/>
              <i n="[Range].[Customer ID].&amp;[Id1020]" c="Id1020" nd="1"/>
              <i n="[Range].[Customer ID].&amp;[Id1021]" c="Id1021" nd="1"/>
              <i n="[Range].[Customer ID].&amp;[Id1022]" c="Id1022" nd="1"/>
              <i n="[Range].[Customer ID].&amp;[Id1023]" c="Id1023" nd="1"/>
              <i n="[Range].[Customer ID].&amp;[Id1025]" c="Id1025" nd="1"/>
              <i n="[Range].[Customer ID].&amp;[Id1026]" c="Id1026" nd="1"/>
              <i n="[Range].[Customer ID].&amp;[Id1027]" c="Id1027" nd="1"/>
              <i n="[Range].[Customer ID].&amp;[Id1028]" c="Id1028" nd="1"/>
              <i n="[Range].[Customer ID].&amp;[Id1029]" c="Id1029" nd="1"/>
              <i n="[Range].[Customer ID].&amp;[Id103]" c="Id103" nd="1"/>
              <i n="[Range].[Customer ID].&amp;[Id1030]" c="Id1030" nd="1"/>
              <i n="[Range].[Customer ID].&amp;[Id1033]" c="Id1033" nd="1"/>
              <i n="[Range].[Customer ID].&amp;[Id1034]" c="Id1034" nd="1"/>
              <i n="[Range].[Customer ID].&amp;[Id1035]" c="Id1035" nd="1"/>
              <i n="[Range].[Customer ID].&amp;[Id1036]" c="Id1036" nd="1"/>
              <i n="[Range].[Customer ID].&amp;[Id1037]" c="Id1037" nd="1"/>
              <i n="[Range].[Customer ID].&amp;[Id1038]" c="Id1038" nd="1"/>
              <i n="[Range].[Customer ID].&amp;[Id1039]" c="Id1039" nd="1"/>
              <i n="[Range].[Customer ID].&amp;[Id104]" c="Id104" nd="1"/>
              <i n="[Range].[Customer ID].&amp;[Id1040]" c="Id1040" nd="1"/>
              <i n="[Range].[Customer ID].&amp;[Id1041]" c="Id1041" nd="1"/>
              <i n="[Range].[Customer ID].&amp;[Id1042]" c="Id1042" nd="1"/>
              <i n="[Range].[Customer ID].&amp;[Id1044]" c="Id1044" nd="1"/>
              <i n="[Range].[Customer ID].&amp;[Id1045]" c="Id1045" nd="1"/>
              <i n="[Range].[Customer ID].&amp;[Id1046]" c="Id1046" nd="1"/>
              <i n="[Range].[Customer ID].&amp;[Id1047]" c="Id1047" nd="1"/>
              <i n="[Range].[Customer ID].&amp;[Id1048]" c="Id1048" nd="1"/>
              <i n="[Range].[Customer ID].&amp;[Id1049]" c="Id1049" nd="1"/>
              <i n="[Range].[Customer ID].&amp;[Id105]" c="Id105" nd="1"/>
              <i n="[Range].[Customer ID].&amp;[Id1050]" c="Id1050" nd="1"/>
              <i n="[Range].[Customer ID].&amp;[Id1051]" c="Id1051" nd="1"/>
              <i n="[Range].[Customer ID].&amp;[Id1052]" c="Id1052" nd="1"/>
              <i n="[Range].[Customer ID].&amp;[Id1054]" c="Id1054" nd="1"/>
              <i n="[Range].[Customer ID].&amp;[Id1055]" c="Id1055" nd="1"/>
              <i n="[Range].[Customer ID].&amp;[Id1056]" c="Id1056" nd="1"/>
              <i n="[Range].[Customer ID].&amp;[Id1057]" c="Id1057" nd="1"/>
              <i n="[Range].[Customer ID].&amp;[Id1059]" c="Id1059" nd="1"/>
              <i n="[Range].[Customer ID].&amp;[Id106]" c="Id106" nd="1"/>
              <i n="[Range].[Customer ID].&amp;[Id1060]" c="Id1060" nd="1"/>
              <i n="[Range].[Customer ID].&amp;[Id1061]" c="Id1061" nd="1"/>
              <i n="[Range].[Customer ID].&amp;[Id1062]" c="Id1062" nd="1"/>
              <i n="[Range].[Customer ID].&amp;[Id1063]" c="Id1063" nd="1"/>
              <i n="[Range].[Customer ID].&amp;[Id1064]" c="Id1064" nd="1"/>
              <i n="[Range].[Customer ID].&amp;[Id1065]" c="Id1065" nd="1"/>
              <i n="[Range].[Customer ID].&amp;[Id1067]" c="Id1067" nd="1"/>
              <i n="[Range].[Customer ID].&amp;[Id1068]" c="Id1068" nd="1"/>
              <i n="[Range].[Customer ID].&amp;[Id1069]" c="Id1069" nd="1"/>
              <i n="[Range].[Customer ID].&amp;[Id107]" c="Id107" nd="1"/>
              <i n="[Range].[Customer ID].&amp;[Id1070]" c="Id1070" nd="1"/>
              <i n="[Range].[Customer ID].&amp;[Id1071]" c="Id1071" nd="1"/>
              <i n="[Range].[Customer ID].&amp;[Id1072]" c="Id1072" nd="1"/>
              <i n="[Range].[Customer ID].&amp;[Id1073]" c="Id1073" nd="1"/>
              <i n="[Range].[Customer ID].&amp;[Id1074]" c="Id1074" nd="1"/>
              <i n="[Range].[Customer ID].&amp;[Id1075]" c="Id1075" nd="1"/>
              <i n="[Range].[Customer ID].&amp;[Id1076]" c="Id1076" nd="1"/>
              <i n="[Range].[Customer ID].&amp;[Id1078]" c="Id1078" nd="1"/>
              <i n="[Range].[Customer ID].&amp;[Id1079]" c="Id1079" nd="1"/>
              <i n="[Range].[Customer ID].&amp;[Id108]" c="Id108" nd="1"/>
              <i n="[Range].[Customer ID].&amp;[Id1080]" c="Id1080" nd="1"/>
              <i n="[Range].[Customer ID].&amp;[Id1082]" c="Id1082" nd="1"/>
              <i n="[Range].[Customer ID].&amp;[Id1083]" c="Id1083" nd="1"/>
              <i n="[Range].[Customer ID].&amp;[Id1084]" c="Id1084" nd="1"/>
              <i n="[Range].[Customer ID].&amp;[Id1085]" c="Id1085" nd="1"/>
              <i n="[Range].[Customer ID].&amp;[Id1086]" c="Id1086" nd="1"/>
              <i n="[Range].[Customer ID].&amp;[Id1087]" c="Id1087" nd="1"/>
              <i n="[Range].[Customer ID].&amp;[Id1088]" c="Id1088" nd="1"/>
              <i n="[Range].[Customer ID].&amp;[Id1089]" c="Id1089" nd="1"/>
              <i n="[Range].[Customer ID].&amp;[Id109]" c="Id109" nd="1"/>
              <i n="[Range].[Customer ID].&amp;[Id1090]" c="Id1090" nd="1"/>
              <i n="[Range].[Customer ID].&amp;[Id1091]" c="Id1091" nd="1"/>
              <i n="[Range].[Customer ID].&amp;[Id1092]" c="Id1092" nd="1"/>
              <i n="[Range].[Customer ID].&amp;[Id1093]" c="Id1093" nd="1"/>
              <i n="[Range].[Customer ID].&amp;[Id1094]" c="Id1094" nd="1"/>
              <i n="[Range].[Customer ID].&amp;[Id1095]" c="Id1095" nd="1"/>
              <i n="[Range].[Customer ID].&amp;[Id1096]" c="Id1096" nd="1"/>
              <i n="[Range].[Customer ID].&amp;[Id1097]" c="Id1097" nd="1"/>
              <i n="[Range].[Customer ID].&amp;[Id11]" c="Id11" nd="1"/>
              <i n="[Range].[Customer ID].&amp;[Id110]" c="Id110" nd="1"/>
              <i n="[Range].[Customer ID].&amp;[Id1100]" c="Id1100" nd="1"/>
              <i n="[Range].[Customer ID].&amp;[Id1101]" c="Id1101" nd="1"/>
              <i n="[Range].[Customer ID].&amp;[Id1102]" c="Id1102" nd="1"/>
              <i n="[Range].[Customer ID].&amp;[Id1103]" c="Id1103" nd="1"/>
              <i n="[Range].[Customer ID].&amp;[Id1104]" c="Id1104" nd="1"/>
              <i n="[Range].[Customer ID].&amp;[Id1105]" c="Id1105" nd="1"/>
              <i n="[Range].[Customer ID].&amp;[Id1106]" c="Id1106" nd="1"/>
              <i n="[Range].[Customer ID].&amp;[Id1107]" c="Id1107" nd="1"/>
              <i n="[Range].[Customer ID].&amp;[Id1109]" c="Id1109" nd="1"/>
              <i n="[Range].[Customer ID].&amp;[Id111]" c="Id111" nd="1"/>
              <i n="[Range].[Customer ID].&amp;[Id1110]" c="Id1110" nd="1"/>
              <i n="[Range].[Customer ID].&amp;[Id1112]" c="Id1112" nd="1"/>
              <i n="[Range].[Customer ID].&amp;[Id1113]" c="Id1113" nd="1"/>
              <i n="[Range].[Customer ID].&amp;[Id1114]" c="Id1114" nd="1"/>
              <i n="[Range].[Customer ID].&amp;[Id1115]" c="Id1115" nd="1"/>
              <i n="[Range].[Customer ID].&amp;[Id1116]" c="Id1116" nd="1"/>
              <i n="[Range].[Customer ID].&amp;[Id1118]" c="Id1118" nd="1"/>
              <i n="[Range].[Customer ID].&amp;[Id1119]" c="Id1119" nd="1"/>
              <i n="[Range].[Customer ID].&amp;[Id112]" c="Id112" nd="1"/>
              <i n="[Range].[Customer ID].&amp;[Id1120]" c="Id1120" nd="1"/>
              <i n="[Range].[Customer ID].&amp;[Id1121]" c="Id1121" nd="1"/>
              <i n="[Range].[Customer ID].&amp;[Id1123]" c="Id1123" nd="1"/>
              <i n="[Range].[Customer ID].&amp;[Id1124]" c="Id1124" nd="1"/>
              <i n="[Range].[Customer ID].&amp;[Id1125]" c="Id1125" nd="1"/>
              <i n="[Range].[Customer ID].&amp;[Id1126]" c="Id1126" nd="1"/>
              <i n="[Range].[Customer ID].&amp;[Id1127]" c="Id1127" nd="1"/>
              <i n="[Range].[Customer ID].&amp;[Id1128]" c="Id1128" nd="1"/>
              <i n="[Range].[Customer ID].&amp;[Id113]" c="Id113" nd="1"/>
              <i n="[Range].[Customer ID].&amp;[Id1130]" c="Id1130" nd="1"/>
              <i n="[Range].[Customer ID].&amp;[Id1131]" c="Id1131" nd="1"/>
              <i n="[Range].[Customer ID].&amp;[Id1132]" c="Id1132" nd="1"/>
              <i n="[Range].[Customer ID].&amp;[Id1134]" c="Id1134" nd="1"/>
              <i n="[Range].[Customer ID].&amp;[Id1135]" c="Id1135" nd="1"/>
              <i n="[Range].[Customer ID].&amp;[Id1136]" c="Id1136" nd="1"/>
              <i n="[Range].[Customer ID].&amp;[Id1137]" c="Id1137" nd="1"/>
              <i n="[Range].[Customer ID].&amp;[Id1138]" c="Id1138" nd="1"/>
              <i n="[Range].[Customer ID].&amp;[Id1139]" c="Id1139" nd="1"/>
              <i n="[Range].[Customer ID].&amp;[Id114]" c="Id114" nd="1"/>
              <i n="[Range].[Customer ID].&amp;[Id1140]" c="Id1140" nd="1"/>
              <i n="[Range].[Customer ID].&amp;[Id1141]" c="Id1141" nd="1"/>
              <i n="[Range].[Customer ID].&amp;[Id1142]" c="Id1142" nd="1"/>
              <i n="[Range].[Customer ID].&amp;[Id1144]" c="Id1144" nd="1"/>
              <i n="[Range].[Customer ID].&amp;[Id1146]" c="Id1146" nd="1"/>
              <i n="[Range].[Customer ID].&amp;[Id1147]" c="Id1147" nd="1"/>
              <i n="[Range].[Customer ID].&amp;[Id1148]" c="Id1148" nd="1"/>
              <i n="[Range].[Customer ID].&amp;[Id1149]" c="Id1149" nd="1"/>
              <i n="[Range].[Customer ID].&amp;[Id115]" c="Id115" nd="1"/>
              <i n="[Range].[Customer ID].&amp;[Id1150]" c="Id1150" nd="1"/>
              <i n="[Range].[Customer ID].&amp;[Id1152]" c="Id1152" nd="1"/>
              <i n="[Range].[Customer ID].&amp;[Id1153]" c="Id1153" nd="1"/>
              <i n="[Range].[Customer ID].&amp;[Id1155]" c="Id1155" nd="1"/>
              <i n="[Range].[Customer ID].&amp;[Id1156]" c="Id1156" nd="1"/>
              <i n="[Range].[Customer ID].&amp;[Id1157]" c="Id1157" nd="1"/>
              <i n="[Range].[Customer ID].&amp;[Id1158]" c="Id1158" nd="1"/>
              <i n="[Range].[Customer ID].&amp;[Id1159]" c="Id1159" nd="1"/>
              <i n="[Range].[Customer ID].&amp;[Id116]" c="Id116" nd="1"/>
              <i n="[Range].[Customer ID].&amp;[Id1160]" c="Id1160" nd="1"/>
              <i n="[Range].[Customer ID].&amp;[Id1161]" c="Id1161" nd="1"/>
              <i n="[Range].[Customer ID].&amp;[Id1164]" c="Id1164" nd="1"/>
              <i n="[Range].[Customer ID].&amp;[Id1165]" c="Id1165" nd="1"/>
              <i n="[Range].[Customer ID].&amp;[Id1166]" c="Id1166" nd="1"/>
              <i n="[Range].[Customer ID].&amp;[Id1167]" c="Id1167" nd="1"/>
              <i n="[Range].[Customer ID].&amp;[Id1168]" c="Id1168" nd="1"/>
              <i n="[Range].[Customer ID].&amp;[Id1169]" c="Id1169" nd="1"/>
              <i n="[Range].[Customer ID].&amp;[Id117]" c="Id117" nd="1"/>
              <i n="[Range].[Customer ID].&amp;[Id1170]" c="Id1170" nd="1"/>
              <i n="[Range].[Customer ID].&amp;[Id1171]" c="Id1171" nd="1"/>
              <i n="[Range].[Customer ID].&amp;[Id1172]" c="Id1172" nd="1"/>
              <i n="[Range].[Customer ID].&amp;[Id1173]" c="Id1173" nd="1"/>
              <i n="[Range].[Customer ID].&amp;[Id1174]" c="Id1174" nd="1"/>
              <i n="[Range].[Customer ID].&amp;[Id1175]" c="Id1175" nd="1"/>
              <i n="[Range].[Customer ID].&amp;[Id1177]" c="Id1177" nd="1"/>
              <i n="[Range].[Customer ID].&amp;[Id1178]" c="Id1178" nd="1"/>
              <i n="[Range].[Customer ID].&amp;[Id118]" c="Id118" nd="1"/>
              <i n="[Range].[Customer ID].&amp;[Id1181]" c="Id1181" nd="1"/>
              <i n="[Range].[Customer ID].&amp;[Id1182]" c="Id1182" nd="1"/>
              <i n="[Range].[Customer ID].&amp;[Id1183]" c="Id1183" nd="1"/>
              <i n="[Range].[Customer ID].&amp;[Id1184]" c="Id1184" nd="1"/>
              <i n="[Range].[Customer ID].&amp;[Id1185]" c="Id1185" nd="1"/>
              <i n="[Range].[Customer ID].&amp;[Id1186]" c="Id1186" nd="1"/>
              <i n="[Range].[Customer ID].&amp;[Id1187]" c="Id1187" nd="1"/>
              <i n="[Range].[Customer ID].&amp;[Id1188]" c="Id1188" nd="1"/>
              <i n="[Range].[Customer ID].&amp;[Id119]" c="Id119" nd="1"/>
              <i n="[Range].[Customer ID].&amp;[Id1190]" c="Id1190" nd="1"/>
              <i n="[Range].[Customer ID].&amp;[Id1191]" c="Id1191" nd="1"/>
              <i n="[Range].[Customer ID].&amp;[Id1192]" c="Id1192" nd="1"/>
              <i n="[Range].[Customer ID].&amp;[Id1193]" c="Id1193" nd="1"/>
              <i n="[Range].[Customer ID].&amp;[Id1194]" c="Id1194" nd="1"/>
              <i n="[Range].[Customer ID].&amp;[Id1195]" c="Id1195" nd="1"/>
              <i n="[Range].[Customer ID].&amp;[Id1196]" c="Id1196" nd="1"/>
              <i n="[Range].[Customer ID].&amp;[Id1197]" c="Id1197" nd="1"/>
              <i n="[Range].[Customer ID].&amp;[Id1198]" c="Id1198" nd="1"/>
              <i n="[Range].[Customer ID].&amp;[Id1199]" c="Id1199" nd="1"/>
              <i n="[Range].[Customer ID].&amp;[Id12]" c="Id12" nd="1"/>
              <i n="[Range].[Customer ID].&amp;[Id120]" c="Id120" nd="1"/>
              <i n="[Range].[Customer ID].&amp;[Id1200]" c="Id1200" nd="1"/>
              <i n="[Range].[Customer ID].&amp;[Id1201]" c="Id1201" nd="1"/>
              <i n="[Range].[Customer ID].&amp;[Id1202]" c="Id1202" nd="1"/>
              <i n="[Range].[Customer ID].&amp;[Id1204]" c="Id1204" nd="1"/>
              <i n="[Range].[Customer ID].&amp;[Id1205]" c="Id1205" nd="1"/>
              <i n="[Range].[Customer ID].&amp;[Id1206]" c="Id1206" nd="1"/>
              <i n="[Range].[Customer ID].&amp;[Id1207]" c="Id1207" nd="1"/>
              <i n="[Range].[Customer ID].&amp;[Id1209]" c="Id1209" nd="1"/>
              <i n="[Range].[Customer ID].&amp;[Id121]" c="Id121" nd="1"/>
              <i n="[Range].[Customer ID].&amp;[Id1210]" c="Id1210" nd="1"/>
              <i n="[Range].[Customer ID].&amp;[Id1211]" c="Id1211" nd="1"/>
              <i n="[Range].[Customer ID].&amp;[Id1212]" c="Id1212" nd="1"/>
              <i n="[Range].[Customer ID].&amp;[Id1213]" c="Id1213" nd="1"/>
              <i n="[Range].[Customer ID].&amp;[Id1214]" c="Id1214" nd="1"/>
              <i n="[Range].[Customer ID].&amp;[Id1215]" c="Id1215" nd="1"/>
              <i n="[Range].[Customer ID].&amp;[Id1217]" c="Id1217" nd="1"/>
              <i n="[Range].[Customer ID].&amp;[Id1218]" c="Id1218" nd="1"/>
              <i n="[Range].[Customer ID].&amp;[Id1219]" c="Id1219" nd="1"/>
              <i n="[Range].[Customer ID].&amp;[Id122]" c="Id122" nd="1"/>
              <i n="[Range].[Customer ID].&amp;[Id1220]" c="Id1220" nd="1"/>
              <i n="[Range].[Customer ID].&amp;[Id1221]" c="Id1221" nd="1"/>
              <i n="[Range].[Customer ID].&amp;[Id1224]" c="Id1224" nd="1"/>
              <i n="[Range].[Customer ID].&amp;[Id1226]" c="Id1226" nd="1"/>
              <i n="[Range].[Customer ID].&amp;[Id1227]" c="Id1227" nd="1"/>
              <i n="[Range].[Customer ID].&amp;[Id1228]" c="Id1228" nd="1"/>
              <i n="[Range].[Customer ID].&amp;[Id1229]" c="Id1229" nd="1"/>
              <i n="[Range].[Customer ID].&amp;[Id123]" c="Id123" nd="1"/>
              <i n="[Range].[Customer ID].&amp;[Id1230]" c="Id1230" nd="1"/>
              <i n="[Range].[Customer ID].&amp;[Id1232]" c="Id1232" nd="1"/>
              <i n="[Range].[Customer ID].&amp;[Id1233]" c="Id1233" nd="1"/>
              <i n="[Range].[Customer ID].&amp;[Id1234]" c="Id1234" nd="1"/>
              <i n="[Range].[Customer ID].&amp;[Id1235]" c="Id1235" nd="1"/>
              <i n="[Range].[Customer ID].&amp;[Id1236]" c="Id1236" nd="1"/>
              <i n="[Range].[Customer ID].&amp;[Id1237]" c="Id1237" nd="1"/>
              <i n="[Range].[Customer ID].&amp;[Id1238]" c="Id1238" nd="1"/>
              <i n="[Range].[Customer ID].&amp;[Id1239]" c="Id1239" nd="1"/>
              <i n="[Range].[Customer ID].&amp;[Id124]" c="Id124" nd="1"/>
              <i n="[Range].[Customer ID].&amp;[Id1241]" c="Id1241" nd="1"/>
              <i n="[Range].[Customer ID].&amp;[Id1242]" c="Id1242" nd="1"/>
              <i n="[Range].[Customer ID].&amp;[Id1243]" c="Id1243" nd="1"/>
              <i n="[Range].[Customer ID].&amp;[Id1244]" c="Id1244" nd="1"/>
              <i n="[Range].[Customer ID].&amp;[Id1245]" c="Id1245" nd="1"/>
              <i n="[Range].[Customer ID].&amp;[Id1247]" c="Id1247" nd="1"/>
              <i n="[Range].[Customer ID].&amp;[Id1249]" c="Id1249" nd="1"/>
              <i n="[Range].[Customer ID].&amp;[Id125]" c="Id125" nd="1"/>
              <i n="[Range].[Customer ID].&amp;[Id1250]" c="Id1250" nd="1"/>
              <i n="[Range].[Customer ID].&amp;[Id1251]" c="Id1251" nd="1"/>
              <i n="[Range].[Customer ID].&amp;[Id1252]" c="Id1252" nd="1"/>
              <i n="[Range].[Customer ID].&amp;[Id1253]" c="Id1253" nd="1"/>
              <i n="[Range].[Customer ID].&amp;[Id1254]" c="Id1254" nd="1"/>
              <i n="[Range].[Customer ID].&amp;[Id1255]" c="Id1255" nd="1"/>
              <i n="[Range].[Customer ID].&amp;[Id1256]" c="Id1256" nd="1"/>
              <i n="[Range].[Customer ID].&amp;[Id1257]" c="Id1257" nd="1"/>
              <i n="[Range].[Customer ID].&amp;[Id1259]" c="Id1259" nd="1"/>
              <i n="[Range].[Customer ID].&amp;[Id126]" c="Id126" nd="1"/>
              <i n="[Range].[Customer ID].&amp;[Id1260]" c="Id1260" nd="1"/>
              <i n="[Range].[Customer ID].&amp;[Id1261]" c="Id1261" nd="1"/>
              <i n="[Range].[Customer ID].&amp;[Id1263]" c="Id1263" nd="1"/>
              <i n="[Range].[Customer ID].&amp;[Id1264]" c="Id1264" nd="1"/>
              <i n="[Range].[Customer ID].&amp;[Id1265]" c="Id1265" nd="1"/>
              <i n="[Range].[Customer ID].&amp;[Id1266]" c="Id1266" nd="1"/>
              <i n="[Range].[Customer ID].&amp;[Id1268]" c="Id1268" nd="1"/>
              <i n="[Range].[Customer ID].&amp;[Id127]" c="Id127" nd="1"/>
              <i n="[Range].[Customer ID].&amp;[Id1272]" c="Id1272" nd="1"/>
              <i n="[Range].[Customer ID].&amp;[Id1273]" c="Id1273" nd="1"/>
              <i n="[Range].[Customer ID].&amp;[Id1277]" c="Id1277" nd="1"/>
              <i n="[Range].[Customer ID].&amp;[Id1278]" c="Id1278" nd="1"/>
              <i n="[Range].[Customer ID].&amp;[Id128]" c="Id128" nd="1"/>
              <i n="[Range].[Customer ID].&amp;[Id1280]" c="Id1280" nd="1"/>
              <i n="[Range].[Customer ID].&amp;[Id1281]" c="Id1281" nd="1"/>
              <i n="[Range].[Customer ID].&amp;[Id1282]" c="Id1282" nd="1"/>
              <i n="[Range].[Customer ID].&amp;[Id1283]" c="Id1283" nd="1"/>
              <i n="[Range].[Customer ID].&amp;[Id1284]" c="Id1284" nd="1"/>
              <i n="[Range].[Customer ID].&amp;[Id1285]" c="Id1285" nd="1"/>
              <i n="[Range].[Customer ID].&amp;[Id1286]" c="Id1286" nd="1"/>
              <i n="[Range].[Customer ID].&amp;[Id1288]" c="Id1288" nd="1"/>
              <i n="[Range].[Customer ID].&amp;[Id129]" c="Id129" nd="1"/>
              <i n="[Range].[Customer ID].&amp;[Id1290]" c="Id1290" nd="1"/>
              <i n="[Range].[Customer ID].&amp;[Id1291]" c="Id1291" nd="1"/>
              <i n="[Range].[Customer ID].&amp;[Id1292]" c="Id1292" nd="1"/>
              <i n="[Range].[Customer ID].&amp;[Id1293]" c="Id1293" nd="1"/>
              <i n="[Range].[Customer ID].&amp;[Id1294]" c="Id1294" nd="1"/>
              <i n="[Range].[Customer ID].&amp;[Id1295]" c="Id1295" nd="1"/>
              <i n="[Range].[Customer ID].&amp;[Id1296]" c="Id1296" nd="1"/>
              <i n="[Range].[Customer ID].&amp;[Id1297]" c="Id1297" nd="1"/>
              <i n="[Range].[Customer ID].&amp;[Id1298]" c="Id1298" nd="1"/>
              <i n="[Range].[Customer ID].&amp;[Id13]" c="Id13" nd="1"/>
              <i n="[Range].[Customer ID].&amp;[Id130]" c="Id130" nd="1"/>
              <i n="[Range].[Customer ID].&amp;[Id1300]" c="Id1300" nd="1"/>
              <i n="[Range].[Customer ID].&amp;[Id1301]" c="Id1301" nd="1"/>
              <i n="[Range].[Customer ID].&amp;[Id1304]" c="Id1304" nd="1"/>
              <i n="[Range].[Customer ID].&amp;[Id1305]" c="Id1305" nd="1"/>
              <i n="[Range].[Customer ID].&amp;[Id1308]" c="Id1308" nd="1"/>
              <i n="[Range].[Customer ID].&amp;[Id1309]" c="Id1309" nd="1"/>
              <i n="[Range].[Customer ID].&amp;[Id131]" c="Id131" nd="1"/>
              <i n="[Range].[Customer ID].&amp;[Id1310]" c="Id1310" nd="1"/>
              <i n="[Range].[Customer ID].&amp;[Id1311]" c="Id1311" nd="1"/>
              <i n="[Range].[Customer ID].&amp;[Id1312]" c="Id1312" nd="1"/>
              <i n="[Range].[Customer ID].&amp;[Id1313]" c="Id1313" nd="1"/>
              <i n="[Range].[Customer ID].&amp;[Id1314]" c="Id1314" nd="1"/>
              <i n="[Range].[Customer ID].&amp;[Id1316]" c="Id1316" nd="1"/>
              <i n="[Range].[Customer ID].&amp;[Id1317]" c="Id1317" nd="1"/>
              <i n="[Range].[Customer ID].&amp;[Id1318]" c="Id1318" nd="1"/>
              <i n="[Range].[Customer ID].&amp;[Id1319]" c="Id1319" nd="1"/>
              <i n="[Range].[Customer ID].&amp;[Id132]" c="Id132" nd="1"/>
              <i n="[Range].[Customer ID].&amp;[Id1323]" c="Id1323" nd="1"/>
              <i n="[Range].[Customer ID].&amp;[Id1324]" c="Id1324" nd="1"/>
              <i n="[Range].[Customer ID].&amp;[Id1325]" c="Id1325" nd="1"/>
              <i n="[Range].[Customer ID].&amp;[Id1326]" c="Id1326" nd="1"/>
              <i n="[Range].[Customer ID].&amp;[Id1328]" c="Id1328" nd="1"/>
              <i n="[Range].[Customer ID].&amp;[Id1329]" c="Id1329" nd="1"/>
              <i n="[Range].[Customer ID].&amp;[Id133]" c="Id133" nd="1"/>
              <i n="[Range].[Customer ID].&amp;[Id1330]" c="Id1330" nd="1"/>
              <i n="[Range].[Customer ID].&amp;[Id1331]" c="Id1331" nd="1"/>
              <i n="[Range].[Customer ID].&amp;[Id1332]" c="Id1332" nd="1"/>
              <i n="[Range].[Customer ID].&amp;[Id1333]" c="Id1333" nd="1"/>
              <i n="[Range].[Customer ID].&amp;[Id1334]" c="Id1334" nd="1"/>
              <i n="[Range].[Customer ID].&amp;[Id1335]" c="Id1335" nd="1"/>
              <i n="[Range].[Customer ID].&amp;[Id1336]" c="Id1336" nd="1"/>
              <i n="[Range].[Customer ID].&amp;[Id1337]" c="Id1337" nd="1"/>
              <i n="[Range].[Customer ID].&amp;[Id1338]" c="Id1338" nd="1"/>
              <i n="[Range].[Customer ID].&amp;[Id134]" c="Id134" nd="1"/>
              <i n="[Range].[Customer ID].&amp;[Id1340]" c="Id1340" nd="1"/>
              <i n="[Range].[Customer ID].&amp;[Id1341]" c="Id1341" nd="1"/>
              <i n="[Range].[Customer ID].&amp;[Id1342]" c="Id1342" nd="1"/>
              <i n="[Range].[Customer ID].&amp;[Id1343]" c="Id1343" nd="1"/>
              <i n="[Range].[Customer ID].&amp;[Id1345]" c="Id1345" nd="1"/>
              <i n="[Range].[Customer ID].&amp;[Id1347]" c="Id1347" nd="1"/>
              <i n="[Range].[Customer ID].&amp;[Id1349]" c="Id1349" nd="1"/>
              <i n="[Range].[Customer ID].&amp;[Id135]" c="Id135" nd="1"/>
              <i n="[Range].[Customer ID].&amp;[Id1350]" c="Id1350" nd="1"/>
              <i n="[Range].[Customer ID].&amp;[Id1351]" c="Id1351" nd="1"/>
              <i n="[Range].[Customer ID].&amp;[Id1352]" c="Id1352" nd="1"/>
              <i n="[Range].[Customer ID].&amp;[Id1353]" c="Id1353" nd="1"/>
              <i n="[Range].[Customer ID].&amp;[Id1354]" c="Id1354" nd="1"/>
              <i n="[Range].[Customer ID].&amp;[Id1355]" c="Id1355" nd="1"/>
              <i n="[Range].[Customer ID].&amp;[Id1356]" c="Id1356" nd="1"/>
              <i n="[Range].[Customer ID].&amp;[Id1357]" c="Id1357" nd="1"/>
              <i n="[Range].[Customer ID].&amp;[Id1358]" c="Id1358" nd="1"/>
              <i n="[Range].[Customer ID].&amp;[Id136]" c="Id136" nd="1"/>
              <i n="[Range].[Customer ID].&amp;[Id1362]" c="Id1362" nd="1"/>
              <i n="[Range].[Customer ID].&amp;[Id1364]" c="Id1364" nd="1"/>
              <i n="[Range].[Customer ID].&amp;[Id1365]" c="Id1365" nd="1"/>
              <i n="[Range].[Customer ID].&amp;[Id1366]" c="Id1366" nd="1"/>
              <i n="[Range].[Customer ID].&amp;[Id1367]" c="Id1367" nd="1"/>
              <i n="[Range].[Customer ID].&amp;[Id1368]" c="Id1368" nd="1"/>
              <i n="[Range].[Customer ID].&amp;[Id1369]" c="Id1369" nd="1"/>
              <i n="[Range].[Customer ID].&amp;[Id137]" c="Id137" nd="1"/>
              <i n="[Range].[Customer ID].&amp;[Id1370]" c="Id1370" nd="1"/>
              <i n="[Range].[Customer ID].&amp;[Id1371]" c="Id1371" nd="1"/>
              <i n="[Range].[Customer ID].&amp;[Id1372]" c="Id1372" nd="1"/>
              <i n="[Range].[Customer ID].&amp;[Id1373]" c="Id1373" nd="1"/>
              <i n="[Range].[Customer ID].&amp;[Id1374]" c="Id1374" nd="1"/>
              <i n="[Range].[Customer ID].&amp;[Id1375]" c="Id1375" nd="1"/>
              <i n="[Range].[Customer ID].&amp;[Id1376]" c="Id1376" nd="1"/>
              <i n="[Range].[Customer ID].&amp;[Id1377]" c="Id1377" nd="1"/>
              <i n="[Range].[Customer ID].&amp;[Id1378]" c="Id1378" nd="1"/>
              <i n="[Range].[Customer ID].&amp;[Id1379]" c="Id1379" nd="1"/>
              <i n="[Range].[Customer ID].&amp;[Id138]" c="Id138" nd="1"/>
              <i n="[Range].[Customer ID].&amp;[Id1380]" c="Id1380" nd="1"/>
              <i n="[Range].[Customer ID].&amp;[Id1381]" c="Id1381" nd="1"/>
              <i n="[Range].[Customer ID].&amp;[Id1382]" c="Id1382" nd="1"/>
              <i n="[Range].[Customer ID].&amp;[Id1383]" c="Id1383" nd="1"/>
              <i n="[Range].[Customer ID].&amp;[Id1384]" c="Id1384" nd="1"/>
              <i n="[Range].[Customer ID].&amp;[Id1385]" c="Id1385" nd="1"/>
              <i n="[Range].[Customer ID].&amp;[Id1386]" c="Id1386" nd="1"/>
              <i n="[Range].[Customer ID].&amp;[Id1387]" c="Id1387" nd="1"/>
              <i n="[Range].[Customer ID].&amp;[Id1388]" c="Id1388" nd="1"/>
              <i n="[Range].[Customer ID].&amp;[Id1389]" c="Id1389" nd="1"/>
              <i n="[Range].[Customer ID].&amp;[Id139]" c="Id139" nd="1"/>
              <i n="[Range].[Customer ID].&amp;[Id1391]" c="Id1391" nd="1"/>
              <i n="[Range].[Customer ID].&amp;[Id1392]" c="Id1392" nd="1"/>
              <i n="[Range].[Customer ID].&amp;[Id1394]" c="Id1394" nd="1"/>
              <i n="[Range].[Customer ID].&amp;[Id1395]" c="Id1395" nd="1"/>
              <i n="[Range].[Customer ID].&amp;[Id1396]" c="Id1396" nd="1"/>
              <i n="[Range].[Customer ID].&amp;[Id1397]" c="Id1397" nd="1"/>
              <i n="[Range].[Customer ID].&amp;[Id1398]" c="Id1398" nd="1"/>
              <i n="[Range].[Customer ID].&amp;[Id1399]" c="Id1399" nd="1"/>
              <i n="[Range].[Customer ID].&amp;[Id14]" c="Id14" nd="1"/>
              <i n="[Range].[Customer ID].&amp;[Id140]" c="Id140" nd="1"/>
              <i n="[Range].[Customer ID].&amp;[Id1400]" c="Id1400" nd="1"/>
              <i n="[Range].[Customer ID].&amp;[Id1401]" c="Id1401" nd="1"/>
              <i n="[Range].[Customer ID].&amp;[Id1402]" c="Id1402" nd="1"/>
              <i n="[Range].[Customer ID].&amp;[Id1403]" c="Id1403" nd="1"/>
              <i n="[Range].[Customer ID].&amp;[Id1404]" c="Id1404" nd="1"/>
              <i n="[Range].[Customer ID].&amp;[Id1405]" c="Id1405" nd="1"/>
              <i n="[Range].[Customer ID].&amp;[Id1406]" c="Id1406" nd="1"/>
              <i n="[Range].[Customer ID].&amp;[Id1407]" c="Id1407" nd="1"/>
              <i n="[Range].[Customer ID].&amp;[Id1408]" c="Id1408" nd="1"/>
              <i n="[Range].[Customer ID].&amp;[Id141]" c="Id141" nd="1"/>
              <i n="[Range].[Customer ID].&amp;[Id1410]" c="Id1410" nd="1"/>
              <i n="[Range].[Customer ID].&amp;[Id1411]" c="Id1411" nd="1"/>
              <i n="[Range].[Customer ID].&amp;[Id1412]" c="Id1412" nd="1"/>
              <i n="[Range].[Customer ID].&amp;[Id1415]" c="Id1415" nd="1"/>
              <i n="[Range].[Customer ID].&amp;[Id1416]" c="Id1416" nd="1"/>
              <i n="[Range].[Customer ID].&amp;[Id1417]" c="Id1417" nd="1"/>
              <i n="[Range].[Customer ID].&amp;[Id1418]" c="Id1418" nd="1"/>
              <i n="[Range].[Customer ID].&amp;[Id1419]" c="Id1419" nd="1"/>
              <i n="[Range].[Customer ID].&amp;[Id142]" c="Id142" nd="1"/>
              <i n="[Range].[Customer ID].&amp;[Id1421]" c="Id1421" nd="1"/>
              <i n="[Range].[Customer ID].&amp;[Id1422]" c="Id1422" nd="1"/>
              <i n="[Range].[Customer ID].&amp;[Id1423]" c="Id1423" nd="1"/>
              <i n="[Range].[Customer ID].&amp;[Id1424]" c="Id1424" nd="1"/>
              <i n="[Range].[Customer ID].&amp;[Id1425]" c="Id1425" nd="1"/>
              <i n="[Range].[Customer ID].&amp;[Id1426]" c="Id1426" nd="1"/>
              <i n="[Range].[Customer ID].&amp;[Id1427]" c="Id1427" nd="1"/>
              <i n="[Range].[Customer ID].&amp;[Id1428]" c="Id1428" nd="1"/>
              <i n="[Range].[Customer ID].&amp;[Id1429]" c="Id1429" nd="1"/>
              <i n="[Range].[Customer ID].&amp;[Id143]" c="Id143" nd="1"/>
              <i n="[Range].[Customer ID].&amp;[Id1430]" c="Id1430" nd="1"/>
              <i n="[Range].[Customer ID].&amp;[Id1431]" c="Id1431" nd="1"/>
              <i n="[Range].[Customer ID].&amp;[Id1432]" c="Id1432" nd="1"/>
              <i n="[Range].[Customer ID].&amp;[Id1433]" c="Id1433" nd="1"/>
              <i n="[Range].[Customer ID].&amp;[Id1434]" c="Id1434" nd="1"/>
              <i n="[Range].[Customer ID].&amp;[Id1436]" c="Id1436" nd="1"/>
              <i n="[Range].[Customer ID].&amp;[Id1437]" c="Id1437" nd="1"/>
              <i n="[Range].[Customer ID].&amp;[Id1438]" c="Id1438" nd="1"/>
              <i n="[Range].[Customer ID].&amp;[Id1439]" c="Id1439" nd="1"/>
              <i n="[Range].[Customer ID].&amp;[Id144]" c="Id144" nd="1"/>
              <i n="[Range].[Customer ID].&amp;[Id1440]" c="Id1440" nd="1"/>
              <i n="[Range].[Customer ID].&amp;[Id1441]" c="Id1441" nd="1"/>
              <i n="[Range].[Customer ID].&amp;[Id1442]" c="Id1442" nd="1"/>
              <i n="[Range].[Customer ID].&amp;[Id1443]" c="Id1443" nd="1"/>
              <i n="[Range].[Customer ID].&amp;[Id1444]" c="Id1444" nd="1"/>
              <i n="[Range].[Customer ID].&amp;[Id1445]" c="Id1445" nd="1"/>
              <i n="[Range].[Customer ID].&amp;[Id1447]" c="Id1447" nd="1"/>
              <i n="[Range].[Customer ID].&amp;[Id1448]" c="Id1448" nd="1"/>
              <i n="[Range].[Customer ID].&amp;[Id1449]" c="Id1449" nd="1"/>
              <i n="[Range].[Customer ID].&amp;[Id145]" c="Id145" nd="1"/>
              <i n="[Range].[Customer ID].&amp;[Id1450]" c="Id1450" nd="1"/>
              <i n="[Range].[Customer ID].&amp;[Id1452]" c="Id1452" nd="1"/>
              <i n="[Range].[Customer ID].&amp;[Id1454]" c="Id1454" nd="1"/>
              <i n="[Range].[Customer ID].&amp;[Id1455]" c="Id1455" nd="1"/>
              <i n="[Range].[Customer ID].&amp;[Id1456]" c="Id1456" nd="1"/>
              <i n="[Range].[Customer ID].&amp;[Id1457]" c="Id1457" nd="1"/>
              <i n="[Range].[Customer ID].&amp;[Id146]" c="Id146" nd="1"/>
              <i n="[Range].[Customer ID].&amp;[Id1460]" c="Id1460" nd="1"/>
              <i n="[Range].[Customer ID].&amp;[Id1461]" c="Id1461" nd="1"/>
              <i n="[Range].[Customer ID].&amp;[Id1462]" c="Id1462" nd="1"/>
              <i n="[Range].[Customer ID].&amp;[Id1463]" c="Id1463" nd="1"/>
              <i n="[Range].[Customer ID].&amp;[Id1467]" c="Id1467" nd="1"/>
              <i n="[Range].[Customer ID].&amp;[Id1468]" c="Id1468" nd="1"/>
              <i n="[Range].[Customer ID].&amp;[Id1469]" c="Id1469" nd="1"/>
              <i n="[Range].[Customer ID].&amp;[Id147]" c="Id147" nd="1"/>
              <i n="[Range].[Customer ID].&amp;[Id1470]" c="Id1470" nd="1"/>
              <i n="[Range].[Customer ID].&amp;[Id1471]" c="Id1471" nd="1"/>
              <i n="[Range].[Customer ID].&amp;[Id1472]" c="Id1472" nd="1"/>
              <i n="[Range].[Customer ID].&amp;[Id1473]" c="Id1473" nd="1"/>
              <i n="[Range].[Customer ID].&amp;[Id1475]" c="Id1475" nd="1"/>
              <i n="[Range].[Customer ID].&amp;[Id1476]" c="Id1476" nd="1"/>
              <i n="[Range].[Customer ID].&amp;[Id1478]" c="Id1478" nd="1"/>
              <i n="[Range].[Customer ID].&amp;[Id148]" c="Id148" nd="1"/>
              <i n="[Range].[Customer ID].&amp;[Id1480]" c="Id1480" nd="1"/>
              <i n="[Range].[Customer ID].&amp;[Id1481]" c="Id1481" nd="1"/>
              <i n="[Range].[Customer ID].&amp;[Id1482]" c="Id1482" nd="1"/>
              <i n="[Range].[Customer ID].&amp;[Id1484]" c="Id1484" nd="1"/>
              <i n="[Range].[Customer ID].&amp;[Id1485]" c="Id1485" nd="1"/>
              <i n="[Range].[Customer ID].&amp;[Id1486]" c="Id1486" nd="1"/>
              <i n="[Range].[Customer ID].&amp;[Id1487]" c="Id1487" nd="1"/>
              <i n="[Range].[Customer ID].&amp;[Id1488]" c="Id1488" nd="1"/>
              <i n="[Range].[Customer ID].&amp;[Id149]" c="Id149" nd="1"/>
              <i n="[Range].[Customer ID].&amp;[Id1492]" c="Id1492" nd="1"/>
              <i n="[Range].[Customer ID].&amp;[Id1496]" c="Id1496" nd="1"/>
              <i n="[Range].[Customer ID].&amp;[Id1498]" c="Id1498" nd="1"/>
              <i n="[Range].[Customer ID].&amp;[Id15]" c="Id15" nd="1"/>
              <i n="[Range].[Customer ID].&amp;[Id150]" c="Id150" nd="1"/>
              <i n="[Range].[Customer ID].&amp;[Id1501]" c="Id1501" nd="1"/>
              <i n="[Range].[Customer ID].&amp;[Id1502]" c="Id1502" nd="1"/>
              <i n="[Range].[Customer ID].&amp;[Id1503]" c="Id1503" nd="1"/>
              <i n="[Range].[Customer ID].&amp;[Id1504]" c="Id1504" nd="1"/>
              <i n="[Range].[Customer ID].&amp;[Id1508]" c="Id1508" nd="1"/>
              <i n="[Range].[Customer ID].&amp;[Id151]" c="Id151" nd="1"/>
              <i n="[Range].[Customer ID].&amp;[Id1510]" c="Id1510" nd="1"/>
              <i n="[Range].[Customer ID].&amp;[Id1511]" c="Id1511" nd="1"/>
              <i n="[Range].[Customer ID].&amp;[Id1512]" c="Id1512" nd="1"/>
              <i n="[Range].[Customer ID].&amp;[Id1514]" c="Id1514" nd="1"/>
              <i n="[Range].[Customer ID].&amp;[Id1515]" c="Id1515" nd="1"/>
              <i n="[Range].[Customer ID].&amp;[Id1517]" c="Id1517" nd="1"/>
              <i n="[Range].[Customer ID].&amp;[Id1518]" c="Id1518" nd="1"/>
              <i n="[Range].[Customer ID].&amp;[Id1519]" c="Id1519" nd="1"/>
              <i n="[Range].[Customer ID].&amp;[Id152]" c="Id152" nd="1"/>
              <i n="[Range].[Customer ID].&amp;[Id1521]" c="Id1521" nd="1"/>
              <i n="[Range].[Customer ID].&amp;[Id1523]" c="Id1523" nd="1"/>
              <i n="[Range].[Customer ID].&amp;[Id1524]" c="Id1524" nd="1"/>
              <i n="[Range].[Customer ID].&amp;[Id1525]" c="Id1525" nd="1"/>
              <i n="[Range].[Customer ID].&amp;[Id1527]" c="Id1527" nd="1"/>
              <i n="[Range].[Customer ID].&amp;[Id153]" c="Id153" nd="1"/>
              <i n="[Range].[Customer ID].&amp;[Id1530]" c="Id1530" nd="1"/>
              <i n="[Range].[Customer ID].&amp;[Id1532]" c="Id1532" nd="1"/>
              <i n="[Range].[Customer ID].&amp;[Id1533]" c="Id1533" nd="1"/>
              <i n="[Range].[Customer ID].&amp;[Id1535]" c="Id1535" nd="1"/>
              <i n="[Range].[Customer ID].&amp;[Id1537]" c="Id1537" nd="1"/>
              <i n="[Range].[Customer ID].&amp;[Id1538]" c="Id1538" nd="1"/>
              <i n="[Range].[Customer ID].&amp;[Id1539]" c="Id1539" nd="1"/>
              <i n="[Range].[Customer ID].&amp;[Id154]" c="Id154" nd="1"/>
              <i n="[Range].[Customer ID].&amp;[Id1540]" c="Id1540" nd="1"/>
              <i n="[Range].[Customer ID].&amp;[Id1542]" c="Id1542" nd="1"/>
              <i n="[Range].[Customer ID].&amp;[Id1543]" c="Id1543" nd="1"/>
              <i n="[Range].[Customer ID].&amp;[Id1544]" c="Id1544" nd="1"/>
              <i n="[Range].[Customer ID].&amp;[Id1545]" c="Id1545" nd="1"/>
              <i n="[Range].[Customer ID].&amp;[Id1546]" c="Id1546" nd="1"/>
              <i n="[Range].[Customer ID].&amp;[Id1547]" c="Id1547" nd="1"/>
              <i n="[Range].[Customer ID].&amp;[Id1548]" c="Id1548" nd="1"/>
              <i n="[Range].[Customer ID].&amp;[Id1549]" c="Id1549" nd="1"/>
              <i n="[Range].[Customer ID].&amp;[Id155]" c="Id155" nd="1"/>
              <i n="[Range].[Customer ID].&amp;[Id1550]" c="Id1550" nd="1"/>
              <i n="[Range].[Customer ID].&amp;[Id1551]" c="Id1551" nd="1"/>
              <i n="[Range].[Customer ID].&amp;[Id1552]" c="Id1552" nd="1"/>
              <i n="[Range].[Customer ID].&amp;[Id1556]" c="Id1556" nd="1"/>
              <i n="[Range].[Customer ID].&amp;[Id1557]" c="Id1557" nd="1"/>
              <i n="[Range].[Customer ID].&amp;[Id1558]" c="Id1558" nd="1"/>
              <i n="[Range].[Customer ID].&amp;[Id1559]" c="Id1559" nd="1"/>
              <i n="[Range].[Customer ID].&amp;[Id156]" c="Id156" nd="1"/>
              <i n="[Range].[Customer ID].&amp;[Id1560]" c="Id1560" nd="1"/>
              <i n="[Range].[Customer ID].&amp;[Id1561]" c="Id1561" nd="1"/>
              <i n="[Range].[Customer ID].&amp;[Id1562]" c="Id1562" nd="1"/>
              <i n="[Range].[Customer ID].&amp;[Id1563]" c="Id1563" nd="1"/>
              <i n="[Range].[Customer ID].&amp;[Id1564]" c="Id1564" nd="1"/>
              <i n="[Range].[Customer ID].&amp;[Id1567]" c="Id1567" nd="1"/>
              <i n="[Range].[Customer ID].&amp;[Id1569]" c="Id1569" nd="1"/>
              <i n="[Range].[Customer ID].&amp;[Id157]" c="Id157" nd="1"/>
              <i n="[Range].[Customer ID].&amp;[Id1570]" c="Id1570" nd="1"/>
              <i n="[Range].[Customer ID].&amp;[Id1572]" c="Id1572" nd="1"/>
              <i n="[Range].[Customer ID].&amp;[Id1573]" c="Id1573" nd="1"/>
              <i n="[Range].[Customer ID].&amp;[Id1574]" c="Id1574" nd="1"/>
              <i n="[Range].[Customer ID].&amp;[Id1576]" c="Id1576" nd="1"/>
              <i n="[Range].[Customer ID].&amp;[Id1577]" c="Id1577" nd="1"/>
              <i n="[Range].[Customer ID].&amp;[Id1578]" c="Id1578" nd="1"/>
              <i n="[Range].[Customer ID].&amp;[Id1579]" c="Id1579" nd="1"/>
              <i n="[Range].[Customer ID].&amp;[Id158]" c="Id158" nd="1"/>
              <i n="[Range].[Customer ID].&amp;[Id1580]" c="Id1580" nd="1"/>
              <i n="[Range].[Customer ID].&amp;[Id1581]" c="Id1581" nd="1"/>
              <i n="[Range].[Customer ID].&amp;[Id1582]" c="Id1582" nd="1"/>
              <i n="[Range].[Customer ID].&amp;[Id1583]" c="Id1583" nd="1"/>
              <i n="[Range].[Customer ID].&amp;[Id1584]" c="Id1584" nd="1"/>
              <i n="[Range].[Customer ID].&amp;[Id1585]" c="Id1585" nd="1"/>
              <i n="[Range].[Customer ID].&amp;[Id1586]" c="Id1586" nd="1"/>
              <i n="[Range].[Customer ID].&amp;[Id1587]" c="Id1587" nd="1"/>
              <i n="[Range].[Customer ID].&amp;[Id1588]" c="Id1588" nd="1"/>
              <i n="[Range].[Customer ID].&amp;[Id159]" c="Id159" nd="1"/>
              <i n="[Range].[Customer ID].&amp;[Id1590]" c="Id1590" nd="1"/>
              <i n="[Range].[Customer ID].&amp;[Id1591]" c="Id1591" nd="1"/>
              <i n="[Range].[Customer ID].&amp;[Id1592]" c="Id1592" nd="1"/>
              <i n="[Range].[Customer ID].&amp;[Id1593]" c="Id1593" nd="1"/>
              <i n="[Range].[Customer ID].&amp;[Id1596]" c="Id1596" nd="1"/>
              <i n="[Range].[Customer ID].&amp;[Id1597]" c="Id1597" nd="1"/>
              <i n="[Range].[Customer ID].&amp;[Id1598]" c="Id1598" nd="1"/>
              <i n="[Range].[Customer ID].&amp;[Id16]" c="Id16" nd="1"/>
              <i n="[Range].[Customer ID].&amp;[Id160]" c="Id160" nd="1"/>
              <i n="[Range].[Customer ID].&amp;[Id1601]" c="Id1601" nd="1"/>
              <i n="[Range].[Customer ID].&amp;[Id1604]" c="Id1604" nd="1"/>
              <i n="[Range].[Customer ID].&amp;[Id1605]" c="Id1605" nd="1"/>
              <i n="[Range].[Customer ID].&amp;[Id1606]" c="Id1606" nd="1"/>
              <i n="[Range].[Customer ID].&amp;[Id1608]" c="Id1608" nd="1"/>
              <i n="[Range].[Customer ID].&amp;[Id1609]" c="Id1609" nd="1"/>
              <i n="[Range].[Customer ID].&amp;[Id161]" c="Id161" nd="1"/>
              <i n="[Range].[Customer ID].&amp;[Id1610]" c="Id1610" nd="1"/>
              <i n="[Range].[Customer ID].&amp;[Id1611]" c="Id1611" nd="1"/>
              <i n="[Range].[Customer ID].&amp;[Id1612]" c="Id1612" nd="1"/>
              <i n="[Range].[Customer ID].&amp;[Id1617]" c="Id1617" nd="1"/>
              <i n="[Range].[Customer ID].&amp;[Id162]" c="Id162" nd="1"/>
              <i n="[Range].[Customer ID].&amp;[Id1620]" c="Id1620" nd="1"/>
              <i n="[Range].[Customer ID].&amp;[Id1621]" c="Id1621" nd="1"/>
              <i n="[Range].[Customer ID].&amp;[Id1622]" c="Id1622" nd="1"/>
              <i n="[Range].[Customer ID].&amp;[Id1624]" c="Id1624" nd="1"/>
              <i n="[Range].[Customer ID].&amp;[Id1625]" c="Id1625" nd="1"/>
              <i n="[Range].[Customer ID].&amp;[Id1626]" c="Id1626" nd="1"/>
              <i n="[Range].[Customer ID].&amp;[Id1627]" c="Id1627" nd="1"/>
              <i n="[Range].[Customer ID].&amp;[Id1628]" c="Id1628" nd="1"/>
              <i n="[Range].[Customer ID].&amp;[Id1629]" c="Id1629" nd="1"/>
              <i n="[Range].[Customer ID].&amp;[Id163]" c="Id163" nd="1"/>
            </range>
          </ranges>
        </level>
      </levels>
      <selections count="1">
        <selection n="[Range].[Customer I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AFE2A401-7CA0-4A11-8E05-2AA20A1BB4A7}" sourceName="[Range].[City tier]">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s>
  <data>
    <olap pivotCacheId="1650369785">
      <levels count="2">
        <level uniqueName="[Range].[City tier].[(All)]" sourceCaption="(All)" count="0"/>
        <level uniqueName="[Range].[City tier].[City tier]" sourceCaption="City tier" count="3">
          <ranges>
            <range startItem="0">
              <i n="[Range].[City tier].&amp;[tier - 1]" c="tier - 1"/>
              <i n="[Range].[City tier].&amp;[tier - 2]" c="tier - 2"/>
              <i n="[Range].[City tier].&amp;[tier - 3]" c="tier - 3"/>
            </range>
          </ranges>
        </level>
      </levels>
      <selections count="1">
        <selection n="[Range].[City 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37BBAB3-2299-4512-B204-041833F869FF}" cache="Slicer_Age" caption="Age" startItem="14" columnCount="2" level="1" rowHeight="241300"/>
  <slicer name="Diabetes Status" xr10:uid="{17ADC339-9092-4FD1-B947-4F12B28B81E0}" cache="Slicer_Diabetes_Status" caption="Diabetes Status" startItem="1" level="1" rowHeight="241300"/>
  <slicer name="Weight Status" xr10:uid="{565EFC37-66DA-41C0-997C-22961E166EB3}" cache="Slicer_Weight_Status" caption="Weight Status" level="1" rowHeight="241300"/>
  <slicer name="State ID" xr10:uid="{0FC0607F-67AB-4DEB-87B8-B27736985B39}" cache="Slicer_State_ID" caption="State ID" startItem="6" level="1" rowHeight="241300"/>
  <slicer name="Customer ID" xr10:uid="{F4CC0AEB-5F5A-4B38-9E52-C19E883FB843}" cache="Slicer_Customer_ID" caption="Customer ID" startItem="652" level="1" rowHeight="241300"/>
  <slicer name="City tier" xr10:uid="{ACE9BBE3-9F6B-483F-89FE-502AB2AB11FA}" cache="Slicer_City_tier" caption="City ti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G12" sqref="G12"/>
    </sheetView>
  </sheetViews>
  <sheetFormatPr defaultRowHeight="14.5" x14ac:dyDescent="0.35"/>
  <cols>
    <col min="1" max="1" width="15.54296875" customWidth="1"/>
    <col min="2" max="2" width="37.453125" bestFit="1" customWidth="1"/>
    <col min="3" max="3" width="13.1796875" customWidth="1"/>
    <col min="4" max="4" width="14.6328125" customWidth="1"/>
    <col min="5" max="5" width="16" customWidth="1"/>
    <col min="7" max="7" width="16" customWidth="1"/>
  </cols>
  <sheetData>
    <row r="1" spans="1:5" s="2" customFormat="1" ht="19" customHeight="1" x14ac:dyDescent="0.35">
      <c r="A1" s="5" t="s">
        <v>0</v>
      </c>
      <c r="B1" s="6" t="s">
        <v>2382</v>
      </c>
      <c r="C1" s="11" t="s">
        <v>6376</v>
      </c>
      <c r="D1" s="11" t="s">
        <v>6374</v>
      </c>
      <c r="E1" s="11" t="s">
        <v>6375</v>
      </c>
    </row>
    <row r="2" spans="1:5" ht="15.5" x14ac:dyDescent="0.35">
      <c r="A2" s="1" t="s">
        <v>2371</v>
      </c>
      <c r="B2" s="1" t="s">
        <v>2383</v>
      </c>
      <c r="C2" t="str">
        <f>LEFT(B2,FIND(",",B2)-1)</f>
        <v>Hawks</v>
      </c>
      <c r="D2" t="s">
        <v>6371</v>
      </c>
      <c r="E2" t="s">
        <v>4719</v>
      </c>
    </row>
    <row r="3" spans="1:5" ht="15.5" x14ac:dyDescent="0.35">
      <c r="A3" s="1" t="s">
        <v>2370</v>
      </c>
      <c r="B3" s="1" t="s">
        <v>2384</v>
      </c>
      <c r="C3" t="str">
        <f t="shared" ref="C3:C66" si="0">LEFT(B3,FIND(",",B3)-1)</f>
        <v>Lehner</v>
      </c>
      <c r="D3" t="s">
        <v>6372</v>
      </c>
      <c r="E3" t="s">
        <v>4720</v>
      </c>
    </row>
    <row r="4" spans="1:5" ht="15.5" x14ac:dyDescent="0.35">
      <c r="A4" s="1" t="s">
        <v>2369</v>
      </c>
      <c r="B4" s="1" t="s">
        <v>2385</v>
      </c>
      <c r="C4" t="str">
        <f t="shared" si="0"/>
        <v>Lu</v>
      </c>
      <c r="D4" t="s">
        <v>6372</v>
      </c>
      <c r="E4" t="s">
        <v>4721</v>
      </c>
    </row>
    <row r="5" spans="1:5" ht="15.5" x14ac:dyDescent="0.35">
      <c r="A5" s="1" t="s">
        <v>2368</v>
      </c>
      <c r="B5" s="1" t="s">
        <v>2386</v>
      </c>
      <c r="C5" t="str">
        <f t="shared" si="0"/>
        <v>Osborne</v>
      </c>
      <c r="D5" t="s">
        <v>6371</v>
      </c>
      <c r="E5" t="s">
        <v>4722</v>
      </c>
    </row>
    <row r="6" spans="1:5" ht="15.5" x14ac:dyDescent="0.35">
      <c r="A6" s="1" t="s">
        <v>2367</v>
      </c>
      <c r="B6" s="1" t="s">
        <v>2387</v>
      </c>
      <c r="C6" t="str">
        <f t="shared" si="0"/>
        <v>Kadala</v>
      </c>
      <c r="D6" t="s">
        <v>6371</v>
      </c>
      <c r="E6" t="s">
        <v>4723</v>
      </c>
    </row>
    <row r="7" spans="1:5" ht="15.5" x14ac:dyDescent="0.35">
      <c r="A7" s="1" t="s">
        <v>2366</v>
      </c>
      <c r="B7" s="1" t="s">
        <v>2388</v>
      </c>
      <c r="C7" t="str">
        <f t="shared" si="0"/>
        <v>Baker</v>
      </c>
      <c r="D7" t="s">
        <v>6372</v>
      </c>
      <c r="E7" t="s">
        <v>4724</v>
      </c>
    </row>
    <row r="8" spans="1:5" ht="15.5" x14ac:dyDescent="0.35">
      <c r="A8" s="1" t="s">
        <v>2365</v>
      </c>
      <c r="B8" s="1" t="s">
        <v>2389</v>
      </c>
      <c r="C8" t="str">
        <f t="shared" si="0"/>
        <v>Macpherson</v>
      </c>
      <c r="D8" t="s">
        <v>6372</v>
      </c>
      <c r="E8" t="s">
        <v>4725</v>
      </c>
    </row>
    <row r="9" spans="1:5" ht="15.5" x14ac:dyDescent="0.35">
      <c r="A9" s="1" t="s">
        <v>2364</v>
      </c>
      <c r="B9" s="1" t="s">
        <v>2390</v>
      </c>
      <c r="C9" t="str">
        <f t="shared" si="0"/>
        <v>Hallman</v>
      </c>
      <c r="D9" t="s">
        <v>6372</v>
      </c>
      <c r="E9" t="s">
        <v>4726</v>
      </c>
    </row>
    <row r="10" spans="1:5" ht="15.5" x14ac:dyDescent="0.35">
      <c r="A10" s="1" t="s">
        <v>2363</v>
      </c>
      <c r="B10" s="1" t="s">
        <v>2391</v>
      </c>
      <c r="C10" t="str">
        <f t="shared" si="0"/>
        <v>Moran</v>
      </c>
      <c r="D10" t="s">
        <v>6372</v>
      </c>
      <c r="E10" t="s">
        <v>4727</v>
      </c>
    </row>
    <row r="11" spans="1:5" ht="15.5" x14ac:dyDescent="0.35">
      <c r="A11" s="1" t="s">
        <v>2362</v>
      </c>
      <c r="B11" s="1" t="s">
        <v>2392</v>
      </c>
      <c r="C11" t="str">
        <f t="shared" si="0"/>
        <v>Benner</v>
      </c>
      <c r="D11" t="s">
        <v>6371</v>
      </c>
      <c r="E11" t="s">
        <v>4728</v>
      </c>
    </row>
    <row r="12" spans="1:5" ht="15.5" x14ac:dyDescent="0.35">
      <c r="A12" s="1" t="s">
        <v>2361</v>
      </c>
      <c r="B12" s="1" t="s">
        <v>2393</v>
      </c>
      <c r="C12" t="str">
        <f t="shared" si="0"/>
        <v>Fierro Vargas</v>
      </c>
      <c r="D12" t="s">
        <v>6371</v>
      </c>
      <c r="E12" t="s">
        <v>4729</v>
      </c>
    </row>
    <row r="13" spans="1:5" ht="15.5" x14ac:dyDescent="0.35">
      <c r="A13" s="1" t="s">
        <v>2360</v>
      </c>
      <c r="B13" s="1" t="s">
        <v>2394</v>
      </c>
      <c r="C13" t="str">
        <f t="shared" si="0"/>
        <v>Franz</v>
      </c>
      <c r="D13" t="s">
        <v>6372</v>
      </c>
      <c r="E13" t="s">
        <v>4730</v>
      </c>
    </row>
    <row r="14" spans="1:5" ht="15.5" x14ac:dyDescent="0.35">
      <c r="A14" s="1" t="s">
        <v>2359</v>
      </c>
      <c r="B14" s="1" t="s">
        <v>2395</v>
      </c>
      <c r="C14" t="str">
        <f t="shared" si="0"/>
        <v>Foster</v>
      </c>
      <c r="D14" t="s">
        <v>6372</v>
      </c>
      <c r="E14" t="s">
        <v>4731</v>
      </c>
    </row>
    <row r="15" spans="1:5" ht="15.5" x14ac:dyDescent="0.35">
      <c r="A15" s="1" t="s">
        <v>2358</v>
      </c>
      <c r="B15" s="1" t="s">
        <v>2396</v>
      </c>
      <c r="C15" t="str">
        <f t="shared" si="0"/>
        <v>Tenorio</v>
      </c>
      <c r="D15" t="s">
        <v>6372</v>
      </c>
      <c r="E15" t="s">
        <v>4732</v>
      </c>
    </row>
    <row r="16" spans="1:5" ht="15.5" x14ac:dyDescent="0.35">
      <c r="A16" s="1" t="s">
        <v>2357</v>
      </c>
      <c r="B16" s="1" t="s">
        <v>2397</v>
      </c>
      <c r="C16" t="str">
        <f t="shared" si="0"/>
        <v>Rios</v>
      </c>
      <c r="D16" t="s">
        <v>6371</v>
      </c>
      <c r="E16" t="s">
        <v>4733</v>
      </c>
    </row>
    <row r="17" spans="1:5" ht="15.5" x14ac:dyDescent="0.35">
      <c r="A17" s="1" t="s">
        <v>2356</v>
      </c>
      <c r="B17" s="1" t="s">
        <v>2398</v>
      </c>
      <c r="C17" t="str">
        <f t="shared" si="0"/>
        <v>Viau-Dupuis</v>
      </c>
      <c r="D17" t="s">
        <v>6372</v>
      </c>
      <c r="E17" t="s">
        <v>4734</v>
      </c>
    </row>
    <row r="18" spans="1:5" ht="15.5" x14ac:dyDescent="0.35">
      <c r="A18" s="1" t="s">
        <v>2355</v>
      </c>
      <c r="B18" s="1" t="s">
        <v>2399</v>
      </c>
      <c r="C18" t="str">
        <f t="shared" si="0"/>
        <v>Cronin</v>
      </c>
      <c r="D18" t="s">
        <v>6371</v>
      </c>
      <c r="E18" t="s">
        <v>4735</v>
      </c>
    </row>
    <row r="19" spans="1:5" ht="15.5" x14ac:dyDescent="0.35">
      <c r="A19" s="1" t="s">
        <v>2354</v>
      </c>
      <c r="B19" s="1" t="s">
        <v>2400</v>
      </c>
      <c r="C19" t="str">
        <f t="shared" si="0"/>
        <v>Noordstar</v>
      </c>
      <c r="D19" t="s">
        <v>6371</v>
      </c>
      <c r="E19" t="s">
        <v>4736</v>
      </c>
    </row>
    <row r="20" spans="1:5" ht="15.5" x14ac:dyDescent="0.35">
      <c r="A20" s="1" t="s">
        <v>2353</v>
      </c>
      <c r="B20" s="1" t="s">
        <v>2401</v>
      </c>
      <c r="C20" t="str">
        <f t="shared" si="0"/>
        <v>Boudalia</v>
      </c>
      <c r="D20" t="s">
        <v>6372</v>
      </c>
      <c r="E20" t="s">
        <v>4737</v>
      </c>
    </row>
    <row r="21" spans="1:5" ht="15.5" x14ac:dyDescent="0.35">
      <c r="A21" s="1" t="s">
        <v>2352</v>
      </c>
      <c r="B21" s="1" t="s">
        <v>2402</v>
      </c>
      <c r="C21" t="str">
        <f t="shared" si="0"/>
        <v>Flor</v>
      </c>
      <c r="D21" t="s">
        <v>6372</v>
      </c>
      <c r="E21" t="s">
        <v>4738</v>
      </c>
    </row>
    <row r="22" spans="1:5" ht="15.5" x14ac:dyDescent="0.35">
      <c r="A22" s="1" t="s">
        <v>2351</v>
      </c>
      <c r="B22" s="1" t="s">
        <v>2403</v>
      </c>
      <c r="C22" t="str">
        <f t="shared" si="0"/>
        <v>Fennon</v>
      </c>
      <c r="D22" t="s">
        <v>6372</v>
      </c>
      <c r="E22" t="s">
        <v>4739</v>
      </c>
    </row>
    <row r="23" spans="1:5" ht="15.5" x14ac:dyDescent="0.35">
      <c r="A23" s="1" t="s">
        <v>2350</v>
      </c>
      <c r="B23" s="1" t="s">
        <v>2404</v>
      </c>
      <c r="C23" t="str">
        <f t="shared" si="0"/>
        <v>Hribar</v>
      </c>
      <c r="D23" t="s">
        <v>6371</v>
      </c>
      <c r="E23" t="s">
        <v>4740</v>
      </c>
    </row>
    <row r="24" spans="1:5" ht="15.5" x14ac:dyDescent="0.35">
      <c r="A24" s="1" t="s">
        <v>2349</v>
      </c>
      <c r="B24" s="1" t="s">
        <v>2405</v>
      </c>
      <c r="C24" t="str">
        <f t="shared" si="0"/>
        <v>Tassello</v>
      </c>
      <c r="D24" t="s">
        <v>6371</v>
      </c>
      <c r="E24" t="s">
        <v>4741</v>
      </c>
    </row>
    <row r="25" spans="1:5" ht="15.5" x14ac:dyDescent="0.35">
      <c r="A25" s="1" t="s">
        <v>2348</v>
      </c>
      <c r="B25" s="1" t="s">
        <v>2406</v>
      </c>
      <c r="C25" t="str">
        <f t="shared" si="0"/>
        <v>Mauricette</v>
      </c>
      <c r="D25" t="s">
        <v>6372</v>
      </c>
      <c r="E25" t="s">
        <v>4742</v>
      </c>
    </row>
    <row r="26" spans="1:5" ht="15.5" x14ac:dyDescent="0.35">
      <c r="A26" s="1" t="s">
        <v>2347</v>
      </c>
      <c r="B26" s="1" t="s">
        <v>2407</v>
      </c>
      <c r="C26" t="str">
        <f t="shared" si="0"/>
        <v>Garcia</v>
      </c>
      <c r="D26" t="s">
        <v>6372</v>
      </c>
      <c r="E26" t="s">
        <v>4743</v>
      </c>
    </row>
    <row r="27" spans="1:5" ht="15.5" x14ac:dyDescent="0.35">
      <c r="A27" s="1" t="s">
        <v>2346</v>
      </c>
      <c r="B27" s="1" t="s">
        <v>2408</v>
      </c>
      <c r="C27" t="str">
        <f t="shared" si="0"/>
        <v>Airoldi</v>
      </c>
      <c r="D27" t="s">
        <v>6372</v>
      </c>
      <c r="E27" t="s">
        <v>4744</v>
      </c>
    </row>
    <row r="28" spans="1:5" ht="15.5" x14ac:dyDescent="0.35">
      <c r="A28" s="1" t="s">
        <v>2345</v>
      </c>
      <c r="B28" s="1" t="s">
        <v>2409</v>
      </c>
      <c r="C28" t="str">
        <f t="shared" si="0"/>
        <v>Cater-Cyker</v>
      </c>
      <c r="D28" t="s">
        <v>6372</v>
      </c>
      <c r="E28" t="s">
        <v>4745</v>
      </c>
    </row>
    <row r="29" spans="1:5" ht="15.5" x14ac:dyDescent="0.35">
      <c r="A29" s="1" t="s">
        <v>2344</v>
      </c>
      <c r="B29" s="1" t="s">
        <v>2410</v>
      </c>
      <c r="C29" t="str">
        <f t="shared" si="0"/>
        <v>Hamm</v>
      </c>
      <c r="D29" t="s">
        <v>6371</v>
      </c>
      <c r="E29" t="s">
        <v>4746</v>
      </c>
    </row>
    <row r="30" spans="1:5" ht="15.5" x14ac:dyDescent="0.35">
      <c r="A30" s="1" t="s">
        <v>2343</v>
      </c>
      <c r="B30" s="1" t="s">
        <v>2411</v>
      </c>
      <c r="C30" t="str">
        <f t="shared" si="0"/>
        <v>Cox</v>
      </c>
      <c r="D30" t="s">
        <v>6372</v>
      </c>
      <c r="E30" t="s">
        <v>4726</v>
      </c>
    </row>
    <row r="31" spans="1:5" ht="15.5" x14ac:dyDescent="0.35">
      <c r="A31" s="1" t="s">
        <v>2342</v>
      </c>
      <c r="B31" s="1" t="s">
        <v>2412</v>
      </c>
      <c r="C31" t="str">
        <f t="shared" si="0"/>
        <v>Sachrajda</v>
      </c>
      <c r="D31" t="s">
        <v>6371</v>
      </c>
      <c r="E31" t="s">
        <v>4747</v>
      </c>
    </row>
    <row r="32" spans="1:5" ht="15.5" x14ac:dyDescent="0.35">
      <c r="A32" s="1" t="s">
        <v>2341</v>
      </c>
      <c r="B32" s="1" t="s">
        <v>2413</v>
      </c>
      <c r="C32" t="str">
        <f t="shared" si="0"/>
        <v>Gareri</v>
      </c>
      <c r="D32" t="s">
        <v>6371</v>
      </c>
      <c r="E32" t="s">
        <v>4748</v>
      </c>
    </row>
    <row r="33" spans="1:5" ht="15.5" x14ac:dyDescent="0.35">
      <c r="A33" s="1" t="s">
        <v>2340</v>
      </c>
      <c r="B33" s="1" t="s">
        <v>2414</v>
      </c>
      <c r="C33" t="str">
        <f t="shared" si="0"/>
        <v>Welch</v>
      </c>
      <c r="D33" t="s">
        <v>6372</v>
      </c>
      <c r="E33" t="s">
        <v>4749</v>
      </c>
    </row>
    <row r="34" spans="1:5" ht="15.5" x14ac:dyDescent="0.35">
      <c r="A34" s="1" t="s">
        <v>2339</v>
      </c>
      <c r="B34" s="1" t="s">
        <v>2415</v>
      </c>
      <c r="C34" t="str">
        <f t="shared" si="0"/>
        <v>Prindiville</v>
      </c>
      <c r="D34" t="s">
        <v>6372</v>
      </c>
      <c r="E34" t="s">
        <v>4750</v>
      </c>
    </row>
    <row r="35" spans="1:5" ht="15.5" x14ac:dyDescent="0.35">
      <c r="A35" s="1" t="s">
        <v>2338</v>
      </c>
      <c r="B35" s="1" t="s">
        <v>2416</v>
      </c>
      <c r="C35" t="str">
        <f t="shared" si="0"/>
        <v>Kincaid</v>
      </c>
      <c r="D35" t="s">
        <v>6371</v>
      </c>
      <c r="E35" t="s">
        <v>4751</v>
      </c>
    </row>
    <row r="36" spans="1:5" ht="15.5" x14ac:dyDescent="0.35">
      <c r="A36" s="1" t="s">
        <v>2337</v>
      </c>
      <c r="B36" s="1" t="s">
        <v>2417</v>
      </c>
      <c r="C36" t="str">
        <f t="shared" si="0"/>
        <v>Bruestle</v>
      </c>
      <c r="D36" t="s">
        <v>6371</v>
      </c>
      <c r="E36" t="s">
        <v>4752</v>
      </c>
    </row>
    <row r="37" spans="1:5" ht="15.5" x14ac:dyDescent="0.35">
      <c r="A37" s="1" t="s">
        <v>2336</v>
      </c>
      <c r="B37" s="1" t="s">
        <v>2418</v>
      </c>
      <c r="C37" t="str">
        <f t="shared" si="0"/>
        <v>Lachance</v>
      </c>
      <c r="D37" t="s">
        <v>6372</v>
      </c>
      <c r="E37" t="s">
        <v>4753</v>
      </c>
    </row>
    <row r="38" spans="1:5" ht="15.5" x14ac:dyDescent="0.35">
      <c r="A38" s="1" t="s">
        <v>2335</v>
      </c>
      <c r="B38" s="1" t="s">
        <v>2419</v>
      </c>
      <c r="C38" t="str">
        <f t="shared" si="0"/>
        <v>Eason</v>
      </c>
      <c r="D38" t="s">
        <v>6372</v>
      </c>
      <c r="E38" t="s">
        <v>4754</v>
      </c>
    </row>
    <row r="39" spans="1:5" ht="15.5" x14ac:dyDescent="0.35">
      <c r="A39" s="1" t="s">
        <v>2334</v>
      </c>
      <c r="B39" s="1" t="s">
        <v>2420</v>
      </c>
      <c r="C39" t="str">
        <f t="shared" si="0"/>
        <v>Grummon</v>
      </c>
      <c r="D39" t="s">
        <v>6371</v>
      </c>
      <c r="E39" t="s">
        <v>4755</v>
      </c>
    </row>
    <row r="40" spans="1:5" ht="15.5" x14ac:dyDescent="0.35">
      <c r="A40" s="1" t="s">
        <v>2333</v>
      </c>
      <c r="B40" s="1" t="s">
        <v>2421</v>
      </c>
      <c r="C40" t="str">
        <f t="shared" si="0"/>
        <v>Vanwechel</v>
      </c>
      <c r="D40" t="s">
        <v>6371</v>
      </c>
      <c r="E40" t="s">
        <v>4756</v>
      </c>
    </row>
    <row r="41" spans="1:5" ht="15.5" x14ac:dyDescent="0.35">
      <c r="A41" s="1" t="s">
        <v>2332</v>
      </c>
      <c r="B41" s="1" t="s">
        <v>2422</v>
      </c>
      <c r="C41" t="str">
        <f t="shared" si="0"/>
        <v>Fisher</v>
      </c>
      <c r="D41" t="s">
        <v>6372</v>
      </c>
      <c r="E41" t="s">
        <v>4757</v>
      </c>
    </row>
    <row r="42" spans="1:5" ht="15.5" x14ac:dyDescent="0.35">
      <c r="A42" s="1" t="s">
        <v>2331</v>
      </c>
      <c r="B42" s="1" t="s">
        <v>2423</v>
      </c>
      <c r="C42" t="str">
        <f t="shared" si="0"/>
        <v>Jenkins</v>
      </c>
      <c r="D42" t="s">
        <v>6372</v>
      </c>
      <c r="E42" t="s">
        <v>4758</v>
      </c>
    </row>
    <row r="43" spans="1:5" ht="15.5" x14ac:dyDescent="0.35">
      <c r="A43" s="1" t="s">
        <v>2330</v>
      </c>
      <c r="B43" s="1" t="s">
        <v>2424</v>
      </c>
      <c r="C43" t="str">
        <f t="shared" si="0"/>
        <v>Peters</v>
      </c>
      <c r="D43" t="s">
        <v>6371</v>
      </c>
      <c r="E43" t="s">
        <v>4759</v>
      </c>
    </row>
    <row r="44" spans="1:5" ht="15.5" x14ac:dyDescent="0.35">
      <c r="A44" s="1" t="s">
        <v>2329</v>
      </c>
      <c r="B44" s="1" t="s">
        <v>2425</v>
      </c>
      <c r="C44" t="str">
        <f t="shared" si="0"/>
        <v>Aha</v>
      </c>
      <c r="D44" t="s">
        <v>6371</v>
      </c>
      <c r="E44" t="s">
        <v>4741</v>
      </c>
    </row>
    <row r="45" spans="1:5" ht="15.5" x14ac:dyDescent="0.35">
      <c r="A45" s="1" t="s">
        <v>2328</v>
      </c>
      <c r="B45" s="1" t="s">
        <v>2426</v>
      </c>
      <c r="C45" t="str">
        <f t="shared" si="0"/>
        <v>McElwain</v>
      </c>
      <c r="D45" t="s">
        <v>6372</v>
      </c>
      <c r="E45" t="s">
        <v>4760</v>
      </c>
    </row>
    <row r="46" spans="1:5" ht="15.5" x14ac:dyDescent="0.35">
      <c r="A46" s="1" t="s">
        <v>2327</v>
      </c>
      <c r="B46" s="1" t="s">
        <v>2427</v>
      </c>
      <c r="C46" t="str">
        <f t="shared" si="0"/>
        <v>Januszewski</v>
      </c>
      <c r="D46" t="s">
        <v>6372</v>
      </c>
      <c r="E46" t="s">
        <v>4761</v>
      </c>
    </row>
    <row r="47" spans="1:5" ht="15.5" x14ac:dyDescent="0.35">
      <c r="A47" s="1" t="s">
        <v>2326</v>
      </c>
      <c r="B47" s="1" t="s">
        <v>2428</v>
      </c>
      <c r="C47" t="str">
        <f t="shared" si="0"/>
        <v>Rohne</v>
      </c>
      <c r="D47" t="s">
        <v>6371</v>
      </c>
      <c r="E47" t="s">
        <v>4762</v>
      </c>
    </row>
    <row r="48" spans="1:5" ht="15.5" x14ac:dyDescent="0.35">
      <c r="A48" s="1" t="s">
        <v>2325</v>
      </c>
      <c r="B48" s="1" t="s">
        <v>2429</v>
      </c>
      <c r="C48" t="str">
        <f t="shared" si="0"/>
        <v>O'Grady</v>
      </c>
      <c r="D48" t="s">
        <v>6372</v>
      </c>
      <c r="E48" t="s">
        <v>4763</v>
      </c>
    </row>
    <row r="49" spans="1:5" ht="15.5" x14ac:dyDescent="0.35">
      <c r="A49" s="1" t="s">
        <v>2324</v>
      </c>
      <c r="B49" s="1" t="s">
        <v>2430</v>
      </c>
      <c r="C49" t="str">
        <f t="shared" si="0"/>
        <v>Peters</v>
      </c>
      <c r="D49" t="s">
        <v>6371</v>
      </c>
      <c r="E49" t="s">
        <v>4764</v>
      </c>
    </row>
    <row r="50" spans="1:5" ht="15.5" x14ac:dyDescent="0.35">
      <c r="A50" s="1" t="s">
        <v>2323</v>
      </c>
      <c r="B50" s="1" t="s">
        <v>2431</v>
      </c>
      <c r="C50" t="str">
        <f t="shared" si="0"/>
        <v>De Simone</v>
      </c>
      <c r="D50" t="s">
        <v>6372</v>
      </c>
      <c r="E50" t="s">
        <v>4765</v>
      </c>
    </row>
    <row r="51" spans="1:5" ht="15.5" x14ac:dyDescent="0.35">
      <c r="A51" s="1" t="s">
        <v>2322</v>
      </c>
      <c r="B51" s="1" t="s">
        <v>2432</v>
      </c>
      <c r="C51" t="str">
        <f t="shared" si="0"/>
        <v>Beckett</v>
      </c>
      <c r="D51" t="s">
        <v>6372</v>
      </c>
      <c r="E51" t="s">
        <v>4766</v>
      </c>
    </row>
    <row r="52" spans="1:5" ht="15.5" x14ac:dyDescent="0.35">
      <c r="A52" s="1" t="s">
        <v>2321</v>
      </c>
      <c r="B52" s="1" t="s">
        <v>2433</v>
      </c>
      <c r="C52" t="str">
        <f t="shared" si="0"/>
        <v>Sobrilsky</v>
      </c>
      <c r="D52" t="s">
        <v>6372</v>
      </c>
      <c r="E52" t="s">
        <v>4767</v>
      </c>
    </row>
    <row r="53" spans="1:5" ht="15.5" x14ac:dyDescent="0.35">
      <c r="A53" s="1" t="s">
        <v>2320</v>
      </c>
      <c r="B53" s="1" t="s">
        <v>2434</v>
      </c>
      <c r="C53" t="str">
        <f t="shared" si="0"/>
        <v>Wang</v>
      </c>
      <c r="D53" t="s">
        <v>6371</v>
      </c>
      <c r="E53" t="s">
        <v>4768</v>
      </c>
    </row>
    <row r="54" spans="1:5" ht="15.5" x14ac:dyDescent="0.35">
      <c r="A54" s="1" t="s">
        <v>2319</v>
      </c>
      <c r="B54" s="1" t="s">
        <v>2435</v>
      </c>
      <c r="C54" t="str">
        <f t="shared" si="0"/>
        <v>Campa</v>
      </c>
      <c r="D54" t="s">
        <v>6372</v>
      </c>
      <c r="E54" t="s">
        <v>4730</v>
      </c>
    </row>
    <row r="55" spans="1:5" ht="15.5" x14ac:dyDescent="0.35">
      <c r="A55" s="1" t="s">
        <v>2318</v>
      </c>
      <c r="B55" s="1" t="s">
        <v>2436</v>
      </c>
      <c r="C55" t="str">
        <f t="shared" si="0"/>
        <v>Clifford</v>
      </c>
      <c r="D55" t="s">
        <v>6372</v>
      </c>
      <c r="E55" t="s">
        <v>4769</v>
      </c>
    </row>
    <row r="56" spans="1:5" ht="15.5" x14ac:dyDescent="0.35">
      <c r="A56" s="1" t="s">
        <v>2317</v>
      </c>
      <c r="B56" s="1" t="s">
        <v>2437</v>
      </c>
      <c r="C56" t="str">
        <f t="shared" si="0"/>
        <v>Dalmata</v>
      </c>
      <c r="D56" t="s">
        <v>6371</v>
      </c>
      <c r="E56" t="s">
        <v>4770</v>
      </c>
    </row>
    <row r="57" spans="1:5" ht="15.5" x14ac:dyDescent="0.35">
      <c r="A57" s="1" t="s">
        <v>2316</v>
      </c>
      <c r="B57" s="1" t="s">
        <v>2438</v>
      </c>
      <c r="C57" t="str">
        <f t="shared" si="0"/>
        <v>Vishik</v>
      </c>
      <c r="D57" t="s">
        <v>6371</v>
      </c>
      <c r="E57" t="s">
        <v>4771</v>
      </c>
    </row>
    <row r="58" spans="1:5" ht="15.5" x14ac:dyDescent="0.35">
      <c r="A58" s="1" t="s">
        <v>2315</v>
      </c>
      <c r="B58" s="1" t="s">
        <v>2439</v>
      </c>
      <c r="C58" t="str">
        <f t="shared" si="0"/>
        <v>Schorr</v>
      </c>
      <c r="D58" t="s">
        <v>6372</v>
      </c>
      <c r="E58" t="s">
        <v>4772</v>
      </c>
    </row>
    <row r="59" spans="1:5" ht="15.5" x14ac:dyDescent="0.35">
      <c r="A59" s="1" t="s">
        <v>2314</v>
      </c>
      <c r="B59" s="1" t="s">
        <v>2440</v>
      </c>
      <c r="C59" t="str">
        <f t="shared" si="0"/>
        <v>Lusardi</v>
      </c>
      <c r="D59" t="s">
        <v>6371</v>
      </c>
      <c r="E59" t="s">
        <v>4773</v>
      </c>
    </row>
    <row r="60" spans="1:5" ht="15.5" x14ac:dyDescent="0.35">
      <c r="A60" s="1" t="s">
        <v>2313</v>
      </c>
      <c r="B60" s="1" t="s">
        <v>2441</v>
      </c>
      <c r="C60" t="str">
        <f t="shared" si="0"/>
        <v>Rayner</v>
      </c>
      <c r="D60" t="s">
        <v>6372</v>
      </c>
      <c r="E60" t="s">
        <v>4774</v>
      </c>
    </row>
    <row r="61" spans="1:5" ht="15.5" x14ac:dyDescent="0.35">
      <c r="A61" s="1" t="s">
        <v>2312</v>
      </c>
      <c r="B61" s="1" t="s">
        <v>2442</v>
      </c>
      <c r="C61" t="str">
        <f t="shared" si="0"/>
        <v>Voghel</v>
      </c>
      <c r="D61" t="s">
        <v>6371</v>
      </c>
      <c r="E61" t="s">
        <v>4775</v>
      </c>
    </row>
    <row r="62" spans="1:5" ht="15.5" x14ac:dyDescent="0.35">
      <c r="A62" s="1" t="s">
        <v>2311</v>
      </c>
      <c r="B62" s="1" t="s">
        <v>2443</v>
      </c>
      <c r="C62" t="str">
        <f t="shared" si="0"/>
        <v>Rieth</v>
      </c>
      <c r="D62" t="s">
        <v>6372</v>
      </c>
      <c r="E62" t="s">
        <v>4776</v>
      </c>
    </row>
    <row r="63" spans="1:5" ht="15.5" x14ac:dyDescent="0.35">
      <c r="A63" s="1" t="s">
        <v>2310</v>
      </c>
      <c r="B63" s="1" t="s">
        <v>2444</v>
      </c>
      <c r="C63" t="str">
        <f t="shared" si="0"/>
        <v>Gollotto</v>
      </c>
      <c r="D63" t="s">
        <v>6371</v>
      </c>
      <c r="E63" t="s">
        <v>4777</v>
      </c>
    </row>
    <row r="64" spans="1:5" ht="15.5" x14ac:dyDescent="0.35">
      <c r="A64" s="1" t="s">
        <v>2309</v>
      </c>
      <c r="B64" s="1" t="s">
        <v>2445</v>
      </c>
      <c r="C64" t="str">
        <f t="shared" si="0"/>
        <v>Dunn</v>
      </c>
      <c r="D64" t="s">
        <v>6371</v>
      </c>
      <c r="E64" t="s">
        <v>4778</v>
      </c>
    </row>
    <row r="65" spans="1:5" ht="15.5" x14ac:dyDescent="0.35">
      <c r="A65" s="1" t="s">
        <v>2308</v>
      </c>
      <c r="B65" s="1" t="s">
        <v>2446</v>
      </c>
      <c r="C65" t="str">
        <f t="shared" si="0"/>
        <v>Blitzer</v>
      </c>
      <c r="D65" t="s">
        <v>6372</v>
      </c>
      <c r="E65" t="s">
        <v>4730</v>
      </c>
    </row>
    <row r="66" spans="1:5" ht="15.5" x14ac:dyDescent="0.35">
      <c r="A66" s="1" t="s">
        <v>2307</v>
      </c>
      <c r="B66" s="1" t="s">
        <v>2447</v>
      </c>
      <c r="C66" t="str">
        <f t="shared" si="0"/>
        <v>Smith</v>
      </c>
      <c r="D66" t="s">
        <v>6372</v>
      </c>
      <c r="E66" t="s">
        <v>4779</v>
      </c>
    </row>
    <row r="67" spans="1:5" ht="15.5" x14ac:dyDescent="0.35">
      <c r="A67" s="1" t="s">
        <v>2306</v>
      </c>
      <c r="B67" s="1" t="s">
        <v>2448</v>
      </c>
      <c r="C67" t="str">
        <f t="shared" ref="C67:C130" si="1">LEFT(B67,FIND(",",B67)-1)</f>
        <v>Hyland</v>
      </c>
      <c r="D67" t="s">
        <v>6371</v>
      </c>
      <c r="E67" t="s">
        <v>4780</v>
      </c>
    </row>
    <row r="68" spans="1:5" ht="15.5" x14ac:dyDescent="0.35">
      <c r="A68" s="1" t="s">
        <v>2305</v>
      </c>
      <c r="B68" s="1" t="s">
        <v>2449</v>
      </c>
      <c r="C68" t="str">
        <f t="shared" si="1"/>
        <v>Ducharme</v>
      </c>
      <c r="D68" t="s">
        <v>6372</v>
      </c>
      <c r="E68" t="s">
        <v>4781</v>
      </c>
    </row>
    <row r="69" spans="1:5" ht="15.5" x14ac:dyDescent="0.35">
      <c r="A69" s="1" t="s">
        <v>2304</v>
      </c>
      <c r="B69" s="1" t="s">
        <v>2450</v>
      </c>
      <c r="C69" t="str">
        <f t="shared" si="1"/>
        <v>Johnson</v>
      </c>
      <c r="D69" t="s">
        <v>6372</v>
      </c>
      <c r="E69" t="s">
        <v>4782</v>
      </c>
    </row>
    <row r="70" spans="1:5" ht="15.5" x14ac:dyDescent="0.35">
      <c r="A70" s="1" t="s">
        <v>2303</v>
      </c>
      <c r="B70" s="1" t="s">
        <v>2451</v>
      </c>
      <c r="C70" t="str">
        <f t="shared" si="1"/>
        <v>Mutz</v>
      </c>
      <c r="D70" t="s">
        <v>6371</v>
      </c>
      <c r="E70" t="s">
        <v>4783</v>
      </c>
    </row>
    <row r="71" spans="1:5" ht="15.5" x14ac:dyDescent="0.35">
      <c r="A71" s="1" t="s">
        <v>2302</v>
      </c>
      <c r="B71" s="1" t="s">
        <v>2452</v>
      </c>
      <c r="C71" t="str">
        <f t="shared" si="1"/>
        <v>Lee</v>
      </c>
      <c r="D71" t="s">
        <v>6372</v>
      </c>
      <c r="E71" t="s">
        <v>4784</v>
      </c>
    </row>
    <row r="72" spans="1:5" ht="15.5" x14ac:dyDescent="0.35">
      <c r="A72" s="1" t="s">
        <v>2301</v>
      </c>
      <c r="B72" s="1" t="s">
        <v>2453</v>
      </c>
      <c r="C72" t="str">
        <f t="shared" si="1"/>
        <v>Turner</v>
      </c>
      <c r="D72" t="s">
        <v>6372</v>
      </c>
      <c r="E72" t="s">
        <v>4785</v>
      </c>
    </row>
    <row r="73" spans="1:5" ht="15.5" x14ac:dyDescent="0.35">
      <c r="A73" s="1" t="s">
        <v>2300</v>
      </c>
      <c r="B73" s="1" t="s">
        <v>2454</v>
      </c>
      <c r="C73" t="str">
        <f t="shared" si="1"/>
        <v>Rangel</v>
      </c>
      <c r="D73" t="s">
        <v>6372</v>
      </c>
      <c r="E73" t="s">
        <v>4786</v>
      </c>
    </row>
    <row r="74" spans="1:5" ht="15.5" x14ac:dyDescent="0.35">
      <c r="A74" s="1" t="s">
        <v>2299</v>
      </c>
      <c r="B74" s="1" t="s">
        <v>2455</v>
      </c>
      <c r="C74" t="str">
        <f t="shared" si="1"/>
        <v>Lacey</v>
      </c>
      <c r="D74" t="s">
        <v>6371</v>
      </c>
      <c r="E74" t="s">
        <v>4787</v>
      </c>
    </row>
    <row r="75" spans="1:5" ht="15.5" x14ac:dyDescent="0.35">
      <c r="A75" s="1" t="s">
        <v>2298</v>
      </c>
      <c r="B75" s="1" t="s">
        <v>2456</v>
      </c>
      <c r="C75" t="str">
        <f t="shared" si="1"/>
        <v>Stiger</v>
      </c>
      <c r="D75" t="s">
        <v>6371</v>
      </c>
      <c r="E75" t="s">
        <v>4788</v>
      </c>
    </row>
    <row r="76" spans="1:5" ht="15.5" x14ac:dyDescent="0.35">
      <c r="A76" s="1" t="s">
        <v>2297</v>
      </c>
      <c r="B76" s="1" t="s">
        <v>2457</v>
      </c>
      <c r="C76" t="str">
        <f t="shared" si="1"/>
        <v>Caldwell</v>
      </c>
      <c r="D76" t="s">
        <v>6371</v>
      </c>
      <c r="E76" t="s">
        <v>4789</v>
      </c>
    </row>
    <row r="77" spans="1:5" ht="15.5" x14ac:dyDescent="0.35">
      <c r="A77" s="1" t="s">
        <v>2296</v>
      </c>
      <c r="B77" s="1" t="s">
        <v>2458</v>
      </c>
      <c r="C77" t="str">
        <f t="shared" si="1"/>
        <v>Marmillod</v>
      </c>
      <c r="D77" t="s">
        <v>6372</v>
      </c>
      <c r="E77" t="s">
        <v>4790</v>
      </c>
    </row>
    <row r="78" spans="1:5" ht="15.5" x14ac:dyDescent="0.35">
      <c r="A78" s="1" t="s">
        <v>2295</v>
      </c>
      <c r="B78" s="1" t="s">
        <v>2459</v>
      </c>
      <c r="C78" t="str">
        <f t="shared" si="1"/>
        <v>Cloutier-Simons</v>
      </c>
      <c r="D78" t="s">
        <v>6371</v>
      </c>
      <c r="E78" t="s">
        <v>4791</v>
      </c>
    </row>
    <row r="79" spans="1:5" ht="15.5" x14ac:dyDescent="0.35">
      <c r="A79" s="1" t="s">
        <v>2294</v>
      </c>
      <c r="B79" s="1" t="s">
        <v>2460</v>
      </c>
      <c r="C79" t="str">
        <f t="shared" si="1"/>
        <v>Vegas</v>
      </c>
      <c r="D79" t="s">
        <v>6371</v>
      </c>
      <c r="E79" t="s">
        <v>4792</v>
      </c>
    </row>
    <row r="80" spans="1:5" ht="15.5" x14ac:dyDescent="0.35">
      <c r="A80" s="1" t="s">
        <v>2293</v>
      </c>
      <c r="B80" s="1" t="s">
        <v>2461</v>
      </c>
      <c r="C80" t="str">
        <f t="shared" si="1"/>
        <v>Cochran</v>
      </c>
      <c r="D80" t="s">
        <v>6372</v>
      </c>
      <c r="E80" t="s">
        <v>4793</v>
      </c>
    </row>
    <row r="81" spans="1:5" ht="15.5" x14ac:dyDescent="0.35">
      <c r="A81" s="1" t="s">
        <v>2292</v>
      </c>
      <c r="B81" s="1" t="s">
        <v>2462</v>
      </c>
      <c r="C81" t="str">
        <f t="shared" si="1"/>
        <v>Holtzapple</v>
      </c>
      <c r="D81" t="s">
        <v>6371</v>
      </c>
      <c r="E81" t="s">
        <v>4794</v>
      </c>
    </row>
    <row r="82" spans="1:5" ht="15.5" x14ac:dyDescent="0.35">
      <c r="A82" s="1" t="s">
        <v>2291</v>
      </c>
      <c r="B82" s="1" t="s">
        <v>2463</v>
      </c>
      <c r="C82" t="str">
        <f t="shared" si="1"/>
        <v>Meyer</v>
      </c>
      <c r="D82" t="s">
        <v>6371</v>
      </c>
      <c r="E82" t="s">
        <v>4795</v>
      </c>
    </row>
    <row r="83" spans="1:5" ht="15.5" x14ac:dyDescent="0.35">
      <c r="A83" s="1" t="s">
        <v>2290</v>
      </c>
      <c r="B83" s="1" t="s">
        <v>2464</v>
      </c>
      <c r="C83" t="str">
        <f t="shared" si="1"/>
        <v>Brickley</v>
      </c>
      <c r="D83" t="s">
        <v>6372</v>
      </c>
      <c r="E83" t="s">
        <v>4796</v>
      </c>
    </row>
    <row r="84" spans="1:5" ht="15.5" x14ac:dyDescent="0.35">
      <c r="A84" s="1" t="s">
        <v>2289</v>
      </c>
      <c r="B84" s="1" t="s">
        <v>2465</v>
      </c>
      <c r="C84" t="str">
        <f t="shared" si="1"/>
        <v>Magee</v>
      </c>
      <c r="D84" t="s">
        <v>6371</v>
      </c>
      <c r="E84" t="s">
        <v>4797</v>
      </c>
    </row>
    <row r="85" spans="1:5" ht="15.5" x14ac:dyDescent="0.35">
      <c r="A85" s="1" t="s">
        <v>2288</v>
      </c>
      <c r="B85" s="1" t="s">
        <v>2466</v>
      </c>
      <c r="C85" t="str">
        <f t="shared" si="1"/>
        <v>Thoma</v>
      </c>
      <c r="D85" t="s">
        <v>6372</v>
      </c>
      <c r="E85" t="s">
        <v>4798</v>
      </c>
    </row>
    <row r="86" spans="1:5" ht="15.5" x14ac:dyDescent="0.35">
      <c r="A86" s="1" t="s">
        <v>2287</v>
      </c>
      <c r="B86" s="1" t="s">
        <v>2467</v>
      </c>
      <c r="C86" t="str">
        <f t="shared" si="1"/>
        <v>Heagy</v>
      </c>
      <c r="D86" t="s">
        <v>6372</v>
      </c>
      <c r="E86" t="s">
        <v>4799</v>
      </c>
    </row>
    <row r="87" spans="1:5" ht="15.5" x14ac:dyDescent="0.35">
      <c r="A87" s="1" t="s">
        <v>2286</v>
      </c>
      <c r="B87" s="1" t="s">
        <v>2468</v>
      </c>
      <c r="C87" t="str">
        <f t="shared" si="1"/>
        <v>Regnier</v>
      </c>
      <c r="D87" t="s">
        <v>6372</v>
      </c>
      <c r="E87" t="s">
        <v>4800</v>
      </c>
    </row>
    <row r="88" spans="1:5" ht="15.5" x14ac:dyDescent="0.35">
      <c r="A88" s="1" t="s">
        <v>2285</v>
      </c>
      <c r="B88" s="1" t="s">
        <v>2469</v>
      </c>
      <c r="C88" t="str">
        <f t="shared" si="1"/>
        <v>Parendo</v>
      </c>
      <c r="D88" t="s">
        <v>6372</v>
      </c>
      <c r="E88" t="s">
        <v>4801</v>
      </c>
    </row>
    <row r="89" spans="1:5" ht="15.5" x14ac:dyDescent="0.35">
      <c r="A89" s="1" t="s">
        <v>2284</v>
      </c>
      <c r="B89" s="1" t="s">
        <v>2470</v>
      </c>
      <c r="C89" t="str">
        <f t="shared" si="1"/>
        <v>Schell</v>
      </c>
      <c r="D89" t="s">
        <v>6371</v>
      </c>
      <c r="E89" t="s">
        <v>4802</v>
      </c>
    </row>
    <row r="90" spans="1:5" ht="15.5" x14ac:dyDescent="0.35">
      <c r="A90" s="1" t="s">
        <v>2283</v>
      </c>
      <c r="B90" s="1" t="s">
        <v>2471</v>
      </c>
      <c r="C90" t="str">
        <f t="shared" si="1"/>
        <v>Driscoll</v>
      </c>
      <c r="D90" t="s">
        <v>6371</v>
      </c>
      <c r="E90" t="s">
        <v>4803</v>
      </c>
    </row>
    <row r="91" spans="1:5" ht="15.5" x14ac:dyDescent="0.35">
      <c r="A91" s="1" t="s">
        <v>2282</v>
      </c>
      <c r="B91" s="1" t="s">
        <v>2472</v>
      </c>
      <c r="C91" t="str">
        <f t="shared" si="1"/>
        <v>Mitchell</v>
      </c>
      <c r="D91" t="s">
        <v>6371</v>
      </c>
      <c r="E91" t="s">
        <v>4804</v>
      </c>
    </row>
    <row r="92" spans="1:5" ht="15.5" x14ac:dyDescent="0.35">
      <c r="A92" s="1" t="s">
        <v>2281</v>
      </c>
      <c r="B92" s="1" t="s">
        <v>2473</v>
      </c>
      <c r="C92" t="str">
        <f t="shared" si="1"/>
        <v>Cutler</v>
      </c>
      <c r="D92" t="s">
        <v>6371</v>
      </c>
      <c r="E92" t="s">
        <v>4805</v>
      </c>
    </row>
    <row r="93" spans="1:5" ht="15.5" x14ac:dyDescent="0.35">
      <c r="A93" s="1" t="s">
        <v>2280</v>
      </c>
      <c r="B93" s="1" t="s">
        <v>2474</v>
      </c>
      <c r="C93" t="str">
        <f t="shared" si="1"/>
        <v>Derian</v>
      </c>
      <c r="D93" t="s">
        <v>6371</v>
      </c>
      <c r="E93" t="s">
        <v>4806</v>
      </c>
    </row>
    <row r="94" spans="1:5" ht="15.5" x14ac:dyDescent="0.35">
      <c r="A94" s="1" t="s">
        <v>2279</v>
      </c>
      <c r="B94" s="1" t="s">
        <v>2475</v>
      </c>
      <c r="C94" t="str">
        <f t="shared" si="1"/>
        <v>Farina</v>
      </c>
      <c r="D94" t="s">
        <v>6372</v>
      </c>
      <c r="E94" t="s">
        <v>4807</v>
      </c>
    </row>
    <row r="95" spans="1:5" ht="15.5" x14ac:dyDescent="0.35">
      <c r="A95" s="1" t="s">
        <v>2278</v>
      </c>
      <c r="B95" s="1" t="s">
        <v>2476</v>
      </c>
      <c r="C95" t="str">
        <f t="shared" si="1"/>
        <v>Saunders</v>
      </c>
      <c r="D95" t="s">
        <v>6372</v>
      </c>
      <c r="E95" t="s">
        <v>4730</v>
      </c>
    </row>
    <row r="96" spans="1:5" ht="15.5" x14ac:dyDescent="0.35">
      <c r="A96" s="1" t="s">
        <v>2277</v>
      </c>
      <c r="B96" s="1" t="s">
        <v>2477</v>
      </c>
      <c r="C96" t="str">
        <f t="shared" si="1"/>
        <v>Kratz</v>
      </c>
      <c r="D96" t="s">
        <v>6371</v>
      </c>
      <c r="E96" t="s">
        <v>4747</v>
      </c>
    </row>
    <row r="97" spans="1:5" ht="15.5" x14ac:dyDescent="0.35">
      <c r="A97" s="1" t="s">
        <v>2276</v>
      </c>
      <c r="B97" s="1" t="s">
        <v>2478</v>
      </c>
      <c r="C97" t="str">
        <f t="shared" si="1"/>
        <v>Boland</v>
      </c>
      <c r="D97" t="s">
        <v>6372</v>
      </c>
      <c r="E97" t="s">
        <v>4808</v>
      </c>
    </row>
    <row r="98" spans="1:5" ht="15.5" x14ac:dyDescent="0.35">
      <c r="A98" s="1" t="s">
        <v>2275</v>
      </c>
      <c r="B98" s="1" t="s">
        <v>2479</v>
      </c>
      <c r="C98" t="str">
        <f t="shared" si="1"/>
        <v>Van Hout</v>
      </c>
      <c r="D98" t="s">
        <v>6371</v>
      </c>
      <c r="E98" t="s">
        <v>4809</v>
      </c>
    </row>
    <row r="99" spans="1:5" ht="15.5" x14ac:dyDescent="0.35">
      <c r="A99" s="1" t="s">
        <v>2274</v>
      </c>
      <c r="B99" s="1" t="s">
        <v>2480</v>
      </c>
      <c r="C99" t="str">
        <f t="shared" si="1"/>
        <v>Ramsey</v>
      </c>
      <c r="D99" t="s">
        <v>6371</v>
      </c>
      <c r="E99" t="s">
        <v>4810</v>
      </c>
    </row>
    <row r="100" spans="1:5" ht="15.5" x14ac:dyDescent="0.35">
      <c r="A100" s="1" t="s">
        <v>2273</v>
      </c>
      <c r="B100" s="1" t="s">
        <v>2481</v>
      </c>
      <c r="C100" t="str">
        <f t="shared" si="1"/>
        <v>Gage</v>
      </c>
      <c r="D100" t="s">
        <v>6372</v>
      </c>
      <c r="E100" t="s">
        <v>4811</v>
      </c>
    </row>
    <row r="101" spans="1:5" ht="15.5" x14ac:dyDescent="0.35">
      <c r="A101" s="1" t="s">
        <v>2272</v>
      </c>
      <c r="B101" s="1" t="s">
        <v>2482</v>
      </c>
      <c r="C101" t="str">
        <f t="shared" si="1"/>
        <v>Gollins</v>
      </c>
      <c r="D101" t="s">
        <v>6372</v>
      </c>
      <c r="E101" t="s">
        <v>4781</v>
      </c>
    </row>
    <row r="102" spans="1:5" ht="15.5" x14ac:dyDescent="0.35">
      <c r="A102" s="1" t="s">
        <v>2271</v>
      </c>
      <c r="B102" s="1" t="s">
        <v>2483</v>
      </c>
      <c r="C102" t="str">
        <f t="shared" si="1"/>
        <v>Benestad</v>
      </c>
      <c r="D102" t="s">
        <v>6372</v>
      </c>
      <c r="E102" t="s">
        <v>4812</v>
      </c>
    </row>
    <row r="103" spans="1:5" ht="15.5" x14ac:dyDescent="0.35">
      <c r="A103" s="1" t="s">
        <v>2270</v>
      </c>
      <c r="B103" s="1" t="s">
        <v>2484</v>
      </c>
      <c r="C103" t="str">
        <f t="shared" si="1"/>
        <v>Aviv</v>
      </c>
      <c r="D103" t="s">
        <v>6371</v>
      </c>
      <c r="E103" t="s">
        <v>4813</v>
      </c>
    </row>
    <row r="104" spans="1:5" ht="15.5" x14ac:dyDescent="0.35">
      <c r="A104" s="1" t="s">
        <v>2269</v>
      </c>
      <c r="B104" s="1" t="s">
        <v>2485</v>
      </c>
      <c r="C104" t="str">
        <f t="shared" si="1"/>
        <v>Burns</v>
      </c>
      <c r="D104" t="s">
        <v>6372</v>
      </c>
      <c r="E104" t="s">
        <v>4814</v>
      </c>
    </row>
    <row r="105" spans="1:5" ht="15.5" x14ac:dyDescent="0.35">
      <c r="A105" s="1" t="s">
        <v>2268</v>
      </c>
      <c r="B105" s="1" t="s">
        <v>2486</v>
      </c>
      <c r="C105" t="str">
        <f t="shared" si="1"/>
        <v>Maldonado</v>
      </c>
      <c r="D105" t="s">
        <v>6372</v>
      </c>
      <c r="E105" t="s">
        <v>4815</v>
      </c>
    </row>
    <row r="106" spans="1:5" ht="15.5" x14ac:dyDescent="0.35">
      <c r="A106" s="1" t="s">
        <v>2267</v>
      </c>
      <c r="B106" s="1" t="s">
        <v>2487</v>
      </c>
      <c r="C106" t="str">
        <f t="shared" si="1"/>
        <v>Yitref</v>
      </c>
      <c r="D106" t="s">
        <v>6372</v>
      </c>
      <c r="E106" t="s">
        <v>4816</v>
      </c>
    </row>
    <row r="107" spans="1:5" ht="15.5" x14ac:dyDescent="0.35">
      <c r="A107" s="1" t="s">
        <v>2266</v>
      </c>
      <c r="B107" s="1" t="s">
        <v>2488</v>
      </c>
      <c r="C107" t="str">
        <f t="shared" si="1"/>
        <v>Loudon-Brown</v>
      </c>
      <c r="D107" t="s">
        <v>6372</v>
      </c>
      <c r="E107" t="s">
        <v>4817</v>
      </c>
    </row>
    <row r="108" spans="1:5" ht="15.5" x14ac:dyDescent="0.35">
      <c r="A108" s="1" t="s">
        <v>2265</v>
      </c>
      <c r="B108" s="1" t="s">
        <v>2489</v>
      </c>
      <c r="C108" t="str">
        <f t="shared" si="1"/>
        <v>Sugathadasa</v>
      </c>
      <c r="D108" t="s">
        <v>6372</v>
      </c>
      <c r="E108" t="s">
        <v>4818</v>
      </c>
    </row>
    <row r="109" spans="1:5" ht="15.5" x14ac:dyDescent="0.35">
      <c r="A109" s="1" t="s">
        <v>2264</v>
      </c>
      <c r="B109" s="1" t="s">
        <v>2490</v>
      </c>
      <c r="C109" t="str">
        <f t="shared" si="1"/>
        <v>Ganley</v>
      </c>
      <c r="D109" t="s">
        <v>6371</v>
      </c>
      <c r="E109" t="s">
        <v>4819</v>
      </c>
    </row>
    <row r="110" spans="1:5" ht="15.5" x14ac:dyDescent="0.35">
      <c r="A110" s="1" t="s">
        <v>2263</v>
      </c>
      <c r="B110" s="1" t="s">
        <v>2491</v>
      </c>
      <c r="C110" t="str">
        <f t="shared" si="1"/>
        <v>Potter</v>
      </c>
      <c r="D110" t="s">
        <v>6371</v>
      </c>
      <c r="E110" t="s">
        <v>4820</v>
      </c>
    </row>
    <row r="111" spans="1:5" ht="15.5" x14ac:dyDescent="0.35">
      <c r="A111" s="1" t="s">
        <v>2262</v>
      </c>
      <c r="B111" s="1" t="s">
        <v>2492</v>
      </c>
      <c r="C111" t="str">
        <f t="shared" si="1"/>
        <v>Rasmussen</v>
      </c>
      <c r="D111" t="s">
        <v>6372</v>
      </c>
      <c r="E111" t="s">
        <v>4807</v>
      </c>
    </row>
    <row r="112" spans="1:5" ht="15.5" x14ac:dyDescent="0.35">
      <c r="A112" s="1" t="s">
        <v>2261</v>
      </c>
      <c r="B112" s="1" t="s">
        <v>2493</v>
      </c>
      <c r="C112" t="str">
        <f t="shared" si="1"/>
        <v>Robinson</v>
      </c>
      <c r="D112" t="s">
        <v>6372</v>
      </c>
      <c r="E112" t="s">
        <v>4821</v>
      </c>
    </row>
    <row r="113" spans="1:5" ht="15.5" x14ac:dyDescent="0.35">
      <c r="A113" s="1" t="s">
        <v>2260</v>
      </c>
      <c r="B113" s="1" t="s">
        <v>2494</v>
      </c>
      <c r="C113" t="str">
        <f t="shared" si="1"/>
        <v>Antonopoulos</v>
      </c>
      <c r="D113" t="s">
        <v>6371</v>
      </c>
      <c r="E113" t="s">
        <v>4822</v>
      </c>
    </row>
    <row r="114" spans="1:5" ht="15.5" x14ac:dyDescent="0.35">
      <c r="A114" s="1" t="s">
        <v>2259</v>
      </c>
      <c r="B114" s="1" t="s">
        <v>2495</v>
      </c>
      <c r="C114" t="str">
        <f t="shared" si="1"/>
        <v>Groner</v>
      </c>
      <c r="D114" t="s">
        <v>6371</v>
      </c>
      <c r="E114" t="s">
        <v>4823</v>
      </c>
    </row>
    <row r="115" spans="1:5" ht="15.5" x14ac:dyDescent="0.35">
      <c r="A115" s="1" t="s">
        <v>2258</v>
      </c>
      <c r="B115" s="1" t="s">
        <v>2496</v>
      </c>
      <c r="C115" t="str">
        <f t="shared" si="1"/>
        <v>Zywicki</v>
      </c>
      <c r="D115" t="s">
        <v>6372</v>
      </c>
      <c r="E115" t="s">
        <v>4824</v>
      </c>
    </row>
    <row r="116" spans="1:5" ht="15.5" x14ac:dyDescent="0.35">
      <c r="A116" s="1" t="s">
        <v>2257</v>
      </c>
      <c r="B116" s="1" t="s">
        <v>2497</v>
      </c>
      <c r="C116" t="str">
        <f t="shared" si="1"/>
        <v>Cardinal</v>
      </c>
      <c r="D116" t="s">
        <v>6372</v>
      </c>
      <c r="E116" t="s">
        <v>4825</v>
      </c>
    </row>
    <row r="117" spans="1:5" ht="15.5" x14ac:dyDescent="0.35">
      <c r="A117" s="1" t="s">
        <v>2256</v>
      </c>
      <c r="B117" s="1" t="s">
        <v>2498</v>
      </c>
      <c r="C117" t="str">
        <f t="shared" si="1"/>
        <v>Alleman</v>
      </c>
      <c r="D117" t="s">
        <v>6371</v>
      </c>
      <c r="E117" t="s">
        <v>4826</v>
      </c>
    </row>
    <row r="118" spans="1:5" ht="15.5" x14ac:dyDescent="0.35">
      <c r="A118" s="1" t="s">
        <v>2255</v>
      </c>
      <c r="B118" s="1" t="s">
        <v>2499</v>
      </c>
      <c r="C118" t="str">
        <f t="shared" si="1"/>
        <v>Stroffolino</v>
      </c>
      <c r="D118" t="s">
        <v>6372</v>
      </c>
      <c r="E118" t="s">
        <v>4827</v>
      </c>
    </row>
    <row r="119" spans="1:5" ht="15.5" x14ac:dyDescent="0.35">
      <c r="A119" s="1" t="s">
        <v>2254</v>
      </c>
      <c r="B119" s="1" t="s">
        <v>2500</v>
      </c>
      <c r="C119" t="str">
        <f t="shared" si="1"/>
        <v>Clubb</v>
      </c>
      <c r="D119" t="s">
        <v>6372</v>
      </c>
      <c r="E119" t="s">
        <v>4738</v>
      </c>
    </row>
    <row r="120" spans="1:5" ht="15.5" x14ac:dyDescent="0.35">
      <c r="A120" s="1" t="s">
        <v>2253</v>
      </c>
      <c r="B120" s="1" t="s">
        <v>2501</v>
      </c>
      <c r="C120" t="str">
        <f t="shared" si="1"/>
        <v>McGoogan</v>
      </c>
      <c r="D120" t="s">
        <v>6372</v>
      </c>
      <c r="E120" t="s">
        <v>4828</v>
      </c>
    </row>
    <row r="121" spans="1:5" ht="15.5" x14ac:dyDescent="0.35">
      <c r="A121" s="1" t="s">
        <v>2252</v>
      </c>
      <c r="B121" s="1" t="s">
        <v>2502</v>
      </c>
      <c r="C121" t="str">
        <f t="shared" si="1"/>
        <v>Keflezighi</v>
      </c>
      <c r="D121" t="s">
        <v>6372</v>
      </c>
      <c r="E121" t="s">
        <v>4829</v>
      </c>
    </row>
    <row r="122" spans="1:5" ht="15.5" x14ac:dyDescent="0.35">
      <c r="A122" s="1" t="s">
        <v>2251</v>
      </c>
      <c r="B122" s="1" t="s">
        <v>2503</v>
      </c>
      <c r="C122" t="str">
        <f t="shared" si="1"/>
        <v>Syed</v>
      </c>
      <c r="D122" t="s">
        <v>6372</v>
      </c>
      <c r="E122" t="s">
        <v>4830</v>
      </c>
    </row>
    <row r="123" spans="1:5" ht="15.5" x14ac:dyDescent="0.35">
      <c r="A123" s="1" t="s">
        <v>2250</v>
      </c>
      <c r="B123" s="1" t="s">
        <v>2504</v>
      </c>
      <c r="C123" t="str">
        <f t="shared" si="1"/>
        <v>Segal</v>
      </c>
      <c r="D123" t="s">
        <v>6372</v>
      </c>
      <c r="E123" t="s">
        <v>4831</v>
      </c>
    </row>
    <row r="124" spans="1:5" ht="15.5" x14ac:dyDescent="0.35">
      <c r="A124" s="1" t="s">
        <v>2249</v>
      </c>
      <c r="B124" s="1" t="s">
        <v>2505</v>
      </c>
      <c r="C124" t="str">
        <f t="shared" si="1"/>
        <v>Defranco</v>
      </c>
      <c r="D124" t="s">
        <v>6371</v>
      </c>
      <c r="E124" t="s">
        <v>4832</v>
      </c>
    </row>
    <row r="125" spans="1:5" ht="15.5" x14ac:dyDescent="0.35">
      <c r="A125" s="1" t="s">
        <v>2248</v>
      </c>
      <c r="B125" s="1" t="s">
        <v>2506</v>
      </c>
      <c r="C125" t="str">
        <f t="shared" si="1"/>
        <v>Kells</v>
      </c>
      <c r="D125" t="s">
        <v>6372</v>
      </c>
      <c r="E125" t="s">
        <v>4833</v>
      </c>
    </row>
    <row r="126" spans="1:5" ht="15.5" x14ac:dyDescent="0.35">
      <c r="A126" s="1" t="s">
        <v>2247</v>
      </c>
      <c r="B126" s="1" t="s">
        <v>2507</v>
      </c>
      <c r="C126" t="str">
        <f t="shared" si="1"/>
        <v>Lawton</v>
      </c>
      <c r="D126" t="s">
        <v>6371</v>
      </c>
      <c r="E126" t="s">
        <v>4834</v>
      </c>
    </row>
    <row r="127" spans="1:5" ht="15.5" x14ac:dyDescent="0.35">
      <c r="A127" s="1" t="s">
        <v>2246</v>
      </c>
      <c r="B127" s="1" t="s">
        <v>2508</v>
      </c>
      <c r="C127" t="str">
        <f t="shared" si="1"/>
        <v>Bejar</v>
      </c>
      <c r="D127" t="s">
        <v>6372</v>
      </c>
      <c r="E127" t="s">
        <v>4835</v>
      </c>
    </row>
    <row r="128" spans="1:5" ht="15.5" x14ac:dyDescent="0.35">
      <c r="A128" s="1" t="s">
        <v>2245</v>
      </c>
      <c r="B128" s="1" t="s">
        <v>2509</v>
      </c>
      <c r="C128" t="str">
        <f t="shared" si="1"/>
        <v>Navarro Castro</v>
      </c>
      <c r="D128" t="s">
        <v>6372</v>
      </c>
      <c r="E128" t="s">
        <v>4836</v>
      </c>
    </row>
    <row r="129" spans="1:5" ht="15.5" x14ac:dyDescent="0.35">
      <c r="A129" s="1" t="s">
        <v>2244</v>
      </c>
      <c r="B129" s="1" t="s">
        <v>2510</v>
      </c>
      <c r="C129" t="str">
        <f t="shared" si="1"/>
        <v>Tice</v>
      </c>
      <c r="D129" t="s">
        <v>6372</v>
      </c>
      <c r="E129" t="s">
        <v>4837</v>
      </c>
    </row>
    <row r="130" spans="1:5" ht="15.5" x14ac:dyDescent="0.35">
      <c r="A130" s="1" t="s">
        <v>2243</v>
      </c>
      <c r="B130" s="1" t="s">
        <v>2511</v>
      </c>
      <c r="C130" t="str">
        <f t="shared" si="1"/>
        <v>Wolf</v>
      </c>
      <c r="D130" t="s">
        <v>6372</v>
      </c>
      <c r="E130" t="s">
        <v>4838</v>
      </c>
    </row>
    <row r="131" spans="1:5" ht="15.5" x14ac:dyDescent="0.35">
      <c r="A131" s="1" t="s">
        <v>2242</v>
      </c>
      <c r="B131" s="1" t="s">
        <v>2512</v>
      </c>
      <c r="C131" t="str">
        <f t="shared" ref="C131:C194" si="2">LEFT(B131,FIND(",",B131)-1)</f>
        <v>Oppedal</v>
      </c>
      <c r="D131" t="s">
        <v>6372</v>
      </c>
      <c r="E131" t="s">
        <v>4839</v>
      </c>
    </row>
    <row r="132" spans="1:5" ht="15.5" x14ac:dyDescent="0.35">
      <c r="A132" s="1" t="s">
        <v>2241</v>
      </c>
      <c r="B132" s="1" t="s">
        <v>2513</v>
      </c>
      <c r="C132" t="str">
        <f t="shared" si="2"/>
        <v>Wright</v>
      </c>
      <c r="D132" t="s">
        <v>6372</v>
      </c>
      <c r="E132" t="s">
        <v>4840</v>
      </c>
    </row>
    <row r="133" spans="1:5" ht="15.5" x14ac:dyDescent="0.35">
      <c r="A133" s="1" t="s">
        <v>2240</v>
      </c>
      <c r="B133" s="1" t="s">
        <v>2514</v>
      </c>
      <c r="C133" t="str">
        <f t="shared" si="2"/>
        <v>Ellis</v>
      </c>
      <c r="D133" t="s">
        <v>6371</v>
      </c>
      <c r="E133" t="s">
        <v>4841</v>
      </c>
    </row>
    <row r="134" spans="1:5" ht="15.5" x14ac:dyDescent="0.35">
      <c r="A134" s="1" t="s">
        <v>2239</v>
      </c>
      <c r="B134" s="1" t="s">
        <v>2515</v>
      </c>
      <c r="C134" t="str">
        <f t="shared" si="2"/>
        <v>Taormina</v>
      </c>
      <c r="D134" t="s">
        <v>6372</v>
      </c>
      <c r="E134" t="s">
        <v>4842</v>
      </c>
    </row>
    <row r="135" spans="1:5" ht="15.5" x14ac:dyDescent="0.35">
      <c r="A135" s="1" t="s">
        <v>2238</v>
      </c>
      <c r="B135" s="1" t="s">
        <v>2516</v>
      </c>
      <c r="C135" t="str">
        <f t="shared" si="2"/>
        <v>Lynch</v>
      </c>
      <c r="D135" t="s">
        <v>6372</v>
      </c>
      <c r="E135" t="s">
        <v>4843</v>
      </c>
    </row>
    <row r="136" spans="1:5" ht="15.5" x14ac:dyDescent="0.35">
      <c r="A136" s="1" t="s">
        <v>2237</v>
      </c>
      <c r="B136" s="1" t="s">
        <v>2517</v>
      </c>
      <c r="C136" t="str">
        <f t="shared" si="2"/>
        <v>Tavella</v>
      </c>
      <c r="D136" t="s">
        <v>6371</v>
      </c>
      <c r="E136" t="s">
        <v>4844</v>
      </c>
    </row>
    <row r="137" spans="1:5" ht="15.5" x14ac:dyDescent="0.35">
      <c r="A137" s="1" t="s">
        <v>2236</v>
      </c>
      <c r="B137" s="1" t="s">
        <v>2518</v>
      </c>
      <c r="C137" t="str">
        <f t="shared" si="2"/>
        <v>Neufeld</v>
      </c>
      <c r="D137" t="s">
        <v>6371</v>
      </c>
      <c r="E137" t="s">
        <v>4845</v>
      </c>
    </row>
    <row r="138" spans="1:5" ht="15.5" x14ac:dyDescent="0.35">
      <c r="A138" s="1" t="s">
        <v>2235</v>
      </c>
      <c r="B138" s="1" t="s">
        <v>2519</v>
      </c>
      <c r="C138" t="str">
        <f t="shared" si="2"/>
        <v>Walhovd</v>
      </c>
      <c r="D138" t="s">
        <v>6371</v>
      </c>
      <c r="E138" t="s">
        <v>4846</v>
      </c>
    </row>
    <row r="139" spans="1:5" ht="15.5" x14ac:dyDescent="0.35">
      <c r="A139" s="1" t="s">
        <v>2234</v>
      </c>
      <c r="B139" s="1" t="s">
        <v>2520</v>
      </c>
      <c r="C139" t="str">
        <f t="shared" si="2"/>
        <v>Washburn</v>
      </c>
      <c r="D139" t="s">
        <v>6372</v>
      </c>
      <c r="E139" t="s">
        <v>4847</v>
      </c>
    </row>
    <row r="140" spans="1:5" ht="15.5" x14ac:dyDescent="0.35">
      <c r="A140" s="1" t="s">
        <v>2233</v>
      </c>
      <c r="B140" s="1" t="s">
        <v>2521</v>
      </c>
      <c r="C140" t="str">
        <f t="shared" si="2"/>
        <v>Mroz</v>
      </c>
      <c r="D140" t="s">
        <v>6372</v>
      </c>
      <c r="E140" t="s">
        <v>4848</v>
      </c>
    </row>
    <row r="141" spans="1:5" ht="15.5" x14ac:dyDescent="0.35">
      <c r="A141" s="1" t="s">
        <v>2232</v>
      </c>
      <c r="B141" s="1" t="s">
        <v>2522</v>
      </c>
      <c r="C141" t="str">
        <f t="shared" si="2"/>
        <v>Canaday</v>
      </c>
      <c r="D141" t="s">
        <v>6372</v>
      </c>
      <c r="E141" t="s">
        <v>4849</v>
      </c>
    </row>
    <row r="142" spans="1:5" ht="15.5" x14ac:dyDescent="0.35">
      <c r="A142" s="1" t="s">
        <v>2231</v>
      </c>
      <c r="B142" s="1" t="s">
        <v>2523</v>
      </c>
      <c r="C142" t="str">
        <f t="shared" si="2"/>
        <v>Atkins</v>
      </c>
      <c r="D142" t="s">
        <v>6372</v>
      </c>
      <c r="E142" t="s">
        <v>4850</v>
      </c>
    </row>
    <row r="143" spans="1:5" ht="15.5" x14ac:dyDescent="0.35">
      <c r="A143" s="1" t="s">
        <v>2230</v>
      </c>
      <c r="B143" s="1" t="s">
        <v>2524</v>
      </c>
      <c r="C143" t="str">
        <f t="shared" si="2"/>
        <v>Kropelnicki</v>
      </c>
      <c r="D143" t="s">
        <v>6372</v>
      </c>
      <c r="E143" t="s">
        <v>4851</v>
      </c>
    </row>
    <row r="144" spans="1:5" ht="15.5" x14ac:dyDescent="0.35">
      <c r="A144" s="1" t="s">
        <v>2229</v>
      </c>
      <c r="B144" s="1" t="s">
        <v>2525</v>
      </c>
      <c r="C144" t="str">
        <f t="shared" si="2"/>
        <v>Braund</v>
      </c>
      <c r="D144" t="s">
        <v>6371</v>
      </c>
      <c r="E144" t="s">
        <v>4852</v>
      </c>
    </row>
    <row r="145" spans="1:5" ht="15.5" x14ac:dyDescent="0.35">
      <c r="A145" s="1" t="s">
        <v>2228</v>
      </c>
      <c r="B145" s="1" t="s">
        <v>2526</v>
      </c>
      <c r="C145" t="str">
        <f t="shared" si="2"/>
        <v>Anderson</v>
      </c>
      <c r="D145" t="s">
        <v>6372</v>
      </c>
      <c r="E145" t="s">
        <v>4853</v>
      </c>
    </row>
    <row r="146" spans="1:5" ht="15.5" x14ac:dyDescent="0.35">
      <c r="A146" s="1" t="s">
        <v>2227</v>
      </c>
      <c r="B146" s="1" t="s">
        <v>2527</v>
      </c>
      <c r="C146" t="str">
        <f t="shared" si="2"/>
        <v>Bilbrey</v>
      </c>
      <c r="D146" t="s">
        <v>6372</v>
      </c>
      <c r="E146" t="s">
        <v>4854</v>
      </c>
    </row>
    <row r="147" spans="1:5" ht="15.5" x14ac:dyDescent="0.35">
      <c r="A147" s="1" t="s">
        <v>2226</v>
      </c>
      <c r="B147" s="1" t="s">
        <v>2528</v>
      </c>
      <c r="C147" t="str">
        <f t="shared" si="2"/>
        <v>Curtis</v>
      </c>
      <c r="D147" t="s">
        <v>6371</v>
      </c>
      <c r="E147" t="s">
        <v>4855</v>
      </c>
    </row>
    <row r="148" spans="1:5" ht="15.5" x14ac:dyDescent="0.35">
      <c r="A148" s="1" t="s">
        <v>2225</v>
      </c>
      <c r="B148" s="1" t="s">
        <v>2529</v>
      </c>
      <c r="C148" t="str">
        <f t="shared" si="2"/>
        <v>Meyer</v>
      </c>
      <c r="D148" t="s">
        <v>6372</v>
      </c>
      <c r="E148" t="s">
        <v>4856</v>
      </c>
    </row>
    <row r="149" spans="1:5" ht="15.5" x14ac:dyDescent="0.35">
      <c r="A149" s="1" t="s">
        <v>2224</v>
      </c>
      <c r="B149" s="1" t="s">
        <v>2530</v>
      </c>
      <c r="C149" t="str">
        <f t="shared" si="2"/>
        <v>Bardeesy</v>
      </c>
      <c r="D149" t="s">
        <v>6372</v>
      </c>
      <c r="E149" t="s">
        <v>4857</v>
      </c>
    </row>
    <row r="150" spans="1:5" ht="15.5" x14ac:dyDescent="0.35">
      <c r="A150" s="1" t="s">
        <v>2223</v>
      </c>
      <c r="B150" s="1" t="s">
        <v>2531</v>
      </c>
      <c r="C150" t="str">
        <f t="shared" si="2"/>
        <v>Shanahan</v>
      </c>
      <c r="D150" t="s">
        <v>6372</v>
      </c>
      <c r="E150" t="s">
        <v>4858</v>
      </c>
    </row>
    <row r="151" spans="1:5" ht="15.5" x14ac:dyDescent="0.35">
      <c r="A151" s="1" t="s">
        <v>2222</v>
      </c>
      <c r="B151" s="1" t="s">
        <v>2532</v>
      </c>
      <c r="C151" t="str">
        <f t="shared" si="2"/>
        <v>Sutter</v>
      </c>
      <c r="D151" t="s">
        <v>6372</v>
      </c>
      <c r="E151" t="s">
        <v>4859</v>
      </c>
    </row>
    <row r="152" spans="1:5" ht="15.5" x14ac:dyDescent="0.35">
      <c r="A152" s="1" t="s">
        <v>2221</v>
      </c>
      <c r="B152" s="1" t="s">
        <v>2533</v>
      </c>
      <c r="C152" t="str">
        <f t="shared" si="2"/>
        <v>Yesian</v>
      </c>
      <c r="D152" t="s">
        <v>6371</v>
      </c>
      <c r="E152" t="s">
        <v>4860</v>
      </c>
    </row>
    <row r="153" spans="1:5" ht="15.5" x14ac:dyDescent="0.35">
      <c r="A153" s="1" t="s">
        <v>2220</v>
      </c>
      <c r="B153" s="1" t="s">
        <v>2534</v>
      </c>
      <c r="C153" t="str">
        <f t="shared" si="2"/>
        <v>Meers</v>
      </c>
      <c r="D153" t="s">
        <v>6372</v>
      </c>
      <c r="E153" t="s">
        <v>4856</v>
      </c>
    </row>
    <row r="154" spans="1:5" ht="15.5" x14ac:dyDescent="0.35">
      <c r="A154" s="1" t="s">
        <v>2219</v>
      </c>
      <c r="B154" s="1" t="s">
        <v>2535</v>
      </c>
      <c r="C154" t="str">
        <f t="shared" si="2"/>
        <v>Conlon</v>
      </c>
      <c r="D154" t="s">
        <v>6372</v>
      </c>
      <c r="E154" t="s">
        <v>4861</v>
      </c>
    </row>
    <row r="155" spans="1:5" ht="15.5" x14ac:dyDescent="0.35">
      <c r="A155" s="1" t="s">
        <v>2218</v>
      </c>
      <c r="B155" s="1" t="s">
        <v>2536</v>
      </c>
      <c r="C155" t="str">
        <f t="shared" si="2"/>
        <v>Arnstein</v>
      </c>
      <c r="D155" t="s">
        <v>6372</v>
      </c>
      <c r="E155" t="s">
        <v>4862</v>
      </c>
    </row>
    <row r="156" spans="1:5" ht="15.5" x14ac:dyDescent="0.35">
      <c r="A156" s="1" t="s">
        <v>2217</v>
      </c>
      <c r="B156" s="1" t="s">
        <v>2537</v>
      </c>
      <c r="C156" t="str">
        <f t="shared" si="2"/>
        <v>Jurek</v>
      </c>
      <c r="D156" t="s">
        <v>6372</v>
      </c>
      <c r="E156" t="s">
        <v>4863</v>
      </c>
    </row>
    <row r="157" spans="1:5" ht="15.5" x14ac:dyDescent="0.35">
      <c r="A157" s="1" t="s">
        <v>2216</v>
      </c>
      <c r="B157" s="1" t="s">
        <v>2538</v>
      </c>
      <c r="C157" t="str">
        <f t="shared" si="2"/>
        <v>Thill</v>
      </c>
      <c r="D157" t="s">
        <v>6372</v>
      </c>
      <c r="E157" t="s">
        <v>4864</v>
      </c>
    </row>
    <row r="158" spans="1:5" ht="15.5" x14ac:dyDescent="0.35">
      <c r="A158" s="1" t="s">
        <v>2215</v>
      </c>
      <c r="B158" s="1" t="s">
        <v>2539</v>
      </c>
      <c r="C158" t="str">
        <f t="shared" si="2"/>
        <v>Glaz</v>
      </c>
      <c r="D158" t="s">
        <v>6372</v>
      </c>
      <c r="E158" t="s">
        <v>4781</v>
      </c>
    </row>
    <row r="159" spans="1:5" ht="15.5" x14ac:dyDescent="0.35">
      <c r="A159" s="1" t="s">
        <v>2214</v>
      </c>
      <c r="B159" s="1" t="s">
        <v>2540</v>
      </c>
      <c r="C159" t="str">
        <f t="shared" si="2"/>
        <v>Sampson</v>
      </c>
      <c r="D159" t="s">
        <v>6371</v>
      </c>
      <c r="E159" t="s">
        <v>4865</v>
      </c>
    </row>
    <row r="160" spans="1:5" ht="15.5" x14ac:dyDescent="0.35">
      <c r="A160" s="1" t="s">
        <v>2213</v>
      </c>
      <c r="B160" s="1" t="s">
        <v>2541</v>
      </c>
      <c r="C160" t="str">
        <f t="shared" si="2"/>
        <v>Duliba</v>
      </c>
      <c r="D160" t="s">
        <v>6371</v>
      </c>
      <c r="E160" t="s">
        <v>4866</v>
      </c>
    </row>
    <row r="161" spans="1:5" ht="15.5" x14ac:dyDescent="0.35">
      <c r="A161" s="1" t="s">
        <v>2212</v>
      </c>
      <c r="B161" s="1" t="s">
        <v>2542</v>
      </c>
      <c r="C161" t="str">
        <f t="shared" si="2"/>
        <v>Tanguay</v>
      </c>
      <c r="D161" t="s">
        <v>6372</v>
      </c>
      <c r="E161" t="s">
        <v>4867</v>
      </c>
    </row>
    <row r="162" spans="1:5" ht="15.5" x14ac:dyDescent="0.35">
      <c r="A162" s="1" t="s">
        <v>2211</v>
      </c>
      <c r="B162" s="1" t="s">
        <v>2543</v>
      </c>
      <c r="C162" t="str">
        <f t="shared" si="2"/>
        <v>McClelland</v>
      </c>
      <c r="D162" t="s">
        <v>6372</v>
      </c>
      <c r="E162" t="s">
        <v>4868</v>
      </c>
    </row>
    <row r="163" spans="1:5" ht="15.5" x14ac:dyDescent="0.35">
      <c r="A163" s="1" t="s">
        <v>2210</v>
      </c>
      <c r="B163" s="1" t="s">
        <v>2544</v>
      </c>
      <c r="C163" t="str">
        <f t="shared" si="2"/>
        <v>Gorman</v>
      </c>
      <c r="D163" t="s">
        <v>6372</v>
      </c>
      <c r="E163" t="s">
        <v>4869</v>
      </c>
    </row>
    <row r="164" spans="1:5" ht="15.5" x14ac:dyDescent="0.35">
      <c r="A164" s="1" t="s">
        <v>2209</v>
      </c>
      <c r="B164" s="1" t="s">
        <v>2545</v>
      </c>
      <c r="C164" t="str">
        <f t="shared" si="2"/>
        <v>Nishimura</v>
      </c>
      <c r="D164" t="s">
        <v>6372</v>
      </c>
      <c r="E164" t="s">
        <v>4870</v>
      </c>
    </row>
    <row r="165" spans="1:5" ht="15.5" x14ac:dyDescent="0.35">
      <c r="A165" s="1" t="s">
        <v>2208</v>
      </c>
      <c r="B165" s="1" t="s">
        <v>2546</v>
      </c>
      <c r="C165" t="str">
        <f t="shared" si="2"/>
        <v>Brimble</v>
      </c>
      <c r="D165" t="s">
        <v>6372</v>
      </c>
      <c r="E165" t="s">
        <v>4871</v>
      </c>
    </row>
    <row r="166" spans="1:5" ht="15.5" x14ac:dyDescent="0.35">
      <c r="A166" s="1" t="s">
        <v>2207</v>
      </c>
      <c r="B166" s="1" t="s">
        <v>2547</v>
      </c>
      <c r="C166" t="str">
        <f t="shared" si="2"/>
        <v>Trenk</v>
      </c>
      <c r="D166" t="s">
        <v>6371</v>
      </c>
      <c r="E166" t="s">
        <v>4872</v>
      </c>
    </row>
    <row r="167" spans="1:5" ht="15.5" x14ac:dyDescent="0.35">
      <c r="A167" s="1" t="s">
        <v>2206</v>
      </c>
      <c r="B167" s="1" t="s">
        <v>2548</v>
      </c>
      <c r="C167" t="str">
        <f t="shared" si="2"/>
        <v>Wittmann</v>
      </c>
      <c r="D167" t="s">
        <v>6372</v>
      </c>
      <c r="E167" t="s">
        <v>4873</v>
      </c>
    </row>
    <row r="168" spans="1:5" ht="15.5" x14ac:dyDescent="0.35">
      <c r="A168" s="1" t="s">
        <v>2205</v>
      </c>
      <c r="B168" s="1" t="s">
        <v>2549</v>
      </c>
      <c r="C168" t="str">
        <f t="shared" si="2"/>
        <v>Tremblay</v>
      </c>
      <c r="D168" t="s">
        <v>6371</v>
      </c>
      <c r="E168" t="s">
        <v>4874</v>
      </c>
    </row>
    <row r="169" spans="1:5" ht="15.5" x14ac:dyDescent="0.35">
      <c r="A169" s="1" t="s">
        <v>2204</v>
      </c>
      <c r="B169" s="1" t="s">
        <v>2550</v>
      </c>
      <c r="C169" t="str">
        <f t="shared" si="2"/>
        <v>Scofield</v>
      </c>
      <c r="D169" t="s">
        <v>6371</v>
      </c>
      <c r="E169" t="s">
        <v>4875</v>
      </c>
    </row>
    <row r="170" spans="1:5" ht="15.5" x14ac:dyDescent="0.35">
      <c r="A170" s="1" t="s">
        <v>2203</v>
      </c>
      <c r="B170" s="1" t="s">
        <v>2551</v>
      </c>
      <c r="C170" t="str">
        <f t="shared" si="2"/>
        <v>Yost</v>
      </c>
      <c r="D170" t="s">
        <v>6372</v>
      </c>
      <c r="E170" t="s">
        <v>4876</v>
      </c>
    </row>
    <row r="171" spans="1:5" ht="15.5" x14ac:dyDescent="0.35">
      <c r="A171" s="1" t="s">
        <v>2202</v>
      </c>
      <c r="B171" s="1" t="s">
        <v>2552</v>
      </c>
      <c r="C171" t="str">
        <f t="shared" si="2"/>
        <v>Torphy</v>
      </c>
      <c r="D171" t="s">
        <v>6372</v>
      </c>
      <c r="E171" t="s">
        <v>4877</v>
      </c>
    </row>
    <row r="172" spans="1:5" ht="15.5" x14ac:dyDescent="0.35">
      <c r="A172" s="1" t="s">
        <v>2201</v>
      </c>
      <c r="B172" s="1" t="s">
        <v>2553</v>
      </c>
      <c r="C172" t="str">
        <f t="shared" si="2"/>
        <v>Busby</v>
      </c>
      <c r="D172" t="s">
        <v>6371</v>
      </c>
      <c r="E172" t="s">
        <v>4747</v>
      </c>
    </row>
    <row r="173" spans="1:5" ht="15.5" x14ac:dyDescent="0.35">
      <c r="A173" s="1" t="s">
        <v>2200</v>
      </c>
      <c r="B173" s="1" t="s">
        <v>2554</v>
      </c>
      <c r="C173" t="str">
        <f t="shared" si="2"/>
        <v>Nguyen</v>
      </c>
      <c r="D173" t="s">
        <v>6371</v>
      </c>
      <c r="E173" t="s">
        <v>4878</v>
      </c>
    </row>
    <row r="174" spans="1:5" ht="15.5" x14ac:dyDescent="0.35">
      <c r="A174" s="1" t="s">
        <v>2199</v>
      </c>
      <c r="B174" s="1" t="s">
        <v>2555</v>
      </c>
      <c r="C174" t="str">
        <f t="shared" si="2"/>
        <v>Hanley</v>
      </c>
      <c r="D174" t="s">
        <v>6372</v>
      </c>
      <c r="E174" t="s">
        <v>4879</v>
      </c>
    </row>
    <row r="175" spans="1:5" ht="15.5" x14ac:dyDescent="0.35">
      <c r="A175" s="1" t="s">
        <v>2198</v>
      </c>
      <c r="B175" s="1" t="s">
        <v>2556</v>
      </c>
      <c r="C175" t="str">
        <f t="shared" si="2"/>
        <v>Scheer</v>
      </c>
      <c r="D175" t="s">
        <v>6371</v>
      </c>
      <c r="E175" t="s">
        <v>4820</v>
      </c>
    </row>
    <row r="176" spans="1:5" ht="15.5" x14ac:dyDescent="0.35">
      <c r="A176" s="1" t="s">
        <v>2197</v>
      </c>
      <c r="B176" s="1" t="s">
        <v>2557</v>
      </c>
      <c r="C176" t="str">
        <f t="shared" si="2"/>
        <v>Rankin</v>
      </c>
      <c r="D176" t="s">
        <v>6372</v>
      </c>
      <c r="E176" t="s">
        <v>4880</v>
      </c>
    </row>
    <row r="177" spans="1:5" ht="15.5" x14ac:dyDescent="0.35">
      <c r="A177" s="1" t="s">
        <v>2196</v>
      </c>
      <c r="B177" s="1" t="s">
        <v>2558</v>
      </c>
      <c r="C177" t="str">
        <f t="shared" si="2"/>
        <v>Ricardi</v>
      </c>
      <c r="D177" t="s">
        <v>6372</v>
      </c>
      <c r="E177" t="s">
        <v>4738</v>
      </c>
    </row>
    <row r="178" spans="1:5" ht="15.5" x14ac:dyDescent="0.35">
      <c r="A178" s="1" t="s">
        <v>2195</v>
      </c>
      <c r="B178" s="1" t="s">
        <v>2559</v>
      </c>
      <c r="C178" t="str">
        <f t="shared" si="2"/>
        <v>Karkos</v>
      </c>
      <c r="D178" t="s">
        <v>6371</v>
      </c>
      <c r="E178" t="s">
        <v>4881</v>
      </c>
    </row>
    <row r="179" spans="1:5" ht="15.5" x14ac:dyDescent="0.35">
      <c r="A179" s="1" t="s">
        <v>2194</v>
      </c>
      <c r="B179" s="1" t="s">
        <v>2560</v>
      </c>
      <c r="C179" t="str">
        <f t="shared" si="2"/>
        <v>Price-Dierksen</v>
      </c>
      <c r="D179" t="s">
        <v>6371</v>
      </c>
      <c r="E179" t="s">
        <v>4882</v>
      </c>
    </row>
    <row r="180" spans="1:5" ht="15.5" x14ac:dyDescent="0.35">
      <c r="A180" s="1" t="s">
        <v>2193</v>
      </c>
      <c r="B180" s="1" t="s">
        <v>2561</v>
      </c>
      <c r="C180" t="str">
        <f t="shared" si="2"/>
        <v>Knispel</v>
      </c>
      <c r="D180" t="s">
        <v>6371</v>
      </c>
      <c r="E180" t="s">
        <v>4883</v>
      </c>
    </row>
    <row r="181" spans="1:5" ht="15.5" x14ac:dyDescent="0.35">
      <c r="A181" s="1" t="s">
        <v>2192</v>
      </c>
      <c r="B181" s="1" t="s">
        <v>2562</v>
      </c>
      <c r="C181" t="str">
        <f t="shared" si="2"/>
        <v>King</v>
      </c>
      <c r="D181" t="s">
        <v>6371</v>
      </c>
      <c r="E181" t="s">
        <v>4884</v>
      </c>
    </row>
    <row r="182" spans="1:5" ht="15.5" x14ac:dyDescent="0.35">
      <c r="A182" s="1" t="s">
        <v>2191</v>
      </c>
      <c r="B182" s="1" t="s">
        <v>2563</v>
      </c>
      <c r="C182" t="str">
        <f t="shared" si="2"/>
        <v>Samuelson</v>
      </c>
      <c r="D182" t="s">
        <v>6371</v>
      </c>
      <c r="E182" t="s">
        <v>4885</v>
      </c>
    </row>
    <row r="183" spans="1:5" ht="15.5" x14ac:dyDescent="0.35">
      <c r="A183" s="1" t="s">
        <v>2190</v>
      </c>
      <c r="B183" s="1" t="s">
        <v>2564</v>
      </c>
      <c r="C183" t="str">
        <f t="shared" si="2"/>
        <v>Fredsall</v>
      </c>
      <c r="D183" t="s">
        <v>6372</v>
      </c>
      <c r="E183" t="s">
        <v>4886</v>
      </c>
    </row>
    <row r="184" spans="1:5" ht="15.5" x14ac:dyDescent="0.35">
      <c r="A184" s="1" t="s">
        <v>2189</v>
      </c>
      <c r="B184" s="1" t="s">
        <v>2565</v>
      </c>
      <c r="C184" t="str">
        <f t="shared" si="2"/>
        <v>Eggleston</v>
      </c>
      <c r="D184" t="s">
        <v>6372</v>
      </c>
      <c r="E184" t="s">
        <v>4887</v>
      </c>
    </row>
    <row r="185" spans="1:5" ht="15.5" x14ac:dyDescent="0.35">
      <c r="A185" s="1" t="s">
        <v>2188</v>
      </c>
      <c r="B185" s="1" t="s">
        <v>2566</v>
      </c>
      <c r="C185" t="str">
        <f t="shared" si="2"/>
        <v>Palombaro</v>
      </c>
      <c r="D185" t="s">
        <v>6372</v>
      </c>
      <c r="E185" t="s">
        <v>4888</v>
      </c>
    </row>
    <row r="186" spans="1:5" ht="15.5" x14ac:dyDescent="0.35">
      <c r="A186" s="1" t="s">
        <v>2187</v>
      </c>
      <c r="B186" s="1" t="s">
        <v>2567</v>
      </c>
      <c r="C186" t="str">
        <f t="shared" si="2"/>
        <v>Silva</v>
      </c>
      <c r="D186" t="s">
        <v>6372</v>
      </c>
      <c r="E186" t="s">
        <v>4889</v>
      </c>
    </row>
    <row r="187" spans="1:5" ht="15.5" x14ac:dyDescent="0.35">
      <c r="A187" s="1" t="s">
        <v>2186</v>
      </c>
      <c r="B187" s="1" t="s">
        <v>2568</v>
      </c>
      <c r="C187" t="str">
        <f t="shared" si="2"/>
        <v>Bugala</v>
      </c>
      <c r="D187" t="s">
        <v>6371</v>
      </c>
      <c r="E187" t="s">
        <v>4890</v>
      </c>
    </row>
    <row r="188" spans="1:5" ht="15.5" x14ac:dyDescent="0.35">
      <c r="A188" s="1" t="s">
        <v>2185</v>
      </c>
      <c r="B188" s="1" t="s">
        <v>2569</v>
      </c>
      <c r="C188" t="str">
        <f t="shared" si="2"/>
        <v>Dublin</v>
      </c>
      <c r="D188" t="s">
        <v>6372</v>
      </c>
      <c r="E188" t="s">
        <v>4891</v>
      </c>
    </row>
    <row r="189" spans="1:5" ht="15.5" x14ac:dyDescent="0.35">
      <c r="A189" s="1" t="s">
        <v>2184</v>
      </c>
      <c r="B189" s="1" t="s">
        <v>2570</v>
      </c>
      <c r="C189" t="str">
        <f t="shared" si="2"/>
        <v>Cleland</v>
      </c>
      <c r="D189" t="s">
        <v>6372</v>
      </c>
      <c r="E189" t="s">
        <v>4892</v>
      </c>
    </row>
    <row r="190" spans="1:5" ht="15.5" x14ac:dyDescent="0.35">
      <c r="A190" s="1" t="s">
        <v>2183</v>
      </c>
      <c r="B190" s="1" t="s">
        <v>2571</v>
      </c>
      <c r="C190" t="str">
        <f t="shared" si="2"/>
        <v>Evans</v>
      </c>
      <c r="D190" t="s">
        <v>6371</v>
      </c>
      <c r="E190" t="s">
        <v>4893</v>
      </c>
    </row>
    <row r="191" spans="1:5" ht="15.5" x14ac:dyDescent="0.35">
      <c r="A191" s="1" t="s">
        <v>2182</v>
      </c>
      <c r="B191" s="1" t="s">
        <v>2572</v>
      </c>
      <c r="C191" t="str">
        <f t="shared" si="2"/>
        <v>Boyd</v>
      </c>
      <c r="D191" t="s">
        <v>6371</v>
      </c>
      <c r="E191" t="s">
        <v>4894</v>
      </c>
    </row>
    <row r="192" spans="1:5" ht="15.5" x14ac:dyDescent="0.35">
      <c r="A192" s="1" t="s">
        <v>2181</v>
      </c>
      <c r="B192" s="1" t="s">
        <v>2573</v>
      </c>
      <c r="C192" t="str">
        <f t="shared" si="2"/>
        <v>Roulier</v>
      </c>
      <c r="D192" t="s">
        <v>6372</v>
      </c>
      <c r="E192" t="s">
        <v>4895</v>
      </c>
    </row>
    <row r="193" spans="1:5" ht="15.5" x14ac:dyDescent="0.35">
      <c r="A193" s="1" t="s">
        <v>2180</v>
      </c>
      <c r="B193" s="1" t="s">
        <v>2574</v>
      </c>
      <c r="C193" t="str">
        <f t="shared" si="2"/>
        <v>Mullins</v>
      </c>
      <c r="D193" t="s">
        <v>6372</v>
      </c>
      <c r="E193" t="s">
        <v>4896</v>
      </c>
    </row>
    <row r="194" spans="1:5" ht="15.5" x14ac:dyDescent="0.35">
      <c r="A194" s="1" t="s">
        <v>2179</v>
      </c>
      <c r="B194" s="1" t="s">
        <v>2575</v>
      </c>
      <c r="C194" t="str">
        <f t="shared" si="2"/>
        <v>Hofmann</v>
      </c>
      <c r="D194" t="s">
        <v>6371</v>
      </c>
      <c r="E194" t="s">
        <v>4897</v>
      </c>
    </row>
    <row r="195" spans="1:5" ht="15.5" x14ac:dyDescent="0.35">
      <c r="A195" s="1" t="s">
        <v>2178</v>
      </c>
      <c r="B195" s="1" t="s">
        <v>2576</v>
      </c>
      <c r="C195" t="str">
        <f t="shared" ref="C195:C258" si="3">LEFT(B195,FIND(",",B195)-1)</f>
        <v>Garcia Garcia</v>
      </c>
      <c r="D195" t="s">
        <v>6372</v>
      </c>
      <c r="E195" t="s">
        <v>4898</v>
      </c>
    </row>
    <row r="196" spans="1:5" ht="15.5" x14ac:dyDescent="0.35">
      <c r="A196" s="1" t="s">
        <v>2177</v>
      </c>
      <c r="B196" s="1" t="s">
        <v>2577</v>
      </c>
      <c r="C196" t="str">
        <f t="shared" si="3"/>
        <v>Klecker</v>
      </c>
      <c r="D196" t="s">
        <v>6372</v>
      </c>
      <c r="E196" t="s">
        <v>4899</v>
      </c>
    </row>
    <row r="197" spans="1:5" ht="15.5" x14ac:dyDescent="0.35">
      <c r="A197" s="1" t="s">
        <v>2176</v>
      </c>
      <c r="B197" s="1" t="s">
        <v>2578</v>
      </c>
      <c r="C197" t="str">
        <f t="shared" si="3"/>
        <v>Cancre</v>
      </c>
      <c r="D197" t="s">
        <v>6372</v>
      </c>
      <c r="E197" t="s">
        <v>4900</v>
      </c>
    </row>
    <row r="198" spans="1:5" ht="15.5" x14ac:dyDescent="0.35">
      <c r="A198" s="1" t="s">
        <v>2175</v>
      </c>
      <c r="B198" s="1" t="s">
        <v>2579</v>
      </c>
      <c r="C198" t="str">
        <f t="shared" si="3"/>
        <v>Denucci</v>
      </c>
      <c r="D198" t="s">
        <v>6372</v>
      </c>
      <c r="E198" t="s">
        <v>4901</v>
      </c>
    </row>
    <row r="199" spans="1:5" ht="15.5" x14ac:dyDescent="0.35">
      <c r="A199" s="1" t="s">
        <v>2174</v>
      </c>
      <c r="B199" s="1" t="s">
        <v>2580</v>
      </c>
      <c r="C199" t="str">
        <f t="shared" si="3"/>
        <v>Saldana</v>
      </c>
      <c r="D199" t="s">
        <v>6372</v>
      </c>
      <c r="E199" t="s">
        <v>4851</v>
      </c>
    </row>
    <row r="200" spans="1:5" ht="15.5" x14ac:dyDescent="0.35">
      <c r="A200" s="1" t="s">
        <v>2173</v>
      </c>
      <c r="B200" s="1" t="s">
        <v>2581</v>
      </c>
      <c r="C200" t="str">
        <f t="shared" si="3"/>
        <v>Weinberg</v>
      </c>
      <c r="D200" t="s">
        <v>6371</v>
      </c>
      <c r="E200" t="s">
        <v>4902</v>
      </c>
    </row>
    <row r="201" spans="1:5" ht="15.5" x14ac:dyDescent="0.35">
      <c r="A201" s="1" t="s">
        <v>2172</v>
      </c>
      <c r="B201" s="1" t="s">
        <v>2582</v>
      </c>
      <c r="C201" t="str">
        <f t="shared" si="3"/>
        <v>Walsh</v>
      </c>
      <c r="D201" t="s">
        <v>6372</v>
      </c>
      <c r="E201" t="s">
        <v>4848</v>
      </c>
    </row>
    <row r="202" spans="1:5" ht="15.5" x14ac:dyDescent="0.35">
      <c r="A202" s="1" t="s">
        <v>2171</v>
      </c>
      <c r="B202" s="1" t="s">
        <v>2583</v>
      </c>
      <c r="C202" t="str">
        <f t="shared" si="3"/>
        <v>Pasten</v>
      </c>
      <c r="D202" t="s">
        <v>6372</v>
      </c>
      <c r="E202" t="s">
        <v>4903</v>
      </c>
    </row>
    <row r="203" spans="1:5" ht="15.5" x14ac:dyDescent="0.35">
      <c r="A203" s="1" t="s">
        <v>2170</v>
      </c>
      <c r="B203" s="1" t="s">
        <v>2584</v>
      </c>
      <c r="C203" t="str">
        <f t="shared" si="3"/>
        <v>LaBelle</v>
      </c>
      <c r="D203" t="s">
        <v>6372</v>
      </c>
      <c r="E203" t="s">
        <v>4904</v>
      </c>
    </row>
    <row r="204" spans="1:5" ht="15.5" x14ac:dyDescent="0.35">
      <c r="A204" s="1" t="s">
        <v>2169</v>
      </c>
      <c r="B204" s="1" t="s">
        <v>2585</v>
      </c>
      <c r="C204" t="str">
        <f t="shared" si="3"/>
        <v>Guzman</v>
      </c>
      <c r="D204" t="s">
        <v>6372</v>
      </c>
      <c r="E204" t="s">
        <v>4905</v>
      </c>
    </row>
    <row r="205" spans="1:5" ht="15.5" x14ac:dyDescent="0.35">
      <c r="A205" s="1" t="s">
        <v>2168</v>
      </c>
      <c r="B205" s="1" t="s">
        <v>2586</v>
      </c>
      <c r="C205" t="str">
        <f t="shared" si="3"/>
        <v>Turnbull</v>
      </c>
      <c r="D205" t="s">
        <v>6371</v>
      </c>
      <c r="E205" t="s">
        <v>4802</v>
      </c>
    </row>
    <row r="206" spans="1:5" ht="15.5" x14ac:dyDescent="0.35">
      <c r="A206" s="1" t="s">
        <v>2167</v>
      </c>
      <c r="B206" s="1" t="s">
        <v>2587</v>
      </c>
      <c r="C206" t="str">
        <f t="shared" si="3"/>
        <v>Aguero</v>
      </c>
      <c r="D206" t="s">
        <v>6372</v>
      </c>
      <c r="E206" t="s">
        <v>4906</v>
      </c>
    </row>
    <row r="207" spans="1:5" ht="15.5" x14ac:dyDescent="0.35">
      <c r="A207" s="1" t="s">
        <v>2166</v>
      </c>
      <c r="B207" s="1" t="s">
        <v>2588</v>
      </c>
      <c r="C207" t="str">
        <f t="shared" si="3"/>
        <v>Woodward</v>
      </c>
      <c r="D207" t="s">
        <v>6371</v>
      </c>
      <c r="E207" t="s">
        <v>4907</v>
      </c>
    </row>
    <row r="208" spans="1:5" ht="15.5" x14ac:dyDescent="0.35">
      <c r="A208" s="1" t="s">
        <v>2165</v>
      </c>
      <c r="B208" s="1" t="s">
        <v>2589</v>
      </c>
      <c r="C208" t="str">
        <f t="shared" si="3"/>
        <v>McElroy</v>
      </c>
      <c r="D208" t="s">
        <v>6371</v>
      </c>
      <c r="E208" t="s">
        <v>4908</v>
      </c>
    </row>
    <row r="209" spans="1:5" ht="15.5" x14ac:dyDescent="0.35">
      <c r="A209" s="1" t="s">
        <v>2164</v>
      </c>
      <c r="B209" s="1" t="s">
        <v>2590</v>
      </c>
      <c r="C209" t="str">
        <f t="shared" si="3"/>
        <v>Lopez</v>
      </c>
      <c r="D209" t="s">
        <v>6372</v>
      </c>
      <c r="E209" t="s">
        <v>4909</v>
      </c>
    </row>
    <row r="210" spans="1:5" ht="15.5" x14ac:dyDescent="0.35">
      <c r="A210" s="1" t="s">
        <v>2163</v>
      </c>
      <c r="B210" s="1" t="s">
        <v>2591</v>
      </c>
      <c r="C210" t="str">
        <f t="shared" si="3"/>
        <v>Cardosi</v>
      </c>
      <c r="D210" t="s">
        <v>6371</v>
      </c>
      <c r="E210" t="s">
        <v>4910</v>
      </c>
    </row>
    <row r="211" spans="1:5" ht="15.5" x14ac:dyDescent="0.35">
      <c r="A211" s="1" t="s">
        <v>2162</v>
      </c>
      <c r="B211" s="1" t="s">
        <v>2592</v>
      </c>
      <c r="C211" t="str">
        <f t="shared" si="3"/>
        <v>Looney</v>
      </c>
      <c r="D211" t="s">
        <v>6371</v>
      </c>
      <c r="E211" t="s">
        <v>4911</v>
      </c>
    </row>
    <row r="212" spans="1:5" ht="15.5" x14ac:dyDescent="0.35">
      <c r="A212" s="1" t="s">
        <v>2161</v>
      </c>
      <c r="B212" s="1" t="s">
        <v>2593</v>
      </c>
      <c r="C212" t="str">
        <f t="shared" si="3"/>
        <v>Zyryanov</v>
      </c>
      <c r="D212" t="s">
        <v>6372</v>
      </c>
      <c r="E212" t="s">
        <v>4912</v>
      </c>
    </row>
    <row r="213" spans="1:5" ht="15.5" x14ac:dyDescent="0.35">
      <c r="A213" s="1" t="s">
        <v>2160</v>
      </c>
      <c r="B213" s="1" t="s">
        <v>2594</v>
      </c>
      <c r="C213" t="str">
        <f t="shared" si="3"/>
        <v>Gavin</v>
      </c>
      <c r="D213" t="s">
        <v>6372</v>
      </c>
      <c r="E213" t="s">
        <v>4913</v>
      </c>
    </row>
    <row r="214" spans="1:5" ht="15.5" x14ac:dyDescent="0.35">
      <c r="A214" s="1" t="s">
        <v>2159</v>
      </c>
      <c r="B214" s="1" t="s">
        <v>2595</v>
      </c>
      <c r="C214" t="str">
        <f t="shared" si="3"/>
        <v>Littlefield</v>
      </c>
      <c r="D214" t="s">
        <v>6372</v>
      </c>
      <c r="E214" t="s">
        <v>4914</v>
      </c>
    </row>
    <row r="215" spans="1:5" ht="15.5" x14ac:dyDescent="0.35">
      <c r="A215" s="1" t="s">
        <v>2158</v>
      </c>
      <c r="B215" s="1" t="s">
        <v>2596</v>
      </c>
      <c r="C215" t="str">
        <f t="shared" si="3"/>
        <v>Shearer</v>
      </c>
      <c r="D215" t="s">
        <v>6372</v>
      </c>
      <c r="E215" t="s">
        <v>4720</v>
      </c>
    </row>
    <row r="216" spans="1:5" ht="15.5" x14ac:dyDescent="0.35">
      <c r="A216" s="1" t="s">
        <v>2157</v>
      </c>
      <c r="B216" s="1" t="s">
        <v>2597</v>
      </c>
      <c r="C216" t="str">
        <f t="shared" si="3"/>
        <v>Armstrong</v>
      </c>
      <c r="D216" t="s">
        <v>6371</v>
      </c>
      <c r="E216" t="s">
        <v>4810</v>
      </c>
    </row>
    <row r="217" spans="1:5" ht="15.5" x14ac:dyDescent="0.35">
      <c r="A217" s="1" t="s">
        <v>2156</v>
      </c>
      <c r="B217" s="1" t="s">
        <v>2598</v>
      </c>
      <c r="C217" t="str">
        <f t="shared" si="3"/>
        <v>Warriner</v>
      </c>
      <c r="D217" t="s">
        <v>6372</v>
      </c>
      <c r="E217" t="s">
        <v>4915</v>
      </c>
    </row>
    <row r="218" spans="1:5" ht="15.5" x14ac:dyDescent="0.35">
      <c r="A218" s="1" t="s">
        <v>2155</v>
      </c>
      <c r="B218" s="1" t="s">
        <v>2599</v>
      </c>
      <c r="C218" t="str">
        <f t="shared" si="3"/>
        <v>White</v>
      </c>
      <c r="D218" t="s">
        <v>6372</v>
      </c>
      <c r="E218" t="s">
        <v>4768</v>
      </c>
    </row>
    <row r="219" spans="1:5" ht="15.5" x14ac:dyDescent="0.35">
      <c r="A219" s="1" t="s">
        <v>2154</v>
      </c>
      <c r="B219" s="1" t="s">
        <v>2600</v>
      </c>
      <c r="C219" t="str">
        <f t="shared" si="3"/>
        <v>Cordaro</v>
      </c>
      <c r="D219" t="s">
        <v>6372</v>
      </c>
      <c r="E219" t="s">
        <v>4798</v>
      </c>
    </row>
    <row r="220" spans="1:5" ht="15.5" x14ac:dyDescent="0.35">
      <c r="A220" s="1" t="s">
        <v>2153</v>
      </c>
      <c r="B220" s="1" t="s">
        <v>2601</v>
      </c>
      <c r="C220" t="str">
        <f t="shared" si="3"/>
        <v>Hamilton</v>
      </c>
      <c r="D220" t="s">
        <v>6372</v>
      </c>
      <c r="E220" t="s">
        <v>4916</v>
      </c>
    </row>
    <row r="221" spans="1:5" ht="15.5" x14ac:dyDescent="0.35">
      <c r="A221" s="1" t="s">
        <v>2152</v>
      </c>
      <c r="B221" s="1" t="s">
        <v>2602</v>
      </c>
      <c r="C221" t="str">
        <f t="shared" si="3"/>
        <v>Meyer</v>
      </c>
      <c r="D221" t="s">
        <v>6372</v>
      </c>
      <c r="E221" t="s">
        <v>4917</v>
      </c>
    </row>
    <row r="222" spans="1:5" ht="15.5" x14ac:dyDescent="0.35">
      <c r="A222" s="1" t="s">
        <v>2151</v>
      </c>
      <c r="B222" s="1" t="s">
        <v>2603</v>
      </c>
      <c r="C222" t="str">
        <f t="shared" si="3"/>
        <v>Duke</v>
      </c>
      <c r="D222" t="s">
        <v>6371</v>
      </c>
      <c r="E222" t="s">
        <v>4918</v>
      </c>
    </row>
    <row r="223" spans="1:5" ht="15.5" x14ac:dyDescent="0.35">
      <c r="A223" s="1" t="s">
        <v>2150</v>
      </c>
      <c r="B223" s="1" t="s">
        <v>2604</v>
      </c>
      <c r="C223" t="str">
        <f t="shared" si="3"/>
        <v>Malatesta</v>
      </c>
      <c r="D223" t="s">
        <v>6372</v>
      </c>
      <c r="E223" t="s">
        <v>4919</v>
      </c>
    </row>
    <row r="224" spans="1:5" ht="15.5" x14ac:dyDescent="0.35">
      <c r="A224" s="1" t="s">
        <v>2149</v>
      </c>
      <c r="B224" s="1" t="s">
        <v>2605</v>
      </c>
      <c r="C224" t="str">
        <f t="shared" si="3"/>
        <v>Hinrichsen</v>
      </c>
      <c r="D224" t="s">
        <v>6372</v>
      </c>
      <c r="E224" t="s">
        <v>4920</v>
      </c>
    </row>
    <row r="225" spans="1:5" ht="15.5" x14ac:dyDescent="0.35">
      <c r="A225" s="1" t="s">
        <v>2148</v>
      </c>
      <c r="B225" s="1" t="s">
        <v>2606</v>
      </c>
      <c r="C225" t="str">
        <f t="shared" si="3"/>
        <v>Lucan</v>
      </c>
      <c r="D225" t="s">
        <v>6371</v>
      </c>
      <c r="E225" t="s">
        <v>4921</v>
      </c>
    </row>
    <row r="226" spans="1:5" ht="15.5" x14ac:dyDescent="0.35">
      <c r="A226" s="1" t="s">
        <v>2147</v>
      </c>
      <c r="B226" s="1" t="s">
        <v>2607</v>
      </c>
      <c r="C226" t="str">
        <f t="shared" si="3"/>
        <v>Koch</v>
      </c>
      <c r="D226" t="s">
        <v>6371</v>
      </c>
      <c r="E226" t="s">
        <v>4794</v>
      </c>
    </row>
    <row r="227" spans="1:5" ht="15.5" x14ac:dyDescent="0.35">
      <c r="A227" s="1" t="s">
        <v>2146</v>
      </c>
      <c r="B227" s="1" t="s">
        <v>2608</v>
      </c>
      <c r="C227" t="str">
        <f t="shared" si="3"/>
        <v>Smith</v>
      </c>
      <c r="D227" t="s">
        <v>6372</v>
      </c>
      <c r="E227" t="s">
        <v>4922</v>
      </c>
    </row>
    <row r="228" spans="1:5" ht="15.5" x14ac:dyDescent="0.35">
      <c r="A228" s="1" t="s">
        <v>2145</v>
      </c>
      <c r="B228" s="1" t="s">
        <v>2609</v>
      </c>
      <c r="C228" t="str">
        <f t="shared" si="3"/>
        <v>O'Connor</v>
      </c>
      <c r="D228" t="s">
        <v>6371</v>
      </c>
      <c r="E228" t="s">
        <v>4923</v>
      </c>
    </row>
    <row r="229" spans="1:5" ht="15.5" x14ac:dyDescent="0.35">
      <c r="A229" s="1" t="s">
        <v>2144</v>
      </c>
      <c r="B229" s="1" t="s">
        <v>2610</v>
      </c>
      <c r="C229" t="str">
        <f t="shared" si="3"/>
        <v>Kampwerth</v>
      </c>
      <c r="D229" t="s">
        <v>6372</v>
      </c>
      <c r="E229" t="s">
        <v>4924</v>
      </c>
    </row>
    <row r="230" spans="1:5" ht="15.5" x14ac:dyDescent="0.35">
      <c r="A230" s="1" t="s">
        <v>2143</v>
      </c>
      <c r="B230" s="1" t="s">
        <v>2611</v>
      </c>
      <c r="C230" t="str">
        <f t="shared" si="3"/>
        <v>Federoff</v>
      </c>
      <c r="D230" t="s">
        <v>6371</v>
      </c>
      <c r="E230" t="s">
        <v>4925</v>
      </c>
    </row>
    <row r="231" spans="1:5" ht="15.5" x14ac:dyDescent="0.35">
      <c r="A231" s="1" t="s">
        <v>2142</v>
      </c>
      <c r="B231" s="1" t="s">
        <v>2612</v>
      </c>
      <c r="C231" t="str">
        <f t="shared" si="3"/>
        <v>Goya</v>
      </c>
      <c r="D231" t="s">
        <v>6371</v>
      </c>
      <c r="E231" t="s">
        <v>4926</v>
      </c>
    </row>
    <row r="232" spans="1:5" ht="15.5" x14ac:dyDescent="0.35">
      <c r="A232" s="1" t="s">
        <v>2141</v>
      </c>
      <c r="B232" s="1" t="s">
        <v>2613</v>
      </c>
      <c r="C232" t="str">
        <f t="shared" si="3"/>
        <v>Hodges</v>
      </c>
      <c r="D232" t="s">
        <v>6372</v>
      </c>
      <c r="E232" t="s">
        <v>4927</v>
      </c>
    </row>
    <row r="233" spans="1:5" ht="15.5" x14ac:dyDescent="0.35">
      <c r="A233" s="1" t="s">
        <v>2140</v>
      </c>
      <c r="B233" s="1" t="s">
        <v>2614</v>
      </c>
      <c r="C233" t="str">
        <f t="shared" si="3"/>
        <v>Erickson</v>
      </c>
      <c r="D233" t="s">
        <v>6372</v>
      </c>
      <c r="E233" t="s">
        <v>4928</v>
      </c>
    </row>
    <row r="234" spans="1:5" ht="15.5" x14ac:dyDescent="0.35">
      <c r="A234" s="1" t="s">
        <v>2139</v>
      </c>
      <c r="B234" s="1" t="s">
        <v>2615</v>
      </c>
      <c r="C234" t="str">
        <f t="shared" si="3"/>
        <v>Welleck</v>
      </c>
      <c r="D234" t="s">
        <v>6372</v>
      </c>
      <c r="E234" t="s">
        <v>4929</v>
      </c>
    </row>
    <row r="235" spans="1:5" ht="15.5" x14ac:dyDescent="0.35">
      <c r="A235" s="1" t="s">
        <v>2138</v>
      </c>
      <c r="B235" s="1" t="s">
        <v>2616</v>
      </c>
      <c r="C235" t="str">
        <f t="shared" si="3"/>
        <v>Polen</v>
      </c>
      <c r="D235" t="s">
        <v>6372</v>
      </c>
      <c r="E235" t="s">
        <v>4930</v>
      </c>
    </row>
    <row r="236" spans="1:5" ht="15.5" x14ac:dyDescent="0.35">
      <c r="A236" s="1" t="s">
        <v>2137</v>
      </c>
      <c r="B236" s="1" t="s">
        <v>2617</v>
      </c>
      <c r="C236" t="str">
        <f t="shared" si="3"/>
        <v>Lynch</v>
      </c>
      <c r="D236" t="s">
        <v>6372</v>
      </c>
      <c r="E236" t="s">
        <v>4924</v>
      </c>
    </row>
    <row r="237" spans="1:5" ht="15.5" x14ac:dyDescent="0.35">
      <c r="A237" s="1" t="s">
        <v>2136</v>
      </c>
      <c r="B237" s="1" t="s">
        <v>2618</v>
      </c>
      <c r="C237" t="str">
        <f t="shared" si="3"/>
        <v>Hufstader</v>
      </c>
      <c r="D237" t="s">
        <v>6371</v>
      </c>
      <c r="E237" t="s">
        <v>4931</v>
      </c>
    </row>
    <row r="238" spans="1:5" ht="15.5" x14ac:dyDescent="0.35">
      <c r="A238" s="1" t="s">
        <v>2135</v>
      </c>
      <c r="B238" s="1" t="s">
        <v>2619</v>
      </c>
      <c r="C238" t="str">
        <f t="shared" si="3"/>
        <v>Doak</v>
      </c>
      <c r="D238" t="s">
        <v>6372</v>
      </c>
      <c r="E238" t="s">
        <v>4932</v>
      </c>
    </row>
    <row r="239" spans="1:5" ht="15.5" x14ac:dyDescent="0.35">
      <c r="A239" s="1" t="s">
        <v>2134</v>
      </c>
      <c r="B239" s="1" t="s">
        <v>2620</v>
      </c>
      <c r="C239" t="str">
        <f t="shared" si="3"/>
        <v>Noya</v>
      </c>
      <c r="D239" t="s">
        <v>6372</v>
      </c>
      <c r="E239" t="s">
        <v>4933</v>
      </c>
    </row>
    <row r="240" spans="1:5" ht="15.5" x14ac:dyDescent="0.35">
      <c r="A240" s="1" t="s">
        <v>2133</v>
      </c>
      <c r="B240" s="1" t="s">
        <v>2621</v>
      </c>
      <c r="C240" t="str">
        <f t="shared" si="3"/>
        <v>Heninger</v>
      </c>
      <c r="D240" t="s">
        <v>6371</v>
      </c>
      <c r="E240" t="s">
        <v>4934</v>
      </c>
    </row>
    <row r="241" spans="1:5" ht="15.5" x14ac:dyDescent="0.35">
      <c r="A241" s="1" t="s">
        <v>2132</v>
      </c>
      <c r="B241" s="1" t="s">
        <v>2622</v>
      </c>
      <c r="C241" t="str">
        <f t="shared" si="3"/>
        <v>Richardson</v>
      </c>
      <c r="D241" t="s">
        <v>6371</v>
      </c>
      <c r="E241" t="s">
        <v>4935</v>
      </c>
    </row>
    <row r="242" spans="1:5" ht="15.5" x14ac:dyDescent="0.35">
      <c r="A242" s="1" t="s">
        <v>2131</v>
      </c>
      <c r="B242" s="1" t="s">
        <v>2623</v>
      </c>
      <c r="C242" t="str">
        <f t="shared" si="3"/>
        <v>Deucher</v>
      </c>
      <c r="D242" t="s">
        <v>6372</v>
      </c>
      <c r="E242" t="s">
        <v>4936</v>
      </c>
    </row>
    <row r="243" spans="1:5" ht="15.5" x14ac:dyDescent="0.35">
      <c r="A243" s="1" t="s">
        <v>2129</v>
      </c>
      <c r="B243" s="1" t="s">
        <v>2624</v>
      </c>
      <c r="C243" t="str">
        <f t="shared" si="3"/>
        <v>Wilson</v>
      </c>
      <c r="D243" t="s">
        <v>6372</v>
      </c>
      <c r="E243" t="s">
        <v>4937</v>
      </c>
    </row>
    <row r="244" spans="1:5" ht="15.5" x14ac:dyDescent="0.35">
      <c r="A244" s="1" t="s">
        <v>2128</v>
      </c>
      <c r="B244" s="1" t="s">
        <v>2625</v>
      </c>
      <c r="C244" t="str">
        <f t="shared" si="3"/>
        <v>Hall</v>
      </c>
      <c r="D244" t="s">
        <v>6372</v>
      </c>
      <c r="E244" t="s">
        <v>4938</v>
      </c>
    </row>
    <row r="245" spans="1:5" ht="15.5" x14ac:dyDescent="0.35">
      <c r="A245" s="1" t="s">
        <v>2127</v>
      </c>
      <c r="B245" s="1" t="s">
        <v>2626</v>
      </c>
      <c r="C245" t="str">
        <f t="shared" si="3"/>
        <v>Reed</v>
      </c>
      <c r="D245" t="s">
        <v>6372</v>
      </c>
      <c r="E245" t="s">
        <v>4939</v>
      </c>
    </row>
    <row r="246" spans="1:5" ht="15.5" x14ac:dyDescent="0.35">
      <c r="A246" s="1" t="s">
        <v>2126</v>
      </c>
      <c r="B246" s="1" t="s">
        <v>2627</v>
      </c>
      <c r="C246" t="str">
        <f t="shared" si="3"/>
        <v>Frome</v>
      </c>
      <c r="D246" t="s">
        <v>6372</v>
      </c>
      <c r="E246" t="s">
        <v>4940</v>
      </c>
    </row>
    <row r="247" spans="1:5" ht="15.5" x14ac:dyDescent="0.35">
      <c r="A247" s="1" t="s">
        <v>2125</v>
      </c>
      <c r="B247" s="1" t="s">
        <v>2628</v>
      </c>
      <c r="C247" t="str">
        <f t="shared" si="3"/>
        <v>Creasy</v>
      </c>
      <c r="D247" t="s">
        <v>6372</v>
      </c>
      <c r="E247" t="s">
        <v>4941</v>
      </c>
    </row>
    <row r="248" spans="1:5" ht="15.5" x14ac:dyDescent="0.35">
      <c r="A248" s="1" t="s">
        <v>2124</v>
      </c>
      <c r="B248" s="1" t="s">
        <v>2629</v>
      </c>
      <c r="C248" t="str">
        <f t="shared" si="3"/>
        <v>Latimer</v>
      </c>
      <c r="D248" t="s">
        <v>6371</v>
      </c>
      <c r="E248" t="s">
        <v>4942</v>
      </c>
    </row>
    <row r="249" spans="1:5" ht="15.5" x14ac:dyDescent="0.35">
      <c r="A249" s="1" t="s">
        <v>2123</v>
      </c>
      <c r="B249" s="1" t="s">
        <v>2630</v>
      </c>
      <c r="C249" t="str">
        <f t="shared" si="3"/>
        <v>Wei</v>
      </c>
      <c r="D249" t="s">
        <v>6371</v>
      </c>
      <c r="E249" t="s">
        <v>4943</v>
      </c>
    </row>
    <row r="250" spans="1:5" ht="15.5" x14ac:dyDescent="0.35">
      <c r="A250" s="1" t="s">
        <v>2122</v>
      </c>
      <c r="B250" s="1" t="s">
        <v>2631</v>
      </c>
      <c r="C250" t="str">
        <f t="shared" si="3"/>
        <v>Hayes</v>
      </c>
      <c r="D250" t="s">
        <v>6371</v>
      </c>
      <c r="E250" t="s">
        <v>4944</v>
      </c>
    </row>
    <row r="251" spans="1:5" ht="15.5" x14ac:dyDescent="0.35">
      <c r="A251" s="1" t="s">
        <v>2121</v>
      </c>
      <c r="B251" s="1" t="s">
        <v>2632</v>
      </c>
      <c r="C251" t="str">
        <f t="shared" si="3"/>
        <v>Velardo</v>
      </c>
      <c r="D251" t="s">
        <v>6371</v>
      </c>
      <c r="E251" t="s">
        <v>4945</v>
      </c>
    </row>
    <row r="252" spans="1:5" ht="15.5" x14ac:dyDescent="0.35">
      <c r="A252" s="1" t="s">
        <v>2120</v>
      </c>
      <c r="B252" s="1" t="s">
        <v>2633</v>
      </c>
      <c r="C252" t="str">
        <f t="shared" si="3"/>
        <v>Kastes</v>
      </c>
      <c r="D252" t="s">
        <v>6371</v>
      </c>
      <c r="E252" t="s">
        <v>4946</v>
      </c>
    </row>
    <row r="253" spans="1:5" ht="15.5" x14ac:dyDescent="0.35">
      <c r="A253" s="1" t="s">
        <v>2119</v>
      </c>
      <c r="B253" s="1" t="s">
        <v>2634</v>
      </c>
      <c r="C253" t="str">
        <f t="shared" si="3"/>
        <v>Escorcia</v>
      </c>
      <c r="D253" t="s">
        <v>6371</v>
      </c>
      <c r="E253" t="s">
        <v>4719</v>
      </c>
    </row>
    <row r="254" spans="1:5" ht="15.5" x14ac:dyDescent="0.35">
      <c r="A254" s="1" t="s">
        <v>2118</v>
      </c>
      <c r="B254" s="1" t="s">
        <v>2635</v>
      </c>
      <c r="C254" t="str">
        <f t="shared" si="3"/>
        <v>Larscheid</v>
      </c>
      <c r="D254" t="s">
        <v>6371</v>
      </c>
      <c r="E254" t="s">
        <v>4947</v>
      </c>
    </row>
    <row r="255" spans="1:5" ht="15.5" x14ac:dyDescent="0.35">
      <c r="A255" s="1" t="s">
        <v>2117</v>
      </c>
      <c r="B255" s="1" t="s">
        <v>2636</v>
      </c>
      <c r="C255" t="str">
        <f t="shared" si="3"/>
        <v>O'Bannon</v>
      </c>
      <c r="D255" t="s">
        <v>6372</v>
      </c>
      <c r="E255" t="s">
        <v>4768</v>
      </c>
    </row>
    <row r="256" spans="1:5" ht="15.5" x14ac:dyDescent="0.35">
      <c r="A256" s="1" t="s">
        <v>2116</v>
      </c>
      <c r="B256" s="1" t="s">
        <v>2637</v>
      </c>
      <c r="C256" t="str">
        <f t="shared" si="3"/>
        <v>Ridgway</v>
      </c>
      <c r="D256" t="s">
        <v>6372</v>
      </c>
      <c r="E256" t="s">
        <v>4948</v>
      </c>
    </row>
    <row r="257" spans="1:5" ht="15.5" x14ac:dyDescent="0.35">
      <c r="A257" s="1" t="s">
        <v>2115</v>
      </c>
      <c r="B257" s="1" t="s">
        <v>2638</v>
      </c>
      <c r="C257" t="str">
        <f t="shared" si="3"/>
        <v>Black</v>
      </c>
      <c r="D257" t="s">
        <v>6372</v>
      </c>
      <c r="E257" t="s">
        <v>4949</v>
      </c>
    </row>
    <row r="258" spans="1:5" ht="15.5" x14ac:dyDescent="0.35">
      <c r="A258" s="1" t="s">
        <v>2114</v>
      </c>
      <c r="B258" s="1" t="s">
        <v>2639</v>
      </c>
      <c r="C258" t="str">
        <f t="shared" si="3"/>
        <v>Canton</v>
      </c>
      <c r="D258" t="s">
        <v>6372</v>
      </c>
      <c r="E258" t="s">
        <v>4950</v>
      </c>
    </row>
    <row r="259" spans="1:5" ht="15.5" x14ac:dyDescent="0.35">
      <c r="A259" s="1" t="s">
        <v>2113</v>
      </c>
      <c r="B259" s="1" t="s">
        <v>2640</v>
      </c>
      <c r="C259" t="str">
        <f t="shared" ref="C259:C322" si="4">LEFT(B259,FIND(",",B259)-1)</f>
        <v>Fine</v>
      </c>
      <c r="D259" t="s">
        <v>6372</v>
      </c>
      <c r="E259" t="s">
        <v>4951</v>
      </c>
    </row>
    <row r="260" spans="1:5" ht="15.5" x14ac:dyDescent="0.35">
      <c r="A260" s="1" t="s">
        <v>2112</v>
      </c>
      <c r="B260" s="1" t="s">
        <v>2641</v>
      </c>
      <c r="C260" t="str">
        <f t="shared" si="4"/>
        <v>Bui</v>
      </c>
      <c r="D260" t="s">
        <v>6372</v>
      </c>
      <c r="E260" t="s">
        <v>4952</v>
      </c>
    </row>
    <row r="261" spans="1:5" ht="15.5" x14ac:dyDescent="0.35">
      <c r="A261" s="1" t="s">
        <v>2111</v>
      </c>
      <c r="B261" s="1" t="s">
        <v>2642</v>
      </c>
      <c r="C261" t="str">
        <f t="shared" si="4"/>
        <v>Riepma</v>
      </c>
      <c r="D261" t="s">
        <v>6371</v>
      </c>
      <c r="E261" t="s">
        <v>4953</v>
      </c>
    </row>
    <row r="262" spans="1:5" ht="15.5" x14ac:dyDescent="0.35">
      <c r="A262" s="1" t="s">
        <v>2110</v>
      </c>
      <c r="B262" s="1" t="s">
        <v>2643</v>
      </c>
      <c r="C262" t="str">
        <f t="shared" si="4"/>
        <v>Inman</v>
      </c>
      <c r="D262" t="s">
        <v>6372</v>
      </c>
      <c r="E262" t="s">
        <v>4954</v>
      </c>
    </row>
    <row r="263" spans="1:5" ht="15.5" x14ac:dyDescent="0.35">
      <c r="A263" s="1" t="s">
        <v>2109</v>
      </c>
      <c r="B263" s="1" t="s">
        <v>2644</v>
      </c>
      <c r="C263" t="str">
        <f t="shared" si="4"/>
        <v>Kruzel</v>
      </c>
      <c r="D263" t="s">
        <v>6371</v>
      </c>
      <c r="E263" t="s">
        <v>4955</v>
      </c>
    </row>
    <row r="264" spans="1:5" ht="15.5" x14ac:dyDescent="0.35">
      <c r="A264" s="1" t="s">
        <v>2108</v>
      </c>
      <c r="B264" s="1" t="s">
        <v>2645</v>
      </c>
      <c r="C264" t="str">
        <f t="shared" si="4"/>
        <v>Lindsay</v>
      </c>
      <c r="D264" t="s">
        <v>6372</v>
      </c>
      <c r="E264" t="s">
        <v>4956</v>
      </c>
    </row>
    <row r="265" spans="1:5" ht="15.5" x14ac:dyDescent="0.35">
      <c r="A265" s="1" t="s">
        <v>2107</v>
      </c>
      <c r="B265" s="1" t="s">
        <v>2646</v>
      </c>
      <c r="C265" t="str">
        <f t="shared" si="4"/>
        <v>Land</v>
      </c>
      <c r="D265" t="s">
        <v>6371</v>
      </c>
      <c r="E265" t="s">
        <v>4957</v>
      </c>
    </row>
    <row r="266" spans="1:5" ht="15.5" x14ac:dyDescent="0.35">
      <c r="A266" s="1" t="s">
        <v>2106</v>
      </c>
      <c r="B266" s="1" t="s">
        <v>2647</v>
      </c>
      <c r="C266" t="str">
        <f t="shared" si="4"/>
        <v>Brecher</v>
      </c>
      <c r="D266" t="s">
        <v>6371</v>
      </c>
      <c r="E266" t="s">
        <v>4958</v>
      </c>
    </row>
    <row r="267" spans="1:5" ht="15.5" x14ac:dyDescent="0.35">
      <c r="A267" s="1" t="s">
        <v>2105</v>
      </c>
      <c r="B267" s="1" t="s">
        <v>2648</v>
      </c>
      <c r="C267" t="str">
        <f t="shared" si="4"/>
        <v>Debolt</v>
      </c>
      <c r="D267" t="s">
        <v>6372</v>
      </c>
      <c r="E267" t="s">
        <v>4920</v>
      </c>
    </row>
    <row r="268" spans="1:5" ht="15.5" x14ac:dyDescent="0.35">
      <c r="A268" s="1" t="s">
        <v>2104</v>
      </c>
      <c r="B268" s="1" t="s">
        <v>2649</v>
      </c>
      <c r="C268" t="str">
        <f t="shared" si="4"/>
        <v>Oswalt</v>
      </c>
      <c r="D268" t="s">
        <v>6371</v>
      </c>
      <c r="E268" t="s">
        <v>4959</v>
      </c>
    </row>
    <row r="269" spans="1:5" ht="15.5" x14ac:dyDescent="0.35">
      <c r="A269" s="1" t="s">
        <v>2103</v>
      </c>
      <c r="B269" s="1" t="s">
        <v>2650</v>
      </c>
      <c r="C269" t="str">
        <f t="shared" si="4"/>
        <v>Boyd</v>
      </c>
      <c r="D269" t="s">
        <v>6371</v>
      </c>
      <c r="E269" t="s">
        <v>4960</v>
      </c>
    </row>
    <row r="270" spans="1:5" ht="15.5" x14ac:dyDescent="0.35">
      <c r="A270" s="1" t="s">
        <v>2102</v>
      </c>
      <c r="B270" s="1" t="s">
        <v>2651</v>
      </c>
      <c r="C270" t="str">
        <f t="shared" si="4"/>
        <v>Bulewich</v>
      </c>
      <c r="D270" t="s">
        <v>6372</v>
      </c>
      <c r="E270" t="s">
        <v>4744</v>
      </c>
    </row>
    <row r="271" spans="1:5" ht="15.5" x14ac:dyDescent="0.35">
      <c r="A271" s="1" t="s">
        <v>2101</v>
      </c>
      <c r="B271" s="1" t="s">
        <v>2652</v>
      </c>
      <c r="C271" t="str">
        <f t="shared" si="4"/>
        <v>Fukuda</v>
      </c>
      <c r="D271" t="s">
        <v>6372</v>
      </c>
      <c r="E271" t="s">
        <v>4961</v>
      </c>
    </row>
    <row r="272" spans="1:5" ht="15.5" x14ac:dyDescent="0.35">
      <c r="A272" s="1" t="s">
        <v>2100</v>
      </c>
      <c r="B272" s="1" t="s">
        <v>2653</v>
      </c>
      <c r="C272" t="str">
        <f t="shared" si="4"/>
        <v>Phillips</v>
      </c>
      <c r="D272" t="s">
        <v>6372</v>
      </c>
      <c r="E272" t="s">
        <v>4962</v>
      </c>
    </row>
    <row r="273" spans="1:5" ht="15.5" x14ac:dyDescent="0.35">
      <c r="A273" s="1" t="s">
        <v>2099</v>
      </c>
      <c r="B273" s="1" t="s">
        <v>2654</v>
      </c>
      <c r="C273" t="str">
        <f t="shared" si="4"/>
        <v>Maddison</v>
      </c>
      <c r="D273" t="s">
        <v>6372</v>
      </c>
      <c r="E273" t="s">
        <v>4726</v>
      </c>
    </row>
    <row r="274" spans="1:5" ht="15.5" x14ac:dyDescent="0.35">
      <c r="A274" s="1" t="s">
        <v>2098</v>
      </c>
      <c r="B274" s="1" t="s">
        <v>2655</v>
      </c>
      <c r="C274" t="str">
        <f t="shared" si="4"/>
        <v>Lockwood</v>
      </c>
      <c r="D274" t="s">
        <v>6372</v>
      </c>
      <c r="E274" t="s">
        <v>4963</v>
      </c>
    </row>
    <row r="275" spans="1:5" ht="15.5" x14ac:dyDescent="0.35">
      <c r="A275" s="1" t="s">
        <v>2097</v>
      </c>
      <c r="B275" s="1" t="s">
        <v>2656</v>
      </c>
      <c r="C275" t="str">
        <f t="shared" si="4"/>
        <v>Defilippi</v>
      </c>
      <c r="D275" t="s">
        <v>6372</v>
      </c>
      <c r="E275" t="s">
        <v>4964</v>
      </c>
    </row>
    <row r="276" spans="1:5" ht="15.5" x14ac:dyDescent="0.35">
      <c r="A276" s="1" t="s">
        <v>2096</v>
      </c>
      <c r="B276" s="1" t="s">
        <v>2657</v>
      </c>
      <c r="C276" t="str">
        <f t="shared" si="4"/>
        <v>Jackson</v>
      </c>
      <c r="D276" t="s">
        <v>6372</v>
      </c>
      <c r="E276" t="s">
        <v>4965</v>
      </c>
    </row>
    <row r="277" spans="1:5" ht="15.5" x14ac:dyDescent="0.35">
      <c r="A277" s="1" t="s">
        <v>2095</v>
      </c>
      <c r="B277" s="1" t="s">
        <v>2658</v>
      </c>
      <c r="C277" t="str">
        <f t="shared" si="4"/>
        <v>Ozahowski</v>
      </c>
      <c r="D277" t="s">
        <v>6372</v>
      </c>
      <c r="E277" t="s">
        <v>4906</v>
      </c>
    </row>
    <row r="278" spans="1:5" ht="15.5" x14ac:dyDescent="0.35">
      <c r="A278" s="1" t="s">
        <v>2094</v>
      </c>
      <c r="B278" s="1" t="s">
        <v>2659</v>
      </c>
      <c r="C278" t="str">
        <f t="shared" si="4"/>
        <v>Guthals</v>
      </c>
      <c r="D278" t="s">
        <v>6372</v>
      </c>
      <c r="E278" t="s">
        <v>4966</v>
      </c>
    </row>
    <row r="279" spans="1:5" ht="15.5" x14ac:dyDescent="0.35">
      <c r="A279" s="1" t="s">
        <v>2093</v>
      </c>
      <c r="B279" s="1" t="s">
        <v>2660</v>
      </c>
      <c r="C279" t="str">
        <f t="shared" si="4"/>
        <v>Yates</v>
      </c>
      <c r="D279" t="s">
        <v>6372</v>
      </c>
      <c r="E279" t="s">
        <v>4967</v>
      </c>
    </row>
    <row r="280" spans="1:5" ht="15.5" x14ac:dyDescent="0.35">
      <c r="A280" s="1" t="s">
        <v>2092</v>
      </c>
      <c r="B280" s="1" t="s">
        <v>2661</v>
      </c>
      <c r="C280" t="str">
        <f t="shared" si="4"/>
        <v>Samuelson</v>
      </c>
      <c r="D280" t="s">
        <v>6371</v>
      </c>
      <c r="E280" t="s">
        <v>4968</v>
      </c>
    </row>
    <row r="281" spans="1:5" ht="15.5" x14ac:dyDescent="0.35">
      <c r="A281" s="1" t="s">
        <v>2091</v>
      </c>
      <c r="B281" s="1" t="s">
        <v>2662</v>
      </c>
      <c r="C281" t="str">
        <f t="shared" si="4"/>
        <v>Lemos</v>
      </c>
      <c r="D281" t="s">
        <v>6372</v>
      </c>
      <c r="E281" t="s">
        <v>4969</v>
      </c>
    </row>
    <row r="282" spans="1:5" ht="15.5" x14ac:dyDescent="0.35">
      <c r="A282" s="1" t="s">
        <v>2090</v>
      </c>
      <c r="B282" s="1" t="s">
        <v>2663</v>
      </c>
      <c r="C282" t="str">
        <f t="shared" si="4"/>
        <v>Seynders</v>
      </c>
      <c r="D282" t="s">
        <v>6371</v>
      </c>
      <c r="E282" t="s">
        <v>4970</v>
      </c>
    </row>
    <row r="283" spans="1:5" ht="15.5" x14ac:dyDescent="0.35">
      <c r="A283" s="1" t="s">
        <v>2089</v>
      </c>
      <c r="B283" s="1" t="s">
        <v>2664</v>
      </c>
      <c r="C283" t="str">
        <f t="shared" si="4"/>
        <v>Saunders</v>
      </c>
      <c r="D283" t="s">
        <v>6372</v>
      </c>
      <c r="E283" t="s">
        <v>4971</v>
      </c>
    </row>
    <row r="284" spans="1:5" ht="15.5" x14ac:dyDescent="0.35">
      <c r="A284" s="1" t="s">
        <v>2088</v>
      </c>
      <c r="B284" s="1" t="s">
        <v>2665</v>
      </c>
      <c r="C284" t="str">
        <f t="shared" si="4"/>
        <v>Walker</v>
      </c>
      <c r="D284" t="s">
        <v>6372</v>
      </c>
      <c r="E284" t="s">
        <v>4972</v>
      </c>
    </row>
    <row r="285" spans="1:5" ht="15.5" x14ac:dyDescent="0.35">
      <c r="A285" s="1" t="s">
        <v>2087</v>
      </c>
      <c r="B285" s="1" t="s">
        <v>2666</v>
      </c>
      <c r="C285" t="str">
        <f t="shared" si="4"/>
        <v>Lam</v>
      </c>
      <c r="D285" t="s">
        <v>6372</v>
      </c>
      <c r="E285" t="s">
        <v>4973</v>
      </c>
    </row>
    <row r="286" spans="1:5" ht="15.5" x14ac:dyDescent="0.35">
      <c r="A286" s="1" t="s">
        <v>2086</v>
      </c>
      <c r="B286" s="1" t="s">
        <v>2667</v>
      </c>
      <c r="C286" t="str">
        <f t="shared" si="4"/>
        <v>Sweigart</v>
      </c>
      <c r="D286" t="s">
        <v>6372</v>
      </c>
      <c r="E286" t="s">
        <v>4974</v>
      </c>
    </row>
    <row r="287" spans="1:5" ht="15.5" x14ac:dyDescent="0.35">
      <c r="A287" s="1" t="s">
        <v>2085</v>
      </c>
      <c r="B287" s="1" t="s">
        <v>2668</v>
      </c>
      <c r="C287" t="str">
        <f t="shared" si="4"/>
        <v>Sieczkowski</v>
      </c>
      <c r="D287" t="s">
        <v>6371</v>
      </c>
      <c r="E287" t="s">
        <v>4975</v>
      </c>
    </row>
    <row r="288" spans="1:5" ht="15.5" x14ac:dyDescent="0.35">
      <c r="A288" s="1" t="s">
        <v>2084</v>
      </c>
      <c r="B288" s="1" t="s">
        <v>2669</v>
      </c>
      <c r="C288" t="str">
        <f t="shared" si="4"/>
        <v>Jurgens</v>
      </c>
      <c r="D288" t="s">
        <v>6371</v>
      </c>
      <c r="E288" t="s">
        <v>4976</v>
      </c>
    </row>
    <row r="289" spans="1:5" ht="15.5" x14ac:dyDescent="0.35">
      <c r="A289" s="1" t="s">
        <v>2083</v>
      </c>
      <c r="B289" s="1" t="s">
        <v>2670</v>
      </c>
      <c r="C289" t="str">
        <f t="shared" si="4"/>
        <v>Hackman</v>
      </c>
      <c r="D289" t="s">
        <v>6372</v>
      </c>
      <c r="E289" t="s">
        <v>4906</v>
      </c>
    </row>
    <row r="290" spans="1:5" ht="15.5" x14ac:dyDescent="0.35">
      <c r="A290" s="1" t="s">
        <v>2082</v>
      </c>
      <c r="B290" s="1" t="s">
        <v>2671</v>
      </c>
      <c r="C290" t="str">
        <f t="shared" si="4"/>
        <v>Klarich</v>
      </c>
      <c r="D290" t="s">
        <v>6372</v>
      </c>
      <c r="E290" t="s">
        <v>4977</v>
      </c>
    </row>
    <row r="291" spans="1:5" ht="15.5" x14ac:dyDescent="0.35">
      <c r="A291" s="1" t="s">
        <v>2081</v>
      </c>
      <c r="B291" s="1" t="s">
        <v>2672</v>
      </c>
      <c r="C291" t="str">
        <f t="shared" si="4"/>
        <v>Schulten</v>
      </c>
      <c r="D291" t="s">
        <v>6372</v>
      </c>
      <c r="E291" t="s">
        <v>4922</v>
      </c>
    </row>
    <row r="292" spans="1:5" ht="15.5" x14ac:dyDescent="0.35">
      <c r="A292" s="1" t="s">
        <v>2080</v>
      </c>
      <c r="B292" s="1" t="s">
        <v>2673</v>
      </c>
      <c r="C292" t="str">
        <f t="shared" si="4"/>
        <v>Fagerstrom</v>
      </c>
      <c r="D292" t="s">
        <v>6372</v>
      </c>
      <c r="E292" t="s">
        <v>4978</v>
      </c>
    </row>
    <row r="293" spans="1:5" ht="15.5" x14ac:dyDescent="0.35">
      <c r="A293" s="1" t="s">
        <v>2079</v>
      </c>
      <c r="B293" s="1" t="s">
        <v>2674</v>
      </c>
      <c r="C293" t="str">
        <f t="shared" si="4"/>
        <v>Bien</v>
      </c>
      <c r="D293" t="s">
        <v>6372</v>
      </c>
      <c r="E293" t="s">
        <v>4979</v>
      </c>
    </row>
    <row r="294" spans="1:5" ht="15.5" x14ac:dyDescent="0.35">
      <c r="A294" s="1" t="s">
        <v>2078</v>
      </c>
      <c r="B294" s="1" t="s">
        <v>2675</v>
      </c>
      <c r="C294" t="str">
        <f t="shared" si="4"/>
        <v>Hess</v>
      </c>
      <c r="D294" t="s">
        <v>6372</v>
      </c>
      <c r="E294" t="s">
        <v>4980</v>
      </c>
    </row>
    <row r="295" spans="1:5" ht="15.5" x14ac:dyDescent="0.35">
      <c r="A295" s="1" t="s">
        <v>2077</v>
      </c>
      <c r="B295" s="1" t="s">
        <v>2676</v>
      </c>
      <c r="C295" t="str">
        <f t="shared" si="4"/>
        <v>Shaw</v>
      </c>
      <c r="D295" t="s">
        <v>6371</v>
      </c>
      <c r="E295" t="s">
        <v>4981</v>
      </c>
    </row>
    <row r="296" spans="1:5" ht="15.5" x14ac:dyDescent="0.35">
      <c r="A296" s="1" t="s">
        <v>2076</v>
      </c>
      <c r="B296" s="1" t="s">
        <v>2677</v>
      </c>
      <c r="C296" t="str">
        <f t="shared" si="4"/>
        <v>Williams</v>
      </c>
      <c r="D296" t="s">
        <v>6372</v>
      </c>
      <c r="E296" t="s">
        <v>4982</v>
      </c>
    </row>
    <row r="297" spans="1:5" ht="15.5" x14ac:dyDescent="0.35">
      <c r="A297" s="1" t="s">
        <v>2075</v>
      </c>
      <c r="B297" s="1" t="s">
        <v>2678</v>
      </c>
      <c r="C297" t="str">
        <f t="shared" si="4"/>
        <v>Menzies</v>
      </c>
      <c r="D297" t="s">
        <v>6372</v>
      </c>
      <c r="E297" t="s">
        <v>4983</v>
      </c>
    </row>
    <row r="298" spans="1:5" ht="15.5" x14ac:dyDescent="0.35">
      <c r="A298" s="1" t="s">
        <v>2074</v>
      </c>
      <c r="B298" s="1" t="s">
        <v>2679</v>
      </c>
      <c r="C298" t="str">
        <f t="shared" si="4"/>
        <v>Buehler</v>
      </c>
      <c r="D298" t="s">
        <v>6372</v>
      </c>
      <c r="E298" t="s">
        <v>4984</v>
      </c>
    </row>
    <row r="299" spans="1:5" ht="15.5" x14ac:dyDescent="0.35">
      <c r="A299" s="1" t="s">
        <v>2073</v>
      </c>
      <c r="B299" s="1" t="s">
        <v>2680</v>
      </c>
      <c r="C299" t="str">
        <f t="shared" si="4"/>
        <v>Degen</v>
      </c>
      <c r="D299" t="s">
        <v>6371</v>
      </c>
      <c r="E299" t="s">
        <v>4985</v>
      </c>
    </row>
    <row r="300" spans="1:5" ht="15.5" x14ac:dyDescent="0.35">
      <c r="A300" s="1" t="s">
        <v>2072</v>
      </c>
      <c r="B300" s="1" t="s">
        <v>2681</v>
      </c>
      <c r="C300" t="str">
        <f t="shared" si="4"/>
        <v>Arsenault</v>
      </c>
      <c r="D300" t="s">
        <v>6372</v>
      </c>
      <c r="E300" t="s">
        <v>4986</v>
      </c>
    </row>
    <row r="301" spans="1:5" ht="15.5" x14ac:dyDescent="0.35">
      <c r="A301" s="1" t="s">
        <v>2071</v>
      </c>
      <c r="B301" s="1" t="s">
        <v>2682</v>
      </c>
      <c r="C301" t="str">
        <f t="shared" si="4"/>
        <v>Hoff</v>
      </c>
      <c r="D301" t="s">
        <v>6371</v>
      </c>
      <c r="E301" t="s">
        <v>4987</v>
      </c>
    </row>
    <row r="302" spans="1:5" ht="15.5" x14ac:dyDescent="0.35">
      <c r="A302" s="1" t="s">
        <v>2070</v>
      </c>
      <c r="B302" s="1" t="s">
        <v>2683</v>
      </c>
      <c r="C302" t="str">
        <f t="shared" si="4"/>
        <v>Hall</v>
      </c>
      <c r="D302" t="s">
        <v>6372</v>
      </c>
      <c r="E302" t="s">
        <v>4988</v>
      </c>
    </row>
    <row r="303" spans="1:5" ht="15.5" x14ac:dyDescent="0.35">
      <c r="A303" s="1" t="s">
        <v>2069</v>
      </c>
      <c r="B303" s="1" t="s">
        <v>2684</v>
      </c>
      <c r="C303" t="str">
        <f t="shared" si="4"/>
        <v>Ashley</v>
      </c>
      <c r="D303" t="s">
        <v>6371</v>
      </c>
      <c r="E303" t="s">
        <v>4797</v>
      </c>
    </row>
    <row r="304" spans="1:5" ht="15.5" x14ac:dyDescent="0.35">
      <c r="A304" s="1" t="s">
        <v>2068</v>
      </c>
      <c r="B304" s="1" t="s">
        <v>2685</v>
      </c>
      <c r="C304" t="str">
        <f t="shared" si="4"/>
        <v>Rindahl</v>
      </c>
      <c r="D304" t="s">
        <v>6372</v>
      </c>
      <c r="E304" t="s">
        <v>4989</v>
      </c>
    </row>
    <row r="305" spans="1:5" ht="15.5" x14ac:dyDescent="0.35">
      <c r="A305" s="1" t="s">
        <v>2067</v>
      </c>
      <c r="B305" s="1" t="s">
        <v>2686</v>
      </c>
      <c r="C305" t="str">
        <f t="shared" si="4"/>
        <v>Clark</v>
      </c>
      <c r="D305" t="s">
        <v>6371</v>
      </c>
      <c r="E305" t="s">
        <v>4990</v>
      </c>
    </row>
    <row r="306" spans="1:5" ht="15.5" x14ac:dyDescent="0.35">
      <c r="A306" s="1" t="s">
        <v>2066</v>
      </c>
      <c r="B306" s="1" t="s">
        <v>2687</v>
      </c>
      <c r="C306" t="str">
        <f t="shared" si="4"/>
        <v>Irish</v>
      </c>
      <c r="D306" t="s">
        <v>6371</v>
      </c>
      <c r="E306" t="s">
        <v>4991</v>
      </c>
    </row>
    <row r="307" spans="1:5" ht="15.5" x14ac:dyDescent="0.35">
      <c r="A307" s="1" t="s">
        <v>2065</v>
      </c>
      <c r="B307" s="1" t="s">
        <v>2688</v>
      </c>
      <c r="C307" t="str">
        <f t="shared" si="4"/>
        <v>Richardson</v>
      </c>
      <c r="D307" t="s">
        <v>6371</v>
      </c>
      <c r="E307" t="s">
        <v>4992</v>
      </c>
    </row>
    <row r="308" spans="1:5" ht="15.5" x14ac:dyDescent="0.35">
      <c r="A308" s="1" t="s">
        <v>2064</v>
      </c>
      <c r="B308" s="1" t="s">
        <v>2689</v>
      </c>
      <c r="C308" t="str">
        <f t="shared" si="4"/>
        <v>Dewitt</v>
      </c>
      <c r="D308" t="s">
        <v>6371</v>
      </c>
      <c r="E308" t="s">
        <v>4780</v>
      </c>
    </row>
    <row r="309" spans="1:5" ht="15.5" x14ac:dyDescent="0.35">
      <c r="A309" s="1" t="s">
        <v>2063</v>
      </c>
      <c r="B309" s="1" t="s">
        <v>2690</v>
      </c>
      <c r="C309" t="str">
        <f t="shared" si="4"/>
        <v>Hickman</v>
      </c>
      <c r="D309" t="s">
        <v>6372</v>
      </c>
      <c r="E309" t="s">
        <v>4993</v>
      </c>
    </row>
    <row r="310" spans="1:5" ht="15.5" x14ac:dyDescent="0.35">
      <c r="A310" s="1" t="s">
        <v>2062</v>
      </c>
      <c r="B310" s="1" t="s">
        <v>2691</v>
      </c>
      <c r="C310" t="str">
        <f t="shared" si="4"/>
        <v>Gonzalez</v>
      </c>
      <c r="D310" t="s">
        <v>6371</v>
      </c>
      <c r="E310" t="s">
        <v>4994</v>
      </c>
    </row>
    <row r="311" spans="1:5" ht="15.5" x14ac:dyDescent="0.35">
      <c r="A311" s="1" t="s">
        <v>2061</v>
      </c>
      <c r="B311" s="1" t="s">
        <v>2692</v>
      </c>
      <c r="C311" t="str">
        <f t="shared" si="4"/>
        <v>Difani</v>
      </c>
      <c r="D311" t="s">
        <v>6371</v>
      </c>
      <c r="E311" t="s">
        <v>4995</v>
      </c>
    </row>
    <row r="312" spans="1:5" ht="15.5" x14ac:dyDescent="0.35">
      <c r="A312" s="1" t="s">
        <v>2060</v>
      </c>
      <c r="B312" s="1" t="s">
        <v>2693</v>
      </c>
      <c r="C312" t="str">
        <f t="shared" si="4"/>
        <v>Turner</v>
      </c>
      <c r="D312" t="s">
        <v>6372</v>
      </c>
      <c r="E312" t="s">
        <v>4996</v>
      </c>
    </row>
    <row r="313" spans="1:5" ht="15.5" x14ac:dyDescent="0.35">
      <c r="A313" s="1" t="s">
        <v>2059</v>
      </c>
      <c r="B313" s="1" t="s">
        <v>2694</v>
      </c>
      <c r="C313" t="str">
        <f t="shared" si="4"/>
        <v>Widmann</v>
      </c>
      <c r="D313" t="s">
        <v>6372</v>
      </c>
      <c r="E313" t="s">
        <v>4997</v>
      </c>
    </row>
    <row r="314" spans="1:5" ht="15.5" x14ac:dyDescent="0.35">
      <c r="A314" s="1" t="s">
        <v>2058</v>
      </c>
      <c r="B314" s="1" t="s">
        <v>2695</v>
      </c>
      <c r="C314" t="str">
        <f t="shared" si="4"/>
        <v>Tunney</v>
      </c>
      <c r="D314" t="s">
        <v>6372</v>
      </c>
      <c r="E314" t="s">
        <v>4998</v>
      </c>
    </row>
    <row r="315" spans="1:5" ht="15.5" x14ac:dyDescent="0.35">
      <c r="A315" s="1" t="s">
        <v>2057</v>
      </c>
      <c r="B315" s="1" t="s">
        <v>2696</v>
      </c>
      <c r="C315" t="str">
        <f t="shared" si="4"/>
        <v>San Juan</v>
      </c>
      <c r="D315" t="s">
        <v>6371</v>
      </c>
      <c r="E315" t="s">
        <v>4999</v>
      </c>
    </row>
    <row r="316" spans="1:5" ht="15.5" x14ac:dyDescent="0.35">
      <c r="A316" s="1" t="s">
        <v>2056</v>
      </c>
      <c r="B316" s="1" t="s">
        <v>2697</v>
      </c>
      <c r="C316" t="str">
        <f t="shared" si="4"/>
        <v>Croll</v>
      </c>
      <c r="D316" t="s">
        <v>6371</v>
      </c>
      <c r="E316" t="s">
        <v>5000</v>
      </c>
    </row>
    <row r="317" spans="1:5" ht="15.5" x14ac:dyDescent="0.35">
      <c r="A317" s="1" t="s">
        <v>2055</v>
      </c>
      <c r="B317" s="1" t="s">
        <v>2698</v>
      </c>
      <c r="C317" t="str">
        <f t="shared" si="4"/>
        <v>Rolfes</v>
      </c>
      <c r="D317" t="s">
        <v>6372</v>
      </c>
      <c r="E317" t="s">
        <v>4880</v>
      </c>
    </row>
    <row r="318" spans="1:5" ht="15.5" x14ac:dyDescent="0.35">
      <c r="A318" s="1" t="s">
        <v>2054</v>
      </c>
      <c r="B318" s="1" t="s">
        <v>2699</v>
      </c>
      <c r="C318" t="str">
        <f t="shared" si="4"/>
        <v>Hinkle</v>
      </c>
      <c r="D318" t="s">
        <v>6372</v>
      </c>
      <c r="E318" t="s">
        <v>4738</v>
      </c>
    </row>
    <row r="319" spans="1:5" ht="15.5" x14ac:dyDescent="0.35">
      <c r="A319" s="1" t="s">
        <v>2053</v>
      </c>
      <c r="B319" s="1" t="s">
        <v>2700</v>
      </c>
      <c r="C319" t="str">
        <f t="shared" si="4"/>
        <v>Leuchanka</v>
      </c>
      <c r="D319" t="s">
        <v>6372</v>
      </c>
      <c r="E319" t="s">
        <v>5001</v>
      </c>
    </row>
    <row r="320" spans="1:5" ht="15.5" x14ac:dyDescent="0.35">
      <c r="A320" s="1" t="s">
        <v>2052</v>
      </c>
      <c r="B320" s="1" t="s">
        <v>2701</v>
      </c>
      <c r="C320" t="str">
        <f t="shared" si="4"/>
        <v>Ayr</v>
      </c>
      <c r="D320" t="s">
        <v>6372</v>
      </c>
      <c r="E320" t="s">
        <v>5002</v>
      </c>
    </row>
    <row r="321" spans="1:5" ht="15.5" x14ac:dyDescent="0.35">
      <c r="A321" s="1" t="s">
        <v>2051</v>
      </c>
      <c r="B321" s="1" t="s">
        <v>2702</v>
      </c>
      <c r="C321" t="str">
        <f t="shared" si="4"/>
        <v>Siegel</v>
      </c>
      <c r="D321" t="s">
        <v>6371</v>
      </c>
      <c r="E321" t="s">
        <v>5003</v>
      </c>
    </row>
    <row r="322" spans="1:5" ht="15.5" x14ac:dyDescent="0.35">
      <c r="A322" s="1" t="s">
        <v>2050</v>
      </c>
      <c r="B322" s="1" t="s">
        <v>2703</v>
      </c>
      <c r="C322" t="str">
        <f t="shared" si="4"/>
        <v>Penrose</v>
      </c>
      <c r="D322" t="s">
        <v>6371</v>
      </c>
      <c r="E322" t="s">
        <v>5004</v>
      </c>
    </row>
    <row r="323" spans="1:5" ht="15.5" x14ac:dyDescent="0.35">
      <c r="A323" s="1" t="s">
        <v>2049</v>
      </c>
      <c r="B323" s="1" t="s">
        <v>2704</v>
      </c>
      <c r="C323" t="str">
        <f t="shared" ref="C323:C386" si="5">LEFT(B323,FIND(",",B323)-1)</f>
        <v>Schuler</v>
      </c>
      <c r="D323" t="s">
        <v>6372</v>
      </c>
      <c r="E323" t="s">
        <v>5005</v>
      </c>
    </row>
    <row r="324" spans="1:5" ht="15.5" x14ac:dyDescent="0.35">
      <c r="A324" s="1" t="s">
        <v>2048</v>
      </c>
      <c r="B324" s="1" t="s">
        <v>2705</v>
      </c>
      <c r="C324" t="str">
        <f t="shared" si="5"/>
        <v>Walker</v>
      </c>
      <c r="D324" t="s">
        <v>6372</v>
      </c>
      <c r="E324" t="s">
        <v>5006</v>
      </c>
    </row>
    <row r="325" spans="1:5" ht="15.5" x14ac:dyDescent="0.35">
      <c r="A325" s="1" t="s">
        <v>2047</v>
      </c>
      <c r="B325" s="1" t="s">
        <v>2706</v>
      </c>
      <c r="C325" t="str">
        <f t="shared" si="5"/>
        <v>Stange</v>
      </c>
      <c r="D325" t="s">
        <v>6372</v>
      </c>
      <c r="E325" t="s">
        <v>4862</v>
      </c>
    </row>
    <row r="326" spans="1:5" ht="15.5" x14ac:dyDescent="0.35">
      <c r="A326" s="1" t="s">
        <v>2046</v>
      </c>
      <c r="B326" s="1" t="s">
        <v>2707</v>
      </c>
      <c r="C326" t="str">
        <f t="shared" si="5"/>
        <v>Roy</v>
      </c>
      <c r="D326" t="s">
        <v>6371</v>
      </c>
      <c r="E326" t="s">
        <v>5007</v>
      </c>
    </row>
    <row r="327" spans="1:5" ht="15.5" x14ac:dyDescent="0.35">
      <c r="A327" s="1" t="s">
        <v>2045</v>
      </c>
      <c r="B327" s="1" t="s">
        <v>2708</v>
      </c>
      <c r="C327" t="str">
        <f t="shared" si="5"/>
        <v>Potere</v>
      </c>
      <c r="D327" t="s">
        <v>6372</v>
      </c>
      <c r="E327" t="s">
        <v>5008</v>
      </c>
    </row>
    <row r="328" spans="1:5" ht="15.5" x14ac:dyDescent="0.35">
      <c r="A328" s="1" t="s">
        <v>2044</v>
      </c>
      <c r="B328" s="1" t="s">
        <v>2709</v>
      </c>
      <c r="C328" t="str">
        <f t="shared" si="5"/>
        <v>Podgurski</v>
      </c>
      <c r="D328" t="s">
        <v>6372</v>
      </c>
      <c r="E328" t="s">
        <v>4927</v>
      </c>
    </row>
    <row r="329" spans="1:5" ht="15.5" x14ac:dyDescent="0.35">
      <c r="A329" s="1" t="s">
        <v>2043</v>
      </c>
      <c r="B329" s="1" t="s">
        <v>2710</v>
      </c>
      <c r="C329" t="str">
        <f t="shared" si="5"/>
        <v>Diamond</v>
      </c>
      <c r="D329" t="s">
        <v>6372</v>
      </c>
      <c r="E329" t="s">
        <v>5009</v>
      </c>
    </row>
    <row r="330" spans="1:5" ht="15.5" x14ac:dyDescent="0.35">
      <c r="A330" s="1" t="s">
        <v>2042</v>
      </c>
      <c r="B330" s="1" t="s">
        <v>2711</v>
      </c>
      <c r="C330" t="str">
        <f t="shared" si="5"/>
        <v>Sallade</v>
      </c>
      <c r="D330" t="s">
        <v>6372</v>
      </c>
      <c r="E330" t="s">
        <v>4922</v>
      </c>
    </row>
    <row r="331" spans="1:5" ht="15.5" x14ac:dyDescent="0.35">
      <c r="A331" s="1" t="s">
        <v>2041</v>
      </c>
      <c r="B331" s="1" t="s">
        <v>2712</v>
      </c>
      <c r="C331" t="str">
        <f t="shared" si="5"/>
        <v>Zhang</v>
      </c>
      <c r="D331" t="s">
        <v>6372</v>
      </c>
      <c r="E331" t="s">
        <v>5010</v>
      </c>
    </row>
    <row r="332" spans="1:5" ht="15.5" x14ac:dyDescent="0.35">
      <c r="A332" s="1" t="s">
        <v>2040</v>
      </c>
      <c r="B332" s="1" t="s">
        <v>2713</v>
      </c>
      <c r="C332" t="str">
        <f t="shared" si="5"/>
        <v>Chatfield</v>
      </c>
      <c r="D332" t="s">
        <v>6372</v>
      </c>
      <c r="E332" t="s">
        <v>5011</v>
      </c>
    </row>
    <row r="333" spans="1:5" ht="15.5" x14ac:dyDescent="0.35">
      <c r="A333" s="1" t="s">
        <v>2039</v>
      </c>
      <c r="B333" s="1" t="s">
        <v>2714</v>
      </c>
      <c r="C333" t="str">
        <f t="shared" si="5"/>
        <v>Bruns</v>
      </c>
      <c r="D333" t="s">
        <v>6372</v>
      </c>
      <c r="E333" t="s">
        <v>5002</v>
      </c>
    </row>
    <row r="334" spans="1:5" ht="15.5" x14ac:dyDescent="0.35">
      <c r="A334" s="1" t="s">
        <v>2038</v>
      </c>
      <c r="B334" s="1" t="s">
        <v>2715</v>
      </c>
      <c r="C334" t="str">
        <f t="shared" si="5"/>
        <v>Yochum</v>
      </c>
      <c r="D334" t="s">
        <v>6371</v>
      </c>
      <c r="E334" t="s">
        <v>5012</v>
      </c>
    </row>
    <row r="335" spans="1:5" ht="15.5" x14ac:dyDescent="0.35">
      <c r="A335" s="1" t="s">
        <v>2037</v>
      </c>
      <c r="B335" s="1" t="s">
        <v>2716</v>
      </c>
      <c r="C335" t="str">
        <f t="shared" si="5"/>
        <v>Freeburn</v>
      </c>
      <c r="D335" t="s">
        <v>6372</v>
      </c>
      <c r="E335" t="s">
        <v>5013</v>
      </c>
    </row>
    <row r="336" spans="1:5" ht="15.5" x14ac:dyDescent="0.35">
      <c r="A336" s="1" t="s">
        <v>2036</v>
      </c>
      <c r="B336" s="1" t="s">
        <v>2717</v>
      </c>
      <c r="C336" t="str">
        <f t="shared" si="5"/>
        <v>Spencer</v>
      </c>
      <c r="D336" t="s">
        <v>6371</v>
      </c>
      <c r="E336" t="s">
        <v>5014</v>
      </c>
    </row>
    <row r="337" spans="1:5" ht="15.5" x14ac:dyDescent="0.35">
      <c r="A337" s="1" t="s">
        <v>2035</v>
      </c>
      <c r="B337" s="1" t="s">
        <v>2718</v>
      </c>
      <c r="C337" t="str">
        <f t="shared" si="5"/>
        <v>Jarosik</v>
      </c>
      <c r="D337" t="s">
        <v>6372</v>
      </c>
      <c r="E337" t="s">
        <v>5015</v>
      </c>
    </row>
    <row r="338" spans="1:5" ht="15.5" x14ac:dyDescent="0.35">
      <c r="A338" s="1" t="s">
        <v>2034</v>
      </c>
      <c r="B338" s="1" t="s">
        <v>2719</v>
      </c>
      <c r="C338" t="str">
        <f t="shared" si="5"/>
        <v>Heinzen</v>
      </c>
      <c r="D338" t="s">
        <v>6371</v>
      </c>
      <c r="E338" t="s">
        <v>5016</v>
      </c>
    </row>
    <row r="339" spans="1:5" ht="15.5" x14ac:dyDescent="0.35">
      <c r="A339" s="1" t="s">
        <v>2033</v>
      </c>
      <c r="B339" s="1" t="s">
        <v>2720</v>
      </c>
      <c r="C339" t="str">
        <f t="shared" si="5"/>
        <v>Kelley</v>
      </c>
      <c r="D339" t="s">
        <v>6371</v>
      </c>
      <c r="E339" t="s">
        <v>5017</v>
      </c>
    </row>
    <row r="340" spans="1:5" ht="15.5" x14ac:dyDescent="0.35">
      <c r="A340" s="1" t="s">
        <v>2032</v>
      </c>
      <c r="B340" s="1" t="s">
        <v>2721</v>
      </c>
      <c r="C340" t="str">
        <f t="shared" si="5"/>
        <v>Thacker</v>
      </c>
      <c r="D340" t="s">
        <v>6372</v>
      </c>
      <c r="E340" t="s">
        <v>4871</v>
      </c>
    </row>
    <row r="341" spans="1:5" ht="15.5" x14ac:dyDescent="0.35">
      <c r="A341" s="1" t="s">
        <v>2031</v>
      </c>
      <c r="B341" s="1" t="s">
        <v>2722</v>
      </c>
      <c r="C341" t="str">
        <f t="shared" si="5"/>
        <v>Jeseritz</v>
      </c>
      <c r="D341" t="s">
        <v>6371</v>
      </c>
      <c r="E341" t="s">
        <v>5018</v>
      </c>
    </row>
    <row r="342" spans="1:5" ht="15.5" x14ac:dyDescent="0.35">
      <c r="A342" s="1" t="s">
        <v>2030</v>
      </c>
      <c r="B342" s="1" t="s">
        <v>2723</v>
      </c>
      <c r="C342" t="str">
        <f t="shared" si="5"/>
        <v>Hohman</v>
      </c>
      <c r="D342" t="s">
        <v>6371</v>
      </c>
      <c r="E342" t="s">
        <v>5019</v>
      </c>
    </row>
    <row r="343" spans="1:5" ht="15.5" x14ac:dyDescent="0.35">
      <c r="A343" s="1" t="s">
        <v>2029</v>
      </c>
      <c r="B343" s="1" t="s">
        <v>2724</v>
      </c>
      <c r="C343" t="str">
        <f t="shared" si="5"/>
        <v>Hill</v>
      </c>
      <c r="D343" t="s">
        <v>6371</v>
      </c>
      <c r="E343" t="s">
        <v>5020</v>
      </c>
    </row>
    <row r="344" spans="1:5" ht="15.5" x14ac:dyDescent="0.35">
      <c r="A344" s="1" t="s">
        <v>2028</v>
      </c>
      <c r="B344" s="1" t="s">
        <v>2725</v>
      </c>
      <c r="C344" t="str">
        <f t="shared" si="5"/>
        <v>Kuepfer</v>
      </c>
      <c r="D344" t="s">
        <v>6371</v>
      </c>
      <c r="E344" t="s">
        <v>4810</v>
      </c>
    </row>
    <row r="345" spans="1:5" ht="15.5" x14ac:dyDescent="0.35">
      <c r="A345" s="1" t="s">
        <v>2027</v>
      </c>
      <c r="B345" s="1" t="s">
        <v>2726</v>
      </c>
      <c r="C345" t="str">
        <f t="shared" si="5"/>
        <v>Kaczmarek</v>
      </c>
      <c r="D345" t="s">
        <v>6372</v>
      </c>
      <c r="E345" t="s">
        <v>5021</v>
      </c>
    </row>
    <row r="346" spans="1:5" ht="15.5" x14ac:dyDescent="0.35">
      <c r="A346" s="1" t="s">
        <v>2026</v>
      </c>
      <c r="B346" s="1" t="s">
        <v>2727</v>
      </c>
      <c r="C346" t="str">
        <f t="shared" si="5"/>
        <v>Pitt</v>
      </c>
      <c r="D346" t="s">
        <v>6371</v>
      </c>
      <c r="E346" t="s">
        <v>5022</v>
      </c>
    </row>
    <row r="347" spans="1:5" ht="15.5" x14ac:dyDescent="0.35">
      <c r="A347" s="1" t="s">
        <v>2025</v>
      </c>
      <c r="B347" s="1" t="s">
        <v>2728</v>
      </c>
      <c r="C347" t="str">
        <f t="shared" si="5"/>
        <v>Lorton</v>
      </c>
      <c r="D347" t="s">
        <v>6372</v>
      </c>
      <c r="E347" t="s">
        <v>4768</v>
      </c>
    </row>
    <row r="348" spans="1:5" ht="15.5" x14ac:dyDescent="0.35">
      <c r="A348" s="1" t="s">
        <v>2024</v>
      </c>
      <c r="B348" s="1" t="s">
        <v>2729</v>
      </c>
      <c r="C348" t="str">
        <f t="shared" si="5"/>
        <v>Castaneda</v>
      </c>
      <c r="D348" t="s">
        <v>6371</v>
      </c>
      <c r="E348" t="s">
        <v>5023</v>
      </c>
    </row>
    <row r="349" spans="1:5" ht="15.5" x14ac:dyDescent="0.35">
      <c r="A349" s="1" t="s">
        <v>2023</v>
      </c>
      <c r="B349" s="1" t="s">
        <v>2730</v>
      </c>
      <c r="C349" t="str">
        <f t="shared" si="5"/>
        <v>Cherop</v>
      </c>
      <c r="D349" t="s">
        <v>6371</v>
      </c>
      <c r="E349" t="s">
        <v>5024</v>
      </c>
    </row>
    <row r="350" spans="1:5" ht="15.5" x14ac:dyDescent="0.35">
      <c r="A350" s="1" t="s">
        <v>2022</v>
      </c>
      <c r="B350" s="1" t="s">
        <v>2731</v>
      </c>
      <c r="C350" t="str">
        <f t="shared" si="5"/>
        <v>Howell</v>
      </c>
      <c r="D350" t="s">
        <v>6372</v>
      </c>
      <c r="E350" t="s">
        <v>5025</v>
      </c>
    </row>
    <row r="351" spans="1:5" ht="15.5" x14ac:dyDescent="0.35">
      <c r="A351" s="1" t="s">
        <v>2021</v>
      </c>
      <c r="B351" s="1" t="s">
        <v>2732</v>
      </c>
      <c r="C351" t="str">
        <f t="shared" si="5"/>
        <v>Palmer</v>
      </c>
      <c r="D351" t="s">
        <v>6371</v>
      </c>
      <c r="E351" t="s">
        <v>5026</v>
      </c>
    </row>
    <row r="352" spans="1:5" ht="15.5" x14ac:dyDescent="0.35">
      <c r="A352" s="1" t="s">
        <v>2020</v>
      </c>
      <c r="B352" s="1" t="s">
        <v>2733</v>
      </c>
      <c r="C352" t="str">
        <f t="shared" si="5"/>
        <v>Olson</v>
      </c>
      <c r="D352" t="s">
        <v>6372</v>
      </c>
      <c r="E352" t="s">
        <v>5027</v>
      </c>
    </row>
    <row r="353" spans="1:5" ht="15.5" x14ac:dyDescent="0.35">
      <c r="A353" s="1" t="s">
        <v>2019</v>
      </c>
      <c r="B353" s="1" t="s">
        <v>2734</v>
      </c>
      <c r="C353" t="str">
        <f t="shared" si="5"/>
        <v>Waldron</v>
      </c>
      <c r="D353" t="s">
        <v>6371</v>
      </c>
      <c r="E353" t="s">
        <v>5028</v>
      </c>
    </row>
    <row r="354" spans="1:5" ht="15.5" x14ac:dyDescent="0.35">
      <c r="A354" s="1" t="s">
        <v>2018</v>
      </c>
      <c r="B354" s="1" t="s">
        <v>2735</v>
      </c>
      <c r="C354" t="str">
        <f t="shared" si="5"/>
        <v>Meyer</v>
      </c>
      <c r="D354" t="s">
        <v>6372</v>
      </c>
      <c r="E354" t="s">
        <v>5029</v>
      </c>
    </row>
    <row r="355" spans="1:5" ht="15.5" x14ac:dyDescent="0.35">
      <c r="A355" s="1" t="s">
        <v>2017</v>
      </c>
      <c r="B355" s="1" t="s">
        <v>2736</v>
      </c>
      <c r="C355" t="str">
        <f t="shared" si="5"/>
        <v>Stack</v>
      </c>
      <c r="D355" t="s">
        <v>6371</v>
      </c>
      <c r="E355" t="s">
        <v>5030</v>
      </c>
    </row>
    <row r="356" spans="1:5" ht="15.5" x14ac:dyDescent="0.35">
      <c r="A356" s="1" t="s">
        <v>2016</v>
      </c>
      <c r="B356" s="1" t="s">
        <v>2737</v>
      </c>
      <c r="C356" t="str">
        <f t="shared" si="5"/>
        <v>Sanchez Y Torres</v>
      </c>
      <c r="D356" t="s">
        <v>6371</v>
      </c>
      <c r="E356" t="s">
        <v>5031</v>
      </c>
    </row>
    <row r="357" spans="1:5" ht="15.5" x14ac:dyDescent="0.35">
      <c r="A357" s="1" t="s">
        <v>2015</v>
      </c>
      <c r="B357" s="1" t="s">
        <v>2738</v>
      </c>
      <c r="C357" t="str">
        <f t="shared" si="5"/>
        <v>Daniels</v>
      </c>
      <c r="D357" t="s">
        <v>6371</v>
      </c>
      <c r="E357" t="s">
        <v>5032</v>
      </c>
    </row>
    <row r="358" spans="1:5" ht="15.5" x14ac:dyDescent="0.35">
      <c r="A358" s="1" t="s">
        <v>2014</v>
      </c>
      <c r="B358" s="1" t="s">
        <v>2739</v>
      </c>
      <c r="C358" t="str">
        <f t="shared" si="5"/>
        <v>Pepp</v>
      </c>
      <c r="D358" t="s">
        <v>6372</v>
      </c>
      <c r="E358" t="s">
        <v>5033</v>
      </c>
    </row>
    <row r="359" spans="1:5" ht="15.5" x14ac:dyDescent="0.35">
      <c r="A359" s="1" t="s">
        <v>2013</v>
      </c>
      <c r="B359" s="1" t="s">
        <v>2740</v>
      </c>
      <c r="C359" t="str">
        <f t="shared" si="5"/>
        <v>Buechler</v>
      </c>
      <c r="D359" t="s">
        <v>6372</v>
      </c>
      <c r="E359" t="s">
        <v>5034</v>
      </c>
    </row>
    <row r="360" spans="1:5" ht="15.5" x14ac:dyDescent="0.35">
      <c r="A360" s="1" t="s">
        <v>2012</v>
      </c>
      <c r="B360" s="1" t="s">
        <v>2741</v>
      </c>
      <c r="C360" t="str">
        <f t="shared" si="5"/>
        <v>Buenting</v>
      </c>
      <c r="D360" t="s">
        <v>6372</v>
      </c>
      <c r="E360" t="s">
        <v>5035</v>
      </c>
    </row>
    <row r="361" spans="1:5" ht="15.5" x14ac:dyDescent="0.35">
      <c r="A361" s="1" t="s">
        <v>2011</v>
      </c>
      <c r="B361" s="1" t="s">
        <v>2742</v>
      </c>
      <c r="C361" t="str">
        <f t="shared" si="5"/>
        <v>Evans</v>
      </c>
      <c r="D361" t="s">
        <v>6372</v>
      </c>
      <c r="E361" t="s">
        <v>5036</v>
      </c>
    </row>
    <row r="362" spans="1:5" ht="15.5" x14ac:dyDescent="0.35">
      <c r="A362" s="1" t="s">
        <v>2010</v>
      </c>
      <c r="B362" s="1" t="s">
        <v>2743</v>
      </c>
      <c r="C362" t="str">
        <f t="shared" si="5"/>
        <v>Arcand</v>
      </c>
      <c r="D362" t="s">
        <v>6372</v>
      </c>
      <c r="E362" t="s">
        <v>5037</v>
      </c>
    </row>
    <row r="363" spans="1:5" ht="15.5" x14ac:dyDescent="0.35">
      <c r="A363" s="1" t="s">
        <v>2009</v>
      </c>
      <c r="B363" s="1" t="s">
        <v>2744</v>
      </c>
      <c r="C363" t="str">
        <f t="shared" si="5"/>
        <v>Kesack</v>
      </c>
      <c r="D363" t="s">
        <v>6372</v>
      </c>
      <c r="E363" t="s">
        <v>4781</v>
      </c>
    </row>
    <row r="364" spans="1:5" ht="15.5" x14ac:dyDescent="0.35">
      <c r="A364" s="1" t="s">
        <v>2008</v>
      </c>
      <c r="B364" s="1" t="s">
        <v>2745</v>
      </c>
      <c r="C364" t="str">
        <f t="shared" si="5"/>
        <v>Post</v>
      </c>
      <c r="D364" t="s">
        <v>6372</v>
      </c>
      <c r="E364" t="s">
        <v>5038</v>
      </c>
    </row>
    <row r="365" spans="1:5" ht="15.5" x14ac:dyDescent="0.35">
      <c r="A365" s="1" t="s">
        <v>2007</v>
      </c>
      <c r="B365" s="1" t="s">
        <v>2746</v>
      </c>
      <c r="C365" t="str">
        <f t="shared" si="5"/>
        <v>Dunne</v>
      </c>
      <c r="D365" t="s">
        <v>6371</v>
      </c>
      <c r="E365" t="s">
        <v>5039</v>
      </c>
    </row>
    <row r="366" spans="1:5" ht="15.5" x14ac:dyDescent="0.35">
      <c r="A366" s="1" t="s">
        <v>2006</v>
      </c>
      <c r="B366" s="1" t="s">
        <v>2747</v>
      </c>
      <c r="C366" t="str">
        <f t="shared" si="5"/>
        <v>Kilel</v>
      </c>
      <c r="D366" t="s">
        <v>6371</v>
      </c>
      <c r="E366" t="s">
        <v>5040</v>
      </c>
    </row>
    <row r="367" spans="1:5" ht="15.5" x14ac:dyDescent="0.35">
      <c r="A367" s="1" t="s">
        <v>2005</v>
      </c>
      <c r="B367" s="1" t="s">
        <v>2748</v>
      </c>
      <c r="C367" t="str">
        <f t="shared" si="5"/>
        <v>Nicholson</v>
      </c>
      <c r="D367" t="s">
        <v>6372</v>
      </c>
      <c r="E367" t="s">
        <v>5041</v>
      </c>
    </row>
    <row r="368" spans="1:5" ht="15.5" x14ac:dyDescent="0.35">
      <c r="A368" s="1" t="s">
        <v>2004</v>
      </c>
      <c r="B368" s="1" t="s">
        <v>2749</v>
      </c>
      <c r="C368" t="str">
        <f t="shared" si="5"/>
        <v>Susmann</v>
      </c>
      <c r="D368" t="s">
        <v>6372</v>
      </c>
      <c r="E368" t="s">
        <v>5042</v>
      </c>
    </row>
    <row r="369" spans="1:5" ht="15.5" x14ac:dyDescent="0.35">
      <c r="A369" s="1" t="s">
        <v>2003</v>
      </c>
      <c r="B369" s="1" t="s">
        <v>2750</v>
      </c>
      <c r="C369" t="str">
        <f t="shared" si="5"/>
        <v>Harsh</v>
      </c>
      <c r="D369" t="s">
        <v>6371</v>
      </c>
      <c r="E369" t="s">
        <v>5043</v>
      </c>
    </row>
    <row r="370" spans="1:5" ht="15.5" x14ac:dyDescent="0.35">
      <c r="A370" s="1" t="s">
        <v>2002</v>
      </c>
      <c r="B370" s="1" t="s">
        <v>2751</v>
      </c>
      <c r="C370" t="str">
        <f t="shared" si="5"/>
        <v>Pocasangre</v>
      </c>
      <c r="D370" t="s">
        <v>6372</v>
      </c>
      <c r="E370" t="s">
        <v>5044</v>
      </c>
    </row>
    <row r="371" spans="1:5" ht="15.5" x14ac:dyDescent="0.35">
      <c r="A371" s="1" t="s">
        <v>2001</v>
      </c>
      <c r="B371" s="1" t="s">
        <v>2752</v>
      </c>
      <c r="C371" t="str">
        <f t="shared" si="5"/>
        <v>Martinez Lopez</v>
      </c>
      <c r="D371" t="s">
        <v>6372</v>
      </c>
      <c r="E371" t="s">
        <v>5045</v>
      </c>
    </row>
    <row r="372" spans="1:5" ht="15.5" x14ac:dyDescent="0.35">
      <c r="A372" s="1" t="s">
        <v>2000</v>
      </c>
      <c r="B372" s="1" t="s">
        <v>2753</v>
      </c>
      <c r="C372" t="str">
        <f t="shared" si="5"/>
        <v>Riegel</v>
      </c>
      <c r="D372" t="s">
        <v>6371</v>
      </c>
      <c r="E372" t="s">
        <v>5046</v>
      </c>
    </row>
    <row r="373" spans="1:5" ht="15.5" x14ac:dyDescent="0.35">
      <c r="A373" s="1" t="s">
        <v>1999</v>
      </c>
      <c r="B373" s="1" t="s">
        <v>2754</v>
      </c>
      <c r="C373" t="str">
        <f t="shared" si="5"/>
        <v>Monson</v>
      </c>
      <c r="D373" t="s">
        <v>6372</v>
      </c>
      <c r="E373" t="s">
        <v>5047</v>
      </c>
    </row>
    <row r="374" spans="1:5" ht="15.5" x14ac:dyDescent="0.35">
      <c r="A374" s="1" t="s">
        <v>1998</v>
      </c>
      <c r="B374" s="1" t="s">
        <v>2755</v>
      </c>
      <c r="C374" t="str">
        <f t="shared" si="5"/>
        <v>Klubben</v>
      </c>
      <c r="D374" t="s">
        <v>6371</v>
      </c>
      <c r="E374" t="s">
        <v>5048</v>
      </c>
    </row>
    <row r="375" spans="1:5" ht="15.5" x14ac:dyDescent="0.35">
      <c r="A375" s="1" t="s">
        <v>1997</v>
      </c>
      <c r="B375" s="1" t="s">
        <v>2756</v>
      </c>
      <c r="C375" t="str">
        <f t="shared" si="5"/>
        <v>Mascaro</v>
      </c>
      <c r="D375" t="s">
        <v>6371</v>
      </c>
      <c r="E375" t="s">
        <v>4975</v>
      </c>
    </row>
    <row r="376" spans="1:5" ht="15.5" x14ac:dyDescent="0.35">
      <c r="A376" s="1" t="s">
        <v>1996</v>
      </c>
      <c r="B376" s="1" t="s">
        <v>2757</v>
      </c>
      <c r="C376" t="str">
        <f t="shared" si="5"/>
        <v>Norvell</v>
      </c>
      <c r="D376" t="s">
        <v>6371</v>
      </c>
      <c r="E376" t="s">
        <v>5049</v>
      </c>
    </row>
    <row r="377" spans="1:5" ht="15.5" x14ac:dyDescent="0.35">
      <c r="A377" s="1" t="s">
        <v>1995</v>
      </c>
      <c r="B377" s="1" t="s">
        <v>2758</v>
      </c>
      <c r="C377" t="str">
        <f t="shared" si="5"/>
        <v>Ornelas</v>
      </c>
      <c r="D377" t="s">
        <v>6372</v>
      </c>
      <c r="E377" t="s">
        <v>5050</v>
      </c>
    </row>
    <row r="378" spans="1:5" ht="15.5" x14ac:dyDescent="0.35">
      <c r="A378" s="1" t="s">
        <v>1994</v>
      </c>
      <c r="B378" s="1" t="s">
        <v>2759</v>
      </c>
      <c r="C378" t="str">
        <f t="shared" si="5"/>
        <v>Fitzpatrick</v>
      </c>
      <c r="D378" t="s">
        <v>6372</v>
      </c>
      <c r="E378" t="s">
        <v>4862</v>
      </c>
    </row>
    <row r="379" spans="1:5" ht="15.5" x14ac:dyDescent="0.35">
      <c r="A379" s="1" t="s">
        <v>1993</v>
      </c>
      <c r="B379" s="1" t="s">
        <v>2760</v>
      </c>
      <c r="C379" t="str">
        <f t="shared" si="5"/>
        <v>Bloomquist</v>
      </c>
      <c r="D379" t="s">
        <v>6371</v>
      </c>
      <c r="E379" t="s">
        <v>5051</v>
      </c>
    </row>
    <row r="380" spans="1:5" ht="15.5" x14ac:dyDescent="0.35">
      <c r="A380" s="1" t="s">
        <v>1992</v>
      </c>
      <c r="B380" s="1" t="s">
        <v>2761</v>
      </c>
      <c r="C380" t="str">
        <f t="shared" si="5"/>
        <v>Wick</v>
      </c>
      <c r="D380" t="s">
        <v>6371</v>
      </c>
      <c r="E380" t="s">
        <v>4897</v>
      </c>
    </row>
    <row r="381" spans="1:5" ht="15.5" x14ac:dyDescent="0.35">
      <c r="A381" s="1" t="s">
        <v>1991</v>
      </c>
      <c r="B381" s="1" t="s">
        <v>2762</v>
      </c>
      <c r="C381" t="str">
        <f t="shared" si="5"/>
        <v>Zappala</v>
      </c>
      <c r="D381" t="s">
        <v>6372</v>
      </c>
      <c r="E381" t="s">
        <v>5052</v>
      </c>
    </row>
    <row r="382" spans="1:5" ht="15.5" x14ac:dyDescent="0.35">
      <c r="A382" s="1" t="s">
        <v>1990</v>
      </c>
      <c r="B382" s="1" t="s">
        <v>2763</v>
      </c>
      <c r="C382" t="str">
        <f t="shared" si="5"/>
        <v>Earle</v>
      </c>
      <c r="D382" t="s">
        <v>6371</v>
      </c>
      <c r="E382" t="s">
        <v>5053</v>
      </c>
    </row>
    <row r="383" spans="1:5" ht="15.5" x14ac:dyDescent="0.35">
      <c r="A383" s="1" t="s">
        <v>1989</v>
      </c>
      <c r="B383" s="1" t="s">
        <v>2764</v>
      </c>
      <c r="C383" t="str">
        <f t="shared" si="5"/>
        <v>Majewski</v>
      </c>
      <c r="D383" t="s">
        <v>6372</v>
      </c>
      <c r="E383" t="s">
        <v>4725</v>
      </c>
    </row>
    <row r="384" spans="1:5" ht="15.5" x14ac:dyDescent="0.35">
      <c r="A384" s="1" t="s">
        <v>1988</v>
      </c>
      <c r="B384" s="1" t="s">
        <v>2765</v>
      </c>
      <c r="C384" t="str">
        <f t="shared" si="5"/>
        <v>Apfelbaum</v>
      </c>
      <c r="D384" t="s">
        <v>6372</v>
      </c>
      <c r="E384" t="s">
        <v>4929</v>
      </c>
    </row>
    <row r="385" spans="1:5" ht="15.5" x14ac:dyDescent="0.35">
      <c r="A385" s="1" t="s">
        <v>1987</v>
      </c>
      <c r="B385" s="1" t="s">
        <v>2766</v>
      </c>
      <c r="C385" t="str">
        <f t="shared" si="5"/>
        <v>Graham</v>
      </c>
      <c r="D385" t="s">
        <v>6371</v>
      </c>
      <c r="E385" t="s">
        <v>4791</v>
      </c>
    </row>
    <row r="386" spans="1:5" ht="15.5" x14ac:dyDescent="0.35">
      <c r="A386" s="1" t="s">
        <v>1986</v>
      </c>
      <c r="B386" s="1" t="s">
        <v>2767</v>
      </c>
      <c r="C386" t="str">
        <f t="shared" si="5"/>
        <v>Whitacre</v>
      </c>
      <c r="D386" t="s">
        <v>6372</v>
      </c>
      <c r="E386" t="s">
        <v>5054</v>
      </c>
    </row>
    <row r="387" spans="1:5" ht="15.5" x14ac:dyDescent="0.35">
      <c r="A387" s="1" t="s">
        <v>1985</v>
      </c>
      <c r="B387" s="1" t="s">
        <v>2768</v>
      </c>
      <c r="C387" t="str">
        <f t="shared" ref="C387:C450" si="6">LEFT(B387,FIND(",",B387)-1)</f>
        <v>Wegener</v>
      </c>
      <c r="D387" t="s">
        <v>6372</v>
      </c>
      <c r="E387" t="s">
        <v>5055</v>
      </c>
    </row>
    <row r="388" spans="1:5" ht="15.5" x14ac:dyDescent="0.35">
      <c r="A388" s="1" t="s">
        <v>1984</v>
      </c>
      <c r="B388" s="1" t="s">
        <v>2769</v>
      </c>
      <c r="C388" t="str">
        <f t="shared" si="6"/>
        <v>Collie</v>
      </c>
      <c r="D388" t="s">
        <v>6371</v>
      </c>
      <c r="E388" t="s">
        <v>5056</v>
      </c>
    </row>
    <row r="389" spans="1:5" ht="15.5" x14ac:dyDescent="0.35">
      <c r="A389" s="1" t="s">
        <v>1983</v>
      </c>
      <c r="B389" s="1" t="s">
        <v>2770</v>
      </c>
      <c r="C389" t="str">
        <f t="shared" si="6"/>
        <v>Murphy</v>
      </c>
      <c r="D389" t="s">
        <v>6372</v>
      </c>
      <c r="E389" t="s">
        <v>5057</v>
      </c>
    </row>
    <row r="390" spans="1:5" ht="15.5" x14ac:dyDescent="0.35">
      <c r="A390" s="1" t="s">
        <v>1982</v>
      </c>
      <c r="B390" s="1" t="s">
        <v>2771</v>
      </c>
      <c r="C390" t="str">
        <f t="shared" si="6"/>
        <v>Butters</v>
      </c>
      <c r="D390" t="s">
        <v>6371</v>
      </c>
      <c r="E390" t="s">
        <v>4995</v>
      </c>
    </row>
    <row r="391" spans="1:5" ht="15.5" x14ac:dyDescent="0.35">
      <c r="A391" s="1" t="s">
        <v>1981</v>
      </c>
      <c r="B391" s="1" t="s">
        <v>2772</v>
      </c>
      <c r="C391" t="str">
        <f t="shared" si="6"/>
        <v>Cook</v>
      </c>
      <c r="D391" t="s">
        <v>6371</v>
      </c>
      <c r="E391" t="s">
        <v>5058</v>
      </c>
    </row>
    <row r="392" spans="1:5" ht="15.5" x14ac:dyDescent="0.35">
      <c r="A392" s="1" t="s">
        <v>1980</v>
      </c>
      <c r="B392" s="1" t="s">
        <v>2773</v>
      </c>
      <c r="C392" t="str">
        <f t="shared" si="6"/>
        <v>Breen</v>
      </c>
      <c r="D392" t="s">
        <v>6372</v>
      </c>
      <c r="E392" t="s">
        <v>5059</v>
      </c>
    </row>
    <row r="393" spans="1:5" ht="15.5" x14ac:dyDescent="0.35">
      <c r="A393" s="1" t="s">
        <v>1979</v>
      </c>
      <c r="B393" s="1" t="s">
        <v>2774</v>
      </c>
      <c r="C393" t="str">
        <f t="shared" si="6"/>
        <v>Fitzsimons</v>
      </c>
      <c r="D393" t="s">
        <v>6372</v>
      </c>
      <c r="E393" t="s">
        <v>4766</v>
      </c>
    </row>
    <row r="394" spans="1:5" ht="15.5" x14ac:dyDescent="0.35">
      <c r="A394" s="1" t="s">
        <v>1978</v>
      </c>
      <c r="B394" s="1" t="s">
        <v>2775</v>
      </c>
      <c r="C394" t="str">
        <f t="shared" si="6"/>
        <v>Houle</v>
      </c>
      <c r="D394" t="s">
        <v>6371</v>
      </c>
      <c r="E394" t="s">
        <v>5060</v>
      </c>
    </row>
    <row r="395" spans="1:5" ht="15.5" x14ac:dyDescent="0.35">
      <c r="A395" s="1" t="s">
        <v>1977</v>
      </c>
      <c r="B395" s="1" t="s">
        <v>2776</v>
      </c>
      <c r="C395" t="str">
        <f t="shared" si="6"/>
        <v>Woodward</v>
      </c>
      <c r="D395" t="s">
        <v>6372</v>
      </c>
      <c r="E395" t="s">
        <v>5061</v>
      </c>
    </row>
    <row r="396" spans="1:5" ht="15.5" x14ac:dyDescent="0.35">
      <c r="A396" s="1" t="s">
        <v>1976</v>
      </c>
      <c r="B396" s="1" t="s">
        <v>2777</v>
      </c>
      <c r="C396" t="str">
        <f t="shared" si="6"/>
        <v>Ray</v>
      </c>
      <c r="D396" t="s">
        <v>6371</v>
      </c>
      <c r="E396" t="s">
        <v>5062</v>
      </c>
    </row>
    <row r="397" spans="1:5" ht="15.5" x14ac:dyDescent="0.35">
      <c r="A397" s="1" t="s">
        <v>1975</v>
      </c>
      <c r="B397" s="1" t="s">
        <v>2778</v>
      </c>
      <c r="C397" t="str">
        <f t="shared" si="6"/>
        <v>Jennings</v>
      </c>
      <c r="D397" t="s">
        <v>6371</v>
      </c>
      <c r="E397" t="s">
        <v>5063</v>
      </c>
    </row>
    <row r="398" spans="1:5" ht="15.5" x14ac:dyDescent="0.35">
      <c r="A398" s="1" t="s">
        <v>1974</v>
      </c>
      <c r="B398" s="1" t="s">
        <v>2779</v>
      </c>
      <c r="C398" t="str">
        <f t="shared" si="6"/>
        <v>Fuller</v>
      </c>
      <c r="D398" t="s">
        <v>6371</v>
      </c>
      <c r="E398" t="s">
        <v>5064</v>
      </c>
    </row>
    <row r="399" spans="1:5" ht="15.5" x14ac:dyDescent="0.35">
      <c r="A399" s="1" t="s">
        <v>1973</v>
      </c>
      <c r="B399" s="1" t="s">
        <v>2780</v>
      </c>
      <c r="C399" t="str">
        <f t="shared" si="6"/>
        <v>Lovisek</v>
      </c>
      <c r="D399" t="s">
        <v>6372</v>
      </c>
      <c r="E399" t="s">
        <v>5065</v>
      </c>
    </row>
    <row r="400" spans="1:5" ht="15.5" x14ac:dyDescent="0.35">
      <c r="A400" s="1" t="s">
        <v>1972</v>
      </c>
      <c r="B400" s="1" t="s">
        <v>2781</v>
      </c>
      <c r="C400" t="str">
        <f t="shared" si="6"/>
        <v>Painter</v>
      </c>
      <c r="D400" t="s">
        <v>6371</v>
      </c>
      <c r="E400" t="s">
        <v>4802</v>
      </c>
    </row>
    <row r="401" spans="1:5" ht="15.5" x14ac:dyDescent="0.35">
      <c r="A401" s="1" t="s">
        <v>1971</v>
      </c>
      <c r="B401" s="1" t="s">
        <v>2782</v>
      </c>
      <c r="C401" t="str">
        <f t="shared" si="6"/>
        <v>Edwards</v>
      </c>
      <c r="D401" t="s">
        <v>6371</v>
      </c>
      <c r="E401" t="s">
        <v>5066</v>
      </c>
    </row>
    <row r="402" spans="1:5" ht="15.5" x14ac:dyDescent="0.35">
      <c r="A402" s="1" t="s">
        <v>1970</v>
      </c>
      <c r="B402" s="1" t="s">
        <v>2783</v>
      </c>
      <c r="C402" t="str">
        <f t="shared" si="6"/>
        <v>Liebl</v>
      </c>
      <c r="D402" t="s">
        <v>6372</v>
      </c>
      <c r="E402" t="s">
        <v>5067</v>
      </c>
    </row>
    <row r="403" spans="1:5" ht="15.5" x14ac:dyDescent="0.35">
      <c r="A403" s="1" t="s">
        <v>1969</v>
      </c>
      <c r="B403" s="1" t="s">
        <v>2784</v>
      </c>
      <c r="C403" t="str">
        <f t="shared" si="6"/>
        <v>Kasabian-Larson</v>
      </c>
      <c r="D403" t="s">
        <v>6371</v>
      </c>
      <c r="E403" t="s">
        <v>5068</v>
      </c>
    </row>
    <row r="404" spans="1:5" ht="15.5" x14ac:dyDescent="0.35">
      <c r="A404" s="1" t="s">
        <v>1968</v>
      </c>
      <c r="B404" s="1" t="s">
        <v>2785</v>
      </c>
      <c r="C404" t="str">
        <f t="shared" si="6"/>
        <v>Creamer</v>
      </c>
      <c r="D404" t="s">
        <v>6371</v>
      </c>
      <c r="E404" t="s">
        <v>5069</v>
      </c>
    </row>
    <row r="405" spans="1:5" ht="15.5" x14ac:dyDescent="0.35">
      <c r="A405" s="1" t="s">
        <v>1967</v>
      </c>
      <c r="B405" s="1" t="s">
        <v>2786</v>
      </c>
      <c r="C405" t="str">
        <f t="shared" si="6"/>
        <v>Kimbel</v>
      </c>
      <c r="D405" t="s">
        <v>6372</v>
      </c>
      <c r="E405" t="s">
        <v>5070</v>
      </c>
    </row>
    <row r="406" spans="1:5" ht="15.5" x14ac:dyDescent="0.35">
      <c r="A406" s="1" t="s">
        <v>1966</v>
      </c>
      <c r="B406" s="1" t="s">
        <v>2787</v>
      </c>
      <c r="C406" t="str">
        <f t="shared" si="6"/>
        <v>Livensparger</v>
      </c>
      <c r="D406" t="s">
        <v>6372</v>
      </c>
      <c r="E406" t="s">
        <v>5071</v>
      </c>
    </row>
    <row r="407" spans="1:5" ht="15.5" x14ac:dyDescent="0.35">
      <c r="A407" s="1" t="s">
        <v>1965</v>
      </c>
      <c r="B407" s="1" t="s">
        <v>2788</v>
      </c>
      <c r="C407" t="str">
        <f t="shared" si="6"/>
        <v>Grange</v>
      </c>
      <c r="D407" t="s">
        <v>6372</v>
      </c>
      <c r="E407" t="s">
        <v>5072</v>
      </c>
    </row>
    <row r="408" spans="1:5" ht="15.5" x14ac:dyDescent="0.35">
      <c r="A408" s="1" t="s">
        <v>1964</v>
      </c>
      <c r="B408" s="1" t="s">
        <v>2789</v>
      </c>
      <c r="C408" t="str">
        <f t="shared" si="6"/>
        <v>Nunlist</v>
      </c>
      <c r="D408" t="s">
        <v>6372</v>
      </c>
      <c r="E408" t="s">
        <v>5073</v>
      </c>
    </row>
    <row r="409" spans="1:5" ht="15.5" x14ac:dyDescent="0.35">
      <c r="A409" s="1" t="s">
        <v>1963</v>
      </c>
      <c r="B409" s="1" t="s">
        <v>2790</v>
      </c>
      <c r="C409" t="str">
        <f t="shared" si="6"/>
        <v>Cutter</v>
      </c>
      <c r="D409" t="s">
        <v>6372</v>
      </c>
      <c r="E409" t="s">
        <v>5074</v>
      </c>
    </row>
    <row r="410" spans="1:5" ht="15.5" x14ac:dyDescent="0.35">
      <c r="A410" s="1" t="s">
        <v>1962</v>
      </c>
      <c r="B410" s="1" t="s">
        <v>2791</v>
      </c>
      <c r="C410" t="str">
        <f t="shared" si="6"/>
        <v>Martin</v>
      </c>
      <c r="D410" t="s">
        <v>6372</v>
      </c>
      <c r="E410" t="s">
        <v>5075</v>
      </c>
    </row>
    <row r="411" spans="1:5" ht="15.5" x14ac:dyDescent="0.35">
      <c r="A411" s="1" t="s">
        <v>1961</v>
      </c>
      <c r="B411" s="1" t="s">
        <v>2792</v>
      </c>
      <c r="C411" t="str">
        <f t="shared" si="6"/>
        <v>Cooney</v>
      </c>
      <c r="D411" t="s">
        <v>6371</v>
      </c>
      <c r="E411" t="s">
        <v>5076</v>
      </c>
    </row>
    <row r="412" spans="1:5" ht="15.5" x14ac:dyDescent="0.35">
      <c r="A412" s="1" t="s">
        <v>1960</v>
      </c>
      <c r="B412" s="1" t="s">
        <v>2793</v>
      </c>
      <c r="C412" t="str">
        <f t="shared" si="6"/>
        <v>Bier</v>
      </c>
      <c r="D412" t="s">
        <v>6371</v>
      </c>
      <c r="E412" t="s">
        <v>5077</v>
      </c>
    </row>
    <row r="413" spans="1:5" ht="15.5" x14ac:dyDescent="0.35">
      <c r="A413" s="1" t="s">
        <v>1959</v>
      </c>
      <c r="B413" s="1" t="s">
        <v>2794</v>
      </c>
      <c r="C413" t="str">
        <f t="shared" si="6"/>
        <v>Muskopf</v>
      </c>
      <c r="D413" t="s">
        <v>6372</v>
      </c>
      <c r="E413" t="s">
        <v>5078</v>
      </c>
    </row>
    <row r="414" spans="1:5" ht="15.5" x14ac:dyDescent="0.35">
      <c r="A414" s="1" t="s">
        <v>1958</v>
      </c>
      <c r="B414" s="1" t="s">
        <v>2795</v>
      </c>
      <c r="C414" t="str">
        <f t="shared" si="6"/>
        <v>Sirak</v>
      </c>
      <c r="D414" t="s">
        <v>6371</v>
      </c>
      <c r="E414" t="s">
        <v>5079</v>
      </c>
    </row>
    <row r="415" spans="1:5" ht="15.5" x14ac:dyDescent="0.35">
      <c r="A415" s="1" t="s">
        <v>1957</v>
      </c>
      <c r="B415" s="1" t="s">
        <v>2796</v>
      </c>
      <c r="C415" t="str">
        <f t="shared" si="6"/>
        <v>Nelsen</v>
      </c>
      <c r="D415" t="s">
        <v>6371</v>
      </c>
      <c r="E415" t="s">
        <v>5080</v>
      </c>
    </row>
    <row r="416" spans="1:5" ht="15.5" x14ac:dyDescent="0.35">
      <c r="A416" s="1" t="s">
        <v>1956</v>
      </c>
      <c r="B416" s="1" t="s">
        <v>2797</v>
      </c>
      <c r="C416" t="str">
        <f t="shared" si="6"/>
        <v>Schallner</v>
      </c>
      <c r="D416" t="s">
        <v>6372</v>
      </c>
      <c r="E416" t="s">
        <v>5081</v>
      </c>
    </row>
    <row r="417" spans="1:5" ht="15.5" x14ac:dyDescent="0.35">
      <c r="A417" s="1" t="s">
        <v>1955</v>
      </c>
      <c r="B417" s="1" t="s">
        <v>2798</v>
      </c>
      <c r="C417" t="str">
        <f t="shared" si="6"/>
        <v>Dunlap</v>
      </c>
      <c r="D417" t="s">
        <v>6372</v>
      </c>
      <c r="E417" t="s">
        <v>4725</v>
      </c>
    </row>
    <row r="418" spans="1:5" ht="15.5" x14ac:dyDescent="0.35">
      <c r="A418" s="1" t="s">
        <v>1954</v>
      </c>
      <c r="B418" s="1" t="s">
        <v>2799</v>
      </c>
      <c r="C418" t="str">
        <f t="shared" si="6"/>
        <v>Messing</v>
      </c>
      <c r="D418" t="s">
        <v>6371</v>
      </c>
      <c r="E418" t="s">
        <v>5082</v>
      </c>
    </row>
    <row r="419" spans="1:5" ht="15.5" x14ac:dyDescent="0.35">
      <c r="A419" s="1" t="s">
        <v>1953</v>
      </c>
      <c r="B419" s="1" t="s">
        <v>2800</v>
      </c>
      <c r="C419" t="str">
        <f t="shared" si="6"/>
        <v>Bondell</v>
      </c>
      <c r="D419" t="s">
        <v>6371</v>
      </c>
      <c r="E419" t="s">
        <v>5022</v>
      </c>
    </row>
    <row r="420" spans="1:5" ht="15.5" x14ac:dyDescent="0.35">
      <c r="A420" s="1" t="s">
        <v>1952</v>
      </c>
      <c r="B420" s="1" t="s">
        <v>2801</v>
      </c>
      <c r="C420" t="str">
        <f t="shared" si="6"/>
        <v>Gaughan</v>
      </c>
      <c r="D420" t="s">
        <v>6371</v>
      </c>
      <c r="E420" t="s">
        <v>5083</v>
      </c>
    </row>
    <row r="421" spans="1:5" ht="15.5" x14ac:dyDescent="0.35">
      <c r="A421" s="1" t="s">
        <v>1951</v>
      </c>
      <c r="B421" s="1" t="s">
        <v>2802</v>
      </c>
      <c r="C421" t="str">
        <f t="shared" si="6"/>
        <v>Gruman</v>
      </c>
      <c r="D421" t="s">
        <v>6371</v>
      </c>
      <c r="E421" t="s">
        <v>5084</v>
      </c>
    </row>
    <row r="422" spans="1:5" ht="15.5" x14ac:dyDescent="0.35">
      <c r="A422" s="1" t="s">
        <v>1950</v>
      </c>
      <c r="B422" s="1" t="s">
        <v>2803</v>
      </c>
      <c r="C422" t="str">
        <f t="shared" si="6"/>
        <v>Whitlow</v>
      </c>
      <c r="D422" t="s">
        <v>6372</v>
      </c>
      <c r="E422" t="s">
        <v>5085</v>
      </c>
    </row>
    <row r="423" spans="1:5" ht="15.5" x14ac:dyDescent="0.35">
      <c r="A423" s="1" t="s">
        <v>1949</v>
      </c>
      <c r="B423" s="1" t="s">
        <v>2804</v>
      </c>
      <c r="C423" t="str">
        <f t="shared" si="6"/>
        <v>Robinson</v>
      </c>
      <c r="D423" t="s">
        <v>6371</v>
      </c>
      <c r="E423" t="s">
        <v>5086</v>
      </c>
    </row>
    <row r="424" spans="1:5" ht="15.5" x14ac:dyDescent="0.35">
      <c r="A424" s="1" t="s">
        <v>1948</v>
      </c>
      <c r="B424" s="1" t="s">
        <v>2805</v>
      </c>
      <c r="C424" t="str">
        <f t="shared" si="6"/>
        <v>Sabo</v>
      </c>
      <c r="D424" t="s">
        <v>6371</v>
      </c>
      <c r="E424" t="s">
        <v>5087</v>
      </c>
    </row>
    <row r="425" spans="1:5" ht="15.5" x14ac:dyDescent="0.35">
      <c r="A425" s="1" t="s">
        <v>1947</v>
      </c>
      <c r="B425" s="1" t="s">
        <v>2806</v>
      </c>
      <c r="C425" t="str">
        <f t="shared" si="6"/>
        <v>Nazarian</v>
      </c>
      <c r="D425" t="s">
        <v>6371</v>
      </c>
      <c r="E425" t="s">
        <v>5088</v>
      </c>
    </row>
    <row r="426" spans="1:5" ht="15.5" x14ac:dyDescent="0.35">
      <c r="A426" s="1" t="s">
        <v>1946</v>
      </c>
      <c r="B426" s="1" t="s">
        <v>2807</v>
      </c>
      <c r="C426" t="str">
        <f t="shared" si="6"/>
        <v>Lerma</v>
      </c>
      <c r="D426" t="s">
        <v>6372</v>
      </c>
      <c r="E426" t="s">
        <v>5080</v>
      </c>
    </row>
    <row r="427" spans="1:5" ht="15.5" x14ac:dyDescent="0.35">
      <c r="A427" s="1" t="s">
        <v>1945</v>
      </c>
      <c r="B427" s="1" t="s">
        <v>2808</v>
      </c>
      <c r="C427" t="str">
        <f t="shared" si="6"/>
        <v>Dahl</v>
      </c>
      <c r="D427" t="s">
        <v>6372</v>
      </c>
      <c r="E427" t="s">
        <v>4906</v>
      </c>
    </row>
    <row r="428" spans="1:5" ht="15.5" x14ac:dyDescent="0.35">
      <c r="A428" s="1" t="s">
        <v>1944</v>
      </c>
      <c r="B428" s="1" t="s">
        <v>2809</v>
      </c>
      <c r="C428" t="str">
        <f t="shared" si="6"/>
        <v>Surtees</v>
      </c>
      <c r="D428" t="s">
        <v>6371</v>
      </c>
      <c r="E428" t="s">
        <v>5089</v>
      </c>
    </row>
    <row r="429" spans="1:5" ht="15.5" x14ac:dyDescent="0.35">
      <c r="A429" s="1" t="s">
        <v>1943</v>
      </c>
      <c r="B429" s="1" t="s">
        <v>2810</v>
      </c>
      <c r="C429" t="str">
        <f t="shared" si="6"/>
        <v>Spetner</v>
      </c>
      <c r="D429" t="s">
        <v>6371</v>
      </c>
      <c r="E429" t="s">
        <v>5090</v>
      </c>
    </row>
    <row r="430" spans="1:5" ht="15.5" x14ac:dyDescent="0.35">
      <c r="A430" s="1" t="s">
        <v>1942</v>
      </c>
      <c r="B430" s="1" t="s">
        <v>2811</v>
      </c>
      <c r="C430" t="str">
        <f t="shared" si="6"/>
        <v>Brandon</v>
      </c>
      <c r="D430" t="s">
        <v>6371</v>
      </c>
      <c r="E430" t="s">
        <v>4794</v>
      </c>
    </row>
    <row r="431" spans="1:5" ht="15.5" x14ac:dyDescent="0.35">
      <c r="A431" s="1" t="s">
        <v>1941</v>
      </c>
      <c r="B431" s="1" t="s">
        <v>2812</v>
      </c>
      <c r="C431" t="str">
        <f t="shared" si="6"/>
        <v>Eley</v>
      </c>
      <c r="D431" t="s">
        <v>6371</v>
      </c>
      <c r="E431" t="s">
        <v>5091</v>
      </c>
    </row>
    <row r="432" spans="1:5" ht="15.5" x14ac:dyDescent="0.35">
      <c r="A432" s="1" t="s">
        <v>1940</v>
      </c>
      <c r="B432" s="1" t="s">
        <v>2813</v>
      </c>
      <c r="C432" t="str">
        <f t="shared" si="6"/>
        <v>Sedicum</v>
      </c>
      <c r="D432" t="s">
        <v>6371</v>
      </c>
      <c r="E432" t="s">
        <v>5092</v>
      </c>
    </row>
    <row r="433" spans="1:5" ht="15.5" x14ac:dyDescent="0.35">
      <c r="A433" s="1" t="s">
        <v>1939</v>
      </c>
      <c r="B433" s="1" t="s">
        <v>2814</v>
      </c>
      <c r="C433" t="str">
        <f t="shared" si="6"/>
        <v>Markle</v>
      </c>
      <c r="D433" t="s">
        <v>6371</v>
      </c>
      <c r="E433" t="s">
        <v>5093</v>
      </c>
    </row>
    <row r="434" spans="1:5" ht="15.5" x14ac:dyDescent="0.35">
      <c r="A434" s="1" t="s">
        <v>1938</v>
      </c>
      <c r="B434" s="1" t="s">
        <v>2815</v>
      </c>
      <c r="C434" t="str">
        <f t="shared" si="6"/>
        <v>Kunz</v>
      </c>
      <c r="D434" t="s">
        <v>6372</v>
      </c>
      <c r="E434" t="s">
        <v>5073</v>
      </c>
    </row>
    <row r="435" spans="1:5" ht="15.5" x14ac:dyDescent="0.35">
      <c r="A435" s="1" t="s">
        <v>1937</v>
      </c>
      <c r="B435" s="1" t="s">
        <v>2816</v>
      </c>
      <c r="C435" t="str">
        <f t="shared" si="6"/>
        <v>Wimert</v>
      </c>
      <c r="D435" t="s">
        <v>6371</v>
      </c>
      <c r="E435" t="s">
        <v>4802</v>
      </c>
    </row>
    <row r="436" spans="1:5" ht="15.5" x14ac:dyDescent="0.35">
      <c r="A436" s="1" t="s">
        <v>1936</v>
      </c>
      <c r="B436" s="1" t="s">
        <v>2817</v>
      </c>
      <c r="C436" t="str">
        <f t="shared" si="6"/>
        <v>Peterson</v>
      </c>
      <c r="D436" t="s">
        <v>6372</v>
      </c>
      <c r="E436" t="s">
        <v>5094</v>
      </c>
    </row>
    <row r="437" spans="1:5" ht="15.5" x14ac:dyDescent="0.35">
      <c r="A437" s="1" t="s">
        <v>1935</v>
      </c>
      <c r="B437" s="1" t="s">
        <v>2818</v>
      </c>
      <c r="C437" t="str">
        <f t="shared" si="6"/>
        <v>Mercier</v>
      </c>
      <c r="D437" t="s">
        <v>6372</v>
      </c>
      <c r="E437" t="s">
        <v>5095</v>
      </c>
    </row>
    <row r="438" spans="1:5" ht="15.5" x14ac:dyDescent="0.35">
      <c r="A438" s="1" t="s">
        <v>1934</v>
      </c>
      <c r="B438" s="1" t="s">
        <v>2819</v>
      </c>
      <c r="C438" t="str">
        <f t="shared" si="6"/>
        <v>Laurie</v>
      </c>
      <c r="D438" t="s">
        <v>6372</v>
      </c>
      <c r="E438" t="s">
        <v>5096</v>
      </c>
    </row>
    <row r="439" spans="1:5" ht="15.5" x14ac:dyDescent="0.35">
      <c r="A439" s="1" t="s">
        <v>1933</v>
      </c>
      <c r="B439" s="1" t="s">
        <v>2820</v>
      </c>
      <c r="C439" t="str">
        <f t="shared" si="6"/>
        <v>Sekaquaptewa</v>
      </c>
      <c r="D439" t="s">
        <v>6371</v>
      </c>
      <c r="E439" t="s">
        <v>5040</v>
      </c>
    </row>
    <row r="440" spans="1:5" ht="15.5" x14ac:dyDescent="0.35">
      <c r="A440" s="1" t="s">
        <v>1932</v>
      </c>
      <c r="B440" s="1" t="s">
        <v>2821</v>
      </c>
      <c r="C440" t="str">
        <f t="shared" si="6"/>
        <v>Frash</v>
      </c>
      <c r="D440" t="s">
        <v>6372</v>
      </c>
      <c r="E440" t="s">
        <v>5097</v>
      </c>
    </row>
    <row r="441" spans="1:5" ht="15.5" x14ac:dyDescent="0.35">
      <c r="A441" s="1" t="s">
        <v>1931</v>
      </c>
      <c r="B441" s="1" t="s">
        <v>2822</v>
      </c>
      <c r="C441" t="str">
        <f t="shared" si="6"/>
        <v>Bukowski</v>
      </c>
      <c r="D441" t="s">
        <v>6371</v>
      </c>
      <c r="E441" t="s">
        <v>5098</v>
      </c>
    </row>
    <row r="442" spans="1:5" ht="15.5" x14ac:dyDescent="0.35">
      <c r="A442" s="1" t="s">
        <v>1930</v>
      </c>
      <c r="B442" s="1" t="s">
        <v>2823</v>
      </c>
      <c r="C442" t="str">
        <f t="shared" si="6"/>
        <v>Sandahl</v>
      </c>
      <c r="D442" t="s">
        <v>6371</v>
      </c>
      <c r="E442" t="s">
        <v>5099</v>
      </c>
    </row>
    <row r="443" spans="1:5" ht="15.5" x14ac:dyDescent="0.35">
      <c r="A443" s="1" t="s">
        <v>1929</v>
      </c>
      <c r="B443" s="1" t="s">
        <v>2824</v>
      </c>
      <c r="C443" t="str">
        <f t="shared" si="6"/>
        <v>Speight</v>
      </c>
      <c r="D443" t="s">
        <v>6372</v>
      </c>
      <c r="E443" t="s">
        <v>5100</v>
      </c>
    </row>
    <row r="444" spans="1:5" ht="15.5" x14ac:dyDescent="0.35">
      <c r="A444" s="1" t="s">
        <v>1928</v>
      </c>
      <c r="B444" s="1" t="s">
        <v>2825</v>
      </c>
      <c r="C444" t="str">
        <f t="shared" si="6"/>
        <v>Lee</v>
      </c>
      <c r="D444" t="s">
        <v>6372</v>
      </c>
      <c r="E444" t="s">
        <v>5101</v>
      </c>
    </row>
    <row r="445" spans="1:5" ht="15.5" x14ac:dyDescent="0.35">
      <c r="A445" s="1" t="s">
        <v>1927</v>
      </c>
      <c r="B445" s="1" t="s">
        <v>2826</v>
      </c>
      <c r="C445" t="str">
        <f t="shared" si="6"/>
        <v>Nielsen</v>
      </c>
      <c r="D445" t="s">
        <v>6371</v>
      </c>
      <c r="E445" t="s">
        <v>5102</v>
      </c>
    </row>
    <row r="446" spans="1:5" ht="15.5" x14ac:dyDescent="0.35">
      <c r="A446" s="1" t="s">
        <v>1926</v>
      </c>
      <c r="B446" s="1" t="s">
        <v>2827</v>
      </c>
      <c r="C446" t="str">
        <f t="shared" si="6"/>
        <v>Zirdok</v>
      </c>
      <c r="D446" t="s">
        <v>6371</v>
      </c>
      <c r="E446" t="s">
        <v>5103</v>
      </c>
    </row>
    <row r="447" spans="1:5" ht="15.5" x14ac:dyDescent="0.35">
      <c r="A447" s="1" t="s">
        <v>1925</v>
      </c>
      <c r="B447" s="1" t="s">
        <v>2828</v>
      </c>
      <c r="C447" t="str">
        <f t="shared" si="6"/>
        <v>Crudale</v>
      </c>
      <c r="D447" t="s">
        <v>6372</v>
      </c>
      <c r="E447" t="s">
        <v>5009</v>
      </c>
    </row>
    <row r="448" spans="1:5" ht="15.5" x14ac:dyDescent="0.35">
      <c r="A448" s="1" t="s">
        <v>1924</v>
      </c>
      <c r="B448" s="1" t="s">
        <v>2829</v>
      </c>
      <c r="C448" t="str">
        <f t="shared" si="6"/>
        <v>Koopmans</v>
      </c>
      <c r="D448" t="s">
        <v>6371</v>
      </c>
      <c r="E448" t="s">
        <v>5104</v>
      </c>
    </row>
    <row r="449" spans="1:5" ht="15.5" x14ac:dyDescent="0.35">
      <c r="A449" s="1" t="s">
        <v>1923</v>
      </c>
      <c r="B449" s="1" t="s">
        <v>2830</v>
      </c>
      <c r="C449" t="str">
        <f t="shared" si="6"/>
        <v>Milani</v>
      </c>
      <c r="D449" t="s">
        <v>6372</v>
      </c>
      <c r="E449" t="s">
        <v>5105</v>
      </c>
    </row>
    <row r="450" spans="1:5" ht="15.5" x14ac:dyDescent="0.35">
      <c r="A450" s="1" t="s">
        <v>1922</v>
      </c>
      <c r="B450" s="1" t="s">
        <v>2831</v>
      </c>
      <c r="C450" t="str">
        <f t="shared" si="6"/>
        <v>Kelly</v>
      </c>
      <c r="D450" t="s">
        <v>6372</v>
      </c>
      <c r="E450" t="s">
        <v>5106</v>
      </c>
    </row>
    <row r="451" spans="1:5" ht="15.5" x14ac:dyDescent="0.35">
      <c r="A451" s="1" t="s">
        <v>1921</v>
      </c>
      <c r="B451" s="1" t="s">
        <v>2832</v>
      </c>
      <c r="C451" t="str">
        <f t="shared" ref="C451:C514" si="7">LEFT(B451,FIND(",",B451)-1)</f>
        <v>Finelli</v>
      </c>
      <c r="D451" t="s">
        <v>6371</v>
      </c>
      <c r="E451" t="s">
        <v>5107</v>
      </c>
    </row>
    <row r="452" spans="1:5" ht="15.5" x14ac:dyDescent="0.35">
      <c r="A452" s="1" t="s">
        <v>1920</v>
      </c>
      <c r="B452" s="1" t="s">
        <v>2833</v>
      </c>
      <c r="C452" t="str">
        <f t="shared" si="7"/>
        <v>Palmer</v>
      </c>
      <c r="D452" t="s">
        <v>6371</v>
      </c>
      <c r="E452" t="s">
        <v>5108</v>
      </c>
    </row>
    <row r="453" spans="1:5" ht="15.5" x14ac:dyDescent="0.35">
      <c r="A453" s="1" t="s">
        <v>1919</v>
      </c>
      <c r="B453" s="1" t="s">
        <v>2834</v>
      </c>
      <c r="C453" t="str">
        <f t="shared" si="7"/>
        <v>Wang</v>
      </c>
      <c r="D453" t="s">
        <v>6372</v>
      </c>
      <c r="E453" t="s">
        <v>5109</v>
      </c>
    </row>
    <row r="454" spans="1:5" ht="15.5" x14ac:dyDescent="0.35">
      <c r="A454" s="1" t="s">
        <v>1918</v>
      </c>
      <c r="B454" s="1" t="s">
        <v>2835</v>
      </c>
      <c r="C454" t="str">
        <f t="shared" si="7"/>
        <v>Beasley</v>
      </c>
      <c r="D454" t="s">
        <v>6371</v>
      </c>
      <c r="E454" t="s">
        <v>5110</v>
      </c>
    </row>
    <row r="455" spans="1:5" ht="15.5" x14ac:dyDescent="0.35">
      <c r="A455" s="1" t="s">
        <v>1917</v>
      </c>
      <c r="B455" s="1" t="s">
        <v>2836</v>
      </c>
      <c r="C455" t="str">
        <f t="shared" si="7"/>
        <v>Bedbury</v>
      </c>
      <c r="D455" t="s">
        <v>6372</v>
      </c>
      <c r="E455" t="s">
        <v>4842</v>
      </c>
    </row>
    <row r="456" spans="1:5" ht="15.5" x14ac:dyDescent="0.35">
      <c r="A456" s="1" t="s">
        <v>1916</v>
      </c>
      <c r="B456" s="1" t="s">
        <v>2837</v>
      </c>
      <c r="C456" t="str">
        <f t="shared" si="7"/>
        <v>Stemberger</v>
      </c>
      <c r="D456" t="s">
        <v>6372</v>
      </c>
      <c r="E456" t="s">
        <v>4725</v>
      </c>
    </row>
    <row r="457" spans="1:5" ht="15.5" x14ac:dyDescent="0.35">
      <c r="A457" s="1" t="s">
        <v>1915</v>
      </c>
      <c r="B457" s="1" t="s">
        <v>2838</v>
      </c>
      <c r="C457" t="str">
        <f t="shared" si="7"/>
        <v>Chebet</v>
      </c>
      <c r="D457" t="s">
        <v>6372</v>
      </c>
      <c r="E457" t="s">
        <v>5111</v>
      </c>
    </row>
    <row r="458" spans="1:5" ht="15.5" x14ac:dyDescent="0.35">
      <c r="A458" s="1" t="s">
        <v>1914</v>
      </c>
      <c r="B458" s="1" t="s">
        <v>2839</v>
      </c>
      <c r="C458" t="str">
        <f t="shared" si="7"/>
        <v>Muir</v>
      </c>
      <c r="D458" t="s">
        <v>6372</v>
      </c>
      <c r="E458" t="s">
        <v>4977</v>
      </c>
    </row>
    <row r="459" spans="1:5" ht="15.5" x14ac:dyDescent="0.35">
      <c r="A459" s="1" t="s">
        <v>1913</v>
      </c>
      <c r="B459" s="1" t="s">
        <v>2840</v>
      </c>
      <c r="C459" t="str">
        <f t="shared" si="7"/>
        <v>Yang</v>
      </c>
      <c r="D459" t="s">
        <v>6372</v>
      </c>
      <c r="E459" t="s">
        <v>5112</v>
      </c>
    </row>
    <row r="460" spans="1:5" ht="15.5" x14ac:dyDescent="0.35">
      <c r="A460" s="1" t="s">
        <v>1912</v>
      </c>
      <c r="B460" s="1" t="s">
        <v>2841</v>
      </c>
      <c r="C460" t="str">
        <f t="shared" si="7"/>
        <v>Gravel</v>
      </c>
      <c r="D460" t="s">
        <v>6371</v>
      </c>
      <c r="E460" t="s">
        <v>5113</v>
      </c>
    </row>
    <row r="461" spans="1:5" ht="15.5" x14ac:dyDescent="0.35">
      <c r="A461" s="1" t="s">
        <v>1911</v>
      </c>
      <c r="B461" s="1" t="s">
        <v>2842</v>
      </c>
      <c r="C461" t="str">
        <f t="shared" si="7"/>
        <v>Smith</v>
      </c>
      <c r="D461" t="s">
        <v>6372</v>
      </c>
      <c r="E461" t="s">
        <v>5114</v>
      </c>
    </row>
    <row r="462" spans="1:5" ht="15.5" x14ac:dyDescent="0.35">
      <c r="A462" s="1" t="s">
        <v>1910</v>
      </c>
      <c r="B462" s="1" t="s">
        <v>2843</v>
      </c>
      <c r="C462" t="str">
        <f t="shared" si="7"/>
        <v>Williams</v>
      </c>
      <c r="D462" t="s">
        <v>6371</v>
      </c>
      <c r="E462" t="s">
        <v>5115</v>
      </c>
    </row>
    <row r="463" spans="1:5" ht="15.5" x14ac:dyDescent="0.35">
      <c r="A463" s="1" t="s">
        <v>1909</v>
      </c>
      <c r="B463" s="1" t="s">
        <v>2844</v>
      </c>
      <c r="C463" t="str">
        <f t="shared" si="7"/>
        <v>Meyer</v>
      </c>
      <c r="D463" t="s">
        <v>6371</v>
      </c>
      <c r="E463" t="s">
        <v>4773</v>
      </c>
    </row>
    <row r="464" spans="1:5" ht="15.5" x14ac:dyDescent="0.35">
      <c r="A464" s="1" t="s">
        <v>1908</v>
      </c>
      <c r="B464" s="1" t="s">
        <v>2845</v>
      </c>
      <c r="C464" t="str">
        <f t="shared" si="7"/>
        <v>Jamieson</v>
      </c>
      <c r="D464" t="s">
        <v>6371</v>
      </c>
      <c r="E464" t="s">
        <v>5116</v>
      </c>
    </row>
    <row r="465" spans="1:5" ht="15.5" x14ac:dyDescent="0.35">
      <c r="A465" s="1" t="s">
        <v>1907</v>
      </c>
      <c r="B465" s="1" t="s">
        <v>2846</v>
      </c>
      <c r="C465" t="str">
        <f t="shared" si="7"/>
        <v>Dufeal</v>
      </c>
      <c r="D465" t="s">
        <v>6372</v>
      </c>
      <c r="E465" t="s">
        <v>5117</v>
      </c>
    </row>
    <row r="466" spans="1:5" ht="15.5" x14ac:dyDescent="0.35">
      <c r="A466" s="1" t="s">
        <v>1906</v>
      </c>
      <c r="B466" s="1" t="s">
        <v>2847</v>
      </c>
      <c r="C466" t="str">
        <f t="shared" si="7"/>
        <v>Sansonetti</v>
      </c>
      <c r="D466" t="s">
        <v>6371</v>
      </c>
      <c r="E466" t="s">
        <v>4791</v>
      </c>
    </row>
    <row r="467" spans="1:5" ht="15.5" x14ac:dyDescent="0.35">
      <c r="A467" s="1" t="s">
        <v>1905</v>
      </c>
      <c r="B467" s="1" t="s">
        <v>2848</v>
      </c>
      <c r="C467" t="str">
        <f t="shared" si="7"/>
        <v>Koneazny</v>
      </c>
      <c r="D467" t="s">
        <v>6372</v>
      </c>
      <c r="E467" t="s">
        <v>5118</v>
      </c>
    </row>
    <row r="468" spans="1:5" ht="15.5" x14ac:dyDescent="0.35">
      <c r="A468" s="1" t="s">
        <v>1904</v>
      </c>
      <c r="B468" s="1" t="s">
        <v>2849</v>
      </c>
      <c r="C468" t="str">
        <f t="shared" si="7"/>
        <v>Johnson</v>
      </c>
      <c r="D468" t="s">
        <v>6372</v>
      </c>
      <c r="E468" t="s">
        <v>5119</v>
      </c>
    </row>
    <row r="469" spans="1:5" ht="15.5" x14ac:dyDescent="0.35">
      <c r="A469" s="1" t="s">
        <v>1903</v>
      </c>
      <c r="B469" s="1" t="s">
        <v>2850</v>
      </c>
      <c r="C469" t="str">
        <f t="shared" si="7"/>
        <v>Glasson</v>
      </c>
      <c r="D469" t="s">
        <v>6371</v>
      </c>
      <c r="E469" t="s">
        <v>5120</v>
      </c>
    </row>
    <row r="470" spans="1:5" ht="15.5" x14ac:dyDescent="0.35">
      <c r="A470" s="1" t="s">
        <v>1902</v>
      </c>
      <c r="B470" s="1" t="s">
        <v>2851</v>
      </c>
      <c r="C470" t="str">
        <f t="shared" si="7"/>
        <v>Canitz</v>
      </c>
      <c r="D470" t="s">
        <v>6371</v>
      </c>
      <c r="E470" t="s">
        <v>5121</v>
      </c>
    </row>
    <row r="471" spans="1:5" ht="15.5" x14ac:dyDescent="0.35">
      <c r="A471" s="1" t="s">
        <v>1901</v>
      </c>
      <c r="B471" s="1" t="s">
        <v>2852</v>
      </c>
      <c r="C471" t="str">
        <f t="shared" si="7"/>
        <v>Li</v>
      </c>
      <c r="D471" t="s">
        <v>6372</v>
      </c>
      <c r="E471" t="s">
        <v>5122</v>
      </c>
    </row>
    <row r="472" spans="1:5" ht="15.5" x14ac:dyDescent="0.35">
      <c r="A472" s="1" t="s">
        <v>1900</v>
      </c>
      <c r="B472" s="1" t="s">
        <v>2853</v>
      </c>
      <c r="C472" t="str">
        <f t="shared" si="7"/>
        <v>Parsons</v>
      </c>
      <c r="D472" t="s">
        <v>6372</v>
      </c>
      <c r="E472" t="s">
        <v>5123</v>
      </c>
    </row>
    <row r="473" spans="1:5" ht="15.5" x14ac:dyDescent="0.35">
      <c r="A473" s="1" t="s">
        <v>1899</v>
      </c>
      <c r="B473" s="1" t="s">
        <v>2854</v>
      </c>
      <c r="C473" t="str">
        <f t="shared" si="7"/>
        <v>Raulli</v>
      </c>
      <c r="D473" t="s">
        <v>6372</v>
      </c>
      <c r="E473" t="s">
        <v>4922</v>
      </c>
    </row>
    <row r="474" spans="1:5" ht="15.5" x14ac:dyDescent="0.35">
      <c r="A474" s="1" t="s">
        <v>1898</v>
      </c>
      <c r="B474" s="1" t="s">
        <v>2855</v>
      </c>
      <c r="C474" t="str">
        <f t="shared" si="7"/>
        <v>Frome</v>
      </c>
      <c r="D474" t="s">
        <v>6372</v>
      </c>
      <c r="E474" t="s">
        <v>5124</v>
      </c>
    </row>
    <row r="475" spans="1:5" ht="15.5" x14ac:dyDescent="0.35">
      <c r="A475" s="1" t="s">
        <v>1897</v>
      </c>
      <c r="B475" s="1" t="s">
        <v>2856</v>
      </c>
      <c r="C475" t="str">
        <f t="shared" si="7"/>
        <v>Sevcik</v>
      </c>
      <c r="D475" t="s">
        <v>6372</v>
      </c>
      <c r="E475" t="s">
        <v>4730</v>
      </c>
    </row>
    <row r="476" spans="1:5" ht="15.5" x14ac:dyDescent="0.35">
      <c r="A476" s="1" t="s">
        <v>1896</v>
      </c>
      <c r="B476" s="1" t="s">
        <v>2857</v>
      </c>
      <c r="C476" t="str">
        <f t="shared" si="7"/>
        <v>Narang</v>
      </c>
      <c r="D476" t="s">
        <v>6372</v>
      </c>
      <c r="E476" t="s">
        <v>5125</v>
      </c>
    </row>
    <row r="477" spans="1:5" ht="15.5" x14ac:dyDescent="0.35">
      <c r="A477" s="1" t="s">
        <v>1894</v>
      </c>
      <c r="B477" s="1" t="s">
        <v>2858</v>
      </c>
      <c r="C477" t="str">
        <f t="shared" si="7"/>
        <v>Royston</v>
      </c>
      <c r="D477" t="s">
        <v>6372</v>
      </c>
      <c r="E477" t="s">
        <v>5126</v>
      </c>
    </row>
    <row r="478" spans="1:5" ht="15.5" x14ac:dyDescent="0.35">
      <c r="A478" s="1" t="s">
        <v>1893</v>
      </c>
      <c r="B478" s="1" t="s">
        <v>2859</v>
      </c>
      <c r="C478" t="str">
        <f t="shared" si="7"/>
        <v>Tieri</v>
      </c>
      <c r="D478" t="s">
        <v>6371</v>
      </c>
      <c r="E478" t="s">
        <v>5127</v>
      </c>
    </row>
    <row r="479" spans="1:5" ht="15.5" x14ac:dyDescent="0.35">
      <c r="A479" s="1" t="s">
        <v>1892</v>
      </c>
      <c r="B479" s="1" t="s">
        <v>2860</v>
      </c>
      <c r="C479" t="str">
        <f t="shared" si="7"/>
        <v>Whitney</v>
      </c>
      <c r="D479" t="s">
        <v>6372</v>
      </c>
      <c r="E479" t="s">
        <v>5128</v>
      </c>
    </row>
    <row r="480" spans="1:5" ht="15.5" x14ac:dyDescent="0.35">
      <c r="A480" s="1" t="s">
        <v>1891</v>
      </c>
      <c r="B480" s="1" t="s">
        <v>2861</v>
      </c>
      <c r="C480" t="str">
        <f t="shared" si="7"/>
        <v>Wandzilak</v>
      </c>
      <c r="D480" t="s">
        <v>6372</v>
      </c>
      <c r="E480" t="s">
        <v>5129</v>
      </c>
    </row>
    <row r="481" spans="1:5" ht="15.5" x14ac:dyDescent="0.35">
      <c r="A481" s="1" t="s">
        <v>1890</v>
      </c>
      <c r="B481" s="1" t="s">
        <v>2862</v>
      </c>
      <c r="C481" t="str">
        <f t="shared" si="7"/>
        <v>Valenzona</v>
      </c>
      <c r="D481" t="s">
        <v>6372</v>
      </c>
      <c r="E481" t="s">
        <v>5130</v>
      </c>
    </row>
    <row r="482" spans="1:5" ht="15.5" x14ac:dyDescent="0.35">
      <c r="A482" s="1" t="s">
        <v>1889</v>
      </c>
      <c r="B482" s="1" t="s">
        <v>2863</v>
      </c>
      <c r="C482" t="str">
        <f t="shared" si="7"/>
        <v>Young</v>
      </c>
      <c r="D482" t="s">
        <v>6372</v>
      </c>
      <c r="E482" t="s">
        <v>4887</v>
      </c>
    </row>
    <row r="483" spans="1:5" ht="15.5" x14ac:dyDescent="0.35">
      <c r="A483" s="1" t="s">
        <v>1888</v>
      </c>
      <c r="B483" s="1" t="s">
        <v>2864</v>
      </c>
      <c r="C483" t="str">
        <f t="shared" si="7"/>
        <v>Richards</v>
      </c>
      <c r="D483" t="s">
        <v>6372</v>
      </c>
      <c r="E483" t="s">
        <v>5131</v>
      </c>
    </row>
    <row r="484" spans="1:5" ht="15.5" x14ac:dyDescent="0.35">
      <c r="A484" s="1" t="s">
        <v>1887</v>
      </c>
      <c r="B484" s="1" t="s">
        <v>2865</v>
      </c>
      <c r="C484" t="str">
        <f t="shared" si="7"/>
        <v>Alexson</v>
      </c>
      <c r="D484" t="s">
        <v>6371</v>
      </c>
      <c r="E484" t="s">
        <v>5132</v>
      </c>
    </row>
    <row r="485" spans="1:5" ht="15.5" x14ac:dyDescent="0.35">
      <c r="A485" s="1" t="s">
        <v>1886</v>
      </c>
      <c r="B485" s="1" t="s">
        <v>2866</v>
      </c>
      <c r="C485" t="str">
        <f t="shared" si="7"/>
        <v>Wright</v>
      </c>
      <c r="D485" t="s">
        <v>6371</v>
      </c>
      <c r="E485" t="s">
        <v>5133</v>
      </c>
    </row>
    <row r="486" spans="1:5" ht="15.5" x14ac:dyDescent="0.35">
      <c r="A486" s="1" t="s">
        <v>1885</v>
      </c>
      <c r="B486" s="1" t="s">
        <v>2867</v>
      </c>
      <c r="C486" t="str">
        <f t="shared" si="7"/>
        <v>McKenna</v>
      </c>
      <c r="D486" t="s">
        <v>6372</v>
      </c>
      <c r="E486" t="s">
        <v>4864</v>
      </c>
    </row>
    <row r="487" spans="1:5" ht="15.5" x14ac:dyDescent="0.35">
      <c r="A487" s="1" t="s">
        <v>1884</v>
      </c>
      <c r="B487" s="1" t="s">
        <v>2868</v>
      </c>
      <c r="C487" t="str">
        <f t="shared" si="7"/>
        <v>Sallade</v>
      </c>
      <c r="D487" t="s">
        <v>6372</v>
      </c>
      <c r="E487" t="s">
        <v>4785</v>
      </c>
    </row>
    <row r="488" spans="1:5" ht="15.5" x14ac:dyDescent="0.35">
      <c r="A488" s="1" t="s">
        <v>1883</v>
      </c>
      <c r="B488" s="1" t="s">
        <v>2869</v>
      </c>
      <c r="C488" t="str">
        <f t="shared" si="7"/>
        <v>Argall</v>
      </c>
      <c r="D488" t="s">
        <v>6373</v>
      </c>
      <c r="E488" t="s">
        <v>5134</v>
      </c>
    </row>
    <row r="489" spans="1:5" ht="15.5" x14ac:dyDescent="0.35">
      <c r="A489" s="1" t="s">
        <v>1882</v>
      </c>
      <c r="B489" s="1" t="s">
        <v>2870</v>
      </c>
      <c r="C489" t="str">
        <f t="shared" si="7"/>
        <v>Patchell</v>
      </c>
      <c r="D489" t="s">
        <v>6371</v>
      </c>
      <c r="E489" t="s">
        <v>5135</v>
      </c>
    </row>
    <row r="490" spans="1:5" ht="15.5" x14ac:dyDescent="0.35">
      <c r="A490" s="1" t="s">
        <v>1881</v>
      </c>
      <c r="B490" s="1" t="s">
        <v>2871</v>
      </c>
      <c r="C490" t="str">
        <f t="shared" si="7"/>
        <v>Catoggio</v>
      </c>
      <c r="D490" t="s">
        <v>6372</v>
      </c>
      <c r="E490" t="s">
        <v>4843</v>
      </c>
    </row>
    <row r="491" spans="1:5" ht="15.5" x14ac:dyDescent="0.35">
      <c r="A491" s="1" t="s">
        <v>1880</v>
      </c>
      <c r="B491" s="1" t="s">
        <v>2872</v>
      </c>
      <c r="C491" t="str">
        <f t="shared" si="7"/>
        <v>Adams</v>
      </c>
      <c r="D491" t="s">
        <v>6372</v>
      </c>
      <c r="E491" t="s">
        <v>4725</v>
      </c>
    </row>
    <row r="492" spans="1:5" ht="15.5" x14ac:dyDescent="0.35">
      <c r="A492" s="1" t="s">
        <v>1879</v>
      </c>
      <c r="B492" s="1" t="s">
        <v>2873</v>
      </c>
      <c r="C492" t="str">
        <f t="shared" si="7"/>
        <v>Windt</v>
      </c>
      <c r="D492" t="s">
        <v>6371</v>
      </c>
      <c r="E492" t="s">
        <v>5136</v>
      </c>
    </row>
    <row r="493" spans="1:5" ht="15.5" x14ac:dyDescent="0.35">
      <c r="A493" s="1" t="s">
        <v>1878</v>
      </c>
      <c r="B493" s="1" t="s">
        <v>2874</v>
      </c>
      <c r="C493" t="str">
        <f t="shared" si="7"/>
        <v>Ryan</v>
      </c>
      <c r="D493" t="s">
        <v>6371</v>
      </c>
      <c r="E493" t="s">
        <v>5137</v>
      </c>
    </row>
    <row r="494" spans="1:5" ht="15.5" x14ac:dyDescent="0.35">
      <c r="A494" s="1" t="s">
        <v>1877</v>
      </c>
      <c r="B494" s="1" t="s">
        <v>2875</v>
      </c>
      <c r="C494" t="str">
        <f t="shared" si="7"/>
        <v>Marion</v>
      </c>
      <c r="D494" t="s">
        <v>6371</v>
      </c>
      <c r="E494" t="s">
        <v>4990</v>
      </c>
    </row>
    <row r="495" spans="1:5" ht="15.5" x14ac:dyDescent="0.35">
      <c r="A495" s="1" t="s">
        <v>1876</v>
      </c>
      <c r="B495" s="1" t="s">
        <v>2876</v>
      </c>
      <c r="C495" t="str">
        <f t="shared" si="7"/>
        <v>Raffetto</v>
      </c>
      <c r="D495" t="s">
        <v>6372</v>
      </c>
      <c r="E495" t="s">
        <v>5138</v>
      </c>
    </row>
    <row r="496" spans="1:5" ht="15.5" x14ac:dyDescent="0.35">
      <c r="A496" s="1" t="s">
        <v>1875</v>
      </c>
      <c r="B496" s="1" t="s">
        <v>2877</v>
      </c>
      <c r="C496" t="str">
        <f t="shared" si="7"/>
        <v>Young</v>
      </c>
      <c r="D496" t="s">
        <v>6372</v>
      </c>
      <c r="E496" t="s">
        <v>5139</v>
      </c>
    </row>
    <row r="497" spans="1:5" ht="15.5" x14ac:dyDescent="0.35">
      <c r="A497" s="1" t="s">
        <v>1874</v>
      </c>
      <c r="B497" s="1" t="s">
        <v>2878</v>
      </c>
      <c r="C497" t="str">
        <f t="shared" si="7"/>
        <v>Oehlke</v>
      </c>
      <c r="D497" t="s">
        <v>6373</v>
      </c>
      <c r="E497" t="s">
        <v>4810</v>
      </c>
    </row>
    <row r="498" spans="1:5" ht="15.5" x14ac:dyDescent="0.35">
      <c r="A498" s="1" t="s">
        <v>1873</v>
      </c>
      <c r="B498" s="1" t="s">
        <v>2879</v>
      </c>
      <c r="C498" t="str">
        <f t="shared" si="7"/>
        <v>Sudol</v>
      </c>
      <c r="D498" t="s">
        <v>6371</v>
      </c>
      <c r="E498" t="s">
        <v>5140</v>
      </c>
    </row>
    <row r="499" spans="1:5" ht="15.5" x14ac:dyDescent="0.35">
      <c r="A499" s="1" t="s">
        <v>1872</v>
      </c>
      <c r="B499" s="1" t="s">
        <v>2880</v>
      </c>
      <c r="C499" t="str">
        <f t="shared" si="7"/>
        <v>Van Es</v>
      </c>
      <c r="D499" t="s">
        <v>6372</v>
      </c>
      <c r="E499" t="s">
        <v>4922</v>
      </c>
    </row>
    <row r="500" spans="1:5" ht="15.5" x14ac:dyDescent="0.35">
      <c r="A500" s="1" t="s">
        <v>1871</v>
      </c>
      <c r="B500" s="1" t="s">
        <v>2881</v>
      </c>
      <c r="C500" t="str">
        <f t="shared" si="7"/>
        <v>Dolge</v>
      </c>
      <c r="D500" t="s">
        <v>6371</v>
      </c>
      <c r="E500" t="s">
        <v>5141</v>
      </c>
    </row>
    <row r="501" spans="1:5" ht="15.5" x14ac:dyDescent="0.35">
      <c r="A501" s="1" t="s">
        <v>1870</v>
      </c>
      <c r="B501" s="1" t="s">
        <v>2882</v>
      </c>
      <c r="C501" t="str">
        <f t="shared" si="7"/>
        <v>Marlier</v>
      </c>
      <c r="D501" t="s">
        <v>6371</v>
      </c>
      <c r="E501" t="s">
        <v>4810</v>
      </c>
    </row>
    <row r="502" spans="1:5" ht="15.5" x14ac:dyDescent="0.35">
      <c r="A502" s="1" t="s">
        <v>1869</v>
      </c>
      <c r="B502" s="1" t="s">
        <v>2883</v>
      </c>
      <c r="C502" t="str">
        <f t="shared" si="7"/>
        <v>Girard</v>
      </c>
      <c r="D502" t="s">
        <v>6372</v>
      </c>
      <c r="E502" t="s">
        <v>5142</v>
      </c>
    </row>
    <row r="503" spans="1:5" ht="15.5" x14ac:dyDescent="0.35">
      <c r="A503" s="1" t="s">
        <v>1868</v>
      </c>
      <c r="B503" s="1" t="s">
        <v>2884</v>
      </c>
      <c r="C503" t="str">
        <f t="shared" si="7"/>
        <v>Lee</v>
      </c>
      <c r="D503" t="s">
        <v>6372</v>
      </c>
      <c r="E503" t="s">
        <v>5143</v>
      </c>
    </row>
    <row r="504" spans="1:5" ht="15.5" x14ac:dyDescent="0.35">
      <c r="A504" s="1" t="s">
        <v>1867</v>
      </c>
      <c r="B504" s="1" t="s">
        <v>2885</v>
      </c>
      <c r="C504" t="str">
        <f t="shared" si="7"/>
        <v>Hubbard</v>
      </c>
      <c r="D504" t="s">
        <v>6371</v>
      </c>
      <c r="E504" t="s">
        <v>5144</v>
      </c>
    </row>
    <row r="505" spans="1:5" ht="15.5" x14ac:dyDescent="0.35">
      <c r="A505" s="1" t="s">
        <v>1866</v>
      </c>
      <c r="B505" s="1" t="s">
        <v>2886</v>
      </c>
      <c r="C505" t="str">
        <f t="shared" si="7"/>
        <v>Koester</v>
      </c>
      <c r="D505" t="s">
        <v>6371</v>
      </c>
      <c r="E505" t="s">
        <v>5145</v>
      </c>
    </row>
    <row r="506" spans="1:5" ht="15.5" x14ac:dyDescent="0.35">
      <c r="A506" s="1" t="s">
        <v>1865</v>
      </c>
      <c r="B506" s="1" t="s">
        <v>2887</v>
      </c>
      <c r="C506" t="str">
        <f t="shared" si="7"/>
        <v>Matthews</v>
      </c>
      <c r="D506" t="s">
        <v>6371</v>
      </c>
      <c r="E506" t="s">
        <v>4794</v>
      </c>
    </row>
    <row r="507" spans="1:5" ht="15.5" x14ac:dyDescent="0.35">
      <c r="A507" s="1" t="s">
        <v>1864</v>
      </c>
      <c r="B507" s="1" t="s">
        <v>2888</v>
      </c>
      <c r="C507" t="str">
        <f t="shared" si="7"/>
        <v>Rubinich</v>
      </c>
      <c r="D507" t="s">
        <v>6371</v>
      </c>
      <c r="E507" t="s">
        <v>5146</v>
      </c>
    </row>
    <row r="508" spans="1:5" ht="15.5" x14ac:dyDescent="0.35">
      <c r="A508" s="1" t="s">
        <v>1863</v>
      </c>
      <c r="B508" s="1" t="s">
        <v>2889</v>
      </c>
      <c r="C508" t="str">
        <f t="shared" si="7"/>
        <v>Alban</v>
      </c>
      <c r="D508" t="s">
        <v>6372</v>
      </c>
      <c r="E508" t="s">
        <v>5147</v>
      </c>
    </row>
    <row r="509" spans="1:5" ht="15.5" x14ac:dyDescent="0.35">
      <c r="A509" s="1" t="s">
        <v>1862</v>
      </c>
      <c r="B509" s="1" t="s">
        <v>2890</v>
      </c>
      <c r="C509" t="str">
        <f t="shared" si="7"/>
        <v>Corcoran</v>
      </c>
      <c r="D509" t="s">
        <v>6372</v>
      </c>
      <c r="E509" t="s">
        <v>5148</v>
      </c>
    </row>
    <row r="510" spans="1:5" ht="15.5" x14ac:dyDescent="0.35">
      <c r="A510" s="1" t="s">
        <v>1861</v>
      </c>
      <c r="B510" s="1" t="s">
        <v>2891</v>
      </c>
      <c r="C510" t="str">
        <f t="shared" si="7"/>
        <v>Sargent</v>
      </c>
      <c r="D510" t="s">
        <v>6371</v>
      </c>
      <c r="E510" t="s">
        <v>5149</v>
      </c>
    </row>
    <row r="511" spans="1:5" ht="15.5" x14ac:dyDescent="0.35">
      <c r="A511" s="1" t="s">
        <v>1860</v>
      </c>
      <c r="B511" s="1" t="s">
        <v>2892</v>
      </c>
      <c r="C511" t="str">
        <f t="shared" si="7"/>
        <v>Watson</v>
      </c>
      <c r="D511" t="s">
        <v>6372</v>
      </c>
      <c r="E511" t="s">
        <v>5150</v>
      </c>
    </row>
    <row r="512" spans="1:5" ht="15.5" x14ac:dyDescent="0.35">
      <c r="A512" s="1" t="s">
        <v>1859</v>
      </c>
      <c r="B512" s="1" t="s">
        <v>2893</v>
      </c>
      <c r="C512" t="str">
        <f t="shared" si="7"/>
        <v>Esponda</v>
      </c>
      <c r="D512" t="s">
        <v>6372</v>
      </c>
      <c r="E512" t="s">
        <v>5036</v>
      </c>
    </row>
    <row r="513" spans="1:5" ht="15.5" x14ac:dyDescent="0.35">
      <c r="A513" s="1" t="s">
        <v>1858</v>
      </c>
      <c r="B513" s="1" t="s">
        <v>2894</v>
      </c>
      <c r="C513" t="str">
        <f t="shared" si="7"/>
        <v>Krall</v>
      </c>
      <c r="D513" t="s">
        <v>6372</v>
      </c>
      <c r="E513" t="s">
        <v>4864</v>
      </c>
    </row>
    <row r="514" spans="1:5" ht="15.5" x14ac:dyDescent="0.35">
      <c r="A514" s="1" t="s">
        <v>1857</v>
      </c>
      <c r="B514" s="1" t="s">
        <v>2895</v>
      </c>
      <c r="C514" t="str">
        <f t="shared" si="7"/>
        <v>Poskin</v>
      </c>
      <c r="D514" t="s">
        <v>6372</v>
      </c>
      <c r="E514" t="s">
        <v>5151</v>
      </c>
    </row>
    <row r="515" spans="1:5" ht="15.5" x14ac:dyDescent="0.35">
      <c r="A515" s="1" t="s">
        <v>1856</v>
      </c>
      <c r="B515" s="1" t="s">
        <v>2896</v>
      </c>
      <c r="C515" t="str">
        <f t="shared" ref="C515:C578" si="8">LEFT(B515,FIND(",",B515)-1)</f>
        <v>Halfmann</v>
      </c>
      <c r="D515" t="s">
        <v>6371</v>
      </c>
      <c r="E515" t="s">
        <v>5152</v>
      </c>
    </row>
    <row r="516" spans="1:5" ht="15.5" x14ac:dyDescent="0.35">
      <c r="A516" s="1" t="s">
        <v>1855</v>
      </c>
      <c r="B516" s="1" t="s">
        <v>2897</v>
      </c>
      <c r="C516" t="str">
        <f t="shared" si="8"/>
        <v>Klapper</v>
      </c>
      <c r="D516" t="s">
        <v>6372</v>
      </c>
      <c r="E516" t="s">
        <v>5153</v>
      </c>
    </row>
    <row r="517" spans="1:5" ht="15.5" x14ac:dyDescent="0.35">
      <c r="A517" s="1" t="s">
        <v>1854</v>
      </c>
      <c r="B517" s="1" t="s">
        <v>2898</v>
      </c>
      <c r="C517" t="str">
        <f t="shared" si="8"/>
        <v>George</v>
      </c>
      <c r="D517" t="s">
        <v>6372</v>
      </c>
      <c r="E517" t="s">
        <v>4781</v>
      </c>
    </row>
    <row r="518" spans="1:5" ht="15.5" x14ac:dyDescent="0.35">
      <c r="A518" s="1" t="s">
        <v>1853</v>
      </c>
      <c r="B518" s="1" t="s">
        <v>2899</v>
      </c>
      <c r="C518" t="str">
        <f t="shared" si="8"/>
        <v>Hicks</v>
      </c>
      <c r="D518" t="s">
        <v>6371</v>
      </c>
      <c r="E518" t="s">
        <v>4820</v>
      </c>
    </row>
    <row r="519" spans="1:5" ht="15.5" x14ac:dyDescent="0.35">
      <c r="A519" s="1" t="s">
        <v>1852</v>
      </c>
      <c r="B519" s="1" t="s">
        <v>2900</v>
      </c>
      <c r="C519" t="str">
        <f t="shared" si="8"/>
        <v>Lockyer</v>
      </c>
      <c r="D519" t="s">
        <v>6371</v>
      </c>
      <c r="E519" t="s">
        <v>5141</v>
      </c>
    </row>
    <row r="520" spans="1:5" ht="15.5" x14ac:dyDescent="0.35">
      <c r="A520" s="1" t="s">
        <v>1851</v>
      </c>
      <c r="B520" s="1" t="s">
        <v>2901</v>
      </c>
      <c r="C520" t="str">
        <f t="shared" si="8"/>
        <v>Byrnes</v>
      </c>
      <c r="D520" t="s">
        <v>6372</v>
      </c>
      <c r="E520" t="s">
        <v>5067</v>
      </c>
    </row>
    <row r="521" spans="1:5" ht="15.5" x14ac:dyDescent="0.35">
      <c r="A521" s="1" t="s">
        <v>1850</v>
      </c>
      <c r="B521" s="1" t="s">
        <v>2902</v>
      </c>
      <c r="C521" t="str">
        <f t="shared" si="8"/>
        <v>Norris</v>
      </c>
      <c r="D521" t="s">
        <v>6371</v>
      </c>
      <c r="E521" t="s">
        <v>5154</v>
      </c>
    </row>
    <row r="522" spans="1:5" ht="15.5" x14ac:dyDescent="0.35">
      <c r="A522" s="1" t="s">
        <v>1849</v>
      </c>
      <c r="B522" s="1" t="s">
        <v>2903</v>
      </c>
      <c r="C522" t="str">
        <f t="shared" si="8"/>
        <v>Darda</v>
      </c>
      <c r="D522" t="s">
        <v>6372</v>
      </c>
      <c r="E522" t="s">
        <v>5155</v>
      </c>
    </row>
    <row r="523" spans="1:5" ht="15.5" x14ac:dyDescent="0.35">
      <c r="A523" s="1" t="s">
        <v>1848</v>
      </c>
      <c r="B523" s="1" t="s">
        <v>2904</v>
      </c>
      <c r="C523" t="str">
        <f t="shared" si="8"/>
        <v>Otstot</v>
      </c>
      <c r="D523" t="s">
        <v>6372</v>
      </c>
      <c r="E523" t="s">
        <v>4744</v>
      </c>
    </row>
    <row r="524" spans="1:5" ht="15.5" x14ac:dyDescent="0.35">
      <c r="A524" s="1" t="s">
        <v>1847</v>
      </c>
      <c r="B524" s="1" t="s">
        <v>2905</v>
      </c>
      <c r="C524" t="str">
        <f t="shared" si="8"/>
        <v>Bowley</v>
      </c>
      <c r="D524" t="s">
        <v>6371</v>
      </c>
      <c r="E524" t="s">
        <v>5156</v>
      </c>
    </row>
    <row r="525" spans="1:5" ht="15.5" x14ac:dyDescent="0.35">
      <c r="A525" s="1" t="s">
        <v>1846</v>
      </c>
      <c r="B525" s="1" t="s">
        <v>2906</v>
      </c>
      <c r="C525" t="str">
        <f t="shared" si="8"/>
        <v>Rogers</v>
      </c>
      <c r="D525" t="s">
        <v>6373</v>
      </c>
      <c r="E525" t="s">
        <v>5157</v>
      </c>
    </row>
    <row r="526" spans="1:5" ht="15.5" x14ac:dyDescent="0.35">
      <c r="A526" s="1" t="s">
        <v>1845</v>
      </c>
      <c r="B526" s="1" t="s">
        <v>2907</v>
      </c>
      <c r="C526" t="str">
        <f t="shared" si="8"/>
        <v>Mclaughlin</v>
      </c>
      <c r="D526" t="s">
        <v>6371</v>
      </c>
      <c r="E526" t="s">
        <v>5158</v>
      </c>
    </row>
    <row r="527" spans="1:5" ht="15.5" x14ac:dyDescent="0.35">
      <c r="A527" s="1" t="s">
        <v>1844</v>
      </c>
      <c r="B527" s="1" t="s">
        <v>2908</v>
      </c>
      <c r="C527" t="str">
        <f t="shared" si="8"/>
        <v>Ziegler</v>
      </c>
      <c r="D527" t="s">
        <v>6371</v>
      </c>
      <c r="E527" t="s">
        <v>4893</v>
      </c>
    </row>
    <row r="528" spans="1:5" ht="15.5" x14ac:dyDescent="0.35">
      <c r="A528" s="1" t="s">
        <v>1843</v>
      </c>
      <c r="B528" s="1" t="s">
        <v>2909</v>
      </c>
      <c r="C528" t="str">
        <f t="shared" si="8"/>
        <v>Hughey</v>
      </c>
      <c r="D528" t="s">
        <v>6373</v>
      </c>
      <c r="E528" t="s">
        <v>5159</v>
      </c>
    </row>
    <row r="529" spans="1:5" ht="15.5" x14ac:dyDescent="0.35">
      <c r="A529" s="1" t="s">
        <v>1842</v>
      </c>
      <c r="B529" s="1" t="s">
        <v>2910</v>
      </c>
      <c r="C529" t="str">
        <f t="shared" si="8"/>
        <v>Knast</v>
      </c>
      <c r="D529" t="s">
        <v>6371</v>
      </c>
      <c r="E529" t="s">
        <v>4773</v>
      </c>
    </row>
    <row r="530" spans="1:5" ht="15.5" x14ac:dyDescent="0.35">
      <c r="A530" s="1" t="s">
        <v>1841</v>
      </c>
      <c r="B530" s="1" t="s">
        <v>2911</v>
      </c>
      <c r="C530" t="str">
        <f t="shared" si="8"/>
        <v>Stob</v>
      </c>
      <c r="D530" t="s">
        <v>6372</v>
      </c>
      <c r="E530" t="s">
        <v>4949</v>
      </c>
    </row>
    <row r="531" spans="1:5" ht="15.5" x14ac:dyDescent="0.35">
      <c r="A531" s="1" t="s">
        <v>1840</v>
      </c>
      <c r="B531" s="1" t="s">
        <v>2912</v>
      </c>
      <c r="C531" t="str">
        <f t="shared" si="8"/>
        <v>Jensen</v>
      </c>
      <c r="D531" t="s">
        <v>6372</v>
      </c>
      <c r="E531" t="s">
        <v>5160</v>
      </c>
    </row>
    <row r="532" spans="1:5" ht="15.5" x14ac:dyDescent="0.35">
      <c r="A532" s="1" t="s">
        <v>1839</v>
      </c>
      <c r="B532" s="1" t="s">
        <v>2913</v>
      </c>
      <c r="C532" t="str">
        <f t="shared" si="8"/>
        <v>Mutter</v>
      </c>
      <c r="D532" t="s">
        <v>6371</v>
      </c>
      <c r="E532" t="s">
        <v>5161</v>
      </c>
    </row>
    <row r="533" spans="1:5" ht="15.5" x14ac:dyDescent="0.35">
      <c r="A533" s="1" t="s">
        <v>1838</v>
      </c>
      <c r="B533" s="1" t="s">
        <v>2914</v>
      </c>
      <c r="C533" t="str">
        <f t="shared" si="8"/>
        <v>Ahern</v>
      </c>
      <c r="D533" t="s">
        <v>6372</v>
      </c>
      <c r="E533" t="s">
        <v>4854</v>
      </c>
    </row>
    <row r="534" spans="1:5" ht="15.5" x14ac:dyDescent="0.35">
      <c r="A534" s="1" t="s">
        <v>1837</v>
      </c>
      <c r="B534" s="1" t="s">
        <v>2915</v>
      </c>
      <c r="C534" t="str">
        <f t="shared" si="8"/>
        <v>Chviruk</v>
      </c>
      <c r="D534" t="s">
        <v>6371</v>
      </c>
      <c r="E534" t="s">
        <v>5162</v>
      </c>
    </row>
    <row r="535" spans="1:5" ht="15.5" x14ac:dyDescent="0.35">
      <c r="A535" s="1" t="s">
        <v>1836</v>
      </c>
      <c r="B535" s="1" t="s">
        <v>2916</v>
      </c>
      <c r="C535" t="str">
        <f t="shared" si="8"/>
        <v>Meehan</v>
      </c>
      <c r="D535" t="s">
        <v>6372</v>
      </c>
      <c r="E535" t="s">
        <v>5148</v>
      </c>
    </row>
    <row r="536" spans="1:5" ht="15.5" x14ac:dyDescent="0.35">
      <c r="A536" s="1" t="s">
        <v>1835</v>
      </c>
      <c r="B536" s="1" t="s">
        <v>2917</v>
      </c>
      <c r="C536" t="str">
        <f t="shared" si="8"/>
        <v>Gammon</v>
      </c>
      <c r="D536" t="s">
        <v>6371</v>
      </c>
      <c r="E536" t="s">
        <v>5163</v>
      </c>
    </row>
    <row r="537" spans="1:5" ht="15.5" x14ac:dyDescent="0.35">
      <c r="A537" s="1" t="s">
        <v>1834</v>
      </c>
      <c r="B537" s="1" t="s">
        <v>2918</v>
      </c>
      <c r="C537" t="str">
        <f t="shared" si="8"/>
        <v>Lee</v>
      </c>
      <c r="D537" t="s">
        <v>6372</v>
      </c>
      <c r="E537" t="s">
        <v>5164</v>
      </c>
    </row>
    <row r="538" spans="1:5" ht="15.5" x14ac:dyDescent="0.35">
      <c r="A538" s="1" t="s">
        <v>1833</v>
      </c>
      <c r="B538" s="1" t="s">
        <v>2919</v>
      </c>
      <c r="C538" t="str">
        <f t="shared" si="8"/>
        <v>Franco</v>
      </c>
      <c r="D538" t="s">
        <v>6371</v>
      </c>
      <c r="E538" t="s">
        <v>5165</v>
      </c>
    </row>
    <row r="539" spans="1:5" ht="15.5" x14ac:dyDescent="0.35">
      <c r="A539" s="1" t="s">
        <v>1832</v>
      </c>
      <c r="B539" s="1" t="s">
        <v>2920</v>
      </c>
      <c r="C539" t="str">
        <f t="shared" si="8"/>
        <v>Patterson</v>
      </c>
      <c r="D539" t="s">
        <v>6371</v>
      </c>
      <c r="E539" t="s">
        <v>5166</v>
      </c>
    </row>
    <row r="540" spans="1:5" ht="15.5" x14ac:dyDescent="0.35">
      <c r="A540" s="1" t="s">
        <v>1831</v>
      </c>
      <c r="B540" s="1" t="s">
        <v>2921</v>
      </c>
      <c r="C540" t="str">
        <f t="shared" si="8"/>
        <v>Valdes</v>
      </c>
      <c r="D540" t="s">
        <v>6371</v>
      </c>
      <c r="E540" t="s">
        <v>5161</v>
      </c>
    </row>
    <row r="541" spans="1:5" ht="15.5" x14ac:dyDescent="0.35">
      <c r="A541" s="1" t="s">
        <v>1830</v>
      </c>
      <c r="B541" s="1" t="s">
        <v>2922</v>
      </c>
      <c r="C541" t="str">
        <f t="shared" si="8"/>
        <v>Craig</v>
      </c>
      <c r="D541" t="s">
        <v>6372</v>
      </c>
      <c r="E541" t="s">
        <v>4781</v>
      </c>
    </row>
    <row r="542" spans="1:5" ht="15.5" x14ac:dyDescent="0.35">
      <c r="A542" s="1" t="s">
        <v>1829</v>
      </c>
      <c r="B542" s="1" t="s">
        <v>2923</v>
      </c>
      <c r="C542" t="str">
        <f t="shared" si="8"/>
        <v>Whipple</v>
      </c>
      <c r="D542" t="s">
        <v>6372</v>
      </c>
      <c r="E542" t="s">
        <v>5167</v>
      </c>
    </row>
    <row r="543" spans="1:5" ht="15.5" x14ac:dyDescent="0.35">
      <c r="A543" s="1" t="s">
        <v>1828</v>
      </c>
      <c r="B543" s="1" t="s">
        <v>2924</v>
      </c>
      <c r="C543" t="str">
        <f t="shared" si="8"/>
        <v>Marton</v>
      </c>
      <c r="D543" t="s">
        <v>6372</v>
      </c>
      <c r="E543" t="s">
        <v>5168</v>
      </c>
    </row>
    <row r="544" spans="1:5" ht="15.5" x14ac:dyDescent="0.35">
      <c r="A544" s="1" t="s">
        <v>1827</v>
      </c>
      <c r="B544" s="1" t="s">
        <v>2925</v>
      </c>
      <c r="C544" t="str">
        <f t="shared" si="8"/>
        <v>Hildebrandt</v>
      </c>
      <c r="D544" t="s">
        <v>6371</v>
      </c>
      <c r="E544" t="s">
        <v>4926</v>
      </c>
    </row>
    <row r="545" spans="1:5" ht="15.5" x14ac:dyDescent="0.35">
      <c r="A545" s="1" t="s">
        <v>1826</v>
      </c>
      <c r="B545" s="1" t="s">
        <v>2926</v>
      </c>
      <c r="C545" t="str">
        <f t="shared" si="8"/>
        <v>Biggs</v>
      </c>
      <c r="D545" t="s">
        <v>6371</v>
      </c>
      <c r="E545" t="s">
        <v>5169</v>
      </c>
    </row>
    <row r="546" spans="1:5" ht="15.5" x14ac:dyDescent="0.35">
      <c r="A546" s="1" t="s">
        <v>1825</v>
      </c>
      <c r="B546" s="1" t="s">
        <v>2927</v>
      </c>
      <c r="C546" t="str">
        <f t="shared" si="8"/>
        <v>Shigezumi</v>
      </c>
      <c r="D546" t="s">
        <v>6373</v>
      </c>
      <c r="E546" t="s">
        <v>5170</v>
      </c>
    </row>
    <row r="547" spans="1:5" ht="15.5" x14ac:dyDescent="0.35">
      <c r="A547" s="1" t="s">
        <v>1824</v>
      </c>
      <c r="B547" s="1" t="s">
        <v>2928</v>
      </c>
      <c r="C547" t="str">
        <f t="shared" si="8"/>
        <v>Meineke</v>
      </c>
      <c r="D547" t="s">
        <v>6372</v>
      </c>
      <c r="E547" t="s">
        <v>5050</v>
      </c>
    </row>
    <row r="548" spans="1:5" ht="15.5" x14ac:dyDescent="0.35">
      <c r="A548" s="1" t="s">
        <v>1823</v>
      </c>
      <c r="B548" s="1" t="s">
        <v>2929</v>
      </c>
      <c r="C548" t="str">
        <f t="shared" si="8"/>
        <v>Ludington</v>
      </c>
      <c r="D548" t="s">
        <v>6371</v>
      </c>
      <c r="E548" t="s">
        <v>5171</v>
      </c>
    </row>
    <row r="549" spans="1:5" ht="15.5" x14ac:dyDescent="0.35">
      <c r="A549" s="1" t="s">
        <v>1822</v>
      </c>
      <c r="B549" s="1" t="s">
        <v>2930</v>
      </c>
      <c r="C549" t="str">
        <f t="shared" si="8"/>
        <v>Perrich</v>
      </c>
      <c r="D549" t="s">
        <v>6372</v>
      </c>
      <c r="E549" t="s">
        <v>5172</v>
      </c>
    </row>
    <row r="550" spans="1:5" ht="15.5" x14ac:dyDescent="0.35">
      <c r="A550" s="1" t="s">
        <v>1821</v>
      </c>
      <c r="B550" s="1" t="s">
        <v>2931</v>
      </c>
      <c r="C550" t="str">
        <f t="shared" si="8"/>
        <v>Cervantes</v>
      </c>
      <c r="D550" t="s">
        <v>6372</v>
      </c>
      <c r="E550" t="s">
        <v>5173</v>
      </c>
    </row>
    <row r="551" spans="1:5" ht="15.5" x14ac:dyDescent="0.35">
      <c r="A551" s="1" t="s">
        <v>1820</v>
      </c>
      <c r="B551" s="1" t="s">
        <v>2932</v>
      </c>
      <c r="C551" t="str">
        <f t="shared" si="8"/>
        <v>Andrews</v>
      </c>
      <c r="D551" t="s">
        <v>6372</v>
      </c>
      <c r="E551" t="s">
        <v>5174</v>
      </c>
    </row>
    <row r="552" spans="1:5" ht="15.5" x14ac:dyDescent="0.35">
      <c r="A552" s="1" t="s">
        <v>1819</v>
      </c>
      <c r="B552" s="1" t="s">
        <v>2933</v>
      </c>
      <c r="C552" t="str">
        <f t="shared" si="8"/>
        <v>Ruvalcaba</v>
      </c>
      <c r="D552" t="s">
        <v>6371</v>
      </c>
      <c r="E552" t="s">
        <v>5175</v>
      </c>
    </row>
    <row r="553" spans="1:5" ht="15.5" x14ac:dyDescent="0.35">
      <c r="A553" s="1" t="s">
        <v>1818</v>
      </c>
      <c r="B553" s="1" t="s">
        <v>2934</v>
      </c>
      <c r="C553" t="str">
        <f t="shared" si="8"/>
        <v>King</v>
      </c>
      <c r="D553" t="s">
        <v>6372</v>
      </c>
      <c r="E553" t="s">
        <v>5123</v>
      </c>
    </row>
    <row r="554" spans="1:5" ht="15.5" x14ac:dyDescent="0.35">
      <c r="A554" s="1" t="s">
        <v>1817</v>
      </c>
      <c r="B554" s="1" t="s">
        <v>2935</v>
      </c>
      <c r="C554" t="str">
        <f t="shared" si="8"/>
        <v>Stone</v>
      </c>
      <c r="D554" t="s">
        <v>6372</v>
      </c>
      <c r="E554" t="s">
        <v>5176</v>
      </c>
    </row>
    <row r="555" spans="1:5" ht="15.5" x14ac:dyDescent="0.35">
      <c r="A555" s="1" t="s">
        <v>1816</v>
      </c>
      <c r="B555" s="1" t="s">
        <v>2936</v>
      </c>
      <c r="C555" t="str">
        <f t="shared" si="8"/>
        <v>Campbell</v>
      </c>
      <c r="D555" t="s">
        <v>6371</v>
      </c>
      <c r="E555" t="s">
        <v>5177</v>
      </c>
    </row>
    <row r="556" spans="1:5" ht="15.5" x14ac:dyDescent="0.35">
      <c r="A556" s="1" t="s">
        <v>1815</v>
      </c>
      <c r="B556" s="1" t="s">
        <v>2937</v>
      </c>
      <c r="C556" t="str">
        <f t="shared" si="8"/>
        <v>Asher</v>
      </c>
      <c r="D556" t="s">
        <v>6372</v>
      </c>
      <c r="E556" t="s">
        <v>4812</v>
      </c>
    </row>
    <row r="557" spans="1:5" ht="15.5" x14ac:dyDescent="0.35">
      <c r="A557" s="1" t="s">
        <v>1814</v>
      </c>
      <c r="B557" s="1" t="s">
        <v>2938</v>
      </c>
      <c r="C557" t="str">
        <f t="shared" si="8"/>
        <v>Mazzotta</v>
      </c>
      <c r="D557" t="s">
        <v>6372</v>
      </c>
      <c r="E557" t="s">
        <v>5178</v>
      </c>
    </row>
    <row r="558" spans="1:5" ht="15.5" x14ac:dyDescent="0.35">
      <c r="A558" s="1" t="s">
        <v>1813</v>
      </c>
      <c r="B558" s="1" t="s">
        <v>2939</v>
      </c>
      <c r="C558" t="str">
        <f t="shared" si="8"/>
        <v>Huttl</v>
      </c>
      <c r="D558" t="s">
        <v>6371</v>
      </c>
      <c r="E558" t="s">
        <v>5179</v>
      </c>
    </row>
    <row r="559" spans="1:5" ht="15.5" x14ac:dyDescent="0.35">
      <c r="A559" s="1" t="s">
        <v>1812</v>
      </c>
      <c r="B559" s="1" t="s">
        <v>2940</v>
      </c>
      <c r="C559" t="str">
        <f t="shared" si="8"/>
        <v>Ferron</v>
      </c>
      <c r="D559" t="s">
        <v>6372</v>
      </c>
      <c r="E559" t="s">
        <v>4807</v>
      </c>
    </row>
    <row r="560" spans="1:5" ht="15.5" x14ac:dyDescent="0.35">
      <c r="A560" s="1" t="s">
        <v>1811</v>
      </c>
      <c r="B560" s="1" t="s">
        <v>2941</v>
      </c>
      <c r="C560" t="str">
        <f t="shared" si="8"/>
        <v>Colarusso</v>
      </c>
      <c r="D560" t="s">
        <v>6371</v>
      </c>
      <c r="E560" t="s">
        <v>5180</v>
      </c>
    </row>
    <row r="561" spans="1:5" ht="15.5" x14ac:dyDescent="0.35">
      <c r="A561" s="1" t="s">
        <v>1810</v>
      </c>
      <c r="B561" s="1" t="s">
        <v>2942</v>
      </c>
      <c r="C561" t="str">
        <f t="shared" si="8"/>
        <v>Pearlman</v>
      </c>
      <c r="D561" t="s">
        <v>6372</v>
      </c>
      <c r="E561" t="s">
        <v>5181</v>
      </c>
    </row>
    <row r="562" spans="1:5" ht="15.5" x14ac:dyDescent="0.35">
      <c r="A562" s="1" t="s">
        <v>1809</v>
      </c>
      <c r="B562" s="1" t="s">
        <v>2943</v>
      </c>
      <c r="C562" t="str">
        <f t="shared" si="8"/>
        <v>O'Mara</v>
      </c>
      <c r="D562" t="s">
        <v>6371</v>
      </c>
      <c r="E562" t="s">
        <v>5182</v>
      </c>
    </row>
    <row r="563" spans="1:5" ht="15.5" x14ac:dyDescent="0.35">
      <c r="A563" s="1" t="s">
        <v>1808</v>
      </c>
      <c r="B563" s="1" t="s">
        <v>2944</v>
      </c>
      <c r="C563" t="str">
        <f t="shared" si="8"/>
        <v>Niska</v>
      </c>
      <c r="D563" t="s">
        <v>6372</v>
      </c>
      <c r="E563" t="s">
        <v>5183</v>
      </c>
    </row>
    <row r="564" spans="1:5" ht="15.5" x14ac:dyDescent="0.35">
      <c r="A564" s="1" t="s">
        <v>1807</v>
      </c>
      <c r="B564" s="1" t="s">
        <v>2945</v>
      </c>
      <c r="C564" t="str">
        <f t="shared" si="8"/>
        <v>Schlich</v>
      </c>
      <c r="D564" t="s">
        <v>6372</v>
      </c>
      <c r="E564" t="s">
        <v>5184</v>
      </c>
    </row>
    <row r="565" spans="1:5" ht="15.5" x14ac:dyDescent="0.35">
      <c r="A565" s="1" t="s">
        <v>1806</v>
      </c>
      <c r="B565" s="1" t="s">
        <v>2946</v>
      </c>
      <c r="C565" t="str">
        <f t="shared" si="8"/>
        <v>Zidek</v>
      </c>
      <c r="D565" t="s">
        <v>6371</v>
      </c>
      <c r="E565" t="s">
        <v>5185</v>
      </c>
    </row>
    <row r="566" spans="1:5" ht="15.5" x14ac:dyDescent="0.35">
      <c r="A566" s="1" t="s">
        <v>1805</v>
      </c>
      <c r="B566" s="1" t="s">
        <v>2947</v>
      </c>
      <c r="C566" t="str">
        <f t="shared" si="8"/>
        <v>Ellgass</v>
      </c>
      <c r="D566" t="s">
        <v>6373</v>
      </c>
      <c r="E566" t="s">
        <v>5161</v>
      </c>
    </row>
    <row r="567" spans="1:5" ht="15.5" x14ac:dyDescent="0.35">
      <c r="A567" s="1" t="s">
        <v>1804</v>
      </c>
      <c r="B567" s="1" t="s">
        <v>2948</v>
      </c>
      <c r="C567" t="str">
        <f t="shared" si="8"/>
        <v>Lowe</v>
      </c>
      <c r="D567" t="s">
        <v>6372</v>
      </c>
      <c r="E567" t="s">
        <v>5186</v>
      </c>
    </row>
    <row r="568" spans="1:5" ht="15.5" x14ac:dyDescent="0.35">
      <c r="A568" s="1" t="s">
        <v>1803</v>
      </c>
      <c r="B568" s="1" t="s">
        <v>2949</v>
      </c>
      <c r="C568" t="str">
        <f t="shared" si="8"/>
        <v>Malone</v>
      </c>
      <c r="D568" t="s">
        <v>6371</v>
      </c>
      <c r="E568" t="s">
        <v>5187</v>
      </c>
    </row>
    <row r="569" spans="1:5" ht="15.5" x14ac:dyDescent="0.35">
      <c r="A569" s="1" t="s">
        <v>1802</v>
      </c>
      <c r="B569" s="1" t="s">
        <v>2950</v>
      </c>
      <c r="C569" t="str">
        <f t="shared" si="8"/>
        <v>Dumke</v>
      </c>
      <c r="D569" t="s">
        <v>6371</v>
      </c>
      <c r="E569" t="s">
        <v>5188</v>
      </c>
    </row>
    <row r="570" spans="1:5" ht="15.5" x14ac:dyDescent="0.35">
      <c r="A570" s="1" t="s">
        <v>1801</v>
      </c>
      <c r="B570" s="1" t="s">
        <v>2951</v>
      </c>
      <c r="C570" t="str">
        <f t="shared" si="8"/>
        <v>Strong</v>
      </c>
      <c r="D570" t="s">
        <v>6371</v>
      </c>
      <c r="E570" t="s">
        <v>5189</v>
      </c>
    </row>
    <row r="571" spans="1:5" ht="15.5" x14ac:dyDescent="0.35">
      <c r="A571" s="1" t="s">
        <v>1800</v>
      </c>
      <c r="B571" s="1" t="s">
        <v>2952</v>
      </c>
      <c r="C571" t="str">
        <f t="shared" si="8"/>
        <v>Ferguson</v>
      </c>
      <c r="D571" t="s">
        <v>6372</v>
      </c>
      <c r="E571" t="s">
        <v>5190</v>
      </c>
    </row>
    <row r="572" spans="1:5" ht="15.5" x14ac:dyDescent="0.35">
      <c r="A572" s="1" t="s">
        <v>1799</v>
      </c>
      <c r="B572" s="1" t="s">
        <v>2953</v>
      </c>
      <c r="C572" t="str">
        <f t="shared" si="8"/>
        <v>Klein</v>
      </c>
      <c r="D572" t="s">
        <v>6372</v>
      </c>
      <c r="E572" t="s">
        <v>5191</v>
      </c>
    </row>
    <row r="573" spans="1:5" ht="15.5" x14ac:dyDescent="0.35">
      <c r="A573" s="1" t="s">
        <v>1798</v>
      </c>
      <c r="B573" s="1" t="s">
        <v>2954</v>
      </c>
      <c r="C573" t="str">
        <f t="shared" si="8"/>
        <v>Eusebio</v>
      </c>
      <c r="D573" t="s">
        <v>6372</v>
      </c>
      <c r="E573" t="s">
        <v>4903</v>
      </c>
    </row>
    <row r="574" spans="1:5" ht="15.5" x14ac:dyDescent="0.35">
      <c r="A574" s="1" t="s">
        <v>1797</v>
      </c>
      <c r="B574" s="1" t="s">
        <v>2955</v>
      </c>
      <c r="C574" t="str">
        <f t="shared" si="8"/>
        <v>Szolosi</v>
      </c>
      <c r="D574" t="s">
        <v>6373</v>
      </c>
      <c r="E574" t="s">
        <v>5192</v>
      </c>
    </row>
    <row r="575" spans="1:5" ht="15.5" x14ac:dyDescent="0.35">
      <c r="A575" s="1" t="s">
        <v>1796</v>
      </c>
      <c r="B575" s="1" t="s">
        <v>2956</v>
      </c>
      <c r="C575" t="str">
        <f t="shared" si="8"/>
        <v>Butler</v>
      </c>
      <c r="D575" t="s">
        <v>6372</v>
      </c>
      <c r="E575" t="s">
        <v>5193</v>
      </c>
    </row>
    <row r="576" spans="1:5" ht="15.5" x14ac:dyDescent="0.35">
      <c r="A576" s="1" t="s">
        <v>1795</v>
      </c>
      <c r="B576" s="1" t="s">
        <v>2957</v>
      </c>
      <c r="C576" t="str">
        <f t="shared" si="8"/>
        <v>Fukuchi</v>
      </c>
      <c r="D576" t="s">
        <v>6372</v>
      </c>
      <c r="E576" t="s">
        <v>5194</v>
      </c>
    </row>
    <row r="577" spans="1:5" ht="15.5" x14ac:dyDescent="0.35">
      <c r="A577" s="1" t="s">
        <v>1794</v>
      </c>
      <c r="B577" s="1" t="s">
        <v>2958</v>
      </c>
      <c r="C577" t="str">
        <f t="shared" si="8"/>
        <v>Drucker</v>
      </c>
      <c r="D577" t="s">
        <v>6371</v>
      </c>
      <c r="E577" t="s">
        <v>5195</v>
      </c>
    </row>
    <row r="578" spans="1:5" ht="15.5" x14ac:dyDescent="0.35">
      <c r="A578" s="1" t="s">
        <v>1793</v>
      </c>
      <c r="B578" s="1" t="s">
        <v>2959</v>
      </c>
      <c r="C578" t="str">
        <f t="shared" si="8"/>
        <v>Aziz</v>
      </c>
      <c r="D578" t="s">
        <v>6373</v>
      </c>
      <c r="E578" t="s">
        <v>4832</v>
      </c>
    </row>
    <row r="579" spans="1:5" ht="15.5" x14ac:dyDescent="0.35">
      <c r="A579" s="1" t="s">
        <v>1792</v>
      </c>
      <c r="B579" s="1" t="s">
        <v>2960</v>
      </c>
      <c r="C579" t="str">
        <f t="shared" ref="C579:C642" si="9">LEFT(B579,FIND(",",B579)-1)</f>
        <v>Pak</v>
      </c>
      <c r="D579" t="s">
        <v>6372</v>
      </c>
      <c r="E579" t="s">
        <v>5196</v>
      </c>
    </row>
    <row r="580" spans="1:5" ht="15.5" x14ac:dyDescent="0.35">
      <c r="A580" s="1" t="s">
        <v>1791</v>
      </c>
      <c r="B580" s="1" t="s">
        <v>2961</v>
      </c>
      <c r="C580" t="str">
        <f t="shared" si="9"/>
        <v>Kieta</v>
      </c>
      <c r="D580" t="s">
        <v>6371</v>
      </c>
      <c r="E580" t="s">
        <v>5197</v>
      </c>
    </row>
    <row r="581" spans="1:5" ht="15.5" x14ac:dyDescent="0.35">
      <c r="A581" s="1" t="s">
        <v>1790</v>
      </c>
      <c r="B581" s="1" t="s">
        <v>2962</v>
      </c>
      <c r="C581" t="str">
        <f t="shared" si="9"/>
        <v>Velez</v>
      </c>
      <c r="D581" t="s">
        <v>6371</v>
      </c>
      <c r="E581" t="s">
        <v>5198</v>
      </c>
    </row>
    <row r="582" spans="1:5" ht="15.5" x14ac:dyDescent="0.35">
      <c r="A582" s="1" t="s">
        <v>1789</v>
      </c>
      <c r="B582" s="1" t="s">
        <v>2963</v>
      </c>
      <c r="C582" t="str">
        <f t="shared" si="9"/>
        <v>Bussiere</v>
      </c>
      <c r="D582" t="s">
        <v>6372</v>
      </c>
      <c r="E582" t="s">
        <v>5199</v>
      </c>
    </row>
    <row r="583" spans="1:5" ht="15.5" x14ac:dyDescent="0.35">
      <c r="A583" s="1" t="s">
        <v>1788</v>
      </c>
      <c r="B583" s="1" t="s">
        <v>2964</v>
      </c>
      <c r="C583" t="str">
        <f t="shared" si="9"/>
        <v>McCartney</v>
      </c>
      <c r="D583" t="s">
        <v>6372</v>
      </c>
      <c r="E583" t="s">
        <v>4721</v>
      </c>
    </row>
    <row r="584" spans="1:5" ht="15.5" x14ac:dyDescent="0.35">
      <c r="A584" s="1" t="s">
        <v>1787</v>
      </c>
      <c r="B584" s="1" t="s">
        <v>2965</v>
      </c>
      <c r="C584" t="str">
        <f t="shared" si="9"/>
        <v>Bambauer</v>
      </c>
      <c r="D584" t="s">
        <v>6371</v>
      </c>
      <c r="E584" t="s">
        <v>5200</v>
      </c>
    </row>
    <row r="585" spans="1:5" ht="15.5" x14ac:dyDescent="0.35">
      <c r="A585" s="1" t="s">
        <v>1786</v>
      </c>
      <c r="B585" s="1" t="s">
        <v>2966</v>
      </c>
      <c r="C585" t="str">
        <f t="shared" si="9"/>
        <v>Mertz</v>
      </c>
      <c r="D585" t="s">
        <v>6372</v>
      </c>
      <c r="E585" t="s">
        <v>5078</v>
      </c>
    </row>
    <row r="586" spans="1:5" ht="15.5" x14ac:dyDescent="0.35">
      <c r="A586" s="1" t="s">
        <v>1785</v>
      </c>
      <c r="B586" s="1" t="s">
        <v>2967</v>
      </c>
      <c r="C586" t="str">
        <f t="shared" si="9"/>
        <v>Mason</v>
      </c>
      <c r="D586" t="s">
        <v>6371</v>
      </c>
      <c r="E586" t="s">
        <v>5201</v>
      </c>
    </row>
    <row r="587" spans="1:5" ht="15.5" x14ac:dyDescent="0.35">
      <c r="A587" s="1" t="s">
        <v>1784</v>
      </c>
      <c r="B587" s="1" t="s">
        <v>2968</v>
      </c>
      <c r="C587" t="str">
        <f t="shared" si="9"/>
        <v>Rotich</v>
      </c>
      <c r="D587" t="s">
        <v>6371</v>
      </c>
      <c r="E587" t="s">
        <v>5040</v>
      </c>
    </row>
    <row r="588" spans="1:5" ht="15.5" x14ac:dyDescent="0.35">
      <c r="A588" s="1" t="s">
        <v>1783</v>
      </c>
      <c r="B588" s="1" t="s">
        <v>2969</v>
      </c>
      <c r="C588" t="str">
        <f t="shared" si="9"/>
        <v>Fetzer</v>
      </c>
      <c r="D588" t="s">
        <v>6371</v>
      </c>
      <c r="E588" t="s">
        <v>5202</v>
      </c>
    </row>
    <row r="589" spans="1:5" ht="15.5" x14ac:dyDescent="0.35">
      <c r="A589" s="1" t="s">
        <v>1782</v>
      </c>
      <c r="B589" s="1" t="s">
        <v>2970</v>
      </c>
      <c r="C589" t="str">
        <f t="shared" si="9"/>
        <v>Mattis</v>
      </c>
      <c r="D589" t="s">
        <v>6371</v>
      </c>
      <c r="E589" t="s">
        <v>5203</v>
      </c>
    </row>
    <row r="590" spans="1:5" ht="15.5" x14ac:dyDescent="0.35">
      <c r="A590" s="1" t="s">
        <v>1781</v>
      </c>
      <c r="B590" s="1" t="s">
        <v>2971</v>
      </c>
      <c r="C590" t="str">
        <f t="shared" si="9"/>
        <v>Cochran</v>
      </c>
      <c r="D590" t="s">
        <v>6373</v>
      </c>
      <c r="E590" t="s">
        <v>5204</v>
      </c>
    </row>
    <row r="591" spans="1:5" ht="15.5" x14ac:dyDescent="0.35">
      <c r="A591" s="1" t="s">
        <v>1780</v>
      </c>
      <c r="B591" s="1" t="s">
        <v>2972</v>
      </c>
      <c r="C591" t="str">
        <f t="shared" si="9"/>
        <v>Balinsky</v>
      </c>
      <c r="D591" t="s">
        <v>6371</v>
      </c>
      <c r="E591" t="s">
        <v>5205</v>
      </c>
    </row>
    <row r="592" spans="1:5" ht="15.5" x14ac:dyDescent="0.35">
      <c r="A592" s="1" t="s">
        <v>1779</v>
      </c>
      <c r="B592" s="1" t="s">
        <v>2973</v>
      </c>
      <c r="C592" t="str">
        <f t="shared" si="9"/>
        <v>Reilly</v>
      </c>
      <c r="D592" t="s">
        <v>6372</v>
      </c>
      <c r="E592" t="s">
        <v>4952</v>
      </c>
    </row>
    <row r="593" spans="1:5" ht="15.5" x14ac:dyDescent="0.35">
      <c r="A593" s="1" t="s">
        <v>1778</v>
      </c>
      <c r="B593" s="1" t="s">
        <v>2974</v>
      </c>
      <c r="C593" t="str">
        <f t="shared" si="9"/>
        <v>Johnson</v>
      </c>
      <c r="D593" t="s">
        <v>6371</v>
      </c>
      <c r="E593" t="s">
        <v>5206</v>
      </c>
    </row>
    <row r="594" spans="1:5" ht="15.5" x14ac:dyDescent="0.35">
      <c r="A594" s="1" t="s">
        <v>1777</v>
      </c>
      <c r="B594" s="1" t="s">
        <v>2975</v>
      </c>
      <c r="C594" t="str">
        <f t="shared" si="9"/>
        <v>Petry</v>
      </c>
      <c r="D594" t="s">
        <v>6371</v>
      </c>
      <c r="E594" t="s">
        <v>5207</v>
      </c>
    </row>
    <row r="595" spans="1:5" ht="15.5" x14ac:dyDescent="0.35">
      <c r="A595" s="1" t="s">
        <v>1776</v>
      </c>
      <c r="B595" s="1" t="s">
        <v>2976</v>
      </c>
      <c r="C595" t="str">
        <f t="shared" si="9"/>
        <v>Laleman</v>
      </c>
      <c r="D595" t="s">
        <v>6373</v>
      </c>
      <c r="E595" t="s">
        <v>5208</v>
      </c>
    </row>
    <row r="596" spans="1:5" ht="15.5" x14ac:dyDescent="0.35">
      <c r="A596" s="1" t="s">
        <v>1775</v>
      </c>
      <c r="B596" s="1" t="s">
        <v>2977</v>
      </c>
      <c r="C596" t="str">
        <f t="shared" si="9"/>
        <v>Colby</v>
      </c>
      <c r="D596" t="s">
        <v>6371</v>
      </c>
      <c r="E596" t="s">
        <v>5209</v>
      </c>
    </row>
    <row r="597" spans="1:5" ht="15.5" x14ac:dyDescent="0.35">
      <c r="A597" s="1" t="s">
        <v>1774</v>
      </c>
      <c r="B597" s="1" t="s">
        <v>2978</v>
      </c>
      <c r="C597" t="str">
        <f t="shared" si="9"/>
        <v>Wathke</v>
      </c>
      <c r="D597" t="s">
        <v>6372</v>
      </c>
      <c r="E597" t="s">
        <v>5210</v>
      </c>
    </row>
    <row r="598" spans="1:5" ht="15.5" x14ac:dyDescent="0.35">
      <c r="A598" s="1" t="s">
        <v>1773</v>
      </c>
      <c r="B598" s="1" t="s">
        <v>2979</v>
      </c>
      <c r="C598" t="str">
        <f t="shared" si="9"/>
        <v>Daly</v>
      </c>
      <c r="D598" t="s">
        <v>6372</v>
      </c>
      <c r="E598" t="s">
        <v>5211</v>
      </c>
    </row>
    <row r="599" spans="1:5" ht="15.5" x14ac:dyDescent="0.35">
      <c r="A599" s="1" t="s">
        <v>1772</v>
      </c>
      <c r="B599" s="1" t="s">
        <v>2980</v>
      </c>
      <c r="C599" t="str">
        <f t="shared" si="9"/>
        <v>Dillon</v>
      </c>
      <c r="D599" t="s">
        <v>6371</v>
      </c>
      <c r="E599" t="s">
        <v>5212</v>
      </c>
    </row>
    <row r="600" spans="1:5" ht="15.5" x14ac:dyDescent="0.35">
      <c r="A600" s="1" t="s">
        <v>1771</v>
      </c>
      <c r="B600" s="1" t="s">
        <v>2981</v>
      </c>
      <c r="C600" t="str">
        <f t="shared" si="9"/>
        <v>Pontes</v>
      </c>
      <c r="D600" t="s">
        <v>6371</v>
      </c>
      <c r="E600" t="s">
        <v>5213</v>
      </c>
    </row>
    <row r="601" spans="1:5" ht="15.5" x14ac:dyDescent="0.35">
      <c r="A601" s="1" t="s">
        <v>1770</v>
      </c>
      <c r="B601" s="1" t="s">
        <v>2982</v>
      </c>
      <c r="C601" t="str">
        <f t="shared" si="9"/>
        <v>Spies</v>
      </c>
      <c r="D601" t="s">
        <v>6372</v>
      </c>
      <c r="E601" t="s">
        <v>5214</v>
      </c>
    </row>
    <row r="602" spans="1:5" ht="15.5" x14ac:dyDescent="0.35">
      <c r="A602" s="1" t="s">
        <v>1769</v>
      </c>
      <c r="B602" s="1" t="s">
        <v>2983</v>
      </c>
      <c r="C602" t="str">
        <f t="shared" si="9"/>
        <v>Greig</v>
      </c>
      <c r="D602" t="s">
        <v>6371</v>
      </c>
      <c r="E602" t="s">
        <v>5215</v>
      </c>
    </row>
    <row r="603" spans="1:5" ht="15.5" x14ac:dyDescent="0.35">
      <c r="A603" s="1" t="s">
        <v>1768</v>
      </c>
      <c r="B603" s="1" t="s">
        <v>2984</v>
      </c>
      <c r="C603" t="str">
        <f t="shared" si="9"/>
        <v>Scott</v>
      </c>
      <c r="D603" t="s">
        <v>6373</v>
      </c>
      <c r="E603" t="s">
        <v>4897</v>
      </c>
    </row>
    <row r="604" spans="1:5" ht="15.5" x14ac:dyDescent="0.35">
      <c r="A604" s="1" t="s">
        <v>1767</v>
      </c>
      <c r="B604" s="1" t="s">
        <v>2985</v>
      </c>
      <c r="C604" t="str">
        <f t="shared" si="9"/>
        <v>Erlandson</v>
      </c>
      <c r="D604" t="s">
        <v>6373</v>
      </c>
      <c r="E604" t="s">
        <v>5216</v>
      </c>
    </row>
    <row r="605" spans="1:5" ht="15.5" x14ac:dyDescent="0.35">
      <c r="A605" s="1" t="s">
        <v>1766</v>
      </c>
      <c r="B605" s="1" t="s">
        <v>2986</v>
      </c>
      <c r="C605" t="str">
        <f t="shared" si="9"/>
        <v>Autrey</v>
      </c>
      <c r="D605" t="s">
        <v>6372</v>
      </c>
      <c r="E605" t="s">
        <v>5199</v>
      </c>
    </row>
    <row r="606" spans="1:5" ht="15.5" x14ac:dyDescent="0.35">
      <c r="A606" s="1" t="s">
        <v>1765</v>
      </c>
      <c r="B606" s="1" t="s">
        <v>2987</v>
      </c>
      <c r="C606" t="str">
        <f t="shared" si="9"/>
        <v>Alleman</v>
      </c>
      <c r="D606" t="s">
        <v>6372</v>
      </c>
      <c r="E606" t="s">
        <v>5217</v>
      </c>
    </row>
    <row r="607" spans="1:5" ht="15.5" x14ac:dyDescent="0.35">
      <c r="A607" s="1" t="s">
        <v>1764</v>
      </c>
      <c r="B607" s="1" t="s">
        <v>2988</v>
      </c>
      <c r="C607" t="str">
        <f t="shared" si="9"/>
        <v>Michalski</v>
      </c>
      <c r="D607" t="s">
        <v>6372</v>
      </c>
      <c r="E607" t="s">
        <v>5218</v>
      </c>
    </row>
    <row r="608" spans="1:5" ht="15.5" x14ac:dyDescent="0.35">
      <c r="A608" s="1" t="s">
        <v>1763</v>
      </c>
      <c r="B608" s="1" t="s">
        <v>2989</v>
      </c>
      <c r="C608" t="str">
        <f t="shared" si="9"/>
        <v>Grillo</v>
      </c>
      <c r="D608" t="s">
        <v>6372</v>
      </c>
      <c r="E608" t="s">
        <v>5219</v>
      </c>
    </row>
    <row r="609" spans="1:5" ht="15.5" x14ac:dyDescent="0.35">
      <c r="A609" s="1" t="s">
        <v>1762</v>
      </c>
      <c r="B609" s="1" t="s">
        <v>2990</v>
      </c>
      <c r="C609" t="str">
        <f t="shared" si="9"/>
        <v>Coronado</v>
      </c>
      <c r="D609" t="s">
        <v>6372</v>
      </c>
      <c r="E609" t="s">
        <v>5220</v>
      </c>
    </row>
    <row r="610" spans="1:5" ht="15.5" x14ac:dyDescent="0.35">
      <c r="A610" s="1" t="s">
        <v>1761</v>
      </c>
      <c r="B610" s="1" t="s">
        <v>2991</v>
      </c>
      <c r="C610" t="str">
        <f t="shared" si="9"/>
        <v>Dewine</v>
      </c>
      <c r="D610" t="s">
        <v>6372</v>
      </c>
      <c r="E610" t="s">
        <v>5221</v>
      </c>
    </row>
    <row r="611" spans="1:5" ht="15.5" x14ac:dyDescent="0.35">
      <c r="A611" s="1" t="s">
        <v>1760</v>
      </c>
      <c r="B611" s="1" t="s">
        <v>2992</v>
      </c>
      <c r="C611" t="str">
        <f t="shared" si="9"/>
        <v>Carman</v>
      </c>
      <c r="D611" t="s">
        <v>6373</v>
      </c>
      <c r="E611" t="s">
        <v>5222</v>
      </c>
    </row>
    <row r="612" spans="1:5" ht="15.5" x14ac:dyDescent="0.35">
      <c r="A612" s="1" t="s">
        <v>1759</v>
      </c>
      <c r="B612" s="1" t="s">
        <v>2993</v>
      </c>
      <c r="C612" t="str">
        <f t="shared" si="9"/>
        <v>Neems</v>
      </c>
      <c r="D612" t="s">
        <v>6372</v>
      </c>
      <c r="E612" t="s">
        <v>5223</v>
      </c>
    </row>
    <row r="613" spans="1:5" ht="15.5" x14ac:dyDescent="0.35">
      <c r="A613" s="1" t="s">
        <v>1758</v>
      </c>
      <c r="B613" s="1" t="s">
        <v>2994</v>
      </c>
      <c r="C613" t="str">
        <f t="shared" si="9"/>
        <v>Pesyna</v>
      </c>
      <c r="D613" t="s">
        <v>6371</v>
      </c>
      <c r="E613" t="s">
        <v>4953</v>
      </c>
    </row>
    <row r="614" spans="1:5" ht="15.5" x14ac:dyDescent="0.35">
      <c r="A614" s="1" t="s">
        <v>1757</v>
      </c>
      <c r="B614" s="1" t="s">
        <v>2995</v>
      </c>
      <c r="C614" t="str">
        <f t="shared" si="9"/>
        <v>Meling</v>
      </c>
      <c r="D614" t="s">
        <v>6371</v>
      </c>
      <c r="E614" t="s">
        <v>5224</v>
      </c>
    </row>
    <row r="615" spans="1:5" ht="15.5" x14ac:dyDescent="0.35">
      <c r="A615" s="1" t="s">
        <v>1756</v>
      </c>
      <c r="B615" s="1" t="s">
        <v>2996</v>
      </c>
      <c r="C615" t="str">
        <f t="shared" si="9"/>
        <v>Widlowski</v>
      </c>
      <c r="D615" t="s">
        <v>6372</v>
      </c>
      <c r="E615" t="s">
        <v>5225</v>
      </c>
    </row>
    <row r="616" spans="1:5" ht="15.5" x14ac:dyDescent="0.35">
      <c r="A616" s="1" t="s">
        <v>1755</v>
      </c>
      <c r="B616" s="1" t="s">
        <v>2997</v>
      </c>
      <c r="C616" t="str">
        <f t="shared" si="9"/>
        <v>Nadar</v>
      </c>
      <c r="D616" t="s">
        <v>6371</v>
      </c>
      <c r="E616" t="s">
        <v>5226</v>
      </c>
    </row>
    <row r="617" spans="1:5" ht="15.5" x14ac:dyDescent="0.35">
      <c r="A617" s="1" t="s">
        <v>1754</v>
      </c>
      <c r="B617" s="1" t="s">
        <v>2998</v>
      </c>
      <c r="C617" t="str">
        <f t="shared" si="9"/>
        <v>Turner</v>
      </c>
      <c r="D617" t="s">
        <v>6371</v>
      </c>
      <c r="E617" t="s">
        <v>5227</v>
      </c>
    </row>
    <row r="618" spans="1:5" ht="15.5" x14ac:dyDescent="0.35">
      <c r="A618" s="1" t="s">
        <v>1753</v>
      </c>
      <c r="B618" s="1" t="s">
        <v>2999</v>
      </c>
      <c r="C618" t="str">
        <f t="shared" si="9"/>
        <v>Walker</v>
      </c>
      <c r="D618" t="s">
        <v>6373</v>
      </c>
      <c r="E618" t="s">
        <v>4893</v>
      </c>
    </row>
    <row r="619" spans="1:5" ht="15.5" x14ac:dyDescent="0.35">
      <c r="A619" s="1" t="s">
        <v>1752</v>
      </c>
      <c r="B619" s="1" t="s">
        <v>3000</v>
      </c>
      <c r="C619" t="str">
        <f t="shared" si="9"/>
        <v>Leedham</v>
      </c>
      <c r="D619" t="s">
        <v>6371</v>
      </c>
      <c r="E619" t="s">
        <v>4890</v>
      </c>
    </row>
    <row r="620" spans="1:5" ht="15.5" x14ac:dyDescent="0.35">
      <c r="A620" s="1" t="s">
        <v>1751</v>
      </c>
      <c r="B620" s="1" t="s">
        <v>3001</v>
      </c>
      <c r="C620" t="str">
        <f t="shared" si="9"/>
        <v>Haglund</v>
      </c>
      <c r="D620" t="s">
        <v>6371</v>
      </c>
      <c r="E620" t="s">
        <v>4934</v>
      </c>
    </row>
    <row r="621" spans="1:5" ht="15.5" x14ac:dyDescent="0.35">
      <c r="A621" s="1" t="s">
        <v>1750</v>
      </c>
      <c r="B621" s="1" t="s">
        <v>3002</v>
      </c>
      <c r="C621" t="str">
        <f t="shared" si="9"/>
        <v>Mills</v>
      </c>
      <c r="D621" t="s">
        <v>6371</v>
      </c>
      <c r="E621" t="s">
        <v>5228</v>
      </c>
    </row>
    <row r="622" spans="1:5" ht="15.5" x14ac:dyDescent="0.35">
      <c r="A622" s="1" t="s">
        <v>1749</v>
      </c>
      <c r="B622" s="1" t="s">
        <v>3003</v>
      </c>
      <c r="C622" t="str">
        <f t="shared" si="9"/>
        <v>Drnjevich</v>
      </c>
      <c r="D622" t="s">
        <v>6373</v>
      </c>
      <c r="E622" t="s">
        <v>5229</v>
      </c>
    </row>
    <row r="623" spans="1:5" ht="15.5" x14ac:dyDescent="0.35">
      <c r="A623" s="1" t="s">
        <v>1748</v>
      </c>
      <c r="B623" s="1" t="s">
        <v>3004</v>
      </c>
      <c r="C623" t="str">
        <f t="shared" si="9"/>
        <v>Clay</v>
      </c>
      <c r="D623" t="s">
        <v>6372</v>
      </c>
      <c r="E623" t="s">
        <v>5230</v>
      </c>
    </row>
    <row r="624" spans="1:5" ht="15.5" x14ac:dyDescent="0.35">
      <c r="A624" s="1" t="s">
        <v>1747</v>
      </c>
      <c r="B624" s="1" t="s">
        <v>3005</v>
      </c>
      <c r="C624" t="str">
        <f t="shared" si="9"/>
        <v>Marbury</v>
      </c>
      <c r="D624" t="s">
        <v>6371</v>
      </c>
      <c r="E624" t="s">
        <v>5231</v>
      </c>
    </row>
    <row r="625" spans="1:5" ht="15.5" x14ac:dyDescent="0.35">
      <c r="A625" s="1" t="s">
        <v>1746</v>
      </c>
      <c r="B625" s="1" t="s">
        <v>3006</v>
      </c>
      <c r="C625" t="str">
        <f t="shared" si="9"/>
        <v>Coon</v>
      </c>
      <c r="D625" t="s">
        <v>6372</v>
      </c>
      <c r="E625" t="s">
        <v>5232</v>
      </c>
    </row>
    <row r="626" spans="1:5" ht="15.5" x14ac:dyDescent="0.35">
      <c r="A626" s="1" t="s">
        <v>1745</v>
      </c>
      <c r="B626" s="1" t="s">
        <v>3007</v>
      </c>
      <c r="C626" t="str">
        <f t="shared" si="9"/>
        <v>Vanttinen</v>
      </c>
      <c r="D626" t="s">
        <v>6372</v>
      </c>
      <c r="E626" t="s">
        <v>5233</v>
      </c>
    </row>
    <row r="627" spans="1:5" ht="15.5" x14ac:dyDescent="0.35">
      <c r="A627" s="1" t="s">
        <v>1744</v>
      </c>
      <c r="B627" s="1" t="s">
        <v>3008</v>
      </c>
      <c r="C627" t="str">
        <f t="shared" si="9"/>
        <v>Garges</v>
      </c>
      <c r="D627" t="s">
        <v>6372</v>
      </c>
      <c r="E627" t="s">
        <v>5234</v>
      </c>
    </row>
    <row r="628" spans="1:5" ht="15.5" x14ac:dyDescent="0.35">
      <c r="A628" s="1" t="s">
        <v>1743</v>
      </c>
      <c r="B628" s="1" t="s">
        <v>3009</v>
      </c>
      <c r="C628" t="str">
        <f t="shared" si="9"/>
        <v>Rivel</v>
      </c>
      <c r="D628" t="s">
        <v>6372</v>
      </c>
      <c r="E628" t="s">
        <v>5235</v>
      </c>
    </row>
    <row r="629" spans="1:5" ht="15.5" x14ac:dyDescent="0.35">
      <c r="A629" s="1" t="s">
        <v>1742</v>
      </c>
      <c r="B629" s="1" t="s">
        <v>3010</v>
      </c>
      <c r="C629" t="str">
        <f t="shared" si="9"/>
        <v>Lawson</v>
      </c>
      <c r="D629" t="s">
        <v>6373</v>
      </c>
      <c r="E629" t="s">
        <v>5236</v>
      </c>
    </row>
    <row r="630" spans="1:5" ht="15.5" x14ac:dyDescent="0.35">
      <c r="A630" s="1" t="s">
        <v>1741</v>
      </c>
      <c r="B630" s="1" t="s">
        <v>3011</v>
      </c>
      <c r="C630" t="str">
        <f t="shared" si="9"/>
        <v>Cale</v>
      </c>
      <c r="D630" t="s">
        <v>6372</v>
      </c>
      <c r="E630" t="s">
        <v>5237</v>
      </c>
    </row>
    <row r="631" spans="1:5" ht="15.5" x14ac:dyDescent="0.35">
      <c r="A631" s="1" t="s">
        <v>1740</v>
      </c>
      <c r="B631" s="1" t="s">
        <v>3012</v>
      </c>
      <c r="C631" t="str">
        <f t="shared" si="9"/>
        <v>Phillips</v>
      </c>
      <c r="D631" t="s">
        <v>6371</v>
      </c>
      <c r="E631" t="s">
        <v>5238</v>
      </c>
    </row>
    <row r="632" spans="1:5" ht="15.5" x14ac:dyDescent="0.35">
      <c r="A632" s="1" t="s">
        <v>1739</v>
      </c>
      <c r="B632" s="1" t="s">
        <v>3013</v>
      </c>
      <c r="C632" t="str">
        <f t="shared" si="9"/>
        <v>Stewart</v>
      </c>
      <c r="D632" t="s">
        <v>6373</v>
      </c>
      <c r="E632" t="s">
        <v>5239</v>
      </c>
    </row>
    <row r="633" spans="1:5" ht="15.5" x14ac:dyDescent="0.35">
      <c r="A633" s="1" t="s">
        <v>1738</v>
      </c>
      <c r="B633" s="1" t="s">
        <v>3014</v>
      </c>
      <c r="C633" t="str">
        <f t="shared" si="9"/>
        <v>Drotz</v>
      </c>
      <c r="D633" t="s">
        <v>6372</v>
      </c>
      <c r="E633" t="s">
        <v>4920</v>
      </c>
    </row>
    <row r="634" spans="1:5" ht="15.5" x14ac:dyDescent="0.35">
      <c r="A634" s="1" t="s">
        <v>1737</v>
      </c>
      <c r="B634" s="1" t="s">
        <v>3015</v>
      </c>
      <c r="C634" t="str">
        <f t="shared" si="9"/>
        <v>Mutai</v>
      </c>
      <c r="D634" t="s">
        <v>6372</v>
      </c>
      <c r="E634" t="s">
        <v>5078</v>
      </c>
    </row>
    <row r="635" spans="1:5" ht="15.5" x14ac:dyDescent="0.35">
      <c r="A635" s="1" t="s">
        <v>1736</v>
      </c>
      <c r="B635" s="1" t="s">
        <v>3016</v>
      </c>
      <c r="C635" t="str">
        <f t="shared" si="9"/>
        <v>Lovlien</v>
      </c>
      <c r="D635" t="s">
        <v>6373</v>
      </c>
      <c r="E635" t="s">
        <v>5240</v>
      </c>
    </row>
    <row r="636" spans="1:5" ht="15.5" x14ac:dyDescent="0.35">
      <c r="A636" s="1" t="s">
        <v>1735</v>
      </c>
      <c r="B636" s="1" t="s">
        <v>3017</v>
      </c>
      <c r="C636" t="str">
        <f t="shared" si="9"/>
        <v>Bruns</v>
      </c>
      <c r="D636" t="s">
        <v>6372</v>
      </c>
      <c r="E636" t="s">
        <v>5241</v>
      </c>
    </row>
    <row r="637" spans="1:5" ht="15.5" x14ac:dyDescent="0.35">
      <c r="A637" s="1" t="s">
        <v>1734</v>
      </c>
      <c r="B637" s="1" t="s">
        <v>3018</v>
      </c>
      <c r="C637" t="str">
        <f t="shared" si="9"/>
        <v>Stoney</v>
      </c>
      <c r="D637" t="s">
        <v>6373</v>
      </c>
      <c r="E637" t="s">
        <v>5242</v>
      </c>
    </row>
    <row r="638" spans="1:5" ht="15.5" x14ac:dyDescent="0.35">
      <c r="A638" s="1" t="s">
        <v>1733</v>
      </c>
      <c r="B638" s="1" t="s">
        <v>3019</v>
      </c>
      <c r="C638" t="str">
        <f t="shared" si="9"/>
        <v>Markert</v>
      </c>
      <c r="D638" t="s">
        <v>6371</v>
      </c>
      <c r="E638" t="s">
        <v>4942</v>
      </c>
    </row>
    <row r="639" spans="1:5" ht="15.5" x14ac:dyDescent="0.35">
      <c r="A639" s="1" t="s">
        <v>1732</v>
      </c>
      <c r="B639" s="1" t="s">
        <v>3020</v>
      </c>
      <c r="C639" t="str">
        <f t="shared" si="9"/>
        <v>McLucas</v>
      </c>
      <c r="D639" t="s">
        <v>6372</v>
      </c>
      <c r="E639" t="s">
        <v>4833</v>
      </c>
    </row>
    <row r="640" spans="1:5" ht="15.5" x14ac:dyDescent="0.35">
      <c r="A640" s="1" t="s">
        <v>1731</v>
      </c>
      <c r="B640" s="1" t="s">
        <v>3021</v>
      </c>
      <c r="C640" t="str">
        <f t="shared" si="9"/>
        <v>Erwin</v>
      </c>
      <c r="D640" t="s">
        <v>6371</v>
      </c>
      <c r="E640" t="s">
        <v>5243</v>
      </c>
    </row>
    <row r="641" spans="1:5" ht="15.5" x14ac:dyDescent="0.35">
      <c r="A641" s="1" t="s">
        <v>1730</v>
      </c>
      <c r="B641" s="1" t="s">
        <v>3022</v>
      </c>
      <c r="C641" t="str">
        <f t="shared" si="9"/>
        <v>Osborne</v>
      </c>
      <c r="D641" t="s">
        <v>6373</v>
      </c>
      <c r="E641" t="s">
        <v>5244</v>
      </c>
    </row>
    <row r="642" spans="1:5" ht="15.5" x14ac:dyDescent="0.35">
      <c r="A642" s="1" t="s">
        <v>1729</v>
      </c>
      <c r="B642" s="1" t="s">
        <v>3023</v>
      </c>
      <c r="C642" t="str">
        <f t="shared" si="9"/>
        <v>Otsuka</v>
      </c>
      <c r="D642" t="s">
        <v>6372</v>
      </c>
      <c r="E642" t="s">
        <v>5245</v>
      </c>
    </row>
    <row r="643" spans="1:5" ht="15.5" x14ac:dyDescent="0.35">
      <c r="A643" s="1" t="s">
        <v>1728</v>
      </c>
      <c r="B643" s="1" t="s">
        <v>3024</v>
      </c>
      <c r="C643" t="str">
        <f t="shared" ref="C643:C706" si="10">LEFT(B643,FIND(",",B643)-1)</f>
        <v>Smith</v>
      </c>
      <c r="D643" t="s">
        <v>6371</v>
      </c>
      <c r="E643" t="s">
        <v>5246</v>
      </c>
    </row>
    <row r="644" spans="1:5" ht="15.5" x14ac:dyDescent="0.35">
      <c r="A644" s="1" t="s">
        <v>1727</v>
      </c>
      <c r="B644" s="1" t="s">
        <v>3025</v>
      </c>
      <c r="C644" t="str">
        <f t="shared" si="10"/>
        <v>Myers</v>
      </c>
      <c r="D644" t="s">
        <v>6372</v>
      </c>
      <c r="E644" t="s">
        <v>4725</v>
      </c>
    </row>
    <row r="645" spans="1:5" ht="15.5" x14ac:dyDescent="0.35">
      <c r="A645" s="1" t="s">
        <v>1726</v>
      </c>
      <c r="B645" s="1" t="s">
        <v>3026</v>
      </c>
      <c r="C645" t="str">
        <f t="shared" si="10"/>
        <v>Cote</v>
      </c>
      <c r="D645" t="s">
        <v>6372</v>
      </c>
      <c r="E645" t="s">
        <v>5247</v>
      </c>
    </row>
    <row r="646" spans="1:5" ht="15.5" x14ac:dyDescent="0.35">
      <c r="A646" s="1" t="s">
        <v>1725</v>
      </c>
      <c r="B646" s="1" t="s">
        <v>3027</v>
      </c>
      <c r="C646" t="str">
        <f t="shared" si="10"/>
        <v>Ehrhardt</v>
      </c>
      <c r="D646" t="s">
        <v>6371</v>
      </c>
      <c r="E646" t="s">
        <v>5066</v>
      </c>
    </row>
    <row r="647" spans="1:5" ht="15.5" x14ac:dyDescent="0.35">
      <c r="A647" s="1" t="s">
        <v>1724</v>
      </c>
      <c r="B647" s="1" t="s">
        <v>3028</v>
      </c>
      <c r="C647" t="str">
        <f t="shared" si="10"/>
        <v>Petersen</v>
      </c>
      <c r="D647" t="s">
        <v>6371</v>
      </c>
      <c r="E647" t="s">
        <v>5248</v>
      </c>
    </row>
    <row r="648" spans="1:5" ht="15.5" x14ac:dyDescent="0.35">
      <c r="A648" s="1" t="s">
        <v>1723</v>
      </c>
      <c r="B648" s="1" t="s">
        <v>3029</v>
      </c>
      <c r="C648" t="str">
        <f t="shared" si="10"/>
        <v>Ertel</v>
      </c>
      <c r="D648" t="s">
        <v>6371</v>
      </c>
      <c r="E648" t="s">
        <v>5249</v>
      </c>
    </row>
    <row r="649" spans="1:5" ht="15.5" x14ac:dyDescent="0.35">
      <c r="A649" s="1" t="s">
        <v>1722</v>
      </c>
      <c r="B649" s="1" t="s">
        <v>3030</v>
      </c>
      <c r="C649" t="str">
        <f t="shared" si="10"/>
        <v>Lanza</v>
      </c>
      <c r="D649" t="s">
        <v>6372</v>
      </c>
      <c r="E649" t="s">
        <v>5250</v>
      </c>
    </row>
    <row r="650" spans="1:5" ht="15.5" x14ac:dyDescent="0.35">
      <c r="A650" s="1" t="s">
        <v>1721</v>
      </c>
      <c r="B650" s="1" t="s">
        <v>3031</v>
      </c>
      <c r="C650" t="str">
        <f t="shared" si="10"/>
        <v>Picklesimer</v>
      </c>
      <c r="D650" t="s">
        <v>6372</v>
      </c>
      <c r="E650" t="s">
        <v>5067</v>
      </c>
    </row>
    <row r="651" spans="1:5" ht="15.5" x14ac:dyDescent="0.35">
      <c r="A651" s="1" t="s">
        <v>1720</v>
      </c>
      <c r="B651" s="1" t="s">
        <v>3032</v>
      </c>
      <c r="C651" t="str">
        <f t="shared" si="10"/>
        <v>Giles</v>
      </c>
      <c r="D651" t="s">
        <v>6371</v>
      </c>
      <c r="E651" t="s">
        <v>5251</v>
      </c>
    </row>
    <row r="652" spans="1:5" ht="15.5" x14ac:dyDescent="0.35">
      <c r="A652" s="1" t="s">
        <v>1719</v>
      </c>
      <c r="B652" s="1" t="s">
        <v>3033</v>
      </c>
      <c r="C652" t="str">
        <f t="shared" si="10"/>
        <v>Harmon</v>
      </c>
      <c r="D652" t="s">
        <v>6372</v>
      </c>
      <c r="E652" t="s">
        <v>4730</v>
      </c>
    </row>
    <row r="653" spans="1:5" ht="15.5" x14ac:dyDescent="0.35">
      <c r="A653" s="1" t="s">
        <v>1718</v>
      </c>
      <c r="B653" s="1" t="s">
        <v>3034</v>
      </c>
      <c r="C653" t="str">
        <f t="shared" si="10"/>
        <v>Pennings</v>
      </c>
      <c r="D653" t="s">
        <v>6371</v>
      </c>
      <c r="E653" t="s">
        <v>5252</v>
      </c>
    </row>
    <row r="654" spans="1:5" ht="15.5" x14ac:dyDescent="0.35">
      <c r="A654" s="1" t="s">
        <v>1717</v>
      </c>
      <c r="B654" s="1" t="s">
        <v>3035</v>
      </c>
      <c r="C654" t="str">
        <f t="shared" si="10"/>
        <v>Tseronis</v>
      </c>
      <c r="D654" t="s">
        <v>6372</v>
      </c>
      <c r="E654" t="s">
        <v>5253</v>
      </c>
    </row>
    <row r="655" spans="1:5" ht="15.5" x14ac:dyDescent="0.35">
      <c r="A655" s="1" t="s">
        <v>1716</v>
      </c>
      <c r="B655" s="1" t="s">
        <v>3036</v>
      </c>
      <c r="C655" t="str">
        <f t="shared" si="10"/>
        <v>Aliff</v>
      </c>
      <c r="D655" t="s">
        <v>6372</v>
      </c>
      <c r="E655" t="s">
        <v>4808</v>
      </c>
    </row>
    <row r="656" spans="1:5" ht="15.5" x14ac:dyDescent="0.35">
      <c r="A656" s="1" t="s">
        <v>1715</v>
      </c>
      <c r="B656" s="1" t="s">
        <v>3037</v>
      </c>
      <c r="C656" t="str">
        <f t="shared" si="10"/>
        <v>Willenberg</v>
      </c>
      <c r="D656" t="s">
        <v>6372</v>
      </c>
      <c r="E656" t="s">
        <v>5254</v>
      </c>
    </row>
    <row r="657" spans="1:5" ht="15.5" x14ac:dyDescent="0.35">
      <c r="A657" s="1" t="s">
        <v>1714</v>
      </c>
      <c r="B657" s="1" t="s">
        <v>3038</v>
      </c>
      <c r="C657" t="str">
        <f t="shared" si="10"/>
        <v>Millett</v>
      </c>
      <c r="D657" t="s">
        <v>6372</v>
      </c>
      <c r="E657" t="s">
        <v>5255</v>
      </c>
    </row>
    <row r="658" spans="1:5" ht="15.5" x14ac:dyDescent="0.35">
      <c r="A658" s="1" t="s">
        <v>1713</v>
      </c>
      <c r="B658" s="1" t="s">
        <v>3039</v>
      </c>
      <c r="C658" t="str">
        <f t="shared" si="10"/>
        <v>Haley</v>
      </c>
      <c r="D658" t="s">
        <v>6371</v>
      </c>
      <c r="E658" t="s">
        <v>5256</v>
      </c>
    </row>
    <row r="659" spans="1:5" ht="15.5" x14ac:dyDescent="0.35">
      <c r="A659" s="1" t="s">
        <v>1712</v>
      </c>
      <c r="B659" s="1" t="s">
        <v>3040</v>
      </c>
      <c r="C659" t="str">
        <f t="shared" si="10"/>
        <v>Ackerman</v>
      </c>
      <c r="D659" t="s">
        <v>6371</v>
      </c>
      <c r="E659" t="s">
        <v>5257</v>
      </c>
    </row>
    <row r="660" spans="1:5" ht="15.5" x14ac:dyDescent="0.35">
      <c r="A660" s="1" t="s">
        <v>1711</v>
      </c>
      <c r="B660" s="1" t="s">
        <v>3041</v>
      </c>
      <c r="C660" t="str">
        <f t="shared" si="10"/>
        <v>Valdez</v>
      </c>
      <c r="D660" t="s">
        <v>6371</v>
      </c>
      <c r="E660" t="s">
        <v>5258</v>
      </c>
    </row>
    <row r="661" spans="1:5" ht="15.5" x14ac:dyDescent="0.35">
      <c r="A661" s="1" t="s">
        <v>1710</v>
      </c>
      <c r="B661" s="1" t="s">
        <v>3042</v>
      </c>
      <c r="C661" t="str">
        <f t="shared" si="10"/>
        <v>Michaud</v>
      </c>
      <c r="D661" t="s">
        <v>6371</v>
      </c>
      <c r="E661" t="s">
        <v>5259</v>
      </c>
    </row>
    <row r="662" spans="1:5" ht="15.5" x14ac:dyDescent="0.35">
      <c r="A662" s="1" t="s">
        <v>1709</v>
      </c>
      <c r="B662" s="1" t="s">
        <v>3043</v>
      </c>
      <c r="C662" t="str">
        <f t="shared" si="10"/>
        <v>Gunnink</v>
      </c>
      <c r="D662" t="s">
        <v>6372</v>
      </c>
      <c r="E662" t="s">
        <v>5260</v>
      </c>
    </row>
    <row r="663" spans="1:5" ht="15.5" x14ac:dyDescent="0.35">
      <c r="A663" s="1" t="s">
        <v>1708</v>
      </c>
      <c r="B663" s="1" t="s">
        <v>3044</v>
      </c>
      <c r="C663" t="str">
        <f t="shared" si="10"/>
        <v>Knight</v>
      </c>
      <c r="D663" t="s">
        <v>6372</v>
      </c>
      <c r="E663" t="s">
        <v>5261</v>
      </c>
    </row>
    <row r="664" spans="1:5" ht="15.5" x14ac:dyDescent="0.35">
      <c r="A664" s="1" t="s">
        <v>1707</v>
      </c>
      <c r="B664" s="1" t="s">
        <v>3045</v>
      </c>
      <c r="C664" t="str">
        <f t="shared" si="10"/>
        <v>Grosscup</v>
      </c>
      <c r="D664" t="s">
        <v>6372</v>
      </c>
      <c r="E664" t="s">
        <v>5262</v>
      </c>
    </row>
    <row r="665" spans="1:5" ht="15.5" x14ac:dyDescent="0.35">
      <c r="A665" s="1" t="s">
        <v>1706</v>
      </c>
      <c r="B665" s="1" t="s">
        <v>3046</v>
      </c>
      <c r="C665" t="str">
        <f t="shared" si="10"/>
        <v>Koniuch</v>
      </c>
      <c r="D665" t="s">
        <v>6371</v>
      </c>
      <c r="E665" t="s">
        <v>5263</v>
      </c>
    </row>
    <row r="666" spans="1:5" ht="15.5" x14ac:dyDescent="0.35">
      <c r="A666" s="1" t="s">
        <v>1705</v>
      </c>
      <c r="B666" s="1" t="s">
        <v>3047</v>
      </c>
      <c r="C666" t="str">
        <f t="shared" si="10"/>
        <v>Heitzman</v>
      </c>
      <c r="D666" t="s">
        <v>6371</v>
      </c>
      <c r="E666" t="s">
        <v>5264</v>
      </c>
    </row>
    <row r="667" spans="1:5" ht="15.5" x14ac:dyDescent="0.35">
      <c r="A667" s="1" t="s">
        <v>1704</v>
      </c>
      <c r="B667" s="1" t="s">
        <v>3048</v>
      </c>
      <c r="C667" t="str">
        <f t="shared" si="10"/>
        <v>Tatton</v>
      </c>
      <c r="D667" t="s">
        <v>6372</v>
      </c>
      <c r="E667" t="s">
        <v>5265</v>
      </c>
    </row>
    <row r="668" spans="1:5" ht="15.5" x14ac:dyDescent="0.35">
      <c r="A668" s="1" t="s">
        <v>1703</v>
      </c>
      <c r="B668" s="1" t="s">
        <v>3049</v>
      </c>
      <c r="C668" t="str">
        <f t="shared" si="10"/>
        <v>Flanagan</v>
      </c>
      <c r="D668" t="s">
        <v>6373</v>
      </c>
      <c r="E668" t="s">
        <v>5182</v>
      </c>
    </row>
    <row r="669" spans="1:5" ht="15.5" x14ac:dyDescent="0.35">
      <c r="A669" s="1" t="s">
        <v>1702</v>
      </c>
      <c r="B669" s="1" t="s">
        <v>3050</v>
      </c>
      <c r="C669" t="str">
        <f t="shared" si="10"/>
        <v>Funk</v>
      </c>
      <c r="D669" t="s">
        <v>6373</v>
      </c>
      <c r="E669" t="s">
        <v>5266</v>
      </c>
    </row>
    <row r="670" spans="1:5" ht="15.5" x14ac:dyDescent="0.35">
      <c r="A670" s="1" t="s">
        <v>1701</v>
      </c>
      <c r="B670" s="1" t="s">
        <v>3051</v>
      </c>
      <c r="C670" t="str">
        <f t="shared" si="10"/>
        <v>Davenport</v>
      </c>
      <c r="D670" t="s">
        <v>6372</v>
      </c>
      <c r="E670" t="s">
        <v>4889</v>
      </c>
    </row>
    <row r="671" spans="1:5" ht="15.5" x14ac:dyDescent="0.35">
      <c r="A671" s="1" t="s">
        <v>1700</v>
      </c>
      <c r="B671" s="1" t="s">
        <v>3052</v>
      </c>
      <c r="C671" t="str">
        <f t="shared" si="10"/>
        <v>Nicholson</v>
      </c>
      <c r="D671" t="s">
        <v>6373</v>
      </c>
      <c r="E671" t="s">
        <v>4794</v>
      </c>
    </row>
    <row r="672" spans="1:5" ht="15.5" x14ac:dyDescent="0.35">
      <c r="A672" s="1" t="s">
        <v>1699</v>
      </c>
      <c r="B672" s="1" t="s">
        <v>3053</v>
      </c>
      <c r="C672" t="str">
        <f t="shared" si="10"/>
        <v>Lindbloom</v>
      </c>
      <c r="D672" t="s">
        <v>6372</v>
      </c>
      <c r="E672" t="s">
        <v>5267</v>
      </c>
    </row>
    <row r="673" spans="1:5" ht="15.5" x14ac:dyDescent="0.35">
      <c r="A673" s="1" t="s">
        <v>1698</v>
      </c>
      <c r="B673" s="1" t="s">
        <v>3054</v>
      </c>
      <c r="C673" t="str">
        <f t="shared" si="10"/>
        <v>Wijayaratne</v>
      </c>
      <c r="D673" t="s">
        <v>6371</v>
      </c>
      <c r="E673" t="s">
        <v>5268</v>
      </c>
    </row>
    <row r="674" spans="1:5" ht="15.5" x14ac:dyDescent="0.35">
      <c r="A674" s="1" t="s">
        <v>1697</v>
      </c>
      <c r="B674" s="1" t="s">
        <v>3055</v>
      </c>
      <c r="C674" t="str">
        <f t="shared" si="10"/>
        <v>Ainsworth</v>
      </c>
      <c r="D674" t="s">
        <v>6371</v>
      </c>
      <c r="E674" t="s">
        <v>5269</v>
      </c>
    </row>
    <row r="675" spans="1:5" ht="15.5" x14ac:dyDescent="0.35">
      <c r="A675" s="1" t="s">
        <v>1696</v>
      </c>
      <c r="B675" s="1" t="s">
        <v>3056</v>
      </c>
      <c r="C675" t="str">
        <f t="shared" si="10"/>
        <v>Gayagoy</v>
      </c>
      <c r="D675" t="s">
        <v>6371</v>
      </c>
      <c r="E675" t="s">
        <v>5270</v>
      </c>
    </row>
    <row r="676" spans="1:5" ht="15.5" x14ac:dyDescent="0.35">
      <c r="A676" s="1" t="s">
        <v>1695</v>
      </c>
      <c r="B676" s="1" t="s">
        <v>3057</v>
      </c>
      <c r="C676" t="str">
        <f t="shared" si="10"/>
        <v>Fitzmaurice</v>
      </c>
      <c r="D676" t="s">
        <v>6371</v>
      </c>
      <c r="E676" t="s">
        <v>5271</v>
      </c>
    </row>
    <row r="677" spans="1:5" ht="15.5" x14ac:dyDescent="0.35">
      <c r="A677" s="1" t="s">
        <v>1694</v>
      </c>
      <c r="B677" s="1" t="s">
        <v>3058</v>
      </c>
      <c r="C677" t="str">
        <f t="shared" si="10"/>
        <v>Rodriguez</v>
      </c>
      <c r="D677" t="s">
        <v>6371</v>
      </c>
      <c r="E677" t="s">
        <v>5272</v>
      </c>
    </row>
    <row r="678" spans="1:5" ht="15.5" x14ac:dyDescent="0.35">
      <c r="A678" s="1" t="s">
        <v>1693</v>
      </c>
      <c r="B678" s="1" t="s">
        <v>3059</v>
      </c>
      <c r="C678" t="str">
        <f t="shared" si="10"/>
        <v>Tsoucas</v>
      </c>
      <c r="D678" t="s">
        <v>6373</v>
      </c>
      <c r="E678" t="s">
        <v>5273</v>
      </c>
    </row>
    <row r="679" spans="1:5" ht="15.5" x14ac:dyDescent="0.35">
      <c r="A679" s="1" t="s">
        <v>1692</v>
      </c>
      <c r="B679" s="1" t="s">
        <v>3060</v>
      </c>
      <c r="C679" t="str">
        <f t="shared" si="10"/>
        <v>Muhly</v>
      </c>
      <c r="D679" t="s">
        <v>6371</v>
      </c>
      <c r="E679" t="s">
        <v>5274</v>
      </c>
    </row>
    <row r="680" spans="1:5" ht="15.5" x14ac:dyDescent="0.35">
      <c r="A680" s="1" t="s">
        <v>1691</v>
      </c>
      <c r="B680" s="1" t="s">
        <v>3061</v>
      </c>
      <c r="C680" t="str">
        <f t="shared" si="10"/>
        <v>Lund</v>
      </c>
      <c r="D680" t="s">
        <v>6372</v>
      </c>
      <c r="E680" t="s">
        <v>5275</v>
      </c>
    </row>
    <row r="681" spans="1:5" ht="15.5" x14ac:dyDescent="0.35">
      <c r="A681" s="1" t="s">
        <v>1690</v>
      </c>
      <c r="B681" s="1" t="s">
        <v>3062</v>
      </c>
      <c r="C681" t="str">
        <f t="shared" si="10"/>
        <v>Battaglino</v>
      </c>
      <c r="D681" t="s">
        <v>6372</v>
      </c>
      <c r="E681" t="s">
        <v>5065</v>
      </c>
    </row>
    <row r="682" spans="1:5" ht="15.5" x14ac:dyDescent="0.35">
      <c r="A682" s="1" t="s">
        <v>1689</v>
      </c>
      <c r="B682" s="1" t="s">
        <v>3063</v>
      </c>
      <c r="C682" t="str">
        <f t="shared" si="10"/>
        <v>Pena</v>
      </c>
      <c r="D682" t="s">
        <v>6371</v>
      </c>
      <c r="E682" t="s">
        <v>5276</v>
      </c>
    </row>
    <row r="683" spans="1:5" ht="15.5" x14ac:dyDescent="0.35">
      <c r="A683" s="1" t="s">
        <v>1688</v>
      </c>
      <c r="B683" s="1" t="s">
        <v>3064</v>
      </c>
      <c r="C683" t="str">
        <f t="shared" si="10"/>
        <v>Thomason</v>
      </c>
      <c r="D683" t="s">
        <v>6373</v>
      </c>
      <c r="E683" t="s">
        <v>5277</v>
      </c>
    </row>
    <row r="684" spans="1:5" ht="15.5" x14ac:dyDescent="0.35">
      <c r="A684" s="1" t="s">
        <v>1687</v>
      </c>
      <c r="B684" s="1" t="s">
        <v>3065</v>
      </c>
      <c r="C684" t="str">
        <f t="shared" si="10"/>
        <v>Hancox</v>
      </c>
      <c r="D684" t="s">
        <v>6371</v>
      </c>
      <c r="E684" t="s">
        <v>4810</v>
      </c>
    </row>
    <row r="685" spans="1:5" ht="15.5" x14ac:dyDescent="0.35">
      <c r="A685" s="1" t="s">
        <v>1686</v>
      </c>
      <c r="B685" s="1" t="s">
        <v>3066</v>
      </c>
      <c r="C685" t="str">
        <f t="shared" si="10"/>
        <v>Canarecci</v>
      </c>
      <c r="D685" t="s">
        <v>6371</v>
      </c>
      <c r="E685" t="s">
        <v>5278</v>
      </c>
    </row>
    <row r="686" spans="1:5" ht="15.5" x14ac:dyDescent="0.35">
      <c r="A686" s="1" t="s">
        <v>1685</v>
      </c>
      <c r="B686" s="1" t="s">
        <v>3067</v>
      </c>
      <c r="C686" t="str">
        <f t="shared" si="10"/>
        <v>Toupin</v>
      </c>
      <c r="D686" t="s">
        <v>6372</v>
      </c>
      <c r="E686" t="s">
        <v>5279</v>
      </c>
    </row>
    <row r="687" spans="1:5" ht="15.5" x14ac:dyDescent="0.35">
      <c r="A687" s="1" t="s">
        <v>1684</v>
      </c>
      <c r="B687" s="1" t="s">
        <v>3068</v>
      </c>
      <c r="C687" t="str">
        <f t="shared" si="10"/>
        <v>Mulley</v>
      </c>
      <c r="D687" t="s">
        <v>6372</v>
      </c>
      <c r="E687" t="s">
        <v>5280</v>
      </c>
    </row>
    <row r="688" spans="1:5" ht="15.5" x14ac:dyDescent="0.35">
      <c r="A688" s="1" t="s">
        <v>1683</v>
      </c>
      <c r="B688" s="1" t="s">
        <v>3069</v>
      </c>
      <c r="C688" t="str">
        <f t="shared" si="10"/>
        <v>Parry</v>
      </c>
      <c r="D688" t="s">
        <v>6371</v>
      </c>
      <c r="E688" t="s">
        <v>5281</v>
      </c>
    </row>
    <row r="689" spans="1:5" ht="15.5" x14ac:dyDescent="0.35">
      <c r="A689" s="1" t="s">
        <v>1682</v>
      </c>
      <c r="B689" s="1" t="s">
        <v>3070</v>
      </c>
      <c r="C689" t="str">
        <f t="shared" si="10"/>
        <v>Mason Cox</v>
      </c>
      <c r="D689" t="s">
        <v>6371</v>
      </c>
      <c r="E689" t="s">
        <v>5282</v>
      </c>
    </row>
    <row r="690" spans="1:5" ht="15.5" x14ac:dyDescent="0.35">
      <c r="A690" s="1" t="s">
        <v>1681</v>
      </c>
      <c r="B690" s="1" t="s">
        <v>3071</v>
      </c>
      <c r="C690" t="str">
        <f t="shared" si="10"/>
        <v>Thompson</v>
      </c>
      <c r="D690" t="s">
        <v>6371</v>
      </c>
      <c r="E690" t="s">
        <v>5283</v>
      </c>
    </row>
    <row r="691" spans="1:5" ht="15.5" x14ac:dyDescent="0.35">
      <c r="A691" s="1" t="s">
        <v>1680</v>
      </c>
      <c r="B691" s="1" t="s">
        <v>3072</v>
      </c>
      <c r="C691" t="str">
        <f t="shared" si="10"/>
        <v>Nelson</v>
      </c>
      <c r="D691" t="s">
        <v>6371</v>
      </c>
      <c r="E691" t="s">
        <v>5284</v>
      </c>
    </row>
    <row r="692" spans="1:5" ht="15.5" x14ac:dyDescent="0.35">
      <c r="A692" s="1" t="s">
        <v>1679</v>
      </c>
      <c r="B692" s="1" t="s">
        <v>3073</v>
      </c>
      <c r="C692" t="str">
        <f t="shared" si="10"/>
        <v>Forte</v>
      </c>
      <c r="D692" t="s">
        <v>6371</v>
      </c>
      <c r="E692" t="s">
        <v>5285</v>
      </c>
    </row>
    <row r="693" spans="1:5" ht="15.5" x14ac:dyDescent="0.35">
      <c r="A693" s="1" t="s">
        <v>1678</v>
      </c>
      <c r="B693" s="1" t="s">
        <v>3074</v>
      </c>
      <c r="C693" t="str">
        <f t="shared" si="10"/>
        <v>Corona Iturriaga</v>
      </c>
      <c r="D693" t="s">
        <v>6372</v>
      </c>
      <c r="E693" t="s">
        <v>5286</v>
      </c>
    </row>
    <row r="694" spans="1:5" ht="15.5" x14ac:dyDescent="0.35">
      <c r="A694" s="1" t="s">
        <v>1677</v>
      </c>
      <c r="B694" s="1" t="s">
        <v>3075</v>
      </c>
      <c r="C694" t="str">
        <f t="shared" si="10"/>
        <v>McCollum</v>
      </c>
      <c r="D694" t="s">
        <v>6373</v>
      </c>
      <c r="E694" t="s">
        <v>5287</v>
      </c>
    </row>
    <row r="695" spans="1:5" ht="15.5" x14ac:dyDescent="0.35">
      <c r="A695" s="1" t="s">
        <v>1676</v>
      </c>
      <c r="B695" s="1" t="s">
        <v>3076</v>
      </c>
      <c r="C695" t="str">
        <f t="shared" si="10"/>
        <v>Hevner</v>
      </c>
      <c r="D695" t="s">
        <v>6371</v>
      </c>
      <c r="E695" t="s">
        <v>5288</v>
      </c>
    </row>
    <row r="696" spans="1:5" ht="15.5" x14ac:dyDescent="0.35">
      <c r="A696" s="1" t="s">
        <v>1675</v>
      </c>
      <c r="B696" s="1" t="s">
        <v>3077</v>
      </c>
      <c r="C696" t="str">
        <f t="shared" si="10"/>
        <v>Looi</v>
      </c>
      <c r="D696" t="s">
        <v>6372</v>
      </c>
      <c r="E696" t="s">
        <v>5289</v>
      </c>
    </row>
    <row r="697" spans="1:5" ht="15.5" x14ac:dyDescent="0.35">
      <c r="A697" s="1" t="s">
        <v>1674</v>
      </c>
      <c r="B697" s="1" t="s">
        <v>3078</v>
      </c>
      <c r="C697" t="str">
        <f t="shared" si="10"/>
        <v>Power</v>
      </c>
      <c r="D697" t="s">
        <v>6372</v>
      </c>
      <c r="E697" t="s">
        <v>5290</v>
      </c>
    </row>
    <row r="698" spans="1:5" ht="15.5" x14ac:dyDescent="0.35">
      <c r="A698" s="1" t="s">
        <v>1673</v>
      </c>
      <c r="B698" s="1" t="s">
        <v>3079</v>
      </c>
      <c r="C698" t="str">
        <f t="shared" si="10"/>
        <v>Routon</v>
      </c>
      <c r="D698" t="s">
        <v>6372</v>
      </c>
      <c r="E698" t="s">
        <v>5291</v>
      </c>
    </row>
    <row r="699" spans="1:5" ht="15.5" x14ac:dyDescent="0.35">
      <c r="A699" s="1" t="s">
        <v>1672</v>
      </c>
      <c r="B699" s="1" t="s">
        <v>3080</v>
      </c>
      <c r="C699" t="str">
        <f t="shared" si="10"/>
        <v>Dochelli</v>
      </c>
      <c r="D699" t="s">
        <v>6371</v>
      </c>
      <c r="E699" t="s">
        <v>4797</v>
      </c>
    </row>
    <row r="700" spans="1:5" ht="15.5" x14ac:dyDescent="0.35">
      <c r="A700" s="1" t="s">
        <v>1671</v>
      </c>
      <c r="B700" s="1" t="s">
        <v>3081</v>
      </c>
      <c r="C700" t="str">
        <f t="shared" si="10"/>
        <v>Gillespie</v>
      </c>
      <c r="D700" t="s">
        <v>6371</v>
      </c>
      <c r="E700" t="s">
        <v>5292</v>
      </c>
    </row>
    <row r="701" spans="1:5" ht="15.5" x14ac:dyDescent="0.35">
      <c r="A701" s="1" t="s">
        <v>1670</v>
      </c>
      <c r="B701" s="1" t="s">
        <v>3082</v>
      </c>
      <c r="C701" t="str">
        <f t="shared" si="10"/>
        <v>Oskvig</v>
      </c>
      <c r="D701" t="s">
        <v>6372</v>
      </c>
      <c r="E701" t="s">
        <v>5293</v>
      </c>
    </row>
    <row r="702" spans="1:5" ht="15.5" x14ac:dyDescent="0.35">
      <c r="A702" s="1" t="s">
        <v>1669</v>
      </c>
      <c r="B702" s="1" t="s">
        <v>3083</v>
      </c>
      <c r="C702" t="str">
        <f t="shared" si="10"/>
        <v>Holland-Stergar</v>
      </c>
      <c r="D702" t="s">
        <v>6373</v>
      </c>
      <c r="E702" t="s">
        <v>5294</v>
      </c>
    </row>
    <row r="703" spans="1:5" ht="15.5" x14ac:dyDescent="0.35">
      <c r="A703" s="1" t="s">
        <v>1668</v>
      </c>
      <c r="B703" s="1" t="s">
        <v>3084</v>
      </c>
      <c r="C703" t="str">
        <f t="shared" si="10"/>
        <v>Arai</v>
      </c>
      <c r="D703" t="s">
        <v>6372</v>
      </c>
      <c r="E703" t="s">
        <v>5295</v>
      </c>
    </row>
    <row r="704" spans="1:5" ht="15.5" x14ac:dyDescent="0.35">
      <c r="A704" s="1" t="s">
        <v>1667</v>
      </c>
      <c r="B704" s="1" t="s">
        <v>3085</v>
      </c>
      <c r="C704" t="str">
        <f t="shared" si="10"/>
        <v>Olausson</v>
      </c>
      <c r="D704" t="s">
        <v>6372</v>
      </c>
      <c r="E704" t="s">
        <v>5296</v>
      </c>
    </row>
    <row r="705" spans="1:5" ht="15.5" x14ac:dyDescent="0.35">
      <c r="A705" s="1" t="s">
        <v>1666</v>
      </c>
      <c r="B705" s="1" t="s">
        <v>3086</v>
      </c>
      <c r="C705" t="str">
        <f t="shared" si="10"/>
        <v>Wagner</v>
      </c>
      <c r="D705" t="s">
        <v>6371</v>
      </c>
      <c r="E705" t="s">
        <v>4791</v>
      </c>
    </row>
    <row r="706" spans="1:5" ht="15.5" x14ac:dyDescent="0.35">
      <c r="A706" s="1" t="s">
        <v>1665</v>
      </c>
      <c r="B706" s="1" t="s">
        <v>3087</v>
      </c>
      <c r="C706" t="str">
        <f t="shared" si="10"/>
        <v>Delong</v>
      </c>
      <c r="D706" t="s">
        <v>6371</v>
      </c>
      <c r="E706" t="s">
        <v>5297</v>
      </c>
    </row>
    <row r="707" spans="1:5" ht="15.5" x14ac:dyDescent="0.35">
      <c r="A707" s="1" t="s">
        <v>1664</v>
      </c>
      <c r="B707" s="1" t="s">
        <v>3088</v>
      </c>
      <c r="C707" t="str">
        <f t="shared" ref="C707:C770" si="11">LEFT(B707,FIND(",",B707)-1)</f>
        <v>Mehech</v>
      </c>
      <c r="D707" t="s">
        <v>6372</v>
      </c>
      <c r="E707" t="s">
        <v>5298</v>
      </c>
    </row>
    <row r="708" spans="1:5" ht="15.5" x14ac:dyDescent="0.35">
      <c r="A708" s="1" t="s">
        <v>1663</v>
      </c>
      <c r="B708" s="1" t="s">
        <v>3089</v>
      </c>
      <c r="C708" t="str">
        <f t="shared" si="11"/>
        <v>Machiela</v>
      </c>
      <c r="D708" t="s">
        <v>6371</v>
      </c>
      <c r="E708" t="s">
        <v>5087</v>
      </c>
    </row>
    <row r="709" spans="1:5" ht="15.5" x14ac:dyDescent="0.35">
      <c r="A709" s="1" t="s">
        <v>1662</v>
      </c>
      <c r="B709" s="1" t="s">
        <v>3090</v>
      </c>
      <c r="C709" t="str">
        <f t="shared" si="11"/>
        <v>Young</v>
      </c>
      <c r="D709" t="s">
        <v>6373</v>
      </c>
      <c r="E709" t="s">
        <v>5161</v>
      </c>
    </row>
    <row r="710" spans="1:5" ht="15.5" x14ac:dyDescent="0.35">
      <c r="A710" s="1" t="s">
        <v>1661</v>
      </c>
      <c r="B710" s="1" t="s">
        <v>3091</v>
      </c>
      <c r="C710" t="str">
        <f t="shared" si="11"/>
        <v>Dupere</v>
      </c>
      <c r="D710" t="s">
        <v>6373</v>
      </c>
      <c r="E710" t="s">
        <v>5299</v>
      </c>
    </row>
    <row r="711" spans="1:5" ht="15.5" x14ac:dyDescent="0.35">
      <c r="A711" s="1" t="s">
        <v>1660</v>
      </c>
      <c r="B711" s="1" t="s">
        <v>3092</v>
      </c>
      <c r="C711" t="str">
        <f t="shared" si="11"/>
        <v>Iandolo</v>
      </c>
      <c r="D711" t="s">
        <v>6371</v>
      </c>
      <c r="E711" t="s">
        <v>5300</v>
      </c>
    </row>
    <row r="712" spans="1:5" ht="15.5" x14ac:dyDescent="0.35">
      <c r="A712" s="1" t="s">
        <v>1659</v>
      </c>
      <c r="B712" s="1" t="s">
        <v>3093</v>
      </c>
      <c r="C712" t="str">
        <f t="shared" si="11"/>
        <v>Ito</v>
      </c>
      <c r="D712" t="s">
        <v>6371</v>
      </c>
      <c r="E712" t="s">
        <v>5301</v>
      </c>
    </row>
    <row r="713" spans="1:5" ht="15.5" x14ac:dyDescent="0.35">
      <c r="A713" s="1" t="s">
        <v>1658</v>
      </c>
      <c r="B713" s="1" t="s">
        <v>3094</v>
      </c>
      <c r="C713" t="str">
        <f t="shared" si="11"/>
        <v>Barry</v>
      </c>
      <c r="D713" t="s">
        <v>6371</v>
      </c>
      <c r="E713" t="s">
        <v>5302</v>
      </c>
    </row>
    <row r="714" spans="1:5" ht="15.5" x14ac:dyDescent="0.35">
      <c r="A714" s="1" t="s">
        <v>1657</v>
      </c>
      <c r="B714" s="1" t="s">
        <v>3095</v>
      </c>
      <c r="C714" t="str">
        <f t="shared" si="11"/>
        <v>Boyce</v>
      </c>
      <c r="D714" t="s">
        <v>6372</v>
      </c>
      <c r="E714" t="s">
        <v>5303</v>
      </c>
    </row>
    <row r="715" spans="1:5" ht="15.5" x14ac:dyDescent="0.35">
      <c r="A715" s="1" t="s">
        <v>1656</v>
      </c>
      <c r="B715" s="1" t="s">
        <v>3096</v>
      </c>
      <c r="C715" t="str">
        <f t="shared" si="11"/>
        <v>Lin</v>
      </c>
      <c r="D715" t="s">
        <v>6373</v>
      </c>
      <c r="E715" t="s">
        <v>4944</v>
      </c>
    </row>
    <row r="716" spans="1:5" ht="15.5" x14ac:dyDescent="0.35">
      <c r="A716" s="1" t="s">
        <v>1655</v>
      </c>
      <c r="B716" s="1" t="s">
        <v>3097</v>
      </c>
      <c r="C716" t="str">
        <f t="shared" si="11"/>
        <v>Smith</v>
      </c>
      <c r="D716" t="s">
        <v>6373</v>
      </c>
      <c r="E716" t="s">
        <v>5304</v>
      </c>
    </row>
    <row r="717" spans="1:5" ht="15.5" x14ac:dyDescent="0.35">
      <c r="A717" s="1" t="s">
        <v>1654</v>
      </c>
      <c r="B717" s="1" t="s">
        <v>3098</v>
      </c>
      <c r="C717" t="str">
        <f t="shared" si="11"/>
        <v>Nalven</v>
      </c>
      <c r="D717" t="s">
        <v>6371</v>
      </c>
      <c r="E717" t="s">
        <v>5305</v>
      </c>
    </row>
    <row r="718" spans="1:5" ht="15.5" x14ac:dyDescent="0.35">
      <c r="A718" s="1" t="s">
        <v>1653</v>
      </c>
      <c r="B718" s="1" t="s">
        <v>3099</v>
      </c>
      <c r="C718" t="str">
        <f t="shared" si="11"/>
        <v>Bourgeois</v>
      </c>
      <c r="D718" t="s">
        <v>6371</v>
      </c>
      <c r="E718" t="s">
        <v>5306</v>
      </c>
    </row>
    <row r="719" spans="1:5" ht="15.5" x14ac:dyDescent="0.35">
      <c r="A719" s="1" t="s">
        <v>1652</v>
      </c>
      <c r="B719" s="1" t="s">
        <v>3100</v>
      </c>
      <c r="C719" t="str">
        <f t="shared" si="11"/>
        <v>Orloff</v>
      </c>
      <c r="D719" t="s">
        <v>6372</v>
      </c>
      <c r="E719" t="s">
        <v>5307</v>
      </c>
    </row>
    <row r="720" spans="1:5" ht="15.5" x14ac:dyDescent="0.35">
      <c r="A720" s="1" t="s">
        <v>1651</v>
      </c>
      <c r="B720" s="1" t="s">
        <v>3101</v>
      </c>
      <c r="C720" t="str">
        <f t="shared" si="11"/>
        <v>Ramirez</v>
      </c>
      <c r="D720" t="s">
        <v>6372</v>
      </c>
      <c r="E720" t="s">
        <v>5308</v>
      </c>
    </row>
    <row r="721" spans="1:5" ht="15.5" x14ac:dyDescent="0.35">
      <c r="A721" s="1" t="s">
        <v>1650</v>
      </c>
      <c r="B721" s="1" t="s">
        <v>3102</v>
      </c>
      <c r="C721" t="str">
        <f t="shared" si="11"/>
        <v>Fouquet</v>
      </c>
      <c r="D721" t="s">
        <v>6372</v>
      </c>
      <c r="E721" t="s">
        <v>5309</v>
      </c>
    </row>
    <row r="722" spans="1:5" ht="15.5" x14ac:dyDescent="0.35">
      <c r="A722" s="1" t="s">
        <v>1649</v>
      </c>
      <c r="B722" s="1" t="s">
        <v>3103</v>
      </c>
      <c r="C722" t="str">
        <f t="shared" si="11"/>
        <v>McPhillips</v>
      </c>
      <c r="D722" t="s">
        <v>6371</v>
      </c>
      <c r="E722" t="s">
        <v>4747</v>
      </c>
    </row>
    <row r="723" spans="1:5" ht="15.5" x14ac:dyDescent="0.35">
      <c r="A723" s="1" t="s">
        <v>1648</v>
      </c>
      <c r="B723" s="1" t="s">
        <v>3104</v>
      </c>
      <c r="C723" t="str">
        <f t="shared" si="11"/>
        <v>Burgin</v>
      </c>
      <c r="D723" t="s">
        <v>6371</v>
      </c>
      <c r="E723" t="s">
        <v>5076</v>
      </c>
    </row>
    <row r="724" spans="1:5" ht="15.5" x14ac:dyDescent="0.35">
      <c r="A724" s="1" t="s">
        <v>1647</v>
      </c>
      <c r="B724" s="1" t="s">
        <v>3105</v>
      </c>
      <c r="C724" t="str">
        <f t="shared" si="11"/>
        <v>Roberts</v>
      </c>
      <c r="D724" t="s">
        <v>6371</v>
      </c>
      <c r="E724" t="s">
        <v>5310</v>
      </c>
    </row>
    <row r="725" spans="1:5" ht="15.5" x14ac:dyDescent="0.35">
      <c r="A725" s="1" t="s">
        <v>1646</v>
      </c>
      <c r="B725" s="1" t="s">
        <v>3106</v>
      </c>
      <c r="C725" t="str">
        <f t="shared" si="11"/>
        <v>Nemec</v>
      </c>
      <c r="D725" t="s">
        <v>6373</v>
      </c>
      <c r="E725" t="s">
        <v>5137</v>
      </c>
    </row>
    <row r="726" spans="1:5" ht="15.5" x14ac:dyDescent="0.35">
      <c r="A726" s="1" t="s">
        <v>1645</v>
      </c>
      <c r="B726" s="1" t="s">
        <v>3107</v>
      </c>
      <c r="C726" t="str">
        <f t="shared" si="11"/>
        <v>Appman</v>
      </c>
      <c r="D726" t="s">
        <v>6372</v>
      </c>
      <c r="E726" t="s">
        <v>5311</v>
      </c>
    </row>
    <row r="727" spans="1:5" ht="15.5" x14ac:dyDescent="0.35">
      <c r="A727" s="1" t="s">
        <v>1644</v>
      </c>
      <c r="B727" s="1" t="s">
        <v>3108</v>
      </c>
      <c r="C727" t="str">
        <f t="shared" si="11"/>
        <v>Driscoll</v>
      </c>
      <c r="D727" t="s">
        <v>6372</v>
      </c>
      <c r="E727" t="s">
        <v>4964</v>
      </c>
    </row>
    <row r="728" spans="1:5" ht="15.5" x14ac:dyDescent="0.35">
      <c r="A728" s="1" t="s">
        <v>1643</v>
      </c>
      <c r="B728" s="1" t="s">
        <v>3109</v>
      </c>
      <c r="C728" t="str">
        <f t="shared" si="11"/>
        <v>Glotzbach</v>
      </c>
      <c r="D728" t="s">
        <v>6372</v>
      </c>
      <c r="E728" t="s">
        <v>4738</v>
      </c>
    </row>
    <row r="729" spans="1:5" ht="15.5" x14ac:dyDescent="0.35">
      <c r="A729" s="1" t="s">
        <v>1642</v>
      </c>
      <c r="B729" s="1" t="s">
        <v>3110</v>
      </c>
      <c r="C729" t="str">
        <f t="shared" si="11"/>
        <v>Tenforde</v>
      </c>
      <c r="D729" t="s">
        <v>6372</v>
      </c>
      <c r="E729" t="s">
        <v>5312</v>
      </c>
    </row>
    <row r="730" spans="1:5" ht="15.5" x14ac:dyDescent="0.35">
      <c r="A730" s="1" t="s">
        <v>1641</v>
      </c>
      <c r="B730" s="1" t="s">
        <v>3111</v>
      </c>
      <c r="C730" t="str">
        <f t="shared" si="11"/>
        <v>Ramirez</v>
      </c>
      <c r="D730" t="s">
        <v>6372</v>
      </c>
      <c r="E730" t="s">
        <v>5313</v>
      </c>
    </row>
    <row r="731" spans="1:5" ht="15.5" x14ac:dyDescent="0.35">
      <c r="A731" s="1" t="s">
        <v>1640</v>
      </c>
      <c r="B731" s="1" t="s">
        <v>3112</v>
      </c>
      <c r="C731" t="str">
        <f t="shared" si="11"/>
        <v>Stanley Torres</v>
      </c>
      <c r="D731" t="s">
        <v>6371</v>
      </c>
      <c r="E731" t="s">
        <v>5314</v>
      </c>
    </row>
    <row r="732" spans="1:5" ht="15.5" x14ac:dyDescent="0.35">
      <c r="A732" s="1" t="s">
        <v>1639</v>
      </c>
      <c r="B732" s="1" t="s">
        <v>3113</v>
      </c>
      <c r="C732" t="str">
        <f t="shared" si="11"/>
        <v>Vandongen</v>
      </c>
      <c r="D732" t="s">
        <v>6371</v>
      </c>
      <c r="E732" t="s">
        <v>4884</v>
      </c>
    </row>
    <row r="733" spans="1:5" ht="15.5" x14ac:dyDescent="0.35">
      <c r="A733" s="1" t="s">
        <v>1638</v>
      </c>
      <c r="B733" s="1" t="s">
        <v>3114</v>
      </c>
      <c r="C733" t="str">
        <f t="shared" si="11"/>
        <v>Liebald</v>
      </c>
      <c r="D733" t="s">
        <v>6372</v>
      </c>
      <c r="E733" t="s">
        <v>5315</v>
      </c>
    </row>
    <row r="734" spans="1:5" ht="15.5" x14ac:dyDescent="0.35">
      <c r="A734" s="1" t="s">
        <v>1637</v>
      </c>
      <c r="B734" s="1" t="s">
        <v>3115</v>
      </c>
      <c r="C734" t="str">
        <f t="shared" si="11"/>
        <v>Holte</v>
      </c>
      <c r="D734" t="s">
        <v>6371</v>
      </c>
      <c r="E734" t="s">
        <v>5316</v>
      </c>
    </row>
    <row r="735" spans="1:5" ht="15.5" x14ac:dyDescent="0.35">
      <c r="A735" s="1" t="s">
        <v>1636</v>
      </c>
      <c r="B735" s="1" t="s">
        <v>3116</v>
      </c>
      <c r="C735" t="str">
        <f t="shared" si="11"/>
        <v>Johnson</v>
      </c>
      <c r="D735" t="s">
        <v>6371</v>
      </c>
      <c r="E735" t="s">
        <v>5317</v>
      </c>
    </row>
    <row r="736" spans="1:5" ht="15.5" x14ac:dyDescent="0.35">
      <c r="A736" s="1" t="s">
        <v>1635</v>
      </c>
      <c r="B736" s="1" t="s">
        <v>3117</v>
      </c>
      <c r="C736" t="str">
        <f t="shared" si="11"/>
        <v>Bartlett</v>
      </c>
      <c r="D736" t="s">
        <v>6371</v>
      </c>
      <c r="E736" t="s">
        <v>5318</v>
      </c>
    </row>
    <row r="737" spans="1:5" ht="15.5" x14ac:dyDescent="0.35">
      <c r="A737" s="1" t="s">
        <v>1634</v>
      </c>
      <c r="B737" s="1" t="s">
        <v>3118</v>
      </c>
      <c r="C737" t="str">
        <f t="shared" si="11"/>
        <v>Bergman</v>
      </c>
      <c r="D737" t="s">
        <v>6371</v>
      </c>
      <c r="E737" t="s">
        <v>5319</v>
      </c>
    </row>
    <row r="738" spans="1:5" ht="15.5" x14ac:dyDescent="0.35">
      <c r="A738" s="1" t="s">
        <v>1633</v>
      </c>
      <c r="B738" s="1" t="s">
        <v>3119</v>
      </c>
      <c r="C738" t="str">
        <f t="shared" si="11"/>
        <v>Aitken</v>
      </c>
      <c r="D738" t="s">
        <v>6372</v>
      </c>
      <c r="E738" t="s">
        <v>4988</v>
      </c>
    </row>
    <row r="739" spans="1:5" ht="15.5" x14ac:dyDescent="0.35">
      <c r="A739" s="1" t="s">
        <v>1632</v>
      </c>
      <c r="B739" s="1" t="s">
        <v>3120</v>
      </c>
      <c r="C739" t="str">
        <f t="shared" si="11"/>
        <v>Berger</v>
      </c>
      <c r="D739" t="s">
        <v>6372</v>
      </c>
      <c r="E739" t="s">
        <v>5320</v>
      </c>
    </row>
    <row r="740" spans="1:5" ht="15.5" x14ac:dyDescent="0.35">
      <c r="A740" s="1" t="s">
        <v>1631</v>
      </c>
      <c r="B740" s="1" t="s">
        <v>3121</v>
      </c>
      <c r="C740" t="str">
        <f t="shared" si="11"/>
        <v>Richey</v>
      </c>
      <c r="D740" t="s">
        <v>6372</v>
      </c>
      <c r="E740" t="s">
        <v>5321</v>
      </c>
    </row>
    <row r="741" spans="1:5" ht="15.5" x14ac:dyDescent="0.35">
      <c r="A741" s="1" t="s">
        <v>1630</v>
      </c>
      <c r="B741" s="1" t="s">
        <v>3122</v>
      </c>
      <c r="C741" t="str">
        <f t="shared" si="11"/>
        <v>Trotter</v>
      </c>
      <c r="D741" t="s">
        <v>6373</v>
      </c>
      <c r="E741" t="s">
        <v>5322</v>
      </c>
    </row>
    <row r="742" spans="1:5" ht="15.5" x14ac:dyDescent="0.35">
      <c r="A742" s="1" t="s">
        <v>1629</v>
      </c>
      <c r="B742" s="1" t="s">
        <v>3123</v>
      </c>
      <c r="C742" t="str">
        <f t="shared" si="11"/>
        <v>Chavez</v>
      </c>
      <c r="D742" t="s">
        <v>6372</v>
      </c>
      <c r="E742" t="s">
        <v>4922</v>
      </c>
    </row>
    <row r="743" spans="1:5" ht="15.5" x14ac:dyDescent="0.35">
      <c r="A743" s="1" t="s">
        <v>1628</v>
      </c>
      <c r="B743" s="1" t="s">
        <v>3124</v>
      </c>
      <c r="C743" t="str">
        <f t="shared" si="11"/>
        <v>Orifice</v>
      </c>
      <c r="D743" t="s">
        <v>6372</v>
      </c>
      <c r="E743" t="s">
        <v>5323</v>
      </c>
    </row>
    <row r="744" spans="1:5" ht="15.5" x14ac:dyDescent="0.35">
      <c r="A744" s="1" t="s">
        <v>1627</v>
      </c>
      <c r="B744" s="1" t="s">
        <v>3125</v>
      </c>
      <c r="C744" t="str">
        <f t="shared" si="11"/>
        <v>Farkash</v>
      </c>
      <c r="D744" t="s">
        <v>6373</v>
      </c>
      <c r="E744" t="s">
        <v>5107</v>
      </c>
    </row>
    <row r="745" spans="1:5" ht="15.5" x14ac:dyDescent="0.35">
      <c r="A745" s="1" t="s">
        <v>1626</v>
      </c>
      <c r="B745" s="1" t="s">
        <v>3126</v>
      </c>
      <c r="C745" t="str">
        <f t="shared" si="11"/>
        <v>Hribar</v>
      </c>
      <c r="D745" t="s">
        <v>6373</v>
      </c>
      <c r="E745" t="s">
        <v>5324</v>
      </c>
    </row>
    <row r="746" spans="1:5" ht="15.5" x14ac:dyDescent="0.35">
      <c r="A746" s="1" t="s">
        <v>1625</v>
      </c>
      <c r="B746" s="1" t="s">
        <v>3127</v>
      </c>
      <c r="C746" t="str">
        <f t="shared" si="11"/>
        <v>Crawford</v>
      </c>
      <c r="D746" t="s">
        <v>6371</v>
      </c>
      <c r="E746" t="s">
        <v>5325</v>
      </c>
    </row>
    <row r="747" spans="1:5" ht="15.5" x14ac:dyDescent="0.35">
      <c r="A747" s="1" t="s">
        <v>1624</v>
      </c>
      <c r="B747" s="1" t="s">
        <v>3128</v>
      </c>
      <c r="C747" t="str">
        <f t="shared" si="11"/>
        <v>Sittlington</v>
      </c>
      <c r="D747" t="s">
        <v>6372</v>
      </c>
      <c r="E747" t="s">
        <v>5326</v>
      </c>
    </row>
    <row r="748" spans="1:5" ht="15.5" x14ac:dyDescent="0.35">
      <c r="A748" s="1" t="s">
        <v>1623</v>
      </c>
      <c r="B748" s="1" t="s">
        <v>3129</v>
      </c>
      <c r="C748" t="str">
        <f t="shared" si="11"/>
        <v>Silbert</v>
      </c>
      <c r="D748" t="s">
        <v>6373</v>
      </c>
      <c r="E748" t="s">
        <v>5327</v>
      </c>
    </row>
    <row r="749" spans="1:5" ht="15.5" x14ac:dyDescent="0.35">
      <c r="A749" s="1" t="s">
        <v>1622</v>
      </c>
      <c r="B749" s="1" t="s">
        <v>3130</v>
      </c>
      <c r="C749" t="str">
        <f t="shared" si="11"/>
        <v>Carrique</v>
      </c>
      <c r="D749" t="s">
        <v>6372</v>
      </c>
      <c r="E749" t="s">
        <v>4922</v>
      </c>
    </row>
    <row r="750" spans="1:5" ht="15.5" x14ac:dyDescent="0.35">
      <c r="A750" s="1" t="s">
        <v>1621</v>
      </c>
      <c r="B750" s="1" t="s">
        <v>3131</v>
      </c>
      <c r="C750" t="str">
        <f t="shared" si="11"/>
        <v>Kosla</v>
      </c>
      <c r="D750" t="s">
        <v>6372</v>
      </c>
      <c r="E750" t="s">
        <v>4781</v>
      </c>
    </row>
    <row r="751" spans="1:5" ht="15.5" x14ac:dyDescent="0.35">
      <c r="A751" s="1" t="s">
        <v>1620</v>
      </c>
      <c r="B751" s="1" t="s">
        <v>3132</v>
      </c>
      <c r="C751" t="str">
        <f t="shared" si="11"/>
        <v>Parker</v>
      </c>
      <c r="D751" t="s">
        <v>6371</v>
      </c>
      <c r="E751" t="s">
        <v>4780</v>
      </c>
    </row>
    <row r="752" spans="1:5" ht="15.5" x14ac:dyDescent="0.35">
      <c r="A752" s="1" t="s">
        <v>1619</v>
      </c>
      <c r="B752" s="1" t="s">
        <v>3133</v>
      </c>
      <c r="C752" t="str">
        <f t="shared" si="11"/>
        <v>Horton</v>
      </c>
      <c r="D752" t="s">
        <v>6372</v>
      </c>
      <c r="E752" t="s">
        <v>4798</v>
      </c>
    </row>
    <row r="753" spans="1:5" ht="15.5" x14ac:dyDescent="0.35">
      <c r="A753" s="1" t="s">
        <v>1618</v>
      </c>
      <c r="B753" s="1" t="s">
        <v>3134</v>
      </c>
      <c r="C753" t="str">
        <f t="shared" si="11"/>
        <v>Boller</v>
      </c>
      <c r="D753" t="s">
        <v>6371</v>
      </c>
      <c r="E753" t="s">
        <v>5328</v>
      </c>
    </row>
    <row r="754" spans="1:5" ht="15.5" x14ac:dyDescent="0.35">
      <c r="A754" s="1" t="s">
        <v>1617</v>
      </c>
      <c r="B754" s="1" t="s">
        <v>3135</v>
      </c>
      <c r="C754" t="str">
        <f t="shared" si="11"/>
        <v>Olaru</v>
      </c>
      <c r="D754" t="s">
        <v>6371</v>
      </c>
      <c r="E754" t="s">
        <v>5329</v>
      </c>
    </row>
    <row r="755" spans="1:5" ht="15.5" x14ac:dyDescent="0.35">
      <c r="A755" s="1" t="s">
        <v>1616</v>
      </c>
      <c r="B755" s="1" t="s">
        <v>3136</v>
      </c>
      <c r="C755" t="str">
        <f t="shared" si="11"/>
        <v>Prescott</v>
      </c>
      <c r="D755" t="s">
        <v>6371</v>
      </c>
      <c r="E755" t="s">
        <v>5330</v>
      </c>
    </row>
    <row r="756" spans="1:5" ht="15.5" x14ac:dyDescent="0.35">
      <c r="A756" s="1" t="s">
        <v>1615</v>
      </c>
      <c r="B756" s="1" t="s">
        <v>3137</v>
      </c>
      <c r="C756" t="str">
        <f t="shared" si="11"/>
        <v>Hines</v>
      </c>
      <c r="D756" t="s">
        <v>6373</v>
      </c>
      <c r="E756" t="s">
        <v>5331</v>
      </c>
    </row>
    <row r="757" spans="1:5" ht="15.5" x14ac:dyDescent="0.35">
      <c r="A757" s="1" t="s">
        <v>1614</v>
      </c>
      <c r="B757" s="1" t="s">
        <v>3138</v>
      </c>
      <c r="C757" t="str">
        <f t="shared" si="11"/>
        <v>Blanton</v>
      </c>
      <c r="D757" t="s">
        <v>6372</v>
      </c>
      <c r="E757" t="s">
        <v>5332</v>
      </c>
    </row>
    <row r="758" spans="1:5" ht="15.5" x14ac:dyDescent="0.35">
      <c r="A758" s="1" t="s">
        <v>1613</v>
      </c>
      <c r="B758" s="1" t="s">
        <v>3139</v>
      </c>
      <c r="C758" t="str">
        <f t="shared" si="11"/>
        <v>Bustamante</v>
      </c>
      <c r="D758" t="s">
        <v>6372</v>
      </c>
      <c r="E758" t="s">
        <v>5333</v>
      </c>
    </row>
    <row r="759" spans="1:5" ht="15.5" x14ac:dyDescent="0.35">
      <c r="A759" s="1" t="s">
        <v>1612</v>
      </c>
      <c r="B759" s="1" t="s">
        <v>3140</v>
      </c>
      <c r="C759" t="str">
        <f t="shared" si="11"/>
        <v>McCann</v>
      </c>
      <c r="D759" t="s">
        <v>6372</v>
      </c>
      <c r="E759" t="s">
        <v>4880</v>
      </c>
    </row>
    <row r="760" spans="1:5" ht="15.5" x14ac:dyDescent="0.35">
      <c r="A760" s="1" t="s">
        <v>1611</v>
      </c>
      <c r="B760" s="1" t="s">
        <v>3141</v>
      </c>
      <c r="C760" t="str">
        <f t="shared" si="11"/>
        <v>Schmole</v>
      </c>
      <c r="D760" t="s">
        <v>6372</v>
      </c>
      <c r="E760" t="s">
        <v>5334</v>
      </c>
    </row>
    <row r="761" spans="1:5" ht="15.5" x14ac:dyDescent="0.35">
      <c r="A761" s="1" t="s">
        <v>1610</v>
      </c>
      <c r="B761" s="1" t="s">
        <v>3142</v>
      </c>
      <c r="C761" t="str">
        <f t="shared" si="11"/>
        <v>Barber</v>
      </c>
      <c r="D761" t="s">
        <v>6371</v>
      </c>
      <c r="E761" t="s">
        <v>5335</v>
      </c>
    </row>
    <row r="762" spans="1:5" ht="15.5" x14ac:dyDescent="0.35">
      <c r="A762" s="1" t="s">
        <v>1609</v>
      </c>
      <c r="B762" s="1" t="s">
        <v>3143</v>
      </c>
      <c r="C762" t="str">
        <f t="shared" si="11"/>
        <v>Reichmann</v>
      </c>
      <c r="D762" t="s">
        <v>6371</v>
      </c>
      <c r="E762" t="s">
        <v>5137</v>
      </c>
    </row>
    <row r="763" spans="1:5" ht="15.5" x14ac:dyDescent="0.35">
      <c r="A763" s="1" t="s">
        <v>1608</v>
      </c>
      <c r="B763" s="1" t="s">
        <v>3144</v>
      </c>
      <c r="C763" t="str">
        <f t="shared" si="11"/>
        <v>Cavatorta</v>
      </c>
      <c r="D763" t="s">
        <v>6372</v>
      </c>
      <c r="E763" t="s">
        <v>4952</v>
      </c>
    </row>
    <row r="764" spans="1:5" ht="15.5" x14ac:dyDescent="0.35">
      <c r="A764" s="1" t="s">
        <v>1607</v>
      </c>
      <c r="B764" s="1" t="s">
        <v>3145</v>
      </c>
      <c r="C764" t="str">
        <f t="shared" si="11"/>
        <v>Yaeger</v>
      </c>
      <c r="D764" t="s">
        <v>6371</v>
      </c>
      <c r="E764" t="s">
        <v>4751</v>
      </c>
    </row>
    <row r="765" spans="1:5" ht="15.5" x14ac:dyDescent="0.35">
      <c r="A765" s="1" t="s">
        <v>1606</v>
      </c>
      <c r="B765" s="1" t="s">
        <v>3146</v>
      </c>
      <c r="C765" t="str">
        <f t="shared" si="11"/>
        <v>Hughes</v>
      </c>
      <c r="D765" t="s">
        <v>6371</v>
      </c>
      <c r="E765" t="s">
        <v>5336</v>
      </c>
    </row>
    <row r="766" spans="1:5" ht="15.5" x14ac:dyDescent="0.35">
      <c r="A766" s="1" t="s">
        <v>1605</v>
      </c>
      <c r="B766" s="1" t="s">
        <v>3147</v>
      </c>
      <c r="C766" t="str">
        <f t="shared" si="11"/>
        <v>Donahue</v>
      </c>
      <c r="D766" t="s">
        <v>6371</v>
      </c>
      <c r="E766" t="s">
        <v>5337</v>
      </c>
    </row>
    <row r="767" spans="1:5" ht="15.5" x14ac:dyDescent="0.35">
      <c r="A767" s="1" t="s">
        <v>1604</v>
      </c>
      <c r="B767" s="1" t="s">
        <v>3148</v>
      </c>
      <c r="C767" t="str">
        <f t="shared" si="11"/>
        <v>Greenwell</v>
      </c>
      <c r="D767" t="s">
        <v>6371</v>
      </c>
      <c r="E767" t="s">
        <v>5338</v>
      </c>
    </row>
    <row r="768" spans="1:5" ht="15.5" x14ac:dyDescent="0.35">
      <c r="A768" s="1" t="s">
        <v>1603</v>
      </c>
      <c r="B768" s="1" t="s">
        <v>3149</v>
      </c>
      <c r="C768" t="str">
        <f t="shared" si="11"/>
        <v>Steele</v>
      </c>
      <c r="D768" t="s">
        <v>6371</v>
      </c>
      <c r="E768" t="s">
        <v>5339</v>
      </c>
    </row>
    <row r="769" spans="1:5" ht="15.5" x14ac:dyDescent="0.35">
      <c r="A769" s="1" t="s">
        <v>1602</v>
      </c>
      <c r="B769" s="1" t="s">
        <v>3150</v>
      </c>
      <c r="C769" t="str">
        <f t="shared" si="11"/>
        <v>Gunter</v>
      </c>
      <c r="D769" t="s">
        <v>6371</v>
      </c>
      <c r="E769" t="s">
        <v>5340</v>
      </c>
    </row>
    <row r="770" spans="1:5" ht="15.5" x14ac:dyDescent="0.35">
      <c r="A770" s="1" t="s">
        <v>1601</v>
      </c>
      <c r="B770" s="1" t="s">
        <v>3151</v>
      </c>
      <c r="C770" t="str">
        <f t="shared" si="11"/>
        <v>McDonough</v>
      </c>
      <c r="D770" t="s">
        <v>6371</v>
      </c>
      <c r="E770" t="s">
        <v>4990</v>
      </c>
    </row>
    <row r="771" spans="1:5" ht="15.5" x14ac:dyDescent="0.35">
      <c r="A771" s="1" t="s">
        <v>1600</v>
      </c>
      <c r="B771" s="1" t="s">
        <v>3152</v>
      </c>
      <c r="C771" t="str">
        <f t="shared" ref="C771:C834" si="12">LEFT(B771,FIND(",",B771)-1)</f>
        <v>Sweetland</v>
      </c>
      <c r="D771" t="s">
        <v>6371</v>
      </c>
      <c r="E771" t="s">
        <v>5341</v>
      </c>
    </row>
    <row r="772" spans="1:5" ht="15.5" x14ac:dyDescent="0.35">
      <c r="A772" s="1" t="s">
        <v>1599</v>
      </c>
      <c r="B772" s="1" t="s">
        <v>3153</v>
      </c>
      <c r="C772" t="str">
        <f t="shared" si="12"/>
        <v>Hammersmith</v>
      </c>
      <c r="D772" t="s">
        <v>6372</v>
      </c>
      <c r="E772" t="s">
        <v>4720</v>
      </c>
    </row>
    <row r="773" spans="1:5" ht="15.5" x14ac:dyDescent="0.35">
      <c r="A773" s="1" t="s">
        <v>1598</v>
      </c>
      <c r="B773" s="1" t="s">
        <v>3154</v>
      </c>
      <c r="C773" t="str">
        <f t="shared" si="12"/>
        <v>French</v>
      </c>
      <c r="D773" t="s">
        <v>6372</v>
      </c>
      <c r="E773" t="s">
        <v>4862</v>
      </c>
    </row>
    <row r="774" spans="1:5" ht="15.5" x14ac:dyDescent="0.35">
      <c r="A774" s="1" t="s">
        <v>1597</v>
      </c>
      <c r="B774" s="1" t="s">
        <v>3155</v>
      </c>
      <c r="C774" t="str">
        <f t="shared" si="12"/>
        <v>Garbe</v>
      </c>
      <c r="D774" t="s">
        <v>6372</v>
      </c>
      <c r="E774" t="s">
        <v>4871</v>
      </c>
    </row>
    <row r="775" spans="1:5" ht="15.5" x14ac:dyDescent="0.35">
      <c r="A775" s="1" t="s">
        <v>1596</v>
      </c>
      <c r="B775" s="1" t="s">
        <v>3156</v>
      </c>
      <c r="C775" t="str">
        <f t="shared" si="12"/>
        <v>Duncan</v>
      </c>
      <c r="D775" t="s">
        <v>6372</v>
      </c>
      <c r="E775" t="s">
        <v>4922</v>
      </c>
    </row>
    <row r="776" spans="1:5" ht="15.5" x14ac:dyDescent="0.35">
      <c r="A776" s="1" t="s">
        <v>1595</v>
      </c>
      <c r="B776" s="1" t="s">
        <v>3157</v>
      </c>
      <c r="C776" t="str">
        <f t="shared" si="12"/>
        <v>Wallace</v>
      </c>
      <c r="D776" t="s">
        <v>6372</v>
      </c>
      <c r="E776" t="s">
        <v>5342</v>
      </c>
    </row>
    <row r="777" spans="1:5" ht="15.5" x14ac:dyDescent="0.35">
      <c r="A777" s="1" t="s">
        <v>1594</v>
      </c>
      <c r="B777" s="1" t="s">
        <v>3158</v>
      </c>
      <c r="C777" t="str">
        <f t="shared" si="12"/>
        <v>Tillman</v>
      </c>
      <c r="D777" t="s">
        <v>6373</v>
      </c>
      <c r="E777" t="s">
        <v>5343</v>
      </c>
    </row>
    <row r="778" spans="1:5" ht="15.5" x14ac:dyDescent="0.35">
      <c r="A778" s="1" t="s">
        <v>1593</v>
      </c>
      <c r="B778" s="1" t="s">
        <v>3159</v>
      </c>
      <c r="C778" t="str">
        <f t="shared" si="12"/>
        <v>Lee</v>
      </c>
      <c r="D778" t="s">
        <v>6373</v>
      </c>
      <c r="E778" t="s">
        <v>5344</v>
      </c>
    </row>
    <row r="779" spans="1:5" ht="15.5" x14ac:dyDescent="0.35">
      <c r="A779" s="1" t="s">
        <v>1592</v>
      </c>
      <c r="B779" s="1" t="s">
        <v>3160</v>
      </c>
      <c r="C779" t="str">
        <f t="shared" si="12"/>
        <v>Taylor</v>
      </c>
      <c r="D779" t="s">
        <v>6371</v>
      </c>
      <c r="E779" t="s">
        <v>5345</v>
      </c>
    </row>
    <row r="780" spans="1:5" ht="15.5" x14ac:dyDescent="0.35">
      <c r="A780" s="1" t="s">
        <v>1591</v>
      </c>
      <c r="B780" s="1" t="s">
        <v>3161</v>
      </c>
      <c r="C780" t="str">
        <f t="shared" si="12"/>
        <v>McSween</v>
      </c>
      <c r="D780" t="s">
        <v>6372</v>
      </c>
      <c r="E780" t="s">
        <v>4906</v>
      </c>
    </row>
    <row r="781" spans="1:5" ht="15.5" x14ac:dyDescent="0.35">
      <c r="A781" s="1" t="s">
        <v>1590</v>
      </c>
      <c r="B781" s="1" t="s">
        <v>3162</v>
      </c>
      <c r="C781" t="str">
        <f t="shared" si="12"/>
        <v>Schubert</v>
      </c>
      <c r="D781" t="s">
        <v>6371</v>
      </c>
      <c r="E781" t="s">
        <v>5087</v>
      </c>
    </row>
    <row r="782" spans="1:5" ht="15.5" x14ac:dyDescent="0.35">
      <c r="A782" s="1" t="s">
        <v>1589</v>
      </c>
      <c r="B782" s="1" t="s">
        <v>3163</v>
      </c>
      <c r="C782" t="str">
        <f t="shared" si="12"/>
        <v>Lalanne</v>
      </c>
      <c r="D782" t="s">
        <v>6372</v>
      </c>
      <c r="E782" t="s">
        <v>5346</v>
      </c>
    </row>
    <row r="783" spans="1:5" ht="15.5" x14ac:dyDescent="0.35">
      <c r="A783" s="1" t="s">
        <v>1588</v>
      </c>
      <c r="B783" s="1" t="s">
        <v>3164</v>
      </c>
      <c r="C783" t="str">
        <f t="shared" si="12"/>
        <v>Flanagan</v>
      </c>
      <c r="D783" t="s">
        <v>6371</v>
      </c>
      <c r="E783" t="s">
        <v>5347</v>
      </c>
    </row>
    <row r="784" spans="1:5" ht="15.5" x14ac:dyDescent="0.35">
      <c r="A784" s="1" t="s">
        <v>1587</v>
      </c>
      <c r="B784" s="1" t="s">
        <v>3165</v>
      </c>
      <c r="C784" t="str">
        <f t="shared" si="12"/>
        <v>Arellano</v>
      </c>
      <c r="D784" t="s">
        <v>6371</v>
      </c>
      <c r="E784" t="s">
        <v>5348</v>
      </c>
    </row>
    <row r="785" spans="1:5" ht="15.5" x14ac:dyDescent="0.35">
      <c r="A785" s="1" t="s">
        <v>1586</v>
      </c>
      <c r="B785" s="1" t="s">
        <v>3166</v>
      </c>
      <c r="C785" t="str">
        <f t="shared" si="12"/>
        <v>Charette</v>
      </c>
      <c r="D785" t="s">
        <v>6371</v>
      </c>
      <c r="E785" t="s">
        <v>5349</v>
      </c>
    </row>
    <row r="786" spans="1:5" ht="15.5" x14ac:dyDescent="0.35">
      <c r="A786" s="1" t="s">
        <v>1585</v>
      </c>
      <c r="B786" s="1" t="s">
        <v>3167</v>
      </c>
      <c r="C786" t="str">
        <f t="shared" si="12"/>
        <v>Pena Reyes</v>
      </c>
      <c r="D786" t="s">
        <v>6371</v>
      </c>
      <c r="E786" t="s">
        <v>5350</v>
      </c>
    </row>
    <row r="787" spans="1:5" ht="15.5" x14ac:dyDescent="0.35">
      <c r="A787" s="1" t="s">
        <v>1584</v>
      </c>
      <c r="B787" s="1" t="s">
        <v>3168</v>
      </c>
      <c r="C787" t="str">
        <f t="shared" si="12"/>
        <v>Broderick</v>
      </c>
      <c r="D787" t="s">
        <v>6371</v>
      </c>
      <c r="E787" t="s">
        <v>5351</v>
      </c>
    </row>
    <row r="788" spans="1:5" ht="15.5" x14ac:dyDescent="0.35">
      <c r="A788" s="1" t="s">
        <v>1583</v>
      </c>
      <c r="B788" s="1" t="s">
        <v>3169</v>
      </c>
      <c r="C788" t="str">
        <f t="shared" si="12"/>
        <v>Summers</v>
      </c>
      <c r="D788" t="s">
        <v>6371</v>
      </c>
      <c r="E788" t="s">
        <v>5352</v>
      </c>
    </row>
    <row r="789" spans="1:5" ht="15.5" x14ac:dyDescent="0.35">
      <c r="A789" s="1" t="s">
        <v>1582</v>
      </c>
      <c r="B789" s="1" t="s">
        <v>3170</v>
      </c>
      <c r="C789" t="str">
        <f t="shared" si="12"/>
        <v>Fisher</v>
      </c>
      <c r="D789" t="s">
        <v>6372</v>
      </c>
      <c r="E789" t="s">
        <v>5353</v>
      </c>
    </row>
    <row r="790" spans="1:5" ht="15.5" x14ac:dyDescent="0.35">
      <c r="A790" s="1" t="s">
        <v>1581</v>
      </c>
      <c r="B790" s="1" t="s">
        <v>3171</v>
      </c>
      <c r="C790" t="str">
        <f t="shared" si="12"/>
        <v>Zhou</v>
      </c>
      <c r="D790" t="s">
        <v>6372</v>
      </c>
      <c r="E790" t="s">
        <v>5354</v>
      </c>
    </row>
    <row r="791" spans="1:5" ht="15.5" x14ac:dyDescent="0.35">
      <c r="A791" s="1" t="s">
        <v>1580</v>
      </c>
      <c r="B791" s="1" t="s">
        <v>3172</v>
      </c>
      <c r="C791" t="str">
        <f t="shared" si="12"/>
        <v>Clarke-Ames</v>
      </c>
      <c r="D791" t="s">
        <v>6372</v>
      </c>
      <c r="E791" t="s">
        <v>5355</v>
      </c>
    </row>
    <row r="792" spans="1:5" ht="15.5" x14ac:dyDescent="0.35">
      <c r="A792" s="1" t="s">
        <v>1579</v>
      </c>
      <c r="B792" s="1" t="s">
        <v>3173</v>
      </c>
      <c r="C792" t="str">
        <f t="shared" si="12"/>
        <v>Staton</v>
      </c>
      <c r="D792" t="s">
        <v>6371</v>
      </c>
      <c r="E792" t="s">
        <v>4809</v>
      </c>
    </row>
    <row r="793" spans="1:5" ht="15.5" x14ac:dyDescent="0.35">
      <c r="A793" s="1" t="s">
        <v>1578</v>
      </c>
      <c r="B793" s="1" t="s">
        <v>3174</v>
      </c>
      <c r="C793" t="str">
        <f t="shared" si="12"/>
        <v>Forster</v>
      </c>
      <c r="D793" t="s">
        <v>6371</v>
      </c>
      <c r="E793" t="s">
        <v>5356</v>
      </c>
    </row>
    <row r="794" spans="1:5" ht="15.5" x14ac:dyDescent="0.35">
      <c r="A794" s="1" t="s">
        <v>1577</v>
      </c>
      <c r="B794" s="1" t="s">
        <v>3175</v>
      </c>
      <c r="C794" t="str">
        <f t="shared" si="12"/>
        <v>Monaghan</v>
      </c>
      <c r="D794" t="s">
        <v>6373</v>
      </c>
      <c r="E794" t="s">
        <v>5357</v>
      </c>
    </row>
    <row r="795" spans="1:5" ht="15.5" x14ac:dyDescent="0.35">
      <c r="A795" s="1" t="s">
        <v>1576</v>
      </c>
      <c r="B795" s="1" t="s">
        <v>3176</v>
      </c>
      <c r="C795" t="str">
        <f t="shared" si="12"/>
        <v>Kawamoto</v>
      </c>
      <c r="D795" t="s">
        <v>6372</v>
      </c>
      <c r="E795" t="s">
        <v>5358</v>
      </c>
    </row>
    <row r="796" spans="1:5" ht="15.5" x14ac:dyDescent="0.35">
      <c r="A796" s="1" t="s">
        <v>1575</v>
      </c>
      <c r="B796" s="1" t="s">
        <v>3177</v>
      </c>
      <c r="C796" t="str">
        <f t="shared" si="12"/>
        <v>Dicharry</v>
      </c>
      <c r="D796" t="s">
        <v>6371</v>
      </c>
      <c r="E796" t="s">
        <v>4893</v>
      </c>
    </row>
    <row r="797" spans="1:5" ht="15.5" x14ac:dyDescent="0.35">
      <c r="A797" s="1" t="s">
        <v>1574</v>
      </c>
      <c r="B797" s="1" t="s">
        <v>3178</v>
      </c>
      <c r="C797" t="str">
        <f t="shared" si="12"/>
        <v>Berry</v>
      </c>
      <c r="D797" t="s">
        <v>6373</v>
      </c>
      <c r="E797" t="s">
        <v>5359</v>
      </c>
    </row>
    <row r="798" spans="1:5" ht="15.5" x14ac:dyDescent="0.35">
      <c r="A798" s="1" t="s">
        <v>1573</v>
      </c>
      <c r="B798" s="1" t="s">
        <v>3179</v>
      </c>
      <c r="C798" t="str">
        <f t="shared" si="12"/>
        <v>Porfirio</v>
      </c>
      <c r="D798" t="s">
        <v>6371</v>
      </c>
      <c r="E798" t="s">
        <v>5360</v>
      </c>
    </row>
    <row r="799" spans="1:5" ht="15.5" x14ac:dyDescent="0.35">
      <c r="A799" s="1" t="s">
        <v>1572</v>
      </c>
      <c r="B799" s="1" t="s">
        <v>3180</v>
      </c>
      <c r="C799" t="str">
        <f t="shared" si="12"/>
        <v>Thind</v>
      </c>
      <c r="D799" t="s">
        <v>6373</v>
      </c>
      <c r="E799" t="s">
        <v>5361</v>
      </c>
    </row>
    <row r="800" spans="1:5" ht="15.5" x14ac:dyDescent="0.35">
      <c r="A800" s="1" t="s">
        <v>1571</v>
      </c>
      <c r="B800" s="1" t="s">
        <v>3181</v>
      </c>
      <c r="C800" t="str">
        <f t="shared" si="12"/>
        <v>Ryan</v>
      </c>
      <c r="D800" t="s">
        <v>6371</v>
      </c>
      <c r="E800" t="s">
        <v>5362</v>
      </c>
    </row>
    <row r="801" spans="1:5" ht="15.5" x14ac:dyDescent="0.35">
      <c r="A801" s="1" t="s">
        <v>1570</v>
      </c>
      <c r="B801" s="1" t="s">
        <v>3182</v>
      </c>
      <c r="C801" t="str">
        <f t="shared" si="12"/>
        <v>Horn</v>
      </c>
      <c r="D801" t="s">
        <v>6371</v>
      </c>
      <c r="E801" t="s">
        <v>5363</v>
      </c>
    </row>
    <row r="802" spans="1:5" ht="15.5" x14ac:dyDescent="0.35">
      <c r="A802" s="1" t="s">
        <v>1569</v>
      </c>
      <c r="B802" s="1" t="s">
        <v>3183</v>
      </c>
      <c r="C802" t="str">
        <f t="shared" si="12"/>
        <v>Sabadosa</v>
      </c>
      <c r="D802" t="s">
        <v>6371</v>
      </c>
      <c r="E802" t="s">
        <v>5364</v>
      </c>
    </row>
    <row r="803" spans="1:5" ht="15.5" x14ac:dyDescent="0.35">
      <c r="A803" s="1" t="s">
        <v>1568</v>
      </c>
      <c r="B803" s="1" t="s">
        <v>3184</v>
      </c>
      <c r="C803" t="str">
        <f t="shared" si="12"/>
        <v>Casady</v>
      </c>
      <c r="D803" t="s">
        <v>6373</v>
      </c>
      <c r="E803" t="s">
        <v>5365</v>
      </c>
    </row>
    <row r="804" spans="1:5" ht="15.5" x14ac:dyDescent="0.35">
      <c r="A804" s="1" t="s">
        <v>1567</v>
      </c>
      <c r="B804" s="1" t="s">
        <v>3185</v>
      </c>
      <c r="C804" t="str">
        <f t="shared" si="12"/>
        <v>Phillips</v>
      </c>
      <c r="D804" t="s">
        <v>6371</v>
      </c>
      <c r="E804" t="s">
        <v>5102</v>
      </c>
    </row>
    <row r="805" spans="1:5" ht="15.5" x14ac:dyDescent="0.35">
      <c r="A805" s="1" t="s">
        <v>1566</v>
      </c>
      <c r="B805" s="1" t="s">
        <v>3186</v>
      </c>
      <c r="C805" t="str">
        <f t="shared" si="12"/>
        <v>Ahokas</v>
      </c>
      <c r="D805" t="s">
        <v>6371</v>
      </c>
      <c r="E805" t="s">
        <v>5102</v>
      </c>
    </row>
    <row r="806" spans="1:5" ht="15.5" x14ac:dyDescent="0.35">
      <c r="A806" s="1" t="s">
        <v>1565</v>
      </c>
      <c r="B806" s="1" t="s">
        <v>3187</v>
      </c>
      <c r="C806" t="str">
        <f t="shared" si="12"/>
        <v>Hebert</v>
      </c>
      <c r="D806" t="s">
        <v>6372</v>
      </c>
      <c r="E806" t="s">
        <v>5366</v>
      </c>
    </row>
    <row r="807" spans="1:5" ht="15.5" x14ac:dyDescent="0.35">
      <c r="A807" s="1" t="s">
        <v>1564</v>
      </c>
      <c r="B807" s="1" t="s">
        <v>3188</v>
      </c>
      <c r="C807" t="str">
        <f t="shared" si="12"/>
        <v>Fair</v>
      </c>
      <c r="D807" t="s">
        <v>6372</v>
      </c>
      <c r="E807" t="s">
        <v>4726</v>
      </c>
    </row>
    <row r="808" spans="1:5" ht="15.5" x14ac:dyDescent="0.35">
      <c r="A808" s="1" t="s">
        <v>1563</v>
      </c>
      <c r="B808" s="1" t="s">
        <v>3189</v>
      </c>
      <c r="C808" t="str">
        <f t="shared" si="12"/>
        <v>Swenson</v>
      </c>
      <c r="D808" t="s">
        <v>6372</v>
      </c>
      <c r="E808" t="s">
        <v>5367</v>
      </c>
    </row>
    <row r="809" spans="1:5" ht="15.5" x14ac:dyDescent="0.35">
      <c r="A809" s="1" t="s">
        <v>1562</v>
      </c>
      <c r="B809" s="1" t="s">
        <v>3190</v>
      </c>
      <c r="C809" t="str">
        <f t="shared" si="12"/>
        <v>Revenis</v>
      </c>
      <c r="D809" t="s">
        <v>6372</v>
      </c>
      <c r="E809" t="s">
        <v>5368</v>
      </c>
    </row>
    <row r="810" spans="1:5" ht="15.5" x14ac:dyDescent="0.35">
      <c r="A810" s="1" t="s">
        <v>1561</v>
      </c>
      <c r="B810" s="1" t="s">
        <v>3191</v>
      </c>
      <c r="C810" t="str">
        <f t="shared" si="12"/>
        <v>Engnes</v>
      </c>
      <c r="D810" t="s">
        <v>6373</v>
      </c>
      <c r="E810" t="s">
        <v>5369</v>
      </c>
    </row>
    <row r="811" spans="1:5" ht="15.5" x14ac:dyDescent="0.35">
      <c r="A811" s="1" t="s">
        <v>1560</v>
      </c>
      <c r="B811" s="1" t="s">
        <v>3192</v>
      </c>
      <c r="C811" t="str">
        <f t="shared" si="12"/>
        <v>Wiltse</v>
      </c>
      <c r="D811" t="s">
        <v>6372</v>
      </c>
      <c r="E811" t="s">
        <v>5370</v>
      </c>
    </row>
    <row r="812" spans="1:5" ht="15.5" x14ac:dyDescent="0.35">
      <c r="A812" s="1" t="s">
        <v>1559</v>
      </c>
      <c r="B812" s="1" t="s">
        <v>3193</v>
      </c>
      <c r="C812" t="str">
        <f t="shared" si="12"/>
        <v>Fernandez</v>
      </c>
      <c r="D812" t="s">
        <v>6372</v>
      </c>
      <c r="E812" t="s">
        <v>4833</v>
      </c>
    </row>
    <row r="813" spans="1:5" ht="15.5" x14ac:dyDescent="0.35">
      <c r="A813" s="1" t="s">
        <v>1558</v>
      </c>
      <c r="B813" s="1" t="s">
        <v>3194</v>
      </c>
      <c r="C813" t="str">
        <f t="shared" si="12"/>
        <v>Edwards</v>
      </c>
      <c r="D813" t="s">
        <v>6372</v>
      </c>
      <c r="E813" t="s">
        <v>5371</v>
      </c>
    </row>
    <row r="814" spans="1:5" ht="15.5" x14ac:dyDescent="0.35">
      <c r="A814" s="1" t="s">
        <v>1557</v>
      </c>
      <c r="B814" s="1" t="s">
        <v>3195</v>
      </c>
      <c r="C814" t="str">
        <f t="shared" si="12"/>
        <v>Pinney</v>
      </c>
      <c r="D814" t="s">
        <v>6372</v>
      </c>
      <c r="E814" t="s">
        <v>5199</v>
      </c>
    </row>
    <row r="815" spans="1:5" ht="15.5" x14ac:dyDescent="0.35">
      <c r="A815" s="1" t="s">
        <v>1556</v>
      </c>
      <c r="B815" s="1" t="s">
        <v>3196</v>
      </c>
      <c r="C815" t="str">
        <f t="shared" si="12"/>
        <v>Levy</v>
      </c>
      <c r="D815" t="s">
        <v>6372</v>
      </c>
      <c r="E815" t="s">
        <v>5372</v>
      </c>
    </row>
    <row r="816" spans="1:5" ht="15.5" x14ac:dyDescent="0.35">
      <c r="A816" s="1" t="s">
        <v>1555</v>
      </c>
      <c r="B816" s="1" t="s">
        <v>3197</v>
      </c>
      <c r="C816" t="str">
        <f t="shared" si="12"/>
        <v>Takeda</v>
      </c>
      <c r="D816" t="s">
        <v>6372</v>
      </c>
      <c r="E816" t="s">
        <v>5373</v>
      </c>
    </row>
    <row r="817" spans="1:5" ht="15.5" x14ac:dyDescent="0.35">
      <c r="A817" s="1" t="s">
        <v>1554</v>
      </c>
      <c r="B817" s="1" t="s">
        <v>3198</v>
      </c>
      <c r="C817" t="str">
        <f t="shared" si="12"/>
        <v>Burke</v>
      </c>
      <c r="D817" t="s">
        <v>6372</v>
      </c>
      <c r="E817" t="s">
        <v>5374</v>
      </c>
    </row>
    <row r="818" spans="1:5" ht="15.5" x14ac:dyDescent="0.35">
      <c r="A818" s="1" t="s">
        <v>1553</v>
      </c>
      <c r="B818" s="1" t="s">
        <v>3199</v>
      </c>
      <c r="C818" t="str">
        <f t="shared" si="12"/>
        <v>Duarte</v>
      </c>
      <c r="D818" t="s">
        <v>6372</v>
      </c>
      <c r="E818" t="s">
        <v>5375</v>
      </c>
    </row>
    <row r="819" spans="1:5" ht="15.5" x14ac:dyDescent="0.35">
      <c r="A819" s="1" t="s">
        <v>1552</v>
      </c>
      <c r="B819" s="1" t="s">
        <v>3200</v>
      </c>
      <c r="C819" t="str">
        <f t="shared" si="12"/>
        <v>Clark</v>
      </c>
      <c r="D819" t="s">
        <v>6372</v>
      </c>
      <c r="E819" t="s">
        <v>5061</v>
      </c>
    </row>
    <row r="820" spans="1:5" ht="15.5" x14ac:dyDescent="0.35">
      <c r="A820" s="1" t="s">
        <v>1551</v>
      </c>
      <c r="B820" s="1" t="s">
        <v>3201</v>
      </c>
      <c r="C820" t="str">
        <f t="shared" si="12"/>
        <v>Nice</v>
      </c>
      <c r="D820" t="s">
        <v>6372</v>
      </c>
      <c r="E820" t="s">
        <v>5376</v>
      </c>
    </row>
    <row r="821" spans="1:5" ht="15.5" x14ac:dyDescent="0.35">
      <c r="A821" s="1" t="s">
        <v>1550</v>
      </c>
      <c r="B821" s="1" t="s">
        <v>3202</v>
      </c>
      <c r="C821" t="str">
        <f t="shared" si="12"/>
        <v>Windler</v>
      </c>
      <c r="D821" t="s">
        <v>6371</v>
      </c>
      <c r="E821" t="s">
        <v>5206</v>
      </c>
    </row>
    <row r="822" spans="1:5" ht="15.5" x14ac:dyDescent="0.35">
      <c r="A822" s="1" t="s">
        <v>1549</v>
      </c>
      <c r="B822" s="1" t="s">
        <v>3203</v>
      </c>
      <c r="C822" t="str">
        <f t="shared" si="12"/>
        <v>Jones</v>
      </c>
      <c r="D822" t="s">
        <v>6372</v>
      </c>
      <c r="E822" t="s">
        <v>5377</v>
      </c>
    </row>
    <row r="823" spans="1:5" ht="15.5" x14ac:dyDescent="0.35">
      <c r="A823" s="1" t="s">
        <v>1548</v>
      </c>
      <c r="B823" s="1" t="s">
        <v>3204</v>
      </c>
      <c r="C823" t="str">
        <f t="shared" si="12"/>
        <v>Stevenson</v>
      </c>
      <c r="D823" t="s">
        <v>6372</v>
      </c>
      <c r="E823" t="s">
        <v>5378</v>
      </c>
    </row>
    <row r="824" spans="1:5" ht="15.5" x14ac:dyDescent="0.35">
      <c r="A824" s="1" t="s">
        <v>1547</v>
      </c>
      <c r="B824" s="1" t="s">
        <v>3205</v>
      </c>
      <c r="C824" t="str">
        <f t="shared" si="12"/>
        <v>Humphrey</v>
      </c>
      <c r="D824" t="s">
        <v>6372</v>
      </c>
      <c r="E824" t="s">
        <v>4757</v>
      </c>
    </row>
    <row r="825" spans="1:5" ht="15.5" x14ac:dyDescent="0.35">
      <c r="A825" s="1" t="s">
        <v>1546</v>
      </c>
      <c r="B825" s="1" t="s">
        <v>3206</v>
      </c>
      <c r="C825" t="str">
        <f t="shared" si="12"/>
        <v>Nelson</v>
      </c>
      <c r="D825" t="s">
        <v>6372</v>
      </c>
      <c r="E825" t="s">
        <v>5379</v>
      </c>
    </row>
    <row r="826" spans="1:5" ht="15.5" x14ac:dyDescent="0.35">
      <c r="A826" s="1" t="s">
        <v>1545</v>
      </c>
      <c r="B826" s="1" t="s">
        <v>3207</v>
      </c>
      <c r="C826" t="str">
        <f t="shared" si="12"/>
        <v>Payne</v>
      </c>
      <c r="D826" t="s">
        <v>6372</v>
      </c>
      <c r="E826" t="s">
        <v>5380</v>
      </c>
    </row>
    <row r="827" spans="1:5" ht="15.5" x14ac:dyDescent="0.35">
      <c r="A827" s="1" t="s">
        <v>1544</v>
      </c>
      <c r="B827" s="1" t="s">
        <v>3208</v>
      </c>
      <c r="C827" t="str">
        <f t="shared" si="12"/>
        <v>Hails</v>
      </c>
      <c r="D827" t="s">
        <v>6371</v>
      </c>
      <c r="E827" t="s">
        <v>5381</v>
      </c>
    </row>
    <row r="828" spans="1:5" ht="15.5" x14ac:dyDescent="0.35">
      <c r="A828" s="1" t="s">
        <v>1543</v>
      </c>
      <c r="B828" s="1" t="s">
        <v>3209</v>
      </c>
      <c r="C828" t="str">
        <f t="shared" si="12"/>
        <v>Proctor</v>
      </c>
      <c r="D828" t="s">
        <v>6371</v>
      </c>
      <c r="E828" t="s">
        <v>5382</v>
      </c>
    </row>
    <row r="829" spans="1:5" ht="15.5" x14ac:dyDescent="0.35">
      <c r="A829" s="1" t="s">
        <v>1542</v>
      </c>
      <c r="B829" s="1" t="s">
        <v>3210</v>
      </c>
      <c r="C829" t="str">
        <f t="shared" si="12"/>
        <v>Ryan</v>
      </c>
      <c r="D829" t="s">
        <v>6373</v>
      </c>
      <c r="E829" t="s">
        <v>5383</v>
      </c>
    </row>
    <row r="830" spans="1:5" ht="15.5" x14ac:dyDescent="0.35">
      <c r="A830" s="1" t="s">
        <v>1541</v>
      </c>
      <c r="B830" s="1" t="s">
        <v>3211</v>
      </c>
      <c r="C830" t="str">
        <f t="shared" si="12"/>
        <v>Watson</v>
      </c>
      <c r="D830" t="s">
        <v>6373</v>
      </c>
      <c r="E830" t="s">
        <v>5384</v>
      </c>
    </row>
    <row r="831" spans="1:5" ht="15.5" x14ac:dyDescent="0.35">
      <c r="A831" s="1" t="s">
        <v>1540</v>
      </c>
      <c r="B831" s="1" t="s">
        <v>3212</v>
      </c>
      <c r="C831" t="str">
        <f t="shared" si="12"/>
        <v>Gresh</v>
      </c>
      <c r="D831" t="s">
        <v>6373</v>
      </c>
      <c r="E831" t="s">
        <v>5385</v>
      </c>
    </row>
    <row r="832" spans="1:5" ht="15.5" x14ac:dyDescent="0.35">
      <c r="A832" s="1" t="s">
        <v>1539</v>
      </c>
      <c r="B832" s="1" t="s">
        <v>3213</v>
      </c>
      <c r="C832" t="str">
        <f t="shared" si="12"/>
        <v>Anis</v>
      </c>
      <c r="D832" t="s">
        <v>6372</v>
      </c>
      <c r="E832" t="s">
        <v>4862</v>
      </c>
    </row>
    <row r="833" spans="1:5" ht="15.5" x14ac:dyDescent="0.35">
      <c r="A833" s="1" t="s">
        <v>1538</v>
      </c>
      <c r="B833" s="1" t="s">
        <v>3214</v>
      </c>
      <c r="C833" t="str">
        <f t="shared" si="12"/>
        <v>Swartz</v>
      </c>
      <c r="D833" t="s">
        <v>6372</v>
      </c>
      <c r="E833" t="s">
        <v>5386</v>
      </c>
    </row>
    <row r="834" spans="1:5" ht="15.5" x14ac:dyDescent="0.35">
      <c r="A834" s="1" t="s">
        <v>1537</v>
      </c>
      <c r="B834" s="1" t="s">
        <v>3215</v>
      </c>
      <c r="C834" t="str">
        <f t="shared" si="12"/>
        <v>Schluneker</v>
      </c>
      <c r="D834" t="s">
        <v>6372</v>
      </c>
      <c r="E834" t="s">
        <v>5387</v>
      </c>
    </row>
    <row r="835" spans="1:5" ht="15.5" x14ac:dyDescent="0.35">
      <c r="A835" s="1" t="s">
        <v>1536</v>
      </c>
      <c r="B835" s="1" t="s">
        <v>3216</v>
      </c>
      <c r="C835" t="str">
        <f t="shared" ref="C835:C898" si="13">LEFT(B835,FIND(",",B835)-1)</f>
        <v>Bellemare</v>
      </c>
      <c r="D835" t="s">
        <v>6373</v>
      </c>
      <c r="E835" t="s">
        <v>5281</v>
      </c>
    </row>
    <row r="836" spans="1:5" ht="15.5" x14ac:dyDescent="0.35">
      <c r="A836" s="1" t="s">
        <v>1535</v>
      </c>
      <c r="B836" s="1" t="s">
        <v>3217</v>
      </c>
      <c r="C836" t="str">
        <f t="shared" si="13"/>
        <v>Vitalo</v>
      </c>
      <c r="D836" t="s">
        <v>6371</v>
      </c>
      <c r="E836" t="s">
        <v>5388</v>
      </c>
    </row>
    <row r="837" spans="1:5" ht="15.5" x14ac:dyDescent="0.35">
      <c r="A837" s="1" t="s">
        <v>1534</v>
      </c>
      <c r="B837" s="1" t="s">
        <v>3218</v>
      </c>
      <c r="C837" t="str">
        <f t="shared" si="13"/>
        <v>Hamilton</v>
      </c>
      <c r="D837" t="s">
        <v>6371</v>
      </c>
      <c r="E837" t="s">
        <v>5389</v>
      </c>
    </row>
    <row r="838" spans="1:5" ht="15.5" x14ac:dyDescent="0.35">
      <c r="A838" s="1" t="s">
        <v>1533</v>
      </c>
      <c r="B838" s="1" t="s">
        <v>3219</v>
      </c>
      <c r="C838" t="str">
        <f t="shared" si="13"/>
        <v>Marshall</v>
      </c>
      <c r="D838" t="s">
        <v>6371</v>
      </c>
      <c r="E838" t="s">
        <v>5390</v>
      </c>
    </row>
    <row r="839" spans="1:5" ht="15.5" x14ac:dyDescent="0.35">
      <c r="A839" s="1" t="s">
        <v>1532</v>
      </c>
      <c r="B839" s="1" t="s">
        <v>3220</v>
      </c>
      <c r="C839" t="str">
        <f t="shared" si="13"/>
        <v>Cale</v>
      </c>
      <c r="D839" t="s">
        <v>6372</v>
      </c>
      <c r="E839" t="s">
        <v>5186</v>
      </c>
    </row>
    <row r="840" spans="1:5" ht="15.5" x14ac:dyDescent="0.35">
      <c r="A840" s="1" t="s">
        <v>1531</v>
      </c>
      <c r="B840" s="1" t="s">
        <v>3221</v>
      </c>
      <c r="C840" t="str">
        <f t="shared" si="13"/>
        <v>Pittaway</v>
      </c>
      <c r="D840" t="s">
        <v>6371</v>
      </c>
      <c r="E840" t="s">
        <v>4926</v>
      </c>
    </row>
    <row r="841" spans="1:5" ht="15.5" x14ac:dyDescent="0.35">
      <c r="A841" s="1" t="s">
        <v>1530</v>
      </c>
      <c r="B841" s="1" t="s">
        <v>3222</v>
      </c>
      <c r="C841" t="str">
        <f t="shared" si="13"/>
        <v>Bill</v>
      </c>
      <c r="D841" t="s">
        <v>6371</v>
      </c>
      <c r="E841" t="s">
        <v>5391</v>
      </c>
    </row>
    <row r="842" spans="1:5" ht="15.5" x14ac:dyDescent="0.35">
      <c r="A842" s="1" t="s">
        <v>1529</v>
      </c>
      <c r="B842" s="1" t="s">
        <v>3223</v>
      </c>
      <c r="C842" t="str">
        <f t="shared" si="13"/>
        <v>Antrim</v>
      </c>
      <c r="D842" t="s">
        <v>6371</v>
      </c>
      <c r="E842" t="s">
        <v>5392</v>
      </c>
    </row>
    <row r="843" spans="1:5" ht="15.5" x14ac:dyDescent="0.35">
      <c r="A843" s="1" t="s">
        <v>1528</v>
      </c>
      <c r="B843" s="1" t="s">
        <v>3224</v>
      </c>
      <c r="C843" t="str">
        <f t="shared" si="13"/>
        <v>Doolittle-Crider</v>
      </c>
      <c r="D843" t="s">
        <v>6371</v>
      </c>
      <c r="E843" t="s">
        <v>5343</v>
      </c>
    </row>
    <row r="844" spans="1:5" ht="15.5" x14ac:dyDescent="0.35">
      <c r="A844" s="1" t="s">
        <v>1527</v>
      </c>
      <c r="B844" s="1" t="s">
        <v>3225</v>
      </c>
      <c r="C844" t="str">
        <f t="shared" si="13"/>
        <v>Ruhlman</v>
      </c>
      <c r="D844" t="s">
        <v>6371</v>
      </c>
      <c r="E844" t="s">
        <v>5393</v>
      </c>
    </row>
    <row r="845" spans="1:5" ht="15.5" x14ac:dyDescent="0.35">
      <c r="A845" s="1" t="s">
        <v>1526</v>
      </c>
      <c r="B845" s="1" t="s">
        <v>3226</v>
      </c>
      <c r="C845" t="str">
        <f t="shared" si="13"/>
        <v>Anderson</v>
      </c>
      <c r="D845" t="s">
        <v>6371</v>
      </c>
      <c r="E845" t="s">
        <v>5158</v>
      </c>
    </row>
    <row r="846" spans="1:5" ht="15.5" x14ac:dyDescent="0.35">
      <c r="A846" s="1" t="s">
        <v>1525</v>
      </c>
      <c r="B846" s="1" t="s">
        <v>3227</v>
      </c>
      <c r="C846" t="str">
        <f t="shared" si="13"/>
        <v>Uchiyama</v>
      </c>
      <c r="D846" t="s">
        <v>6373</v>
      </c>
      <c r="E846" t="s">
        <v>5394</v>
      </c>
    </row>
    <row r="847" spans="1:5" ht="15.5" x14ac:dyDescent="0.35">
      <c r="A847" s="1" t="s">
        <v>1524</v>
      </c>
      <c r="B847" s="1" t="s">
        <v>3228</v>
      </c>
      <c r="C847" t="str">
        <f t="shared" si="13"/>
        <v>Desota</v>
      </c>
      <c r="D847" t="s">
        <v>6371</v>
      </c>
      <c r="E847" t="s">
        <v>5395</v>
      </c>
    </row>
    <row r="848" spans="1:5" ht="15.5" x14ac:dyDescent="0.35">
      <c r="A848" s="1" t="s">
        <v>1523</v>
      </c>
      <c r="B848" s="1" t="s">
        <v>3229</v>
      </c>
      <c r="C848" t="str">
        <f t="shared" si="13"/>
        <v>Edmonds</v>
      </c>
      <c r="D848" t="s">
        <v>6371</v>
      </c>
      <c r="E848" t="s">
        <v>5396</v>
      </c>
    </row>
    <row r="849" spans="1:5" ht="15.5" x14ac:dyDescent="0.35">
      <c r="A849" s="1" t="s">
        <v>1522</v>
      </c>
      <c r="B849" s="1" t="s">
        <v>3230</v>
      </c>
      <c r="C849" t="str">
        <f t="shared" si="13"/>
        <v>Otto</v>
      </c>
      <c r="D849" t="s">
        <v>6371</v>
      </c>
      <c r="E849" t="s">
        <v>5397</v>
      </c>
    </row>
    <row r="850" spans="1:5" ht="15.5" x14ac:dyDescent="0.35">
      <c r="A850" s="1" t="s">
        <v>1521</v>
      </c>
      <c r="B850" s="1" t="s">
        <v>3231</v>
      </c>
      <c r="C850" t="str">
        <f t="shared" si="13"/>
        <v>Kurt</v>
      </c>
      <c r="D850" t="s">
        <v>6372</v>
      </c>
      <c r="E850" t="s">
        <v>4768</v>
      </c>
    </row>
    <row r="851" spans="1:5" ht="15.5" x14ac:dyDescent="0.35">
      <c r="A851" s="1" t="s">
        <v>1520</v>
      </c>
      <c r="B851" s="1" t="s">
        <v>3232</v>
      </c>
      <c r="C851" t="str">
        <f t="shared" si="13"/>
        <v>Duhaime</v>
      </c>
      <c r="D851" t="s">
        <v>6372</v>
      </c>
      <c r="E851" t="s">
        <v>4760</v>
      </c>
    </row>
    <row r="852" spans="1:5" ht="15.5" x14ac:dyDescent="0.35">
      <c r="A852" s="1" t="s">
        <v>1519</v>
      </c>
      <c r="B852" s="1" t="s">
        <v>3233</v>
      </c>
      <c r="C852" t="str">
        <f t="shared" si="13"/>
        <v>Swann</v>
      </c>
      <c r="D852" t="s">
        <v>6371</v>
      </c>
      <c r="E852" t="s">
        <v>5398</v>
      </c>
    </row>
    <row r="853" spans="1:5" ht="15.5" x14ac:dyDescent="0.35">
      <c r="A853" s="1" t="s">
        <v>1518</v>
      </c>
      <c r="B853" s="1" t="s">
        <v>3234</v>
      </c>
      <c r="C853" t="str">
        <f t="shared" si="13"/>
        <v>Burton</v>
      </c>
      <c r="D853" t="s">
        <v>6373</v>
      </c>
      <c r="E853" t="s">
        <v>4890</v>
      </c>
    </row>
    <row r="854" spans="1:5" ht="15.5" x14ac:dyDescent="0.35">
      <c r="A854" s="1" t="s">
        <v>1517</v>
      </c>
      <c r="B854" s="1" t="s">
        <v>3235</v>
      </c>
      <c r="C854" t="str">
        <f t="shared" si="13"/>
        <v>Ricardi</v>
      </c>
      <c r="D854" t="s">
        <v>6372</v>
      </c>
      <c r="E854" t="s">
        <v>4793</v>
      </c>
    </row>
    <row r="855" spans="1:5" ht="15.5" x14ac:dyDescent="0.35">
      <c r="A855" s="1" t="s">
        <v>1516</v>
      </c>
      <c r="B855" s="1" t="s">
        <v>3236</v>
      </c>
      <c r="C855" t="str">
        <f t="shared" si="13"/>
        <v>Joslyn</v>
      </c>
      <c r="D855" t="s">
        <v>6372</v>
      </c>
      <c r="E855" t="s">
        <v>5399</v>
      </c>
    </row>
    <row r="856" spans="1:5" ht="15.5" x14ac:dyDescent="0.35">
      <c r="A856" s="1" t="s">
        <v>1515</v>
      </c>
      <c r="B856" s="1" t="s">
        <v>3237</v>
      </c>
      <c r="C856" t="str">
        <f t="shared" si="13"/>
        <v>Bennie</v>
      </c>
      <c r="D856" t="s">
        <v>6372</v>
      </c>
      <c r="E856" t="s">
        <v>4924</v>
      </c>
    </row>
    <row r="857" spans="1:5" ht="15.5" x14ac:dyDescent="0.35">
      <c r="A857" s="1" t="s">
        <v>1514</v>
      </c>
      <c r="B857" s="1" t="s">
        <v>3238</v>
      </c>
      <c r="C857" t="str">
        <f t="shared" si="13"/>
        <v>Kanyane</v>
      </c>
      <c r="D857" t="s">
        <v>6372</v>
      </c>
      <c r="E857" t="s">
        <v>5400</v>
      </c>
    </row>
    <row r="858" spans="1:5" ht="15.5" x14ac:dyDescent="0.35">
      <c r="A858" s="1" t="s">
        <v>1513</v>
      </c>
      <c r="B858" s="1" t="s">
        <v>3239</v>
      </c>
      <c r="C858" t="str">
        <f t="shared" si="13"/>
        <v>McFadden</v>
      </c>
      <c r="D858" t="s">
        <v>6371</v>
      </c>
      <c r="E858" t="s">
        <v>5401</v>
      </c>
    </row>
    <row r="859" spans="1:5" ht="15.5" x14ac:dyDescent="0.35">
      <c r="A859" s="1" t="s">
        <v>1512</v>
      </c>
      <c r="B859" s="1" t="s">
        <v>3240</v>
      </c>
      <c r="C859" t="str">
        <f t="shared" si="13"/>
        <v>Connolly</v>
      </c>
      <c r="D859" t="s">
        <v>6371</v>
      </c>
      <c r="E859" t="s">
        <v>5102</v>
      </c>
    </row>
    <row r="860" spans="1:5" ht="15.5" x14ac:dyDescent="0.35">
      <c r="A860" s="1" t="s">
        <v>1511</v>
      </c>
      <c r="B860" s="1" t="s">
        <v>3241</v>
      </c>
      <c r="C860" t="str">
        <f t="shared" si="13"/>
        <v>Merino</v>
      </c>
      <c r="D860" t="s">
        <v>6371</v>
      </c>
      <c r="E860" t="s">
        <v>5402</v>
      </c>
    </row>
    <row r="861" spans="1:5" ht="15.5" x14ac:dyDescent="0.35">
      <c r="A861" s="1" t="s">
        <v>1510</v>
      </c>
      <c r="B861" s="1" t="s">
        <v>3242</v>
      </c>
      <c r="C861" t="str">
        <f t="shared" si="13"/>
        <v>Baird</v>
      </c>
      <c r="D861" t="s">
        <v>6371</v>
      </c>
      <c r="E861" t="s">
        <v>5403</v>
      </c>
    </row>
    <row r="862" spans="1:5" ht="15.5" x14ac:dyDescent="0.35">
      <c r="A862" s="1" t="s">
        <v>1509</v>
      </c>
      <c r="B862" s="1" t="s">
        <v>3243</v>
      </c>
      <c r="C862" t="str">
        <f t="shared" si="13"/>
        <v>Locatelli</v>
      </c>
      <c r="D862" t="s">
        <v>6372</v>
      </c>
      <c r="E862" t="s">
        <v>4768</v>
      </c>
    </row>
    <row r="863" spans="1:5" ht="15.5" x14ac:dyDescent="0.35">
      <c r="A863" s="1" t="s">
        <v>1508</v>
      </c>
      <c r="B863" s="1" t="s">
        <v>3244</v>
      </c>
      <c r="C863" t="str">
        <f t="shared" si="13"/>
        <v>Brake</v>
      </c>
      <c r="D863" t="s">
        <v>6371</v>
      </c>
      <c r="E863" t="s">
        <v>5016</v>
      </c>
    </row>
    <row r="864" spans="1:5" ht="15.5" x14ac:dyDescent="0.35">
      <c r="A864" s="1" t="s">
        <v>1507</v>
      </c>
      <c r="B864" s="1" t="s">
        <v>3245</v>
      </c>
      <c r="C864" t="str">
        <f t="shared" si="13"/>
        <v>Jacobs</v>
      </c>
      <c r="D864" t="s">
        <v>6372</v>
      </c>
      <c r="E864" t="s">
        <v>5404</v>
      </c>
    </row>
    <row r="865" spans="1:5" ht="15.5" x14ac:dyDescent="0.35">
      <c r="A865" s="1" t="s">
        <v>1506</v>
      </c>
      <c r="B865" s="1" t="s">
        <v>3246</v>
      </c>
      <c r="C865" t="str">
        <f t="shared" si="13"/>
        <v>Vaught</v>
      </c>
      <c r="D865" t="s">
        <v>6372</v>
      </c>
      <c r="E865" t="s">
        <v>5405</v>
      </c>
    </row>
    <row r="866" spans="1:5" ht="15.5" x14ac:dyDescent="0.35">
      <c r="A866" s="1" t="s">
        <v>1505</v>
      </c>
      <c r="B866" s="1" t="s">
        <v>3247</v>
      </c>
      <c r="C866" t="str">
        <f t="shared" si="13"/>
        <v>Monteleone</v>
      </c>
      <c r="D866" t="s">
        <v>6372</v>
      </c>
      <c r="E866" t="s">
        <v>4782</v>
      </c>
    </row>
    <row r="867" spans="1:5" ht="15.5" x14ac:dyDescent="0.35">
      <c r="A867" s="1" t="s">
        <v>1504</v>
      </c>
      <c r="B867" s="1" t="s">
        <v>3248</v>
      </c>
      <c r="C867" t="str">
        <f t="shared" si="13"/>
        <v>Verdugo</v>
      </c>
      <c r="D867" t="s">
        <v>6373</v>
      </c>
      <c r="E867" t="s">
        <v>5406</v>
      </c>
    </row>
    <row r="868" spans="1:5" ht="15.5" x14ac:dyDescent="0.35">
      <c r="A868" s="1" t="s">
        <v>1503</v>
      </c>
      <c r="B868" s="1" t="s">
        <v>3249</v>
      </c>
      <c r="C868" t="str">
        <f t="shared" si="13"/>
        <v>Sellers</v>
      </c>
      <c r="D868" t="s">
        <v>6372</v>
      </c>
      <c r="E868" t="s">
        <v>5407</v>
      </c>
    </row>
    <row r="869" spans="1:5" ht="15.5" x14ac:dyDescent="0.35">
      <c r="A869" s="1" t="s">
        <v>1502</v>
      </c>
      <c r="B869" s="1" t="s">
        <v>3250</v>
      </c>
      <c r="C869" t="str">
        <f t="shared" si="13"/>
        <v>Bowman</v>
      </c>
      <c r="D869" t="s">
        <v>6372</v>
      </c>
      <c r="E869" t="s">
        <v>4817</v>
      </c>
    </row>
    <row r="870" spans="1:5" ht="15.5" x14ac:dyDescent="0.35">
      <c r="A870" s="1" t="s">
        <v>1501</v>
      </c>
      <c r="B870" s="1" t="s">
        <v>3251</v>
      </c>
      <c r="C870" t="str">
        <f t="shared" si="13"/>
        <v>Marley</v>
      </c>
      <c r="D870" t="s">
        <v>6372</v>
      </c>
      <c r="E870" t="s">
        <v>4730</v>
      </c>
    </row>
    <row r="871" spans="1:5" ht="15.5" x14ac:dyDescent="0.35">
      <c r="A871" s="1" t="s">
        <v>1500</v>
      </c>
      <c r="B871" s="1" t="s">
        <v>3252</v>
      </c>
      <c r="C871" t="str">
        <f t="shared" si="13"/>
        <v>Grey</v>
      </c>
      <c r="D871" t="s">
        <v>6372</v>
      </c>
      <c r="E871" t="s">
        <v>5408</v>
      </c>
    </row>
    <row r="872" spans="1:5" ht="15.5" x14ac:dyDescent="0.35">
      <c r="A872" s="1" t="s">
        <v>1499</v>
      </c>
      <c r="B872" s="1" t="s">
        <v>3253</v>
      </c>
      <c r="C872" t="str">
        <f t="shared" si="13"/>
        <v>O'Rourke</v>
      </c>
      <c r="D872" t="s">
        <v>6373</v>
      </c>
      <c r="E872" t="s">
        <v>5409</v>
      </c>
    </row>
    <row r="873" spans="1:5" ht="15.5" x14ac:dyDescent="0.35">
      <c r="A873" s="1" t="s">
        <v>1498</v>
      </c>
      <c r="B873" s="1" t="s">
        <v>3254</v>
      </c>
      <c r="C873" t="str">
        <f t="shared" si="13"/>
        <v>Fatehali</v>
      </c>
      <c r="D873" t="s">
        <v>6371</v>
      </c>
      <c r="E873" t="s">
        <v>5410</v>
      </c>
    </row>
    <row r="874" spans="1:5" ht="15.5" x14ac:dyDescent="0.35">
      <c r="A874" s="1" t="s">
        <v>1497</v>
      </c>
      <c r="B874" s="1" t="s">
        <v>3255</v>
      </c>
      <c r="C874" t="str">
        <f t="shared" si="13"/>
        <v>Piza-Taylor</v>
      </c>
      <c r="D874" t="s">
        <v>6373</v>
      </c>
      <c r="E874" t="s">
        <v>5087</v>
      </c>
    </row>
    <row r="875" spans="1:5" ht="15.5" x14ac:dyDescent="0.35">
      <c r="A875" s="1" t="s">
        <v>1496</v>
      </c>
      <c r="B875" s="1" t="s">
        <v>3256</v>
      </c>
      <c r="C875" t="str">
        <f t="shared" si="13"/>
        <v>Cavanaugh</v>
      </c>
      <c r="D875" t="s">
        <v>6371</v>
      </c>
      <c r="E875" t="s">
        <v>5411</v>
      </c>
    </row>
    <row r="876" spans="1:5" ht="15.5" x14ac:dyDescent="0.35">
      <c r="A876" s="1" t="s">
        <v>1495</v>
      </c>
      <c r="B876" s="1" t="s">
        <v>3257</v>
      </c>
      <c r="C876" t="str">
        <f t="shared" si="13"/>
        <v>Amako</v>
      </c>
      <c r="D876" t="s">
        <v>6371</v>
      </c>
      <c r="E876" t="s">
        <v>5412</v>
      </c>
    </row>
    <row r="877" spans="1:5" ht="15.5" x14ac:dyDescent="0.35">
      <c r="A877" s="1" t="s">
        <v>1494</v>
      </c>
      <c r="B877" s="1" t="s">
        <v>3258</v>
      </c>
      <c r="C877" t="str">
        <f t="shared" si="13"/>
        <v>Musa</v>
      </c>
      <c r="D877" t="s">
        <v>6371</v>
      </c>
      <c r="E877" t="s">
        <v>5413</v>
      </c>
    </row>
    <row r="878" spans="1:5" ht="15.5" x14ac:dyDescent="0.35">
      <c r="A878" s="1" t="s">
        <v>1493</v>
      </c>
      <c r="B878" s="1" t="s">
        <v>3259</v>
      </c>
      <c r="C878" t="str">
        <f t="shared" si="13"/>
        <v>Phillippi</v>
      </c>
      <c r="D878" t="s">
        <v>6373</v>
      </c>
      <c r="E878" t="s">
        <v>5252</v>
      </c>
    </row>
    <row r="879" spans="1:5" ht="15.5" x14ac:dyDescent="0.35">
      <c r="A879" s="1" t="s">
        <v>1492</v>
      </c>
      <c r="B879" s="1" t="s">
        <v>3260</v>
      </c>
      <c r="C879" t="str">
        <f t="shared" si="13"/>
        <v>Hoskins</v>
      </c>
      <c r="D879" t="s">
        <v>6373</v>
      </c>
      <c r="E879" t="s">
        <v>5414</v>
      </c>
    </row>
    <row r="880" spans="1:5" ht="15.5" x14ac:dyDescent="0.35">
      <c r="A880" s="1" t="s">
        <v>1491</v>
      </c>
      <c r="B880" s="1" t="s">
        <v>3261</v>
      </c>
      <c r="C880" t="str">
        <f t="shared" si="13"/>
        <v>Imbalzano Zegar</v>
      </c>
      <c r="D880" t="s">
        <v>6371</v>
      </c>
      <c r="E880" t="s">
        <v>5415</v>
      </c>
    </row>
    <row r="881" spans="1:5" ht="15.5" x14ac:dyDescent="0.35">
      <c r="A881" s="1" t="s">
        <v>1490</v>
      </c>
      <c r="B881" s="1" t="s">
        <v>3262</v>
      </c>
      <c r="C881" t="str">
        <f t="shared" si="13"/>
        <v>Triedman</v>
      </c>
      <c r="D881" t="s">
        <v>6371</v>
      </c>
      <c r="E881" t="s">
        <v>5416</v>
      </c>
    </row>
    <row r="882" spans="1:5" ht="15.5" x14ac:dyDescent="0.35">
      <c r="A882" s="1" t="s">
        <v>1489</v>
      </c>
      <c r="B882" s="1" t="s">
        <v>3263</v>
      </c>
      <c r="C882" t="str">
        <f t="shared" si="13"/>
        <v>Lovuolo</v>
      </c>
      <c r="D882" t="s">
        <v>6371</v>
      </c>
      <c r="E882" t="s">
        <v>5417</v>
      </c>
    </row>
    <row r="883" spans="1:5" ht="15.5" x14ac:dyDescent="0.35">
      <c r="A883" s="1" t="s">
        <v>1488</v>
      </c>
      <c r="B883" s="1" t="s">
        <v>3264</v>
      </c>
      <c r="C883" t="str">
        <f t="shared" si="13"/>
        <v>Chung</v>
      </c>
      <c r="D883" t="s">
        <v>6371</v>
      </c>
      <c r="E883" t="s">
        <v>4968</v>
      </c>
    </row>
    <row r="884" spans="1:5" ht="15.5" x14ac:dyDescent="0.35">
      <c r="A884" s="1" t="s">
        <v>1487</v>
      </c>
      <c r="B884" s="1" t="s">
        <v>3265</v>
      </c>
      <c r="C884" t="str">
        <f t="shared" si="13"/>
        <v>Newsom</v>
      </c>
      <c r="D884" t="s">
        <v>6371</v>
      </c>
      <c r="E884" t="s">
        <v>5418</v>
      </c>
    </row>
    <row r="885" spans="1:5" ht="15.5" x14ac:dyDescent="0.35">
      <c r="A885" s="1" t="s">
        <v>1486</v>
      </c>
      <c r="B885" s="1" t="s">
        <v>3266</v>
      </c>
      <c r="C885" t="str">
        <f t="shared" si="13"/>
        <v>Harrington</v>
      </c>
      <c r="D885" t="s">
        <v>6371</v>
      </c>
      <c r="E885" t="s">
        <v>5419</v>
      </c>
    </row>
    <row r="886" spans="1:5" ht="15.5" x14ac:dyDescent="0.35">
      <c r="A886" s="1" t="s">
        <v>1485</v>
      </c>
      <c r="B886" s="1" t="s">
        <v>3267</v>
      </c>
      <c r="C886" t="str">
        <f t="shared" si="13"/>
        <v>Hoffman</v>
      </c>
      <c r="D886" t="s">
        <v>6371</v>
      </c>
      <c r="E886" t="s">
        <v>5420</v>
      </c>
    </row>
    <row r="887" spans="1:5" ht="15.5" x14ac:dyDescent="0.35">
      <c r="A887" s="1" t="s">
        <v>1484</v>
      </c>
      <c r="B887" s="1" t="s">
        <v>3268</v>
      </c>
      <c r="C887" t="str">
        <f t="shared" si="13"/>
        <v>Van Vugt</v>
      </c>
      <c r="D887" t="s">
        <v>6371</v>
      </c>
      <c r="E887" t="s">
        <v>5421</v>
      </c>
    </row>
    <row r="888" spans="1:5" ht="15.5" x14ac:dyDescent="0.35">
      <c r="A888" s="1" t="s">
        <v>1483</v>
      </c>
      <c r="B888" s="1" t="s">
        <v>3269</v>
      </c>
      <c r="C888" t="str">
        <f t="shared" si="13"/>
        <v>Feehley</v>
      </c>
      <c r="D888" t="s">
        <v>6371</v>
      </c>
      <c r="E888" t="s">
        <v>5422</v>
      </c>
    </row>
    <row r="889" spans="1:5" ht="15.5" x14ac:dyDescent="0.35">
      <c r="A889" s="1" t="s">
        <v>1482</v>
      </c>
      <c r="B889" s="1" t="s">
        <v>3270</v>
      </c>
      <c r="C889" t="str">
        <f t="shared" si="13"/>
        <v>Ashworth</v>
      </c>
      <c r="D889" t="s">
        <v>6373</v>
      </c>
      <c r="E889" t="s">
        <v>5423</v>
      </c>
    </row>
    <row r="890" spans="1:5" ht="15.5" x14ac:dyDescent="0.35">
      <c r="A890" s="1" t="s">
        <v>1481</v>
      </c>
      <c r="B890" s="1" t="s">
        <v>3271</v>
      </c>
      <c r="C890" t="str">
        <f t="shared" si="13"/>
        <v>Hansen</v>
      </c>
      <c r="D890" t="s">
        <v>6372</v>
      </c>
      <c r="E890" t="s">
        <v>5424</v>
      </c>
    </row>
    <row r="891" spans="1:5" ht="15.5" x14ac:dyDescent="0.35">
      <c r="A891" s="1" t="s">
        <v>1480</v>
      </c>
      <c r="B891" s="1" t="s">
        <v>3272</v>
      </c>
      <c r="C891" t="str">
        <f t="shared" si="13"/>
        <v>Czyz</v>
      </c>
      <c r="D891" t="s">
        <v>6372</v>
      </c>
      <c r="E891" t="s">
        <v>4887</v>
      </c>
    </row>
    <row r="892" spans="1:5" ht="15.5" x14ac:dyDescent="0.35">
      <c r="A892" s="1" t="s">
        <v>1479</v>
      </c>
      <c r="B892" s="1" t="s">
        <v>3273</v>
      </c>
      <c r="C892" t="str">
        <f t="shared" si="13"/>
        <v>Bauder</v>
      </c>
      <c r="D892" t="s">
        <v>6372</v>
      </c>
      <c r="E892" t="s">
        <v>5425</v>
      </c>
    </row>
    <row r="893" spans="1:5" ht="15.5" x14ac:dyDescent="0.35">
      <c r="A893" s="1" t="s">
        <v>1478</v>
      </c>
      <c r="B893" s="1" t="s">
        <v>3274</v>
      </c>
      <c r="C893" t="str">
        <f t="shared" si="13"/>
        <v>Mendoza</v>
      </c>
      <c r="D893" t="s">
        <v>6372</v>
      </c>
      <c r="E893" t="s">
        <v>5426</v>
      </c>
    </row>
    <row r="894" spans="1:5" ht="15.5" x14ac:dyDescent="0.35">
      <c r="A894" s="1" t="s">
        <v>1477</v>
      </c>
      <c r="B894" s="1" t="s">
        <v>3275</v>
      </c>
      <c r="C894" t="str">
        <f t="shared" si="13"/>
        <v>Glass</v>
      </c>
      <c r="D894" t="s">
        <v>6373</v>
      </c>
      <c r="E894" t="s">
        <v>5427</v>
      </c>
    </row>
    <row r="895" spans="1:5" ht="15.5" x14ac:dyDescent="0.35">
      <c r="A895" s="1" t="s">
        <v>1476</v>
      </c>
      <c r="B895" s="1" t="s">
        <v>3276</v>
      </c>
      <c r="C895" t="str">
        <f t="shared" si="13"/>
        <v>Butcher</v>
      </c>
      <c r="D895" t="s">
        <v>6372</v>
      </c>
      <c r="E895" t="s">
        <v>4738</v>
      </c>
    </row>
    <row r="896" spans="1:5" ht="15.5" x14ac:dyDescent="0.35">
      <c r="A896" s="1" t="s">
        <v>1475</v>
      </c>
      <c r="B896" s="1" t="s">
        <v>3277</v>
      </c>
      <c r="C896" t="str">
        <f t="shared" si="13"/>
        <v>Traiser</v>
      </c>
      <c r="D896" t="s">
        <v>6372</v>
      </c>
      <c r="E896" t="s">
        <v>5428</v>
      </c>
    </row>
    <row r="897" spans="1:5" ht="15.5" x14ac:dyDescent="0.35">
      <c r="A897" s="1" t="s">
        <v>1474</v>
      </c>
      <c r="B897" s="1" t="s">
        <v>3278</v>
      </c>
      <c r="C897" t="str">
        <f t="shared" si="13"/>
        <v>Mudy-Mader</v>
      </c>
      <c r="D897" t="s">
        <v>6371</v>
      </c>
      <c r="E897" t="s">
        <v>5429</v>
      </c>
    </row>
    <row r="898" spans="1:5" ht="15.5" x14ac:dyDescent="0.35">
      <c r="A898" s="1" t="s">
        <v>1473</v>
      </c>
      <c r="B898" s="1" t="s">
        <v>3279</v>
      </c>
      <c r="C898" t="str">
        <f t="shared" si="13"/>
        <v>Rogers</v>
      </c>
      <c r="D898" t="s">
        <v>6371</v>
      </c>
      <c r="E898" t="s">
        <v>5430</v>
      </c>
    </row>
    <row r="899" spans="1:5" ht="15.5" x14ac:dyDescent="0.35">
      <c r="A899" s="1" t="s">
        <v>1472</v>
      </c>
      <c r="B899" s="1" t="s">
        <v>3280</v>
      </c>
      <c r="C899" t="str">
        <f t="shared" ref="C899:C962" si="14">LEFT(B899,FIND(",",B899)-1)</f>
        <v>Woo</v>
      </c>
      <c r="D899" t="s">
        <v>6371</v>
      </c>
      <c r="E899" t="s">
        <v>5431</v>
      </c>
    </row>
    <row r="900" spans="1:5" ht="15.5" x14ac:dyDescent="0.35">
      <c r="A900" s="1" t="s">
        <v>1471</v>
      </c>
      <c r="B900" s="1" t="s">
        <v>3281</v>
      </c>
      <c r="C900" t="str">
        <f t="shared" si="14"/>
        <v>Walsh</v>
      </c>
      <c r="D900" t="s">
        <v>6372</v>
      </c>
      <c r="E900" t="s">
        <v>4757</v>
      </c>
    </row>
    <row r="901" spans="1:5" ht="15.5" x14ac:dyDescent="0.35">
      <c r="A901" s="1" t="s">
        <v>1470</v>
      </c>
      <c r="B901" s="1" t="s">
        <v>3282</v>
      </c>
      <c r="C901" t="str">
        <f t="shared" si="14"/>
        <v>White</v>
      </c>
      <c r="D901" t="s">
        <v>6373</v>
      </c>
      <c r="E901" t="s">
        <v>5432</v>
      </c>
    </row>
    <row r="902" spans="1:5" ht="15.5" x14ac:dyDescent="0.35">
      <c r="A902" s="1" t="s">
        <v>1469</v>
      </c>
      <c r="B902" s="1" t="s">
        <v>3283</v>
      </c>
      <c r="C902" t="str">
        <f t="shared" si="14"/>
        <v>Sheppard</v>
      </c>
      <c r="D902" t="s">
        <v>6371</v>
      </c>
      <c r="E902" t="s">
        <v>5433</v>
      </c>
    </row>
    <row r="903" spans="1:5" ht="15.5" x14ac:dyDescent="0.35">
      <c r="A903" s="1" t="s">
        <v>1468</v>
      </c>
      <c r="B903" s="1" t="s">
        <v>3284</v>
      </c>
      <c r="C903" t="str">
        <f t="shared" si="14"/>
        <v>Doran</v>
      </c>
      <c r="D903" t="s">
        <v>6372</v>
      </c>
      <c r="E903" t="s">
        <v>5191</v>
      </c>
    </row>
    <row r="904" spans="1:5" ht="15.5" x14ac:dyDescent="0.35">
      <c r="A904" s="1" t="s">
        <v>1467</v>
      </c>
      <c r="B904" s="1" t="s">
        <v>3285</v>
      </c>
      <c r="C904" t="str">
        <f t="shared" si="14"/>
        <v>Labrosse</v>
      </c>
      <c r="D904" t="s">
        <v>6371</v>
      </c>
      <c r="E904" t="s">
        <v>5434</v>
      </c>
    </row>
    <row r="905" spans="1:5" ht="15.5" x14ac:dyDescent="0.35">
      <c r="A905" s="1" t="s">
        <v>1466</v>
      </c>
      <c r="B905" s="1" t="s">
        <v>3286</v>
      </c>
      <c r="C905" t="str">
        <f t="shared" si="14"/>
        <v>Thomas</v>
      </c>
      <c r="D905" t="s">
        <v>6371</v>
      </c>
      <c r="E905" t="s">
        <v>5435</v>
      </c>
    </row>
    <row r="906" spans="1:5" ht="15.5" x14ac:dyDescent="0.35">
      <c r="A906" s="1" t="s">
        <v>1465</v>
      </c>
      <c r="B906" s="1" t="s">
        <v>3287</v>
      </c>
      <c r="C906" t="str">
        <f t="shared" si="14"/>
        <v>Lesniak</v>
      </c>
      <c r="D906" t="s">
        <v>6372</v>
      </c>
      <c r="E906" t="s">
        <v>5436</v>
      </c>
    </row>
    <row r="907" spans="1:5" ht="15.5" x14ac:dyDescent="0.35">
      <c r="A907" s="1" t="s">
        <v>1464</v>
      </c>
      <c r="B907" s="1" t="s">
        <v>3288</v>
      </c>
      <c r="C907" t="str">
        <f t="shared" si="14"/>
        <v>Prowse</v>
      </c>
      <c r="D907" t="s">
        <v>6371</v>
      </c>
      <c r="E907" t="s">
        <v>5390</v>
      </c>
    </row>
    <row r="908" spans="1:5" ht="15.5" x14ac:dyDescent="0.35">
      <c r="A908" s="1" t="s">
        <v>1463</v>
      </c>
      <c r="B908" s="1" t="s">
        <v>3289</v>
      </c>
      <c r="C908" t="str">
        <f t="shared" si="14"/>
        <v>Seigel</v>
      </c>
      <c r="D908" t="s">
        <v>6373</v>
      </c>
      <c r="E908" t="s">
        <v>5437</v>
      </c>
    </row>
    <row r="909" spans="1:5" ht="15.5" x14ac:dyDescent="0.35">
      <c r="A909" s="1" t="s">
        <v>1462</v>
      </c>
      <c r="B909" s="1" t="s">
        <v>3290</v>
      </c>
      <c r="C909" t="str">
        <f t="shared" si="14"/>
        <v>Blas</v>
      </c>
      <c r="D909" t="s">
        <v>6372</v>
      </c>
      <c r="E909" t="s">
        <v>5438</v>
      </c>
    </row>
    <row r="910" spans="1:5" ht="15.5" x14ac:dyDescent="0.35">
      <c r="A910" s="1" t="s">
        <v>1461</v>
      </c>
      <c r="B910" s="1" t="s">
        <v>3291</v>
      </c>
      <c r="C910" t="str">
        <f t="shared" si="14"/>
        <v>Simpson</v>
      </c>
      <c r="D910" t="s">
        <v>6372</v>
      </c>
      <c r="E910" t="s">
        <v>5002</v>
      </c>
    </row>
    <row r="911" spans="1:5" ht="15.5" x14ac:dyDescent="0.35">
      <c r="A911" s="1" t="s">
        <v>1460</v>
      </c>
      <c r="B911" s="1" t="s">
        <v>3292</v>
      </c>
      <c r="C911" t="str">
        <f t="shared" si="14"/>
        <v>Gierman</v>
      </c>
      <c r="D911" t="s">
        <v>6372</v>
      </c>
      <c r="E911" t="s">
        <v>5439</v>
      </c>
    </row>
    <row r="912" spans="1:5" ht="15.5" x14ac:dyDescent="0.35">
      <c r="A912" s="1" t="s">
        <v>1459</v>
      </c>
      <c r="B912" s="1" t="s">
        <v>3293</v>
      </c>
      <c r="C912" t="str">
        <f t="shared" si="14"/>
        <v>Jeuland</v>
      </c>
      <c r="D912" t="s">
        <v>6372</v>
      </c>
      <c r="E912" t="s">
        <v>5440</v>
      </c>
    </row>
    <row r="913" spans="1:5" ht="15.5" x14ac:dyDescent="0.35">
      <c r="A913" s="1" t="s">
        <v>1458</v>
      </c>
      <c r="B913" s="1" t="s">
        <v>3294</v>
      </c>
      <c r="C913" t="str">
        <f t="shared" si="14"/>
        <v>Chorney</v>
      </c>
      <c r="D913" t="s">
        <v>6372</v>
      </c>
      <c r="E913" t="s">
        <v>5078</v>
      </c>
    </row>
    <row r="914" spans="1:5" ht="15.5" x14ac:dyDescent="0.35">
      <c r="A914" s="1" t="s">
        <v>1457</v>
      </c>
      <c r="B914" s="1" t="s">
        <v>3295</v>
      </c>
      <c r="C914" t="str">
        <f t="shared" si="14"/>
        <v>Rook</v>
      </c>
      <c r="D914" t="s">
        <v>6372</v>
      </c>
      <c r="E914" t="s">
        <v>4798</v>
      </c>
    </row>
    <row r="915" spans="1:5" ht="15.5" x14ac:dyDescent="0.35">
      <c r="A915" s="1" t="s">
        <v>1456</v>
      </c>
      <c r="B915" s="1" t="s">
        <v>3296</v>
      </c>
      <c r="C915" t="str">
        <f t="shared" si="14"/>
        <v>Wright</v>
      </c>
      <c r="D915" t="s">
        <v>6372</v>
      </c>
      <c r="E915" t="s">
        <v>5441</v>
      </c>
    </row>
    <row r="916" spans="1:5" ht="15.5" x14ac:dyDescent="0.35">
      <c r="A916" s="1" t="s">
        <v>1455</v>
      </c>
      <c r="B916" s="1" t="s">
        <v>3297</v>
      </c>
      <c r="C916" t="str">
        <f t="shared" si="14"/>
        <v>Chin</v>
      </c>
      <c r="D916" t="s">
        <v>6372</v>
      </c>
      <c r="E916" t="s">
        <v>5442</v>
      </c>
    </row>
    <row r="917" spans="1:5" ht="15.5" x14ac:dyDescent="0.35">
      <c r="A917" s="1" t="s">
        <v>1454</v>
      </c>
      <c r="B917" s="1" t="s">
        <v>3298</v>
      </c>
      <c r="C917" t="str">
        <f t="shared" si="14"/>
        <v>White</v>
      </c>
      <c r="D917" t="s">
        <v>6372</v>
      </c>
      <c r="E917" t="s">
        <v>5443</v>
      </c>
    </row>
    <row r="918" spans="1:5" ht="15.5" x14ac:dyDescent="0.35">
      <c r="A918" s="1" t="s">
        <v>1453</v>
      </c>
      <c r="B918" s="1" t="s">
        <v>3299</v>
      </c>
      <c r="C918" t="str">
        <f t="shared" si="14"/>
        <v>Savage</v>
      </c>
      <c r="D918" t="s">
        <v>6371</v>
      </c>
      <c r="E918" t="s">
        <v>5444</v>
      </c>
    </row>
    <row r="919" spans="1:5" ht="15.5" x14ac:dyDescent="0.35">
      <c r="A919" s="1" t="s">
        <v>1452</v>
      </c>
      <c r="B919" s="1" t="s">
        <v>3300</v>
      </c>
      <c r="C919" t="str">
        <f t="shared" si="14"/>
        <v>Hitchings</v>
      </c>
      <c r="D919" t="s">
        <v>6371</v>
      </c>
      <c r="E919" t="s">
        <v>5086</v>
      </c>
    </row>
    <row r="920" spans="1:5" ht="15.5" x14ac:dyDescent="0.35">
      <c r="A920" s="1" t="s">
        <v>1451</v>
      </c>
      <c r="B920" s="1" t="s">
        <v>3301</v>
      </c>
      <c r="C920" t="str">
        <f t="shared" si="14"/>
        <v>Truitt</v>
      </c>
      <c r="D920" t="s">
        <v>6371</v>
      </c>
      <c r="E920" t="s">
        <v>4764</v>
      </c>
    </row>
    <row r="921" spans="1:5" ht="15.5" x14ac:dyDescent="0.35">
      <c r="A921" s="1" t="s">
        <v>1450</v>
      </c>
      <c r="B921" s="1" t="s">
        <v>3302</v>
      </c>
      <c r="C921" t="str">
        <f t="shared" si="14"/>
        <v>Chang</v>
      </c>
      <c r="D921" t="s">
        <v>6371</v>
      </c>
      <c r="E921" t="s">
        <v>5445</v>
      </c>
    </row>
    <row r="922" spans="1:5" ht="15.5" x14ac:dyDescent="0.35">
      <c r="A922" s="1" t="s">
        <v>1449</v>
      </c>
      <c r="B922" s="1" t="s">
        <v>3303</v>
      </c>
      <c r="C922" t="str">
        <f t="shared" si="14"/>
        <v>Frey</v>
      </c>
      <c r="D922" t="s">
        <v>6371</v>
      </c>
      <c r="E922" t="s">
        <v>5446</v>
      </c>
    </row>
    <row r="923" spans="1:5" ht="15.5" x14ac:dyDescent="0.35">
      <c r="A923" s="1" t="s">
        <v>1448</v>
      </c>
      <c r="B923" s="1" t="s">
        <v>3304</v>
      </c>
      <c r="C923" t="str">
        <f t="shared" si="14"/>
        <v>Krishna</v>
      </c>
      <c r="D923" t="s">
        <v>6371</v>
      </c>
      <c r="E923" t="s">
        <v>5447</v>
      </c>
    </row>
    <row r="924" spans="1:5" ht="15.5" x14ac:dyDescent="0.35">
      <c r="A924" s="1" t="s">
        <v>1447</v>
      </c>
      <c r="B924" s="1" t="s">
        <v>3305</v>
      </c>
      <c r="C924" t="str">
        <f t="shared" si="14"/>
        <v>Maher</v>
      </c>
      <c r="D924" t="s">
        <v>6371</v>
      </c>
      <c r="E924" t="s">
        <v>5448</v>
      </c>
    </row>
    <row r="925" spans="1:5" ht="15.5" x14ac:dyDescent="0.35">
      <c r="A925" s="1" t="s">
        <v>1446</v>
      </c>
      <c r="B925" s="1" t="s">
        <v>3306</v>
      </c>
      <c r="C925" t="str">
        <f t="shared" si="14"/>
        <v>Boivin</v>
      </c>
      <c r="D925" t="s">
        <v>6371</v>
      </c>
      <c r="E925" t="s">
        <v>5449</v>
      </c>
    </row>
    <row r="926" spans="1:5" ht="15.5" x14ac:dyDescent="0.35">
      <c r="A926" s="1" t="s">
        <v>1445</v>
      </c>
      <c r="B926" s="1" t="s">
        <v>3307</v>
      </c>
      <c r="C926" t="str">
        <f t="shared" si="14"/>
        <v>McAlister</v>
      </c>
      <c r="D926" t="s">
        <v>6371</v>
      </c>
      <c r="E926" t="s">
        <v>5450</v>
      </c>
    </row>
    <row r="927" spans="1:5" ht="15.5" x14ac:dyDescent="0.35">
      <c r="A927" s="1" t="s">
        <v>1444</v>
      </c>
      <c r="B927" s="1" t="s">
        <v>3308</v>
      </c>
      <c r="C927" t="str">
        <f t="shared" si="14"/>
        <v>Akhmedova</v>
      </c>
      <c r="D927" t="s">
        <v>6371</v>
      </c>
      <c r="E927" t="s">
        <v>5451</v>
      </c>
    </row>
    <row r="928" spans="1:5" ht="15.5" x14ac:dyDescent="0.35">
      <c r="A928" s="1" t="s">
        <v>1443</v>
      </c>
      <c r="B928" s="1" t="s">
        <v>3309</v>
      </c>
      <c r="C928" t="str">
        <f t="shared" si="14"/>
        <v>Tucker</v>
      </c>
      <c r="D928" t="s">
        <v>6371</v>
      </c>
      <c r="E928" t="s">
        <v>5287</v>
      </c>
    </row>
    <row r="929" spans="1:5" ht="15.5" x14ac:dyDescent="0.35">
      <c r="A929" s="1" t="s">
        <v>1442</v>
      </c>
      <c r="B929" s="1" t="s">
        <v>3310</v>
      </c>
      <c r="C929" t="str">
        <f t="shared" si="14"/>
        <v>Gramelspacher</v>
      </c>
      <c r="D929" t="s">
        <v>6371</v>
      </c>
      <c r="E929" t="s">
        <v>5452</v>
      </c>
    </row>
    <row r="930" spans="1:5" ht="15.5" x14ac:dyDescent="0.35">
      <c r="A930" s="1" t="s">
        <v>1441</v>
      </c>
      <c r="B930" s="1" t="s">
        <v>3311</v>
      </c>
      <c r="C930" t="str">
        <f t="shared" si="14"/>
        <v>Goldsmith</v>
      </c>
      <c r="D930" t="s">
        <v>6373</v>
      </c>
      <c r="E930" t="s">
        <v>5453</v>
      </c>
    </row>
    <row r="931" spans="1:5" ht="15.5" x14ac:dyDescent="0.35">
      <c r="A931" s="1" t="s">
        <v>1440</v>
      </c>
      <c r="B931" s="1" t="s">
        <v>3312</v>
      </c>
      <c r="C931" t="str">
        <f t="shared" si="14"/>
        <v>Tranter</v>
      </c>
      <c r="D931" t="s">
        <v>6372</v>
      </c>
      <c r="E931" t="s">
        <v>5454</v>
      </c>
    </row>
    <row r="932" spans="1:5" ht="15.5" x14ac:dyDescent="0.35">
      <c r="A932" s="1" t="s">
        <v>1439</v>
      </c>
      <c r="B932" s="1" t="s">
        <v>3313</v>
      </c>
      <c r="C932" t="str">
        <f t="shared" si="14"/>
        <v>Tu</v>
      </c>
      <c r="D932" t="s">
        <v>6373</v>
      </c>
      <c r="E932" t="s">
        <v>5288</v>
      </c>
    </row>
    <row r="933" spans="1:5" ht="15.5" x14ac:dyDescent="0.35">
      <c r="A933" s="1" t="s">
        <v>1438</v>
      </c>
      <c r="B933" s="1" t="s">
        <v>3314</v>
      </c>
      <c r="C933" t="str">
        <f t="shared" si="14"/>
        <v>Kaczka</v>
      </c>
      <c r="D933" t="s">
        <v>6372</v>
      </c>
      <c r="E933" t="s">
        <v>4880</v>
      </c>
    </row>
    <row r="934" spans="1:5" ht="15.5" x14ac:dyDescent="0.35">
      <c r="A934" s="1" t="s">
        <v>1437</v>
      </c>
      <c r="B934" s="1" t="s">
        <v>3315</v>
      </c>
      <c r="C934" t="str">
        <f t="shared" si="14"/>
        <v>Hunter</v>
      </c>
      <c r="D934" t="s">
        <v>6372</v>
      </c>
      <c r="E934" t="s">
        <v>5455</v>
      </c>
    </row>
    <row r="935" spans="1:5" ht="15.5" x14ac:dyDescent="0.35">
      <c r="A935" s="1" t="s">
        <v>1436</v>
      </c>
      <c r="B935" s="1" t="s">
        <v>3316</v>
      </c>
      <c r="C935" t="str">
        <f t="shared" si="14"/>
        <v>Moran</v>
      </c>
      <c r="D935" t="s">
        <v>6371</v>
      </c>
      <c r="E935" t="s">
        <v>5456</v>
      </c>
    </row>
    <row r="936" spans="1:5" ht="15.5" x14ac:dyDescent="0.35">
      <c r="A936" s="1" t="s">
        <v>1435</v>
      </c>
      <c r="B936" s="1" t="s">
        <v>3317</v>
      </c>
      <c r="C936" t="str">
        <f t="shared" si="14"/>
        <v>Ashby</v>
      </c>
      <c r="D936" t="s">
        <v>6372</v>
      </c>
      <c r="E936" t="s">
        <v>5457</v>
      </c>
    </row>
    <row r="937" spans="1:5" ht="15.5" x14ac:dyDescent="0.35">
      <c r="A937" s="1" t="s">
        <v>1434</v>
      </c>
      <c r="B937" s="1" t="s">
        <v>3318</v>
      </c>
      <c r="C937" t="str">
        <f t="shared" si="14"/>
        <v>Ausen</v>
      </c>
      <c r="D937" t="s">
        <v>6372</v>
      </c>
      <c r="E937" t="s">
        <v>4776</v>
      </c>
    </row>
    <row r="938" spans="1:5" ht="15.5" x14ac:dyDescent="0.35">
      <c r="A938" s="1" t="s">
        <v>1433</v>
      </c>
      <c r="B938" s="1" t="s">
        <v>3319</v>
      </c>
      <c r="C938" t="str">
        <f t="shared" si="14"/>
        <v>Savage</v>
      </c>
      <c r="D938" t="s">
        <v>6373</v>
      </c>
      <c r="E938" t="s">
        <v>5458</v>
      </c>
    </row>
    <row r="939" spans="1:5" ht="15.5" x14ac:dyDescent="0.35">
      <c r="A939" s="1" t="s">
        <v>1432</v>
      </c>
      <c r="B939" s="1" t="s">
        <v>3320</v>
      </c>
      <c r="C939" t="str">
        <f t="shared" si="14"/>
        <v>O'Leary</v>
      </c>
      <c r="D939" t="s">
        <v>6371</v>
      </c>
      <c r="E939" t="s">
        <v>5459</v>
      </c>
    </row>
    <row r="940" spans="1:5" ht="15.5" x14ac:dyDescent="0.35">
      <c r="A940" s="1" t="s">
        <v>1431</v>
      </c>
      <c r="B940" s="1" t="s">
        <v>3321</v>
      </c>
      <c r="C940" t="str">
        <f t="shared" si="14"/>
        <v>Scoville</v>
      </c>
      <c r="D940" t="s">
        <v>6372</v>
      </c>
      <c r="E940" t="s">
        <v>5460</v>
      </c>
    </row>
    <row r="941" spans="1:5" ht="15.5" x14ac:dyDescent="0.35">
      <c r="A941" s="1" t="s">
        <v>1430</v>
      </c>
      <c r="B941" s="1" t="s">
        <v>3322</v>
      </c>
      <c r="C941" t="str">
        <f t="shared" si="14"/>
        <v>Kaus</v>
      </c>
      <c r="D941" t="s">
        <v>6372</v>
      </c>
      <c r="E941" t="s">
        <v>5065</v>
      </c>
    </row>
    <row r="942" spans="1:5" ht="15.5" x14ac:dyDescent="0.35">
      <c r="A942" s="1" t="s">
        <v>1429</v>
      </c>
      <c r="B942" s="1" t="s">
        <v>3323</v>
      </c>
      <c r="C942" t="str">
        <f t="shared" si="14"/>
        <v>Rainey</v>
      </c>
      <c r="D942" t="s">
        <v>6371</v>
      </c>
      <c r="E942" t="s">
        <v>5461</v>
      </c>
    </row>
    <row r="943" spans="1:5" ht="15.5" x14ac:dyDescent="0.35">
      <c r="A943" s="1" t="s">
        <v>1428</v>
      </c>
      <c r="B943" s="1" t="s">
        <v>3324</v>
      </c>
      <c r="C943" t="str">
        <f t="shared" si="14"/>
        <v>Rasch</v>
      </c>
      <c r="D943" t="s">
        <v>6371</v>
      </c>
      <c r="E943" t="s">
        <v>5462</v>
      </c>
    </row>
    <row r="944" spans="1:5" ht="15.5" x14ac:dyDescent="0.35">
      <c r="A944" s="1" t="s">
        <v>1427</v>
      </c>
      <c r="B944" s="1" t="s">
        <v>3325</v>
      </c>
      <c r="C944" t="str">
        <f t="shared" si="14"/>
        <v>Plunkett</v>
      </c>
      <c r="D944" t="s">
        <v>6371</v>
      </c>
      <c r="E944" t="s">
        <v>5463</v>
      </c>
    </row>
    <row r="945" spans="1:5" ht="15.5" x14ac:dyDescent="0.35">
      <c r="A945" s="1" t="s">
        <v>1426</v>
      </c>
      <c r="B945" s="1" t="s">
        <v>3326</v>
      </c>
      <c r="C945" t="str">
        <f t="shared" si="14"/>
        <v>Murphy</v>
      </c>
      <c r="D945" t="s">
        <v>6372</v>
      </c>
      <c r="E945" t="s">
        <v>5464</v>
      </c>
    </row>
    <row r="946" spans="1:5" ht="15.5" x14ac:dyDescent="0.35">
      <c r="A946" s="1" t="s">
        <v>1425</v>
      </c>
      <c r="B946" s="1" t="s">
        <v>3327</v>
      </c>
      <c r="C946" t="str">
        <f t="shared" si="14"/>
        <v>Gusmer</v>
      </c>
      <c r="D946" t="s">
        <v>6371</v>
      </c>
      <c r="E946" t="s">
        <v>4802</v>
      </c>
    </row>
    <row r="947" spans="1:5" ht="15.5" x14ac:dyDescent="0.35">
      <c r="A947" s="1" t="s">
        <v>1424</v>
      </c>
      <c r="B947" s="1" t="s">
        <v>3328</v>
      </c>
      <c r="C947" t="str">
        <f t="shared" si="14"/>
        <v>Loftus</v>
      </c>
      <c r="D947" t="s">
        <v>6372</v>
      </c>
      <c r="E947" t="s">
        <v>4738</v>
      </c>
    </row>
    <row r="948" spans="1:5" ht="15.5" x14ac:dyDescent="0.35">
      <c r="A948" s="1" t="s">
        <v>1423</v>
      </c>
      <c r="B948" s="1" t="s">
        <v>3329</v>
      </c>
      <c r="C948" t="str">
        <f t="shared" si="14"/>
        <v>Scott</v>
      </c>
      <c r="D948" t="s">
        <v>6372</v>
      </c>
      <c r="E948" t="s">
        <v>5465</v>
      </c>
    </row>
    <row r="949" spans="1:5" ht="15.5" x14ac:dyDescent="0.35">
      <c r="A949" s="1" t="s">
        <v>1422</v>
      </c>
      <c r="B949" s="1" t="s">
        <v>3330</v>
      </c>
      <c r="C949" t="str">
        <f t="shared" si="14"/>
        <v>Alvarez</v>
      </c>
      <c r="D949" t="s">
        <v>6372</v>
      </c>
      <c r="E949" t="s">
        <v>4854</v>
      </c>
    </row>
    <row r="950" spans="1:5" ht="15.5" x14ac:dyDescent="0.35">
      <c r="A950" s="1" t="s">
        <v>1421</v>
      </c>
      <c r="B950" s="1" t="s">
        <v>3331</v>
      </c>
      <c r="C950" t="str">
        <f t="shared" si="14"/>
        <v>Petersson</v>
      </c>
      <c r="D950" t="s">
        <v>6372</v>
      </c>
      <c r="E950" t="s">
        <v>4920</v>
      </c>
    </row>
    <row r="951" spans="1:5" ht="15.5" x14ac:dyDescent="0.35">
      <c r="A951" s="1" t="s">
        <v>1420</v>
      </c>
      <c r="B951" s="1" t="s">
        <v>3332</v>
      </c>
      <c r="C951" t="str">
        <f t="shared" si="14"/>
        <v>Liaw</v>
      </c>
      <c r="D951" t="s">
        <v>6372</v>
      </c>
      <c r="E951" t="s">
        <v>5119</v>
      </c>
    </row>
    <row r="952" spans="1:5" ht="15.5" x14ac:dyDescent="0.35">
      <c r="A952" s="1" t="s">
        <v>1419</v>
      </c>
      <c r="B952" s="1" t="s">
        <v>3333</v>
      </c>
      <c r="C952" t="str">
        <f t="shared" si="14"/>
        <v>Tripaldi</v>
      </c>
      <c r="D952" t="s">
        <v>6371</v>
      </c>
      <c r="E952" t="s">
        <v>5466</v>
      </c>
    </row>
    <row r="953" spans="1:5" ht="15.5" x14ac:dyDescent="0.35">
      <c r="A953" s="1" t="s">
        <v>1418</v>
      </c>
      <c r="B953" s="1" t="s">
        <v>3334</v>
      </c>
      <c r="C953" t="str">
        <f t="shared" si="14"/>
        <v>Kelley</v>
      </c>
      <c r="D953" t="s">
        <v>6371</v>
      </c>
      <c r="E953" t="s">
        <v>5467</v>
      </c>
    </row>
    <row r="954" spans="1:5" ht="15.5" x14ac:dyDescent="0.35">
      <c r="A954" s="1" t="s">
        <v>1417</v>
      </c>
      <c r="B954" s="1" t="s">
        <v>3335</v>
      </c>
      <c r="C954" t="str">
        <f t="shared" si="14"/>
        <v>Endara</v>
      </c>
      <c r="D954" t="s">
        <v>6371</v>
      </c>
      <c r="E954" t="s">
        <v>5468</v>
      </c>
    </row>
    <row r="955" spans="1:5" ht="15.5" x14ac:dyDescent="0.35">
      <c r="A955" s="1" t="s">
        <v>1416</v>
      </c>
      <c r="B955" s="1" t="s">
        <v>3336</v>
      </c>
      <c r="C955" t="str">
        <f t="shared" si="14"/>
        <v>Valle</v>
      </c>
      <c r="D955" t="s">
        <v>6372</v>
      </c>
      <c r="E955" t="s">
        <v>5469</v>
      </c>
    </row>
    <row r="956" spans="1:5" ht="15.5" x14ac:dyDescent="0.35">
      <c r="A956" s="1" t="s">
        <v>1415</v>
      </c>
      <c r="B956" s="1" t="s">
        <v>3337</v>
      </c>
      <c r="C956" t="str">
        <f t="shared" si="14"/>
        <v>Germain</v>
      </c>
      <c r="D956" t="s">
        <v>6372</v>
      </c>
      <c r="E956" t="s">
        <v>5470</v>
      </c>
    </row>
    <row r="957" spans="1:5" ht="15.5" x14ac:dyDescent="0.35">
      <c r="A957" s="1" t="s">
        <v>1414</v>
      </c>
      <c r="B957" s="1" t="s">
        <v>3338</v>
      </c>
      <c r="C957" t="str">
        <f t="shared" si="14"/>
        <v>Finecey</v>
      </c>
      <c r="D957" t="s">
        <v>6373</v>
      </c>
      <c r="E957" t="s">
        <v>5471</v>
      </c>
    </row>
    <row r="958" spans="1:5" ht="15.5" x14ac:dyDescent="0.35">
      <c r="A958" s="1" t="s">
        <v>1413</v>
      </c>
      <c r="B958" s="1" t="s">
        <v>3339</v>
      </c>
      <c r="C958" t="str">
        <f t="shared" si="14"/>
        <v>Mendoza</v>
      </c>
      <c r="D958" t="s">
        <v>6372</v>
      </c>
      <c r="E958" t="s">
        <v>4854</v>
      </c>
    </row>
    <row r="959" spans="1:5" ht="15.5" x14ac:dyDescent="0.35">
      <c r="A959" s="1" t="s">
        <v>1412</v>
      </c>
      <c r="B959" s="1" t="s">
        <v>3340</v>
      </c>
      <c r="C959" t="str">
        <f t="shared" si="14"/>
        <v>Roe</v>
      </c>
      <c r="D959" t="s">
        <v>6371</v>
      </c>
      <c r="E959" t="s">
        <v>5472</v>
      </c>
    </row>
    <row r="960" spans="1:5" ht="15.5" x14ac:dyDescent="0.35">
      <c r="A960" s="1" t="s">
        <v>1411</v>
      </c>
      <c r="B960" s="1" t="s">
        <v>3341</v>
      </c>
      <c r="C960" t="str">
        <f t="shared" si="14"/>
        <v>Webb</v>
      </c>
      <c r="D960" t="s">
        <v>6373</v>
      </c>
      <c r="E960" t="s">
        <v>5473</v>
      </c>
    </row>
    <row r="961" spans="1:5" ht="15.5" x14ac:dyDescent="0.35">
      <c r="A961" s="1" t="s">
        <v>1410</v>
      </c>
      <c r="B961" s="1" t="s">
        <v>3342</v>
      </c>
      <c r="C961" t="str">
        <f t="shared" si="14"/>
        <v>Stocker</v>
      </c>
      <c r="D961" t="s">
        <v>6371</v>
      </c>
      <c r="E961" t="s">
        <v>5474</v>
      </c>
    </row>
    <row r="962" spans="1:5" ht="15.5" x14ac:dyDescent="0.35">
      <c r="A962" s="1" t="s">
        <v>1409</v>
      </c>
      <c r="B962" s="1" t="s">
        <v>3343</v>
      </c>
      <c r="C962" t="str">
        <f t="shared" si="14"/>
        <v>Jacobson</v>
      </c>
      <c r="D962" t="s">
        <v>6373</v>
      </c>
      <c r="E962" t="s">
        <v>5068</v>
      </c>
    </row>
    <row r="963" spans="1:5" ht="15.5" x14ac:dyDescent="0.35">
      <c r="A963" s="1" t="s">
        <v>1408</v>
      </c>
      <c r="B963" s="1" t="s">
        <v>3344</v>
      </c>
      <c r="C963" t="str">
        <f t="shared" ref="C963:C1026" si="15">LEFT(B963,FIND(",",B963)-1)</f>
        <v>Shaw</v>
      </c>
      <c r="D963" t="s">
        <v>6372</v>
      </c>
      <c r="E963" t="s">
        <v>5475</v>
      </c>
    </row>
    <row r="964" spans="1:5" ht="15.5" x14ac:dyDescent="0.35">
      <c r="A964" s="1" t="s">
        <v>1407</v>
      </c>
      <c r="B964" s="1" t="s">
        <v>3345</v>
      </c>
      <c r="C964" t="str">
        <f t="shared" si="15"/>
        <v>Goodwin</v>
      </c>
      <c r="D964" t="s">
        <v>6371</v>
      </c>
      <c r="E964" t="s">
        <v>5476</v>
      </c>
    </row>
    <row r="965" spans="1:5" ht="15.5" x14ac:dyDescent="0.35">
      <c r="A965" s="1" t="s">
        <v>1406</v>
      </c>
      <c r="B965" s="1" t="s">
        <v>3346</v>
      </c>
      <c r="C965" t="str">
        <f t="shared" si="15"/>
        <v>Brock</v>
      </c>
      <c r="D965" t="s">
        <v>6373</v>
      </c>
      <c r="E965" t="s">
        <v>5477</v>
      </c>
    </row>
    <row r="966" spans="1:5" ht="15.5" x14ac:dyDescent="0.35">
      <c r="A966" s="1" t="s">
        <v>1405</v>
      </c>
      <c r="B966" s="1" t="s">
        <v>3347</v>
      </c>
      <c r="C966" t="str">
        <f t="shared" si="15"/>
        <v>Papp</v>
      </c>
      <c r="D966" t="s">
        <v>6371</v>
      </c>
      <c r="E966" t="s">
        <v>5478</v>
      </c>
    </row>
    <row r="967" spans="1:5" ht="15.5" x14ac:dyDescent="0.35">
      <c r="A967" s="1" t="s">
        <v>1404</v>
      </c>
      <c r="B967" s="1" t="s">
        <v>3348</v>
      </c>
      <c r="C967" t="str">
        <f t="shared" si="15"/>
        <v>Siragusa</v>
      </c>
      <c r="D967" t="s">
        <v>6371</v>
      </c>
      <c r="E967" t="s">
        <v>5479</v>
      </c>
    </row>
    <row r="968" spans="1:5" ht="15.5" x14ac:dyDescent="0.35">
      <c r="A968" s="1" t="s">
        <v>1403</v>
      </c>
      <c r="B968" s="1" t="s">
        <v>3349</v>
      </c>
      <c r="C968" t="str">
        <f t="shared" si="15"/>
        <v>Pizarro</v>
      </c>
      <c r="D968" t="s">
        <v>6371</v>
      </c>
      <c r="E968" t="s">
        <v>5480</v>
      </c>
    </row>
    <row r="969" spans="1:5" ht="15.5" x14ac:dyDescent="0.35">
      <c r="A969" s="1" t="s">
        <v>1402</v>
      </c>
      <c r="B969" s="1" t="s">
        <v>3350</v>
      </c>
      <c r="C969" t="str">
        <f t="shared" si="15"/>
        <v>Strange</v>
      </c>
      <c r="D969" t="s">
        <v>6372</v>
      </c>
      <c r="E969" t="s">
        <v>4778</v>
      </c>
    </row>
    <row r="970" spans="1:5" ht="15.5" x14ac:dyDescent="0.35">
      <c r="A970" s="1" t="s">
        <v>1401</v>
      </c>
      <c r="B970" s="1" t="s">
        <v>3351</v>
      </c>
      <c r="C970" t="str">
        <f t="shared" si="15"/>
        <v>Eidinger</v>
      </c>
      <c r="D970" t="s">
        <v>6371</v>
      </c>
      <c r="E970" t="s">
        <v>5228</v>
      </c>
    </row>
    <row r="971" spans="1:5" ht="15.5" x14ac:dyDescent="0.35">
      <c r="A971" s="1" t="s">
        <v>1400</v>
      </c>
      <c r="B971" s="1" t="s">
        <v>3352</v>
      </c>
      <c r="C971" t="str">
        <f t="shared" si="15"/>
        <v>Ginsburg</v>
      </c>
      <c r="D971" t="s">
        <v>6372</v>
      </c>
      <c r="E971" t="s">
        <v>5481</v>
      </c>
    </row>
    <row r="972" spans="1:5" ht="15.5" x14ac:dyDescent="0.35">
      <c r="A972" s="1" t="s">
        <v>1399</v>
      </c>
      <c r="B972" s="1" t="s">
        <v>3353</v>
      </c>
      <c r="C972" t="str">
        <f t="shared" si="15"/>
        <v>Truex</v>
      </c>
      <c r="D972" t="s">
        <v>6371</v>
      </c>
      <c r="E972" t="s">
        <v>5076</v>
      </c>
    </row>
    <row r="973" spans="1:5" ht="15.5" x14ac:dyDescent="0.35">
      <c r="A973" s="1" t="s">
        <v>1398</v>
      </c>
      <c r="B973" s="1" t="s">
        <v>3354</v>
      </c>
      <c r="C973" t="str">
        <f t="shared" si="15"/>
        <v>Higgins</v>
      </c>
      <c r="D973" t="s">
        <v>6371</v>
      </c>
      <c r="E973" t="s">
        <v>5482</v>
      </c>
    </row>
    <row r="974" spans="1:5" ht="15.5" x14ac:dyDescent="0.35">
      <c r="A974" s="1" t="s">
        <v>1397</v>
      </c>
      <c r="B974" s="1" t="s">
        <v>3355</v>
      </c>
      <c r="C974" t="str">
        <f t="shared" si="15"/>
        <v>McCurdy</v>
      </c>
      <c r="D974" t="s">
        <v>6372</v>
      </c>
      <c r="E974" t="s">
        <v>4864</v>
      </c>
    </row>
    <row r="975" spans="1:5" ht="15.5" x14ac:dyDescent="0.35">
      <c r="A975" s="1" t="s">
        <v>1396</v>
      </c>
      <c r="B975" s="1" t="s">
        <v>3356</v>
      </c>
      <c r="C975" t="str">
        <f t="shared" si="15"/>
        <v>Hughes</v>
      </c>
      <c r="D975" t="s">
        <v>6373</v>
      </c>
      <c r="E975" t="s">
        <v>5483</v>
      </c>
    </row>
    <row r="976" spans="1:5" ht="15.5" x14ac:dyDescent="0.35">
      <c r="A976" s="1" t="s">
        <v>1395</v>
      </c>
      <c r="B976" s="1" t="s">
        <v>3357</v>
      </c>
      <c r="C976" t="str">
        <f t="shared" si="15"/>
        <v>Varner</v>
      </c>
      <c r="D976" t="s">
        <v>6372</v>
      </c>
      <c r="E976" t="s">
        <v>5289</v>
      </c>
    </row>
    <row r="977" spans="1:5" ht="15.5" x14ac:dyDescent="0.35">
      <c r="A977" s="1" t="s">
        <v>1394</v>
      </c>
      <c r="B977" s="1" t="s">
        <v>3358</v>
      </c>
      <c r="C977" t="str">
        <f t="shared" si="15"/>
        <v>Dahmen</v>
      </c>
      <c r="D977" t="s">
        <v>6373</v>
      </c>
      <c r="E977" t="s">
        <v>5484</v>
      </c>
    </row>
    <row r="978" spans="1:5" ht="15.5" x14ac:dyDescent="0.35">
      <c r="A978" s="1" t="s">
        <v>1393</v>
      </c>
      <c r="B978" s="1" t="s">
        <v>3359</v>
      </c>
      <c r="C978" t="str">
        <f t="shared" si="15"/>
        <v>Young</v>
      </c>
      <c r="D978" t="s">
        <v>6373</v>
      </c>
      <c r="E978" t="s">
        <v>5485</v>
      </c>
    </row>
    <row r="979" spans="1:5" ht="15.5" x14ac:dyDescent="0.35">
      <c r="A979" s="1" t="s">
        <v>1392</v>
      </c>
      <c r="B979" s="1" t="s">
        <v>3360</v>
      </c>
      <c r="C979" t="str">
        <f t="shared" si="15"/>
        <v>Fraser</v>
      </c>
      <c r="D979" t="s">
        <v>6372</v>
      </c>
      <c r="E979" t="s">
        <v>4988</v>
      </c>
    </row>
    <row r="980" spans="1:5" ht="15.5" x14ac:dyDescent="0.35">
      <c r="A980" s="1" t="s">
        <v>1391</v>
      </c>
      <c r="B980" s="1" t="s">
        <v>3361</v>
      </c>
      <c r="C980" t="str">
        <f t="shared" si="15"/>
        <v>Deeg</v>
      </c>
      <c r="D980" t="s">
        <v>6372</v>
      </c>
      <c r="E980" t="s">
        <v>5486</v>
      </c>
    </row>
    <row r="981" spans="1:5" ht="15.5" x14ac:dyDescent="0.35">
      <c r="A981" s="1" t="s">
        <v>1390</v>
      </c>
      <c r="B981" s="1" t="s">
        <v>3362</v>
      </c>
      <c r="C981" t="str">
        <f t="shared" si="15"/>
        <v>Robertson</v>
      </c>
      <c r="D981" t="s">
        <v>6372</v>
      </c>
      <c r="E981" t="s">
        <v>4922</v>
      </c>
    </row>
    <row r="982" spans="1:5" ht="15.5" x14ac:dyDescent="0.35">
      <c r="A982" s="1" t="s">
        <v>1389</v>
      </c>
      <c r="B982" s="1" t="s">
        <v>3363</v>
      </c>
      <c r="C982" t="str">
        <f t="shared" si="15"/>
        <v>Peck</v>
      </c>
      <c r="D982" t="s">
        <v>6372</v>
      </c>
      <c r="E982" t="s">
        <v>5487</v>
      </c>
    </row>
    <row r="983" spans="1:5" ht="15.5" x14ac:dyDescent="0.35">
      <c r="A983" s="1" t="s">
        <v>1388</v>
      </c>
      <c r="B983" s="1" t="s">
        <v>3364</v>
      </c>
      <c r="C983" t="str">
        <f t="shared" si="15"/>
        <v>Burger</v>
      </c>
      <c r="D983" t="s">
        <v>6372</v>
      </c>
      <c r="E983" t="s">
        <v>5488</v>
      </c>
    </row>
    <row r="984" spans="1:5" ht="15.5" x14ac:dyDescent="0.35">
      <c r="A984" s="1" t="s">
        <v>1387</v>
      </c>
      <c r="B984" s="1" t="s">
        <v>3365</v>
      </c>
      <c r="C984" t="str">
        <f t="shared" si="15"/>
        <v>Blain</v>
      </c>
      <c r="D984" t="s">
        <v>6372</v>
      </c>
      <c r="E984" t="s">
        <v>4927</v>
      </c>
    </row>
    <row r="985" spans="1:5" ht="15.5" x14ac:dyDescent="0.35">
      <c r="A985" s="1" t="s">
        <v>1386</v>
      </c>
      <c r="B985" s="1" t="s">
        <v>3366</v>
      </c>
      <c r="C985" t="str">
        <f t="shared" si="15"/>
        <v>Winters</v>
      </c>
      <c r="D985" t="s">
        <v>6373</v>
      </c>
      <c r="E985" t="s">
        <v>5489</v>
      </c>
    </row>
    <row r="986" spans="1:5" ht="15.5" x14ac:dyDescent="0.35">
      <c r="A986" s="1" t="s">
        <v>1385</v>
      </c>
      <c r="B986" s="1" t="s">
        <v>3367</v>
      </c>
      <c r="C986" t="str">
        <f t="shared" si="15"/>
        <v>McCue</v>
      </c>
      <c r="D986" t="s">
        <v>6372</v>
      </c>
      <c r="E986" t="s">
        <v>5490</v>
      </c>
    </row>
    <row r="987" spans="1:5" ht="15.5" x14ac:dyDescent="0.35">
      <c r="A987" s="1" t="s">
        <v>1384</v>
      </c>
      <c r="B987" s="1" t="s">
        <v>3368</v>
      </c>
      <c r="C987" t="str">
        <f t="shared" si="15"/>
        <v>Webster</v>
      </c>
      <c r="D987" t="s">
        <v>6371</v>
      </c>
      <c r="E987" t="s">
        <v>5491</v>
      </c>
    </row>
    <row r="988" spans="1:5" ht="15.5" x14ac:dyDescent="0.35">
      <c r="A988" s="1" t="s">
        <v>1383</v>
      </c>
      <c r="B988" s="1" t="s">
        <v>3369</v>
      </c>
      <c r="C988" t="str">
        <f t="shared" si="15"/>
        <v>Anderson</v>
      </c>
      <c r="D988" t="s">
        <v>6371</v>
      </c>
      <c r="E988" t="s">
        <v>4947</v>
      </c>
    </row>
    <row r="989" spans="1:5" ht="15.5" x14ac:dyDescent="0.35">
      <c r="A989" s="1" t="s">
        <v>1382</v>
      </c>
      <c r="B989" s="1" t="s">
        <v>3370</v>
      </c>
      <c r="C989" t="str">
        <f t="shared" si="15"/>
        <v>Chiappone</v>
      </c>
      <c r="D989" t="s">
        <v>6373</v>
      </c>
      <c r="E989" t="s">
        <v>5419</v>
      </c>
    </row>
    <row r="990" spans="1:5" ht="15.5" x14ac:dyDescent="0.35">
      <c r="A990" s="1" t="s">
        <v>1381</v>
      </c>
      <c r="B990" s="1" t="s">
        <v>3371</v>
      </c>
      <c r="C990" t="str">
        <f t="shared" si="15"/>
        <v>Opie</v>
      </c>
      <c r="D990" t="s">
        <v>6371</v>
      </c>
      <c r="E990" t="s">
        <v>5492</v>
      </c>
    </row>
    <row r="991" spans="1:5" ht="15.5" x14ac:dyDescent="0.35">
      <c r="A991" s="1" t="s">
        <v>1380</v>
      </c>
      <c r="B991" s="1" t="s">
        <v>3372</v>
      </c>
      <c r="C991" t="str">
        <f t="shared" si="15"/>
        <v>Donnelly</v>
      </c>
      <c r="D991" t="s">
        <v>6371</v>
      </c>
      <c r="E991" t="s">
        <v>4794</v>
      </c>
    </row>
    <row r="992" spans="1:5" ht="15.5" x14ac:dyDescent="0.35">
      <c r="A992" s="1" t="s">
        <v>1379</v>
      </c>
      <c r="B992" s="1" t="s">
        <v>3373</v>
      </c>
      <c r="C992" t="str">
        <f t="shared" si="15"/>
        <v>Rall</v>
      </c>
      <c r="D992" t="s">
        <v>6371</v>
      </c>
      <c r="E992" t="s">
        <v>5493</v>
      </c>
    </row>
    <row r="993" spans="1:5" ht="15.5" x14ac:dyDescent="0.35">
      <c r="A993" s="1" t="s">
        <v>1378</v>
      </c>
      <c r="B993" s="1" t="s">
        <v>3374</v>
      </c>
      <c r="C993" t="str">
        <f t="shared" si="15"/>
        <v>Mitchell</v>
      </c>
      <c r="D993" t="s">
        <v>6372</v>
      </c>
      <c r="E993" t="s">
        <v>5494</v>
      </c>
    </row>
    <row r="994" spans="1:5" ht="15.5" x14ac:dyDescent="0.35">
      <c r="A994" s="1" t="s">
        <v>1377</v>
      </c>
      <c r="B994" s="1" t="s">
        <v>3375</v>
      </c>
      <c r="C994" t="str">
        <f t="shared" si="15"/>
        <v>Chen</v>
      </c>
      <c r="D994" t="s">
        <v>6372</v>
      </c>
      <c r="E994" t="s">
        <v>5495</v>
      </c>
    </row>
    <row r="995" spans="1:5" ht="15.5" x14ac:dyDescent="0.35">
      <c r="A995" s="1" t="s">
        <v>1376</v>
      </c>
      <c r="B995" s="1" t="s">
        <v>3376</v>
      </c>
      <c r="C995" t="str">
        <f t="shared" si="15"/>
        <v>Tufaro</v>
      </c>
      <c r="D995" t="s">
        <v>6371</v>
      </c>
      <c r="E995" t="s">
        <v>5496</v>
      </c>
    </row>
    <row r="996" spans="1:5" ht="15.5" x14ac:dyDescent="0.35">
      <c r="A996" s="1" t="s">
        <v>1375</v>
      </c>
      <c r="B996" s="1" t="s">
        <v>3377</v>
      </c>
      <c r="C996" t="str">
        <f t="shared" si="15"/>
        <v>Peters</v>
      </c>
      <c r="D996" t="s">
        <v>6372</v>
      </c>
      <c r="E996" t="s">
        <v>5497</v>
      </c>
    </row>
    <row r="997" spans="1:5" ht="15.5" x14ac:dyDescent="0.35">
      <c r="A997" s="1" t="s">
        <v>1374</v>
      </c>
      <c r="B997" s="1" t="s">
        <v>3378</v>
      </c>
      <c r="C997" t="str">
        <f t="shared" si="15"/>
        <v>Susedik</v>
      </c>
      <c r="D997" t="s">
        <v>6373</v>
      </c>
      <c r="E997" t="s">
        <v>5498</v>
      </c>
    </row>
    <row r="998" spans="1:5" ht="15.5" x14ac:dyDescent="0.35">
      <c r="A998" s="1" t="s">
        <v>1373</v>
      </c>
      <c r="B998" s="1" t="s">
        <v>3379</v>
      </c>
      <c r="C998" t="str">
        <f t="shared" si="15"/>
        <v>Garcia</v>
      </c>
      <c r="D998" t="s">
        <v>6372</v>
      </c>
      <c r="E998" t="s">
        <v>5499</v>
      </c>
    </row>
    <row r="999" spans="1:5" ht="15.5" x14ac:dyDescent="0.35">
      <c r="A999" s="1" t="s">
        <v>1372</v>
      </c>
      <c r="B999" s="1" t="s">
        <v>3380</v>
      </c>
      <c r="C999" t="str">
        <f t="shared" si="15"/>
        <v>Deady</v>
      </c>
      <c r="D999" t="s">
        <v>6373</v>
      </c>
      <c r="E999" t="s">
        <v>5107</v>
      </c>
    </row>
    <row r="1000" spans="1:5" ht="15.5" x14ac:dyDescent="0.35">
      <c r="A1000" s="1" t="s">
        <v>1371</v>
      </c>
      <c r="B1000" s="1" t="s">
        <v>3381</v>
      </c>
      <c r="C1000" t="str">
        <f t="shared" si="15"/>
        <v>Campbell</v>
      </c>
      <c r="D1000" t="s">
        <v>6372</v>
      </c>
      <c r="E1000" t="s">
        <v>5500</v>
      </c>
    </row>
    <row r="1001" spans="1:5" ht="15.5" x14ac:dyDescent="0.35">
      <c r="A1001" s="1" t="s">
        <v>1370</v>
      </c>
      <c r="B1001" s="1" t="s">
        <v>3382</v>
      </c>
      <c r="C1001" t="str">
        <f t="shared" si="15"/>
        <v>Schaefer</v>
      </c>
      <c r="D1001" t="s">
        <v>6373</v>
      </c>
      <c r="E1001" t="s">
        <v>5501</v>
      </c>
    </row>
    <row r="1002" spans="1:5" ht="15.5" x14ac:dyDescent="0.35">
      <c r="A1002" s="1" t="s">
        <v>1369</v>
      </c>
      <c r="B1002" s="1" t="s">
        <v>3383</v>
      </c>
      <c r="C1002" t="str">
        <f t="shared" si="15"/>
        <v>D'Alessandro</v>
      </c>
      <c r="D1002" t="s">
        <v>6372</v>
      </c>
      <c r="E1002" t="s">
        <v>4796</v>
      </c>
    </row>
    <row r="1003" spans="1:5" ht="15.5" x14ac:dyDescent="0.35">
      <c r="A1003" s="1" t="s">
        <v>1368</v>
      </c>
      <c r="B1003" s="1" t="s">
        <v>3384</v>
      </c>
      <c r="C1003" t="str">
        <f t="shared" si="15"/>
        <v>Wyss</v>
      </c>
      <c r="D1003" t="s">
        <v>6373</v>
      </c>
      <c r="E1003" t="s">
        <v>5502</v>
      </c>
    </row>
    <row r="1004" spans="1:5" ht="15.5" x14ac:dyDescent="0.35">
      <c r="A1004" s="1" t="s">
        <v>1367</v>
      </c>
      <c r="B1004" s="1" t="s">
        <v>3385</v>
      </c>
      <c r="C1004" t="str">
        <f t="shared" si="15"/>
        <v>Rose</v>
      </c>
      <c r="D1004" t="s">
        <v>6371</v>
      </c>
      <c r="E1004" t="s">
        <v>5503</v>
      </c>
    </row>
    <row r="1005" spans="1:5" ht="15.5" x14ac:dyDescent="0.35">
      <c r="A1005" s="1" t="s">
        <v>1366</v>
      </c>
      <c r="B1005" s="1" t="s">
        <v>3386</v>
      </c>
      <c r="C1005" t="str">
        <f t="shared" si="15"/>
        <v>Hopper</v>
      </c>
      <c r="D1005" t="s">
        <v>6372</v>
      </c>
      <c r="E1005" t="s">
        <v>5504</v>
      </c>
    </row>
    <row r="1006" spans="1:5" ht="15.5" x14ac:dyDescent="0.35">
      <c r="A1006" s="1" t="s">
        <v>1365</v>
      </c>
      <c r="B1006" s="1" t="s">
        <v>3387</v>
      </c>
      <c r="C1006" t="str">
        <f t="shared" si="15"/>
        <v>Finneran</v>
      </c>
      <c r="D1006" t="s">
        <v>6372</v>
      </c>
      <c r="E1006" t="s">
        <v>4808</v>
      </c>
    </row>
    <row r="1007" spans="1:5" ht="15.5" x14ac:dyDescent="0.35">
      <c r="A1007" s="1" t="s">
        <v>1364</v>
      </c>
      <c r="B1007" s="1" t="s">
        <v>3388</v>
      </c>
      <c r="C1007" t="str">
        <f t="shared" si="15"/>
        <v>Basham</v>
      </c>
      <c r="D1007" t="s">
        <v>6371</v>
      </c>
      <c r="E1007" t="s">
        <v>5505</v>
      </c>
    </row>
    <row r="1008" spans="1:5" ht="15.5" x14ac:dyDescent="0.35">
      <c r="A1008" s="1" t="s">
        <v>1363</v>
      </c>
      <c r="B1008" s="1" t="s">
        <v>3389</v>
      </c>
      <c r="C1008" t="str">
        <f t="shared" si="15"/>
        <v>Inman</v>
      </c>
      <c r="D1008" t="s">
        <v>6371</v>
      </c>
      <c r="E1008" t="s">
        <v>5506</v>
      </c>
    </row>
    <row r="1009" spans="1:5" ht="15.5" x14ac:dyDescent="0.35">
      <c r="A1009" s="1" t="s">
        <v>1362</v>
      </c>
      <c r="B1009" s="1" t="s">
        <v>3390</v>
      </c>
      <c r="C1009" t="str">
        <f t="shared" si="15"/>
        <v>Oscal</v>
      </c>
      <c r="D1009" t="s">
        <v>6372</v>
      </c>
      <c r="E1009" t="s">
        <v>5507</v>
      </c>
    </row>
    <row r="1010" spans="1:5" ht="15.5" x14ac:dyDescent="0.35">
      <c r="A1010" s="1" t="s">
        <v>1361</v>
      </c>
      <c r="B1010" s="1" t="s">
        <v>3391</v>
      </c>
      <c r="C1010" t="str">
        <f t="shared" si="15"/>
        <v>Craft</v>
      </c>
      <c r="D1010" t="s">
        <v>6371</v>
      </c>
      <c r="E1010" t="s">
        <v>4890</v>
      </c>
    </row>
    <row r="1011" spans="1:5" ht="15.5" x14ac:dyDescent="0.35">
      <c r="A1011" s="1" t="s">
        <v>1360</v>
      </c>
      <c r="B1011" s="1" t="s">
        <v>3392</v>
      </c>
      <c r="C1011" t="str">
        <f t="shared" si="15"/>
        <v>Kebede</v>
      </c>
      <c r="D1011" t="s">
        <v>6371</v>
      </c>
      <c r="E1011" t="s">
        <v>5508</v>
      </c>
    </row>
    <row r="1012" spans="1:5" ht="15.5" x14ac:dyDescent="0.35">
      <c r="A1012" s="1" t="s">
        <v>1359</v>
      </c>
      <c r="B1012" s="1" t="s">
        <v>3393</v>
      </c>
      <c r="C1012" t="str">
        <f t="shared" si="15"/>
        <v>Strobel</v>
      </c>
      <c r="D1012" t="s">
        <v>6371</v>
      </c>
      <c r="E1012" t="s">
        <v>4944</v>
      </c>
    </row>
    <row r="1013" spans="1:5" ht="15.5" x14ac:dyDescent="0.35">
      <c r="A1013" s="1" t="s">
        <v>1358</v>
      </c>
      <c r="B1013" s="1" t="s">
        <v>3394</v>
      </c>
      <c r="C1013" t="str">
        <f t="shared" si="15"/>
        <v>Dalton</v>
      </c>
      <c r="D1013" t="s">
        <v>6371</v>
      </c>
      <c r="E1013" t="s">
        <v>5509</v>
      </c>
    </row>
    <row r="1014" spans="1:5" ht="15.5" x14ac:dyDescent="0.35">
      <c r="A1014" s="1" t="s">
        <v>1357</v>
      </c>
      <c r="B1014" s="1" t="s">
        <v>3395</v>
      </c>
      <c r="C1014" t="str">
        <f t="shared" si="15"/>
        <v>Morimoto</v>
      </c>
      <c r="D1014" t="s">
        <v>6371</v>
      </c>
      <c r="E1014" t="s">
        <v>5510</v>
      </c>
    </row>
    <row r="1015" spans="1:5" ht="15.5" x14ac:dyDescent="0.35">
      <c r="A1015" s="1" t="s">
        <v>1356</v>
      </c>
      <c r="B1015" s="1" t="s">
        <v>3396</v>
      </c>
      <c r="C1015" t="str">
        <f t="shared" si="15"/>
        <v>Manlove</v>
      </c>
      <c r="D1015" t="s">
        <v>6371</v>
      </c>
      <c r="E1015" t="s">
        <v>5159</v>
      </c>
    </row>
    <row r="1016" spans="1:5" ht="15.5" x14ac:dyDescent="0.35">
      <c r="A1016" s="1" t="s">
        <v>1355</v>
      </c>
      <c r="B1016" s="1" t="s">
        <v>3397</v>
      </c>
      <c r="C1016" t="str">
        <f t="shared" si="15"/>
        <v>Madzik</v>
      </c>
      <c r="D1016" t="s">
        <v>6371</v>
      </c>
      <c r="E1016" t="s">
        <v>4866</v>
      </c>
    </row>
    <row r="1017" spans="1:5" ht="15.5" x14ac:dyDescent="0.35">
      <c r="A1017" s="1" t="s">
        <v>1354</v>
      </c>
      <c r="B1017" s="1" t="s">
        <v>3398</v>
      </c>
      <c r="C1017" t="str">
        <f t="shared" si="15"/>
        <v>Hobson</v>
      </c>
      <c r="D1017" t="s">
        <v>6371</v>
      </c>
      <c r="E1017" t="s">
        <v>5511</v>
      </c>
    </row>
    <row r="1018" spans="1:5" ht="15.5" x14ac:dyDescent="0.35">
      <c r="A1018" s="1" t="s">
        <v>1353</v>
      </c>
      <c r="B1018" s="1" t="s">
        <v>3399</v>
      </c>
      <c r="C1018" t="str">
        <f t="shared" si="15"/>
        <v>Reyes</v>
      </c>
      <c r="D1018" t="s">
        <v>6373</v>
      </c>
      <c r="E1018" t="s">
        <v>5512</v>
      </c>
    </row>
    <row r="1019" spans="1:5" ht="15.5" x14ac:dyDescent="0.35">
      <c r="A1019" s="1" t="s">
        <v>1352</v>
      </c>
      <c r="B1019" s="1" t="s">
        <v>3400</v>
      </c>
      <c r="C1019" t="str">
        <f t="shared" si="15"/>
        <v>Tierney</v>
      </c>
      <c r="D1019" t="s">
        <v>6373</v>
      </c>
      <c r="E1019" t="s">
        <v>5513</v>
      </c>
    </row>
    <row r="1020" spans="1:5" ht="15.5" x14ac:dyDescent="0.35">
      <c r="A1020" s="1" t="s">
        <v>1351</v>
      </c>
      <c r="B1020" s="1" t="s">
        <v>3401</v>
      </c>
      <c r="C1020" t="str">
        <f t="shared" si="15"/>
        <v>Gabris</v>
      </c>
      <c r="D1020" t="s">
        <v>6372</v>
      </c>
      <c r="E1020" t="s">
        <v>4726</v>
      </c>
    </row>
    <row r="1021" spans="1:5" ht="15.5" x14ac:dyDescent="0.35">
      <c r="A1021" s="1" t="s">
        <v>1350</v>
      </c>
      <c r="B1021" s="1" t="s">
        <v>3402</v>
      </c>
      <c r="C1021" t="str">
        <f t="shared" si="15"/>
        <v>Howard</v>
      </c>
      <c r="D1021" t="s">
        <v>6371</v>
      </c>
      <c r="E1021" t="s">
        <v>5514</v>
      </c>
    </row>
    <row r="1022" spans="1:5" ht="15.5" x14ac:dyDescent="0.35">
      <c r="A1022" s="1" t="s">
        <v>1349</v>
      </c>
      <c r="B1022" s="1" t="s">
        <v>3403</v>
      </c>
      <c r="C1022" t="str">
        <f t="shared" si="15"/>
        <v>Kallay</v>
      </c>
      <c r="D1022" t="s">
        <v>6372</v>
      </c>
      <c r="E1022" t="s">
        <v>5515</v>
      </c>
    </row>
    <row r="1023" spans="1:5" ht="15.5" x14ac:dyDescent="0.35">
      <c r="A1023" s="1" t="s">
        <v>1348</v>
      </c>
      <c r="B1023" s="1" t="s">
        <v>3404</v>
      </c>
      <c r="C1023" t="str">
        <f t="shared" si="15"/>
        <v>Leguizamo</v>
      </c>
      <c r="D1023" t="s">
        <v>6371</v>
      </c>
      <c r="E1023" t="s">
        <v>5516</v>
      </c>
    </row>
    <row r="1024" spans="1:5" ht="15.5" x14ac:dyDescent="0.35">
      <c r="A1024" s="1" t="s">
        <v>1347</v>
      </c>
      <c r="B1024" s="1" t="s">
        <v>3405</v>
      </c>
      <c r="C1024" t="str">
        <f t="shared" si="15"/>
        <v>Escartin</v>
      </c>
      <c r="D1024" t="s">
        <v>6371</v>
      </c>
      <c r="E1024" t="s">
        <v>5517</v>
      </c>
    </row>
    <row r="1025" spans="1:5" ht="15.5" x14ac:dyDescent="0.35">
      <c r="A1025" s="1" t="s">
        <v>1346</v>
      </c>
      <c r="B1025" s="1" t="s">
        <v>3406</v>
      </c>
      <c r="C1025" t="str">
        <f t="shared" si="15"/>
        <v>Chorey</v>
      </c>
      <c r="D1025" t="s">
        <v>6372</v>
      </c>
      <c r="E1025" t="s">
        <v>5518</v>
      </c>
    </row>
    <row r="1026" spans="1:5" ht="15.5" x14ac:dyDescent="0.35">
      <c r="A1026" s="1" t="s">
        <v>1345</v>
      </c>
      <c r="B1026" s="1" t="s">
        <v>3407</v>
      </c>
      <c r="C1026" t="str">
        <f t="shared" si="15"/>
        <v>McVay</v>
      </c>
      <c r="D1026" t="s">
        <v>6372</v>
      </c>
      <c r="E1026" t="s">
        <v>4730</v>
      </c>
    </row>
    <row r="1027" spans="1:5" ht="15.5" x14ac:dyDescent="0.35">
      <c r="A1027" s="1" t="s">
        <v>1344</v>
      </c>
      <c r="B1027" s="1" t="s">
        <v>3408</v>
      </c>
      <c r="C1027" t="str">
        <f t="shared" ref="C1027:C1090" si="16">LEFT(B1027,FIND(",",B1027)-1)</f>
        <v>Vinson</v>
      </c>
      <c r="D1027" t="s">
        <v>6372</v>
      </c>
      <c r="E1027" t="s">
        <v>5519</v>
      </c>
    </row>
    <row r="1028" spans="1:5" ht="15.5" x14ac:dyDescent="0.35">
      <c r="A1028" s="1" t="s">
        <v>1343</v>
      </c>
      <c r="B1028" s="1" t="s">
        <v>3409</v>
      </c>
      <c r="C1028" t="str">
        <f t="shared" si="16"/>
        <v>Astrike-Davis</v>
      </c>
      <c r="D1028" t="s">
        <v>6371</v>
      </c>
      <c r="E1028" t="s">
        <v>5520</v>
      </c>
    </row>
    <row r="1029" spans="1:5" ht="15.5" x14ac:dyDescent="0.35">
      <c r="A1029" s="1" t="s">
        <v>1342</v>
      </c>
      <c r="B1029" s="1" t="s">
        <v>3410</v>
      </c>
      <c r="C1029" t="str">
        <f t="shared" si="16"/>
        <v>Harder</v>
      </c>
      <c r="D1029" t="s">
        <v>6372</v>
      </c>
      <c r="E1029" t="s">
        <v>5519</v>
      </c>
    </row>
    <row r="1030" spans="1:5" ht="15.5" x14ac:dyDescent="0.35">
      <c r="A1030" s="1" t="s">
        <v>1341</v>
      </c>
      <c r="B1030" s="1" t="s">
        <v>3411</v>
      </c>
      <c r="C1030" t="str">
        <f t="shared" si="16"/>
        <v>Bell</v>
      </c>
      <c r="D1030" t="s">
        <v>6372</v>
      </c>
      <c r="E1030" t="s">
        <v>4796</v>
      </c>
    </row>
    <row r="1031" spans="1:5" ht="15.5" x14ac:dyDescent="0.35">
      <c r="A1031" s="1" t="s">
        <v>1340</v>
      </c>
      <c r="B1031" s="1" t="s">
        <v>3412</v>
      </c>
      <c r="C1031" t="str">
        <f t="shared" si="16"/>
        <v>Dawes</v>
      </c>
      <c r="D1031" t="s">
        <v>6371</v>
      </c>
      <c r="E1031" t="s">
        <v>5521</v>
      </c>
    </row>
    <row r="1032" spans="1:5" ht="15.5" x14ac:dyDescent="0.35">
      <c r="A1032" s="1" t="s">
        <v>1339</v>
      </c>
      <c r="B1032" s="1" t="s">
        <v>3413</v>
      </c>
      <c r="C1032" t="str">
        <f t="shared" si="16"/>
        <v>Larios</v>
      </c>
      <c r="D1032" t="s">
        <v>6372</v>
      </c>
      <c r="E1032" t="s">
        <v>5522</v>
      </c>
    </row>
    <row r="1033" spans="1:5" ht="15.5" x14ac:dyDescent="0.35">
      <c r="A1033" s="1" t="s">
        <v>1338</v>
      </c>
      <c r="B1033" s="1" t="s">
        <v>3414</v>
      </c>
      <c r="C1033" t="str">
        <f t="shared" si="16"/>
        <v>Yaremczuk</v>
      </c>
      <c r="D1033" t="s">
        <v>6371</v>
      </c>
      <c r="E1033" t="s">
        <v>5523</v>
      </c>
    </row>
    <row r="1034" spans="1:5" ht="15.5" x14ac:dyDescent="0.35">
      <c r="A1034" s="1" t="s">
        <v>1337</v>
      </c>
      <c r="B1034" s="1" t="s">
        <v>3415</v>
      </c>
      <c r="C1034" t="str">
        <f t="shared" si="16"/>
        <v>Knight</v>
      </c>
      <c r="D1034" t="s">
        <v>6371</v>
      </c>
      <c r="E1034" t="s">
        <v>5524</v>
      </c>
    </row>
    <row r="1035" spans="1:5" ht="15.5" x14ac:dyDescent="0.35">
      <c r="A1035" s="1" t="s">
        <v>1336</v>
      </c>
      <c r="B1035" s="1" t="s">
        <v>3416</v>
      </c>
      <c r="C1035" t="str">
        <f t="shared" si="16"/>
        <v>Eversman</v>
      </c>
      <c r="D1035" t="s">
        <v>6371</v>
      </c>
      <c r="E1035" t="s">
        <v>5056</v>
      </c>
    </row>
    <row r="1036" spans="1:5" ht="15.5" x14ac:dyDescent="0.35">
      <c r="A1036" s="1" t="s">
        <v>1335</v>
      </c>
      <c r="B1036" s="1" t="s">
        <v>3417</v>
      </c>
      <c r="C1036" t="str">
        <f t="shared" si="16"/>
        <v>Hickory</v>
      </c>
      <c r="D1036" t="s">
        <v>6371</v>
      </c>
      <c r="E1036" t="s">
        <v>5525</v>
      </c>
    </row>
    <row r="1037" spans="1:5" ht="15.5" x14ac:dyDescent="0.35">
      <c r="A1037" s="1" t="s">
        <v>1334</v>
      </c>
      <c r="B1037" s="1" t="s">
        <v>3418</v>
      </c>
      <c r="C1037" t="str">
        <f t="shared" si="16"/>
        <v>Mooney</v>
      </c>
      <c r="D1037" t="s">
        <v>6371</v>
      </c>
      <c r="E1037" t="s">
        <v>5187</v>
      </c>
    </row>
    <row r="1038" spans="1:5" ht="15.5" x14ac:dyDescent="0.35">
      <c r="A1038" s="1" t="s">
        <v>1333</v>
      </c>
      <c r="B1038" s="1" t="s">
        <v>3419</v>
      </c>
      <c r="C1038" t="str">
        <f t="shared" si="16"/>
        <v>Craighead</v>
      </c>
      <c r="D1038" t="s">
        <v>6372</v>
      </c>
      <c r="E1038" t="s">
        <v>4781</v>
      </c>
    </row>
    <row r="1039" spans="1:5" ht="15.5" x14ac:dyDescent="0.35">
      <c r="A1039" s="1" t="s">
        <v>1332</v>
      </c>
      <c r="B1039" s="1" t="s">
        <v>3420</v>
      </c>
      <c r="C1039" t="str">
        <f t="shared" si="16"/>
        <v>Gardner</v>
      </c>
      <c r="D1039" t="s">
        <v>6372</v>
      </c>
      <c r="E1039" t="s">
        <v>5526</v>
      </c>
    </row>
    <row r="1040" spans="1:5" ht="15.5" x14ac:dyDescent="0.35">
      <c r="A1040" s="1" t="s">
        <v>1331</v>
      </c>
      <c r="B1040" s="1" t="s">
        <v>3421</v>
      </c>
      <c r="C1040" t="str">
        <f t="shared" si="16"/>
        <v>Lohrenz</v>
      </c>
      <c r="D1040" t="s">
        <v>6371</v>
      </c>
      <c r="E1040" t="s">
        <v>5527</v>
      </c>
    </row>
    <row r="1041" spans="1:5" ht="15.5" x14ac:dyDescent="0.35">
      <c r="A1041" s="1" t="s">
        <v>1330</v>
      </c>
      <c r="B1041" s="1" t="s">
        <v>3422</v>
      </c>
      <c r="C1041" t="str">
        <f t="shared" si="16"/>
        <v>Demise</v>
      </c>
      <c r="D1041" t="s">
        <v>6371</v>
      </c>
      <c r="E1041" t="s">
        <v>5528</v>
      </c>
    </row>
    <row r="1042" spans="1:5" ht="15.5" x14ac:dyDescent="0.35">
      <c r="A1042" s="1" t="s">
        <v>1329</v>
      </c>
      <c r="B1042" s="1" t="s">
        <v>3423</v>
      </c>
      <c r="C1042" t="str">
        <f t="shared" si="16"/>
        <v>Nelson</v>
      </c>
      <c r="D1042" t="s">
        <v>6372</v>
      </c>
      <c r="E1042" t="s">
        <v>4868</v>
      </c>
    </row>
    <row r="1043" spans="1:5" ht="15.5" x14ac:dyDescent="0.35">
      <c r="A1043" s="1" t="s">
        <v>1328</v>
      </c>
      <c r="B1043" s="1" t="s">
        <v>3424</v>
      </c>
      <c r="C1043" t="str">
        <f t="shared" si="16"/>
        <v>Guitard</v>
      </c>
      <c r="D1043" t="s">
        <v>6371</v>
      </c>
      <c r="E1043" t="s">
        <v>5529</v>
      </c>
    </row>
    <row r="1044" spans="1:5" ht="15.5" x14ac:dyDescent="0.35">
      <c r="A1044" s="1" t="s">
        <v>1327</v>
      </c>
      <c r="B1044" s="1" t="s">
        <v>3425</v>
      </c>
      <c r="C1044" t="str">
        <f t="shared" si="16"/>
        <v>Navas</v>
      </c>
      <c r="D1044" t="s">
        <v>6372</v>
      </c>
      <c r="E1044" t="s">
        <v>5530</v>
      </c>
    </row>
    <row r="1045" spans="1:5" ht="15.5" x14ac:dyDescent="0.35">
      <c r="A1045" s="1" t="s">
        <v>1326</v>
      </c>
      <c r="B1045" s="1" t="s">
        <v>3426</v>
      </c>
      <c r="C1045" t="str">
        <f t="shared" si="16"/>
        <v>Ptucha</v>
      </c>
      <c r="D1045" t="s">
        <v>6372</v>
      </c>
      <c r="E1045" t="s">
        <v>5531</v>
      </c>
    </row>
    <row r="1046" spans="1:5" ht="15.5" x14ac:dyDescent="0.35">
      <c r="A1046" s="1" t="s">
        <v>1325</v>
      </c>
      <c r="B1046" s="1" t="s">
        <v>3427</v>
      </c>
      <c r="C1046" t="str">
        <f t="shared" si="16"/>
        <v>Kirouac</v>
      </c>
      <c r="D1046" t="s">
        <v>6373</v>
      </c>
      <c r="E1046" t="s">
        <v>5532</v>
      </c>
    </row>
    <row r="1047" spans="1:5" ht="15.5" x14ac:dyDescent="0.35">
      <c r="A1047" s="1" t="s">
        <v>1324</v>
      </c>
      <c r="B1047" s="1" t="s">
        <v>3428</v>
      </c>
      <c r="C1047" t="str">
        <f t="shared" si="16"/>
        <v>Toews</v>
      </c>
      <c r="D1047" t="s">
        <v>6372</v>
      </c>
      <c r="E1047" t="s">
        <v>5533</v>
      </c>
    </row>
    <row r="1048" spans="1:5" ht="15.5" x14ac:dyDescent="0.35">
      <c r="A1048" s="1" t="s">
        <v>1323</v>
      </c>
      <c r="B1048" s="1" t="s">
        <v>3429</v>
      </c>
      <c r="C1048" t="str">
        <f t="shared" si="16"/>
        <v>Perry</v>
      </c>
      <c r="D1048" t="s">
        <v>6372</v>
      </c>
      <c r="E1048" t="s">
        <v>5519</v>
      </c>
    </row>
    <row r="1049" spans="1:5" ht="15.5" x14ac:dyDescent="0.35">
      <c r="A1049" s="1" t="s">
        <v>1322</v>
      </c>
      <c r="B1049" s="1" t="s">
        <v>3430</v>
      </c>
      <c r="C1049" t="str">
        <f t="shared" si="16"/>
        <v>Kretz</v>
      </c>
      <c r="D1049" t="s">
        <v>6371</v>
      </c>
      <c r="E1049" t="s">
        <v>5534</v>
      </c>
    </row>
    <row r="1050" spans="1:5" ht="15.5" x14ac:dyDescent="0.35">
      <c r="A1050" s="1" t="s">
        <v>1321</v>
      </c>
      <c r="B1050" s="1" t="s">
        <v>3431</v>
      </c>
      <c r="C1050" t="str">
        <f t="shared" si="16"/>
        <v>Hempel</v>
      </c>
      <c r="D1050" t="s">
        <v>6371</v>
      </c>
      <c r="E1050" t="s">
        <v>5535</v>
      </c>
    </row>
    <row r="1051" spans="1:5" ht="15.5" x14ac:dyDescent="0.35">
      <c r="A1051" s="1" t="s">
        <v>1320</v>
      </c>
      <c r="B1051" s="1" t="s">
        <v>3432</v>
      </c>
      <c r="C1051" t="str">
        <f t="shared" si="16"/>
        <v>McBroom</v>
      </c>
      <c r="D1051" t="s">
        <v>6371</v>
      </c>
      <c r="E1051" t="s">
        <v>5288</v>
      </c>
    </row>
    <row r="1052" spans="1:5" ht="15.5" x14ac:dyDescent="0.35">
      <c r="A1052" s="1" t="s">
        <v>1319</v>
      </c>
      <c r="B1052" s="1" t="s">
        <v>3433</v>
      </c>
      <c r="C1052" t="str">
        <f t="shared" si="16"/>
        <v>Yoo</v>
      </c>
      <c r="D1052" t="s">
        <v>6373</v>
      </c>
      <c r="E1052" t="s">
        <v>5536</v>
      </c>
    </row>
    <row r="1053" spans="1:5" ht="15.5" x14ac:dyDescent="0.35">
      <c r="A1053" s="1" t="s">
        <v>1318</v>
      </c>
      <c r="B1053" s="1" t="s">
        <v>3434</v>
      </c>
      <c r="C1053" t="str">
        <f t="shared" si="16"/>
        <v>Rand</v>
      </c>
      <c r="D1053" t="s">
        <v>6372</v>
      </c>
      <c r="E1053" t="s">
        <v>5537</v>
      </c>
    </row>
    <row r="1054" spans="1:5" ht="15.5" x14ac:dyDescent="0.35">
      <c r="A1054" s="1" t="s">
        <v>1317</v>
      </c>
      <c r="B1054" s="1" t="s">
        <v>3435</v>
      </c>
      <c r="C1054" t="str">
        <f t="shared" si="16"/>
        <v>Wolfe</v>
      </c>
      <c r="D1054" t="s">
        <v>6371</v>
      </c>
      <c r="E1054" t="s">
        <v>5538</v>
      </c>
    </row>
    <row r="1055" spans="1:5" ht="15.5" x14ac:dyDescent="0.35">
      <c r="A1055" s="1" t="s">
        <v>1316</v>
      </c>
      <c r="B1055" s="1" t="s">
        <v>3436</v>
      </c>
      <c r="C1055" t="str">
        <f t="shared" si="16"/>
        <v>Vance</v>
      </c>
      <c r="D1055" t="s">
        <v>6372</v>
      </c>
      <c r="E1055" t="s">
        <v>5539</v>
      </c>
    </row>
    <row r="1056" spans="1:5" ht="15.5" x14ac:dyDescent="0.35">
      <c r="A1056" s="1" t="s">
        <v>1315</v>
      </c>
      <c r="B1056" s="1" t="s">
        <v>3437</v>
      </c>
      <c r="C1056" t="str">
        <f t="shared" si="16"/>
        <v>Burnett</v>
      </c>
      <c r="D1056" t="s">
        <v>6373</v>
      </c>
      <c r="E1056" t="s">
        <v>5087</v>
      </c>
    </row>
    <row r="1057" spans="1:5" ht="15.5" x14ac:dyDescent="0.35">
      <c r="A1057" s="1" t="s">
        <v>1314</v>
      </c>
      <c r="B1057" s="1" t="s">
        <v>3438</v>
      </c>
      <c r="C1057" t="str">
        <f t="shared" si="16"/>
        <v>Clason</v>
      </c>
      <c r="D1057" t="s">
        <v>6371</v>
      </c>
      <c r="E1057" t="s">
        <v>5540</v>
      </c>
    </row>
    <row r="1058" spans="1:5" ht="15.5" x14ac:dyDescent="0.35">
      <c r="A1058" s="1" t="s">
        <v>1313</v>
      </c>
      <c r="B1058" s="1" t="s">
        <v>3439</v>
      </c>
      <c r="C1058" t="str">
        <f t="shared" si="16"/>
        <v>Donnelly</v>
      </c>
      <c r="D1058" t="s">
        <v>6373</v>
      </c>
      <c r="E1058" t="s">
        <v>5541</v>
      </c>
    </row>
    <row r="1059" spans="1:5" ht="15.5" x14ac:dyDescent="0.35">
      <c r="A1059" s="1" t="s">
        <v>1312</v>
      </c>
      <c r="B1059" s="1" t="s">
        <v>3440</v>
      </c>
      <c r="C1059" t="str">
        <f t="shared" si="16"/>
        <v>Pietz</v>
      </c>
      <c r="D1059" t="s">
        <v>6371</v>
      </c>
      <c r="E1059" t="s">
        <v>5453</v>
      </c>
    </row>
    <row r="1060" spans="1:5" ht="15.5" x14ac:dyDescent="0.35">
      <c r="A1060" s="1" t="s">
        <v>1311</v>
      </c>
      <c r="B1060" s="1" t="s">
        <v>3441</v>
      </c>
      <c r="C1060" t="str">
        <f t="shared" si="16"/>
        <v>Tegenkamp</v>
      </c>
      <c r="D1060" t="s">
        <v>6372</v>
      </c>
      <c r="E1060" t="s">
        <v>4906</v>
      </c>
    </row>
    <row r="1061" spans="1:5" ht="15.5" x14ac:dyDescent="0.35">
      <c r="A1061" s="1" t="s">
        <v>1310</v>
      </c>
      <c r="B1061" s="1" t="s">
        <v>3442</v>
      </c>
      <c r="C1061" t="str">
        <f t="shared" si="16"/>
        <v>Dover</v>
      </c>
      <c r="D1061" t="s">
        <v>6372</v>
      </c>
      <c r="E1061" t="s">
        <v>5542</v>
      </c>
    </row>
    <row r="1062" spans="1:5" ht="15.5" x14ac:dyDescent="0.35">
      <c r="A1062" s="1" t="s">
        <v>1309</v>
      </c>
      <c r="B1062" s="1" t="s">
        <v>3443</v>
      </c>
      <c r="C1062" t="str">
        <f t="shared" si="16"/>
        <v>Dockemeyer</v>
      </c>
      <c r="D1062" t="s">
        <v>6372</v>
      </c>
      <c r="E1062" t="s">
        <v>5543</v>
      </c>
    </row>
    <row r="1063" spans="1:5" ht="15.5" x14ac:dyDescent="0.35">
      <c r="A1063" s="1" t="s">
        <v>1308</v>
      </c>
      <c r="B1063" s="1" t="s">
        <v>3444</v>
      </c>
      <c r="C1063" t="str">
        <f t="shared" si="16"/>
        <v>Steele</v>
      </c>
      <c r="D1063" t="s">
        <v>6372</v>
      </c>
      <c r="E1063" t="s">
        <v>5544</v>
      </c>
    </row>
    <row r="1064" spans="1:5" ht="15.5" x14ac:dyDescent="0.35">
      <c r="A1064" s="1" t="s">
        <v>1307</v>
      </c>
      <c r="B1064" s="1" t="s">
        <v>3445</v>
      </c>
      <c r="C1064" t="str">
        <f t="shared" si="16"/>
        <v>Harel</v>
      </c>
      <c r="D1064" t="s">
        <v>6372</v>
      </c>
      <c r="E1064" t="s">
        <v>5545</v>
      </c>
    </row>
    <row r="1065" spans="1:5" ht="15.5" x14ac:dyDescent="0.35">
      <c r="A1065" s="1" t="s">
        <v>1306</v>
      </c>
      <c r="B1065" s="1" t="s">
        <v>3446</v>
      </c>
      <c r="C1065" t="str">
        <f t="shared" si="16"/>
        <v>Aguila</v>
      </c>
      <c r="D1065" t="s">
        <v>6372</v>
      </c>
      <c r="E1065" t="s">
        <v>5546</v>
      </c>
    </row>
    <row r="1066" spans="1:5" ht="15.5" x14ac:dyDescent="0.35">
      <c r="A1066" s="1" t="s">
        <v>1305</v>
      </c>
      <c r="B1066" s="1" t="s">
        <v>3447</v>
      </c>
      <c r="C1066" t="str">
        <f t="shared" si="16"/>
        <v>Vallejo Sarmiento</v>
      </c>
      <c r="D1066" t="s">
        <v>6371</v>
      </c>
      <c r="E1066" t="s">
        <v>5547</v>
      </c>
    </row>
    <row r="1067" spans="1:5" ht="15.5" x14ac:dyDescent="0.35">
      <c r="A1067" s="1" t="s">
        <v>1304</v>
      </c>
      <c r="B1067" s="1" t="s">
        <v>3448</v>
      </c>
      <c r="C1067" t="str">
        <f t="shared" si="16"/>
        <v>Beisheim</v>
      </c>
      <c r="D1067" t="s">
        <v>6372</v>
      </c>
      <c r="E1067" t="s">
        <v>5548</v>
      </c>
    </row>
    <row r="1068" spans="1:5" ht="15.5" x14ac:dyDescent="0.35">
      <c r="A1068" s="1" t="s">
        <v>1303</v>
      </c>
      <c r="B1068" s="1" t="s">
        <v>3449</v>
      </c>
      <c r="C1068" t="str">
        <f t="shared" si="16"/>
        <v>Lenhoff</v>
      </c>
      <c r="D1068" t="s">
        <v>6371</v>
      </c>
      <c r="E1068" t="s">
        <v>5549</v>
      </c>
    </row>
    <row r="1069" spans="1:5" ht="15.5" x14ac:dyDescent="0.35">
      <c r="A1069" s="1" t="s">
        <v>1302</v>
      </c>
      <c r="B1069" s="1" t="s">
        <v>3450</v>
      </c>
      <c r="C1069" t="str">
        <f t="shared" si="16"/>
        <v>Wehrwein</v>
      </c>
      <c r="D1069" t="s">
        <v>6372</v>
      </c>
      <c r="E1069" t="s">
        <v>4725</v>
      </c>
    </row>
    <row r="1070" spans="1:5" ht="15.5" x14ac:dyDescent="0.35">
      <c r="A1070" s="1" t="s">
        <v>1301</v>
      </c>
      <c r="B1070" s="1" t="s">
        <v>3451</v>
      </c>
      <c r="C1070" t="str">
        <f t="shared" si="16"/>
        <v>Wallace</v>
      </c>
      <c r="D1070" t="s">
        <v>6371</v>
      </c>
      <c r="E1070" t="s">
        <v>5550</v>
      </c>
    </row>
    <row r="1071" spans="1:5" ht="15.5" x14ac:dyDescent="0.35">
      <c r="A1071" s="1" t="s">
        <v>1300</v>
      </c>
      <c r="B1071" s="1" t="s">
        <v>3452</v>
      </c>
      <c r="C1071" t="str">
        <f t="shared" si="16"/>
        <v>Markowitz</v>
      </c>
      <c r="D1071" t="s">
        <v>6371</v>
      </c>
      <c r="E1071" t="s">
        <v>5551</v>
      </c>
    </row>
    <row r="1072" spans="1:5" ht="15.5" x14ac:dyDescent="0.35">
      <c r="A1072" s="1" t="s">
        <v>1299</v>
      </c>
      <c r="B1072" s="1" t="s">
        <v>3453</v>
      </c>
      <c r="C1072" t="str">
        <f t="shared" si="16"/>
        <v>Vos</v>
      </c>
      <c r="D1072" t="s">
        <v>6371</v>
      </c>
      <c r="E1072" t="s">
        <v>5024</v>
      </c>
    </row>
    <row r="1073" spans="1:5" ht="15.5" x14ac:dyDescent="0.35">
      <c r="A1073" s="1" t="s">
        <v>1298</v>
      </c>
      <c r="B1073" s="1" t="s">
        <v>3454</v>
      </c>
      <c r="C1073" t="str">
        <f t="shared" si="16"/>
        <v>McLeod</v>
      </c>
      <c r="D1073" t="s">
        <v>6373</v>
      </c>
      <c r="E1073" t="s">
        <v>5552</v>
      </c>
    </row>
    <row r="1074" spans="1:5" ht="15.5" x14ac:dyDescent="0.35">
      <c r="A1074" s="1" t="s">
        <v>1297</v>
      </c>
      <c r="B1074" s="1" t="s">
        <v>3455</v>
      </c>
      <c r="C1074" t="str">
        <f t="shared" si="16"/>
        <v>Balcom</v>
      </c>
      <c r="D1074" t="s">
        <v>6371</v>
      </c>
      <c r="E1074" t="s">
        <v>5553</v>
      </c>
    </row>
    <row r="1075" spans="1:5" ht="15.5" x14ac:dyDescent="0.35">
      <c r="A1075" s="1" t="s">
        <v>1296</v>
      </c>
      <c r="B1075" s="1" t="s">
        <v>3456</v>
      </c>
      <c r="C1075" t="str">
        <f t="shared" si="16"/>
        <v>Dirth</v>
      </c>
      <c r="D1075" t="s">
        <v>6372</v>
      </c>
      <c r="E1075" t="s">
        <v>4854</v>
      </c>
    </row>
    <row r="1076" spans="1:5" ht="15.5" x14ac:dyDescent="0.35">
      <c r="A1076" s="1" t="s">
        <v>1295</v>
      </c>
      <c r="B1076" s="1" t="s">
        <v>3457</v>
      </c>
      <c r="C1076" t="str">
        <f t="shared" si="16"/>
        <v>Inglish</v>
      </c>
      <c r="D1076" t="s">
        <v>6372</v>
      </c>
      <c r="E1076" t="s">
        <v>5174</v>
      </c>
    </row>
    <row r="1077" spans="1:5" ht="15.5" x14ac:dyDescent="0.35">
      <c r="A1077" s="1" t="s">
        <v>1294</v>
      </c>
      <c r="B1077" s="1" t="s">
        <v>3458</v>
      </c>
      <c r="C1077" t="str">
        <f t="shared" si="16"/>
        <v>Matthews</v>
      </c>
      <c r="D1077" t="s">
        <v>6372</v>
      </c>
      <c r="E1077" t="s">
        <v>5554</v>
      </c>
    </row>
    <row r="1078" spans="1:5" ht="15.5" x14ac:dyDescent="0.35">
      <c r="A1078" s="1" t="s">
        <v>1293</v>
      </c>
      <c r="B1078" s="1" t="s">
        <v>3459</v>
      </c>
      <c r="C1078" t="str">
        <f t="shared" si="16"/>
        <v>Massa-Musiak</v>
      </c>
      <c r="D1078" t="s">
        <v>6371</v>
      </c>
      <c r="E1078" t="s">
        <v>5555</v>
      </c>
    </row>
    <row r="1079" spans="1:5" ht="15.5" x14ac:dyDescent="0.35">
      <c r="A1079" s="1" t="s">
        <v>1292</v>
      </c>
      <c r="B1079" s="1" t="s">
        <v>3460</v>
      </c>
      <c r="C1079" t="str">
        <f t="shared" si="16"/>
        <v>Bailey</v>
      </c>
      <c r="D1079" t="s">
        <v>6372</v>
      </c>
      <c r="E1079" t="s">
        <v>4922</v>
      </c>
    </row>
    <row r="1080" spans="1:5" ht="15.5" x14ac:dyDescent="0.35">
      <c r="A1080" s="1" t="s">
        <v>1291</v>
      </c>
      <c r="B1080" s="1" t="s">
        <v>3461</v>
      </c>
      <c r="C1080" t="str">
        <f t="shared" si="16"/>
        <v>Jacoby</v>
      </c>
      <c r="D1080" t="s">
        <v>6372</v>
      </c>
      <c r="E1080" t="s">
        <v>5556</v>
      </c>
    </row>
    <row r="1081" spans="1:5" ht="15.5" x14ac:dyDescent="0.35">
      <c r="A1081" s="1" t="s">
        <v>1290</v>
      </c>
      <c r="B1081" s="1" t="s">
        <v>3462</v>
      </c>
      <c r="C1081" t="str">
        <f t="shared" si="16"/>
        <v>Crimmings</v>
      </c>
      <c r="D1081" t="s">
        <v>6372</v>
      </c>
      <c r="E1081" t="s">
        <v>5557</v>
      </c>
    </row>
    <row r="1082" spans="1:5" ht="15.5" x14ac:dyDescent="0.35">
      <c r="A1082" s="1" t="s">
        <v>1289</v>
      </c>
      <c r="B1082" s="1" t="s">
        <v>3463</v>
      </c>
      <c r="C1082" t="str">
        <f t="shared" si="16"/>
        <v>Crane</v>
      </c>
      <c r="D1082" t="s">
        <v>6372</v>
      </c>
      <c r="E1082" t="s">
        <v>5558</v>
      </c>
    </row>
    <row r="1083" spans="1:5" ht="15.5" x14ac:dyDescent="0.35">
      <c r="A1083" s="1" t="s">
        <v>1288</v>
      </c>
      <c r="B1083" s="1" t="s">
        <v>3464</v>
      </c>
      <c r="C1083" t="str">
        <f t="shared" si="16"/>
        <v>Swartzfager</v>
      </c>
      <c r="D1083" t="s">
        <v>6373</v>
      </c>
      <c r="E1083" t="s">
        <v>5559</v>
      </c>
    </row>
    <row r="1084" spans="1:5" ht="15.5" x14ac:dyDescent="0.35">
      <c r="A1084" s="1" t="s">
        <v>1287</v>
      </c>
      <c r="B1084" s="1" t="s">
        <v>3465</v>
      </c>
      <c r="C1084" t="str">
        <f t="shared" si="16"/>
        <v>Clevenger</v>
      </c>
      <c r="D1084" t="s">
        <v>6373</v>
      </c>
      <c r="E1084" t="s">
        <v>5560</v>
      </c>
    </row>
    <row r="1085" spans="1:5" ht="15.5" x14ac:dyDescent="0.35">
      <c r="A1085" s="1" t="s">
        <v>1286</v>
      </c>
      <c r="B1085" s="1" t="s">
        <v>3466</v>
      </c>
      <c r="C1085" t="str">
        <f t="shared" si="16"/>
        <v>Reichardt</v>
      </c>
      <c r="D1085" t="s">
        <v>6372</v>
      </c>
      <c r="E1085" t="s">
        <v>5561</v>
      </c>
    </row>
    <row r="1086" spans="1:5" ht="15.5" x14ac:dyDescent="0.35">
      <c r="A1086" s="1" t="s">
        <v>1285</v>
      </c>
      <c r="B1086" s="1" t="s">
        <v>3467</v>
      </c>
      <c r="C1086" t="str">
        <f t="shared" si="16"/>
        <v>Morton</v>
      </c>
      <c r="D1086" t="s">
        <v>6372</v>
      </c>
      <c r="E1086" t="s">
        <v>5174</v>
      </c>
    </row>
    <row r="1087" spans="1:5" ht="15.5" x14ac:dyDescent="0.35">
      <c r="A1087" s="1" t="s">
        <v>1284</v>
      </c>
      <c r="B1087" s="1" t="s">
        <v>3468</v>
      </c>
      <c r="C1087" t="str">
        <f t="shared" si="16"/>
        <v>Sunstrum</v>
      </c>
      <c r="D1087" t="s">
        <v>6372</v>
      </c>
      <c r="E1087" t="s">
        <v>4922</v>
      </c>
    </row>
    <row r="1088" spans="1:5" ht="15.5" x14ac:dyDescent="0.35">
      <c r="A1088" s="1" t="s">
        <v>1283</v>
      </c>
      <c r="B1088" s="1" t="s">
        <v>3469</v>
      </c>
      <c r="C1088" t="str">
        <f t="shared" si="16"/>
        <v>Frownfelter</v>
      </c>
      <c r="D1088" t="s">
        <v>6371</v>
      </c>
      <c r="E1088" t="s">
        <v>5562</v>
      </c>
    </row>
    <row r="1089" spans="1:5" ht="15.5" x14ac:dyDescent="0.35">
      <c r="A1089" s="1" t="s">
        <v>1282</v>
      </c>
      <c r="B1089" s="1" t="s">
        <v>3470</v>
      </c>
      <c r="C1089" t="str">
        <f t="shared" si="16"/>
        <v>Richter</v>
      </c>
      <c r="D1089" t="s">
        <v>6371</v>
      </c>
      <c r="E1089" t="s">
        <v>5563</v>
      </c>
    </row>
    <row r="1090" spans="1:5" ht="15.5" x14ac:dyDescent="0.35">
      <c r="A1090" s="1" t="s">
        <v>1281</v>
      </c>
      <c r="B1090" s="1" t="s">
        <v>3471</v>
      </c>
      <c r="C1090" t="str">
        <f t="shared" si="16"/>
        <v>England</v>
      </c>
      <c r="D1090" t="s">
        <v>6373</v>
      </c>
      <c r="E1090" t="s">
        <v>5564</v>
      </c>
    </row>
    <row r="1091" spans="1:5" ht="15.5" x14ac:dyDescent="0.35">
      <c r="A1091" s="1" t="s">
        <v>1280</v>
      </c>
      <c r="B1091" s="1" t="s">
        <v>3472</v>
      </c>
      <c r="C1091" t="str">
        <f t="shared" ref="C1091:C1154" si="17">LEFT(B1091,FIND(",",B1091)-1)</f>
        <v>McLean</v>
      </c>
      <c r="D1091" t="s">
        <v>6371</v>
      </c>
      <c r="E1091" t="s">
        <v>5565</v>
      </c>
    </row>
    <row r="1092" spans="1:5" ht="15.5" x14ac:dyDescent="0.35">
      <c r="A1092" s="1" t="s">
        <v>1279</v>
      </c>
      <c r="B1092" s="1" t="s">
        <v>3473</v>
      </c>
      <c r="C1092" t="str">
        <f t="shared" si="17"/>
        <v>Gardner</v>
      </c>
      <c r="D1092" t="s">
        <v>6371</v>
      </c>
      <c r="E1092" t="s">
        <v>5566</v>
      </c>
    </row>
    <row r="1093" spans="1:5" ht="15.5" x14ac:dyDescent="0.35">
      <c r="A1093" s="1" t="s">
        <v>1278</v>
      </c>
      <c r="B1093" s="1" t="s">
        <v>3474</v>
      </c>
      <c r="C1093" t="str">
        <f t="shared" si="17"/>
        <v>Lane</v>
      </c>
      <c r="D1093" t="s">
        <v>6372</v>
      </c>
      <c r="E1093" t="s">
        <v>5567</v>
      </c>
    </row>
    <row r="1094" spans="1:5" ht="15.5" x14ac:dyDescent="0.35">
      <c r="A1094" s="1" t="s">
        <v>1277</v>
      </c>
      <c r="B1094" s="1" t="s">
        <v>3475</v>
      </c>
      <c r="C1094" t="str">
        <f t="shared" si="17"/>
        <v>Vonachen</v>
      </c>
      <c r="D1094" t="s">
        <v>6371</v>
      </c>
      <c r="E1094" t="s">
        <v>5568</v>
      </c>
    </row>
    <row r="1095" spans="1:5" ht="15.5" x14ac:dyDescent="0.35">
      <c r="A1095" s="1" t="s">
        <v>1276</v>
      </c>
      <c r="B1095" s="1" t="s">
        <v>3476</v>
      </c>
      <c r="C1095" t="str">
        <f t="shared" si="17"/>
        <v>Smith</v>
      </c>
      <c r="D1095" t="s">
        <v>6372</v>
      </c>
      <c r="E1095" t="s">
        <v>5387</v>
      </c>
    </row>
    <row r="1096" spans="1:5" ht="15.5" x14ac:dyDescent="0.35">
      <c r="A1096" s="1" t="s">
        <v>1275</v>
      </c>
      <c r="B1096" s="1" t="s">
        <v>3477</v>
      </c>
      <c r="C1096" t="str">
        <f t="shared" si="17"/>
        <v>Kidwell</v>
      </c>
      <c r="D1096" t="s">
        <v>6372</v>
      </c>
      <c r="E1096" t="s">
        <v>4864</v>
      </c>
    </row>
    <row r="1097" spans="1:5" ht="15.5" x14ac:dyDescent="0.35">
      <c r="A1097" s="1" t="s">
        <v>1274</v>
      </c>
      <c r="B1097" s="1" t="s">
        <v>3478</v>
      </c>
      <c r="C1097" t="str">
        <f t="shared" si="17"/>
        <v>Betancourth</v>
      </c>
      <c r="D1097" t="s">
        <v>6373</v>
      </c>
      <c r="E1097" t="s">
        <v>5569</v>
      </c>
    </row>
    <row r="1098" spans="1:5" ht="15.5" x14ac:dyDescent="0.35">
      <c r="A1098" s="1" t="s">
        <v>1273</v>
      </c>
      <c r="B1098" s="1" t="s">
        <v>3479</v>
      </c>
      <c r="C1098" t="str">
        <f t="shared" si="17"/>
        <v>Henstrom</v>
      </c>
      <c r="D1098" t="s">
        <v>6371</v>
      </c>
      <c r="E1098" t="s">
        <v>5570</v>
      </c>
    </row>
    <row r="1099" spans="1:5" ht="15.5" x14ac:dyDescent="0.35">
      <c r="A1099" s="1" t="s">
        <v>1272</v>
      </c>
      <c r="B1099" s="1" t="s">
        <v>3480</v>
      </c>
      <c r="C1099" t="str">
        <f t="shared" si="17"/>
        <v>Pereira</v>
      </c>
      <c r="D1099" t="s">
        <v>6371</v>
      </c>
      <c r="E1099" t="s">
        <v>5288</v>
      </c>
    </row>
    <row r="1100" spans="1:5" ht="15.5" x14ac:dyDescent="0.35">
      <c r="A1100" s="1" t="s">
        <v>1271</v>
      </c>
      <c r="B1100" s="1" t="s">
        <v>3481</v>
      </c>
      <c r="C1100" t="str">
        <f t="shared" si="17"/>
        <v>Black</v>
      </c>
      <c r="D1100" t="s">
        <v>6371</v>
      </c>
      <c r="E1100" t="s">
        <v>5571</v>
      </c>
    </row>
    <row r="1101" spans="1:5" ht="15.5" x14ac:dyDescent="0.35">
      <c r="A1101" s="1" t="s">
        <v>1270</v>
      </c>
      <c r="B1101" s="1" t="s">
        <v>3482</v>
      </c>
      <c r="C1101" t="str">
        <f t="shared" si="17"/>
        <v>Brown</v>
      </c>
      <c r="D1101" t="s">
        <v>6372</v>
      </c>
      <c r="E1101" t="s">
        <v>5572</v>
      </c>
    </row>
    <row r="1102" spans="1:5" ht="15.5" x14ac:dyDescent="0.35">
      <c r="A1102" s="1" t="s">
        <v>1269</v>
      </c>
      <c r="B1102" s="1" t="s">
        <v>3483</v>
      </c>
      <c r="C1102" t="str">
        <f t="shared" si="17"/>
        <v>Reasoner</v>
      </c>
      <c r="D1102" t="s">
        <v>6373</v>
      </c>
      <c r="E1102" t="s">
        <v>5107</v>
      </c>
    </row>
    <row r="1103" spans="1:5" ht="15.5" x14ac:dyDescent="0.35">
      <c r="A1103" s="1" t="s">
        <v>1268</v>
      </c>
      <c r="B1103" s="1" t="s">
        <v>3484</v>
      </c>
      <c r="C1103" t="str">
        <f t="shared" si="17"/>
        <v>Wandzilak</v>
      </c>
      <c r="D1103" t="s">
        <v>6372</v>
      </c>
      <c r="E1103" t="s">
        <v>4725</v>
      </c>
    </row>
    <row r="1104" spans="1:5" ht="15.5" x14ac:dyDescent="0.35">
      <c r="A1104" s="1" t="s">
        <v>1267</v>
      </c>
      <c r="B1104" s="1" t="s">
        <v>3485</v>
      </c>
      <c r="C1104" t="str">
        <f t="shared" si="17"/>
        <v>Carver</v>
      </c>
      <c r="D1104" t="s">
        <v>6372</v>
      </c>
      <c r="E1104" t="s">
        <v>5573</v>
      </c>
    </row>
    <row r="1105" spans="1:5" ht="15.5" x14ac:dyDescent="0.35">
      <c r="A1105" s="1" t="s">
        <v>1266</v>
      </c>
      <c r="B1105" s="1" t="s">
        <v>3486</v>
      </c>
      <c r="C1105" t="str">
        <f t="shared" si="17"/>
        <v>Borror</v>
      </c>
      <c r="D1105" t="s">
        <v>6371</v>
      </c>
      <c r="E1105" t="s">
        <v>5574</v>
      </c>
    </row>
    <row r="1106" spans="1:5" ht="15.5" x14ac:dyDescent="0.35">
      <c r="A1106" s="1" t="s">
        <v>1265</v>
      </c>
      <c r="B1106" s="1" t="s">
        <v>3487</v>
      </c>
      <c r="C1106" t="str">
        <f t="shared" si="17"/>
        <v>Saad</v>
      </c>
      <c r="D1106" t="s">
        <v>6372</v>
      </c>
      <c r="E1106" t="s">
        <v>5575</v>
      </c>
    </row>
    <row r="1107" spans="1:5" ht="15.5" x14ac:dyDescent="0.35">
      <c r="A1107" s="1" t="s">
        <v>1264</v>
      </c>
      <c r="B1107" s="1" t="s">
        <v>3488</v>
      </c>
      <c r="C1107" t="str">
        <f t="shared" si="17"/>
        <v>Paul</v>
      </c>
      <c r="D1107" t="s">
        <v>6372</v>
      </c>
      <c r="E1107" t="s">
        <v>4828</v>
      </c>
    </row>
    <row r="1108" spans="1:5" ht="15.5" x14ac:dyDescent="0.35">
      <c r="A1108" s="1" t="s">
        <v>1263</v>
      </c>
      <c r="B1108" s="1" t="s">
        <v>3489</v>
      </c>
      <c r="C1108" t="str">
        <f t="shared" si="17"/>
        <v>Trail</v>
      </c>
      <c r="D1108" t="s">
        <v>6372</v>
      </c>
      <c r="E1108" t="s">
        <v>5210</v>
      </c>
    </row>
    <row r="1109" spans="1:5" ht="15.5" x14ac:dyDescent="0.35">
      <c r="A1109" s="1" t="s">
        <v>1262</v>
      </c>
      <c r="B1109" s="1" t="s">
        <v>3490</v>
      </c>
      <c r="C1109" t="str">
        <f t="shared" si="17"/>
        <v>Benton</v>
      </c>
      <c r="D1109" t="s">
        <v>6371</v>
      </c>
      <c r="E1109" t="s">
        <v>5576</v>
      </c>
    </row>
    <row r="1110" spans="1:5" ht="15.5" x14ac:dyDescent="0.35">
      <c r="A1110" s="1" t="s">
        <v>1261</v>
      </c>
      <c r="B1110" s="1" t="s">
        <v>3491</v>
      </c>
      <c r="C1110" t="str">
        <f t="shared" si="17"/>
        <v>Bauman</v>
      </c>
      <c r="D1110" t="s">
        <v>6373</v>
      </c>
      <c r="E1110" t="s">
        <v>5577</v>
      </c>
    </row>
    <row r="1111" spans="1:5" ht="15.5" x14ac:dyDescent="0.35">
      <c r="A1111" s="1" t="s">
        <v>1260</v>
      </c>
      <c r="B1111" s="1" t="s">
        <v>3492</v>
      </c>
      <c r="C1111" t="str">
        <f t="shared" si="17"/>
        <v>Bakula</v>
      </c>
      <c r="D1111" t="s">
        <v>6373</v>
      </c>
      <c r="E1111" t="s">
        <v>5578</v>
      </c>
    </row>
    <row r="1112" spans="1:5" ht="15.5" x14ac:dyDescent="0.35">
      <c r="A1112" s="1" t="s">
        <v>1259</v>
      </c>
      <c r="B1112" s="1" t="s">
        <v>3493</v>
      </c>
      <c r="C1112" t="str">
        <f t="shared" si="17"/>
        <v>Edwards</v>
      </c>
      <c r="D1112" t="s">
        <v>6371</v>
      </c>
      <c r="E1112" t="s">
        <v>4794</v>
      </c>
    </row>
    <row r="1113" spans="1:5" ht="15.5" x14ac:dyDescent="0.35">
      <c r="A1113" s="1" t="s">
        <v>1258</v>
      </c>
      <c r="B1113" s="1" t="s">
        <v>3494</v>
      </c>
      <c r="C1113" t="str">
        <f t="shared" si="17"/>
        <v>Davis</v>
      </c>
      <c r="D1113" t="s">
        <v>6373</v>
      </c>
      <c r="E1113" t="s">
        <v>5579</v>
      </c>
    </row>
    <row r="1114" spans="1:5" ht="15.5" x14ac:dyDescent="0.35">
      <c r="A1114" s="1" t="s">
        <v>1257</v>
      </c>
      <c r="B1114" s="1" t="s">
        <v>3495</v>
      </c>
      <c r="C1114" t="str">
        <f t="shared" si="17"/>
        <v>Weiler</v>
      </c>
      <c r="D1114" t="s">
        <v>6372</v>
      </c>
      <c r="E1114" t="s">
        <v>4808</v>
      </c>
    </row>
    <row r="1115" spans="1:5" ht="15.5" x14ac:dyDescent="0.35">
      <c r="A1115" s="1" t="s">
        <v>1256</v>
      </c>
      <c r="B1115" s="1" t="s">
        <v>3496</v>
      </c>
      <c r="C1115" t="str">
        <f t="shared" si="17"/>
        <v>Schaaf</v>
      </c>
      <c r="D1115" t="s">
        <v>6371</v>
      </c>
      <c r="E1115" t="s">
        <v>5580</v>
      </c>
    </row>
    <row r="1116" spans="1:5" ht="15.5" x14ac:dyDescent="0.35">
      <c r="A1116" s="1" t="s">
        <v>1255</v>
      </c>
      <c r="B1116" s="1" t="s">
        <v>3497</v>
      </c>
      <c r="C1116" t="str">
        <f t="shared" si="17"/>
        <v>Sack</v>
      </c>
      <c r="D1116" t="s">
        <v>6371</v>
      </c>
      <c r="E1116" t="s">
        <v>5581</v>
      </c>
    </row>
    <row r="1117" spans="1:5" ht="15.5" x14ac:dyDescent="0.35">
      <c r="A1117" s="1" t="s">
        <v>1254</v>
      </c>
      <c r="B1117" s="1" t="s">
        <v>3498</v>
      </c>
      <c r="C1117" t="str">
        <f t="shared" si="17"/>
        <v>Chenard</v>
      </c>
      <c r="D1117" t="s">
        <v>6371</v>
      </c>
      <c r="E1117" t="s">
        <v>5582</v>
      </c>
    </row>
    <row r="1118" spans="1:5" ht="15.5" x14ac:dyDescent="0.35">
      <c r="A1118" s="1" t="s">
        <v>1253</v>
      </c>
      <c r="B1118" s="1" t="s">
        <v>3499</v>
      </c>
      <c r="C1118" t="str">
        <f t="shared" si="17"/>
        <v>Williamson</v>
      </c>
      <c r="D1118" t="s">
        <v>6371</v>
      </c>
      <c r="E1118" t="s">
        <v>5583</v>
      </c>
    </row>
    <row r="1119" spans="1:5" ht="15.5" x14ac:dyDescent="0.35">
      <c r="A1119" s="1" t="s">
        <v>1252</v>
      </c>
      <c r="B1119" s="1" t="s">
        <v>3500</v>
      </c>
      <c r="C1119" t="str">
        <f t="shared" si="17"/>
        <v>Dollas</v>
      </c>
      <c r="D1119" t="s">
        <v>6371</v>
      </c>
      <c r="E1119" t="s">
        <v>4926</v>
      </c>
    </row>
    <row r="1120" spans="1:5" ht="15.5" x14ac:dyDescent="0.35">
      <c r="A1120" s="1" t="s">
        <v>1251</v>
      </c>
      <c r="B1120" s="1" t="s">
        <v>3501</v>
      </c>
      <c r="C1120" t="str">
        <f t="shared" si="17"/>
        <v>Sprague</v>
      </c>
      <c r="D1120" t="s">
        <v>6372</v>
      </c>
      <c r="E1120" t="s">
        <v>5584</v>
      </c>
    </row>
    <row r="1121" spans="1:5" ht="15.5" x14ac:dyDescent="0.35">
      <c r="A1121" s="1" t="s">
        <v>1250</v>
      </c>
      <c r="B1121" s="1" t="s">
        <v>3502</v>
      </c>
      <c r="C1121" t="str">
        <f t="shared" si="17"/>
        <v>Michell</v>
      </c>
      <c r="D1121" t="s">
        <v>6372</v>
      </c>
      <c r="E1121" t="s">
        <v>5585</v>
      </c>
    </row>
    <row r="1122" spans="1:5" ht="15.5" x14ac:dyDescent="0.35">
      <c r="A1122" s="1" t="s">
        <v>1249</v>
      </c>
      <c r="B1122" s="1" t="s">
        <v>3503</v>
      </c>
      <c r="C1122" t="str">
        <f t="shared" si="17"/>
        <v>Datwyler</v>
      </c>
      <c r="D1122" t="s">
        <v>6372</v>
      </c>
      <c r="E1122" t="s">
        <v>5586</v>
      </c>
    </row>
    <row r="1123" spans="1:5" ht="15.5" x14ac:dyDescent="0.35">
      <c r="A1123" s="1" t="s">
        <v>1248</v>
      </c>
      <c r="B1123" s="1" t="s">
        <v>3504</v>
      </c>
      <c r="C1123" t="str">
        <f t="shared" si="17"/>
        <v>Mead</v>
      </c>
      <c r="D1123" t="s">
        <v>6372</v>
      </c>
      <c r="E1123" t="s">
        <v>5587</v>
      </c>
    </row>
    <row r="1124" spans="1:5" ht="15.5" x14ac:dyDescent="0.35">
      <c r="A1124" s="1" t="s">
        <v>1247</v>
      </c>
      <c r="B1124" s="1" t="s">
        <v>3505</v>
      </c>
      <c r="C1124" t="str">
        <f t="shared" si="17"/>
        <v>Kennedy</v>
      </c>
      <c r="D1124" t="s">
        <v>6371</v>
      </c>
      <c r="E1124" t="s">
        <v>5588</v>
      </c>
    </row>
    <row r="1125" spans="1:5" ht="15.5" x14ac:dyDescent="0.35">
      <c r="A1125" s="1" t="s">
        <v>1246</v>
      </c>
      <c r="B1125" s="1" t="s">
        <v>3506</v>
      </c>
      <c r="C1125" t="str">
        <f t="shared" si="17"/>
        <v>Czech</v>
      </c>
      <c r="D1125" t="s">
        <v>6372</v>
      </c>
      <c r="E1125" t="s">
        <v>5072</v>
      </c>
    </row>
    <row r="1126" spans="1:5" ht="15.5" x14ac:dyDescent="0.35">
      <c r="A1126" s="1" t="s">
        <v>1245</v>
      </c>
      <c r="B1126" s="1" t="s">
        <v>3507</v>
      </c>
      <c r="C1126" t="str">
        <f t="shared" si="17"/>
        <v>O'Brien</v>
      </c>
      <c r="D1126" t="s">
        <v>6373</v>
      </c>
      <c r="E1126" t="s">
        <v>5589</v>
      </c>
    </row>
    <row r="1127" spans="1:5" ht="15.5" x14ac:dyDescent="0.35">
      <c r="A1127" s="1" t="s">
        <v>1244</v>
      </c>
      <c r="B1127" s="1" t="s">
        <v>3508</v>
      </c>
      <c r="C1127" t="str">
        <f t="shared" si="17"/>
        <v>Bachman</v>
      </c>
      <c r="D1127" t="s">
        <v>6371</v>
      </c>
      <c r="E1127" t="s">
        <v>5590</v>
      </c>
    </row>
    <row r="1128" spans="1:5" ht="15.5" x14ac:dyDescent="0.35">
      <c r="A1128" s="1" t="s">
        <v>1243</v>
      </c>
      <c r="B1128" s="1" t="s">
        <v>3509</v>
      </c>
      <c r="C1128" t="str">
        <f t="shared" si="17"/>
        <v>Bednar</v>
      </c>
      <c r="D1128" t="s">
        <v>6372</v>
      </c>
      <c r="E1128" t="s">
        <v>5078</v>
      </c>
    </row>
    <row r="1129" spans="1:5" ht="15.5" x14ac:dyDescent="0.35">
      <c r="A1129" s="1" t="s">
        <v>1242</v>
      </c>
      <c r="B1129" s="1" t="s">
        <v>3510</v>
      </c>
      <c r="C1129" t="str">
        <f t="shared" si="17"/>
        <v>Daye</v>
      </c>
      <c r="D1129" t="s">
        <v>6372</v>
      </c>
      <c r="E1129" t="s">
        <v>4766</v>
      </c>
    </row>
    <row r="1130" spans="1:5" ht="15.5" x14ac:dyDescent="0.35">
      <c r="A1130" s="1" t="s">
        <v>1241</v>
      </c>
      <c r="B1130" s="1" t="s">
        <v>3511</v>
      </c>
      <c r="C1130" t="str">
        <f t="shared" si="17"/>
        <v>Clarke</v>
      </c>
      <c r="D1130" t="s">
        <v>6372</v>
      </c>
      <c r="E1130" t="s">
        <v>5591</v>
      </c>
    </row>
    <row r="1131" spans="1:5" ht="15.5" x14ac:dyDescent="0.35">
      <c r="A1131" s="1" t="s">
        <v>1240</v>
      </c>
      <c r="B1131" s="1" t="s">
        <v>3512</v>
      </c>
      <c r="C1131" t="str">
        <f t="shared" si="17"/>
        <v>Koren</v>
      </c>
      <c r="D1131" t="s">
        <v>6371</v>
      </c>
      <c r="E1131" t="s">
        <v>5161</v>
      </c>
    </row>
    <row r="1132" spans="1:5" ht="15.5" x14ac:dyDescent="0.35">
      <c r="A1132" s="1" t="s">
        <v>1239</v>
      </c>
      <c r="B1132" s="1" t="s">
        <v>3513</v>
      </c>
      <c r="C1132" t="str">
        <f t="shared" si="17"/>
        <v>Kuramoto</v>
      </c>
      <c r="D1132" t="s">
        <v>6373</v>
      </c>
      <c r="E1132" t="s">
        <v>5592</v>
      </c>
    </row>
    <row r="1133" spans="1:5" ht="15.5" x14ac:dyDescent="0.35">
      <c r="A1133" s="1" t="s">
        <v>1238</v>
      </c>
      <c r="B1133" s="1" t="s">
        <v>3514</v>
      </c>
      <c r="C1133" t="str">
        <f t="shared" si="17"/>
        <v>Lynn</v>
      </c>
      <c r="D1133" t="s">
        <v>6371</v>
      </c>
      <c r="E1133" t="s">
        <v>5593</v>
      </c>
    </row>
    <row r="1134" spans="1:5" ht="15.5" x14ac:dyDescent="0.35">
      <c r="A1134" s="1" t="s">
        <v>1237</v>
      </c>
      <c r="B1134" s="1" t="s">
        <v>3515</v>
      </c>
      <c r="C1134" t="str">
        <f t="shared" si="17"/>
        <v>Dierksen</v>
      </c>
      <c r="D1134" t="s">
        <v>6372</v>
      </c>
      <c r="E1134" t="s">
        <v>5594</v>
      </c>
    </row>
    <row r="1135" spans="1:5" ht="15.5" x14ac:dyDescent="0.35">
      <c r="A1135" s="1" t="s">
        <v>1236</v>
      </c>
      <c r="B1135" s="1" t="s">
        <v>3516</v>
      </c>
      <c r="C1135" t="str">
        <f t="shared" si="17"/>
        <v>Zoeller</v>
      </c>
      <c r="D1135" t="s">
        <v>6371</v>
      </c>
      <c r="E1135" t="s">
        <v>4894</v>
      </c>
    </row>
    <row r="1136" spans="1:5" ht="15.5" x14ac:dyDescent="0.35">
      <c r="A1136" s="1" t="s">
        <v>1235</v>
      </c>
      <c r="B1136" s="1" t="s">
        <v>3517</v>
      </c>
      <c r="C1136" t="str">
        <f t="shared" si="17"/>
        <v>Flesch</v>
      </c>
      <c r="D1136" t="s">
        <v>6371</v>
      </c>
      <c r="E1136" t="s">
        <v>4780</v>
      </c>
    </row>
    <row r="1137" spans="1:5" ht="15.5" x14ac:dyDescent="0.35">
      <c r="A1137" s="1" t="s">
        <v>1234</v>
      </c>
      <c r="B1137" s="1" t="s">
        <v>3518</v>
      </c>
      <c r="C1137" t="str">
        <f t="shared" si="17"/>
        <v>Maltby</v>
      </c>
      <c r="D1137" t="s">
        <v>6371</v>
      </c>
      <c r="E1137" t="s">
        <v>5595</v>
      </c>
    </row>
    <row r="1138" spans="1:5" ht="15.5" x14ac:dyDescent="0.35">
      <c r="A1138" s="1" t="s">
        <v>1233</v>
      </c>
      <c r="B1138" s="1" t="s">
        <v>3519</v>
      </c>
      <c r="C1138" t="str">
        <f t="shared" si="17"/>
        <v>Custance</v>
      </c>
      <c r="D1138" t="s">
        <v>6371</v>
      </c>
      <c r="E1138" t="s">
        <v>5596</v>
      </c>
    </row>
    <row r="1139" spans="1:5" ht="15.5" x14ac:dyDescent="0.35">
      <c r="A1139" s="1" t="s">
        <v>1232</v>
      </c>
      <c r="B1139" s="1" t="s">
        <v>3520</v>
      </c>
      <c r="C1139" t="str">
        <f t="shared" si="17"/>
        <v>Choi</v>
      </c>
      <c r="D1139" t="s">
        <v>6371</v>
      </c>
      <c r="E1139" t="s">
        <v>5597</v>
      </c>
    </row>
    <row r="1140" spans="1:5" ht="15.5" x14ac:dyDescent="0.35">
      <c r="A1140" s="1" t="s">
        <v>1231</v>
      </c>
      <c r="B1140" s="1" t="s">
        <v>3521</v>
      </c>
      <c r="C1140" t="str">
        <f t="shared" si="17"/>
        <v>Barnett</v>
      </c>
      <c r="D1140" t="s">
        <v>6371</v>
      </c>
      <c r="E1140" t="s">
        <v>5598</v>
      </c>
    </row>
    <row r="1141" spans="1:5" ht="15.5" x14ac:dyDescent="0.35">
      <c r="A1141" s="1" t="s">
        <v>1230</v>
      </c>
      <c r="B1141" s="1" t="s">
        <v>3522</v>
      </c>
      <c r="C1141" t="str">
        <f t="shared" si="17"/>
        <v>Proulx</v>
      </c>
      <c r="D1141" t="s">
        <v>6372</v>
      </c>
      <c r="E1141" t="s">
        <v>4766</v>
      </c>
    </row>
    <row r="1142" spans="1:5" ht="15.5" x14ac:dyDescent="0.35">
      <c r="A1142" s="1" t="s">
        <v>1229</v>
      </c>
      <c r="B1142" s="1" t="s">
        <v>3523</v>
      </c>
      <c r="C1142" t="str">
        <f t="shared" si="17"/>
        <v>Hamilton</v>
      </c>
      <c r="D1142" t="s">
        <v>6372</v>
      </c>
      <c r="E1142" t="s">
        <v>4781</v>
      </c>
    </row>
    <row r="1143" spans="1:5" ht="15.5" x14ac:dyDescent="0.35">
      <c r="A1143" s="1" t="s">
        <v>1228</v>
      </c>
      <c r="B1143" s="1" t="s">
        <v>3524</v>
      </c>
      <c r="C1143" t="str">
        <f t="shared" si="17"/>
        <v>Lundine</v>
      </c>
      <c r="D1143" t="s">
        <v>6371</v>
      </c>
      <c r="E1143" t="s">
        <v>4893</v>
      </c>
    </row>
    <row r="1144" spans="1:5" ht="15.5" x14ac:dyDescent="0.35">
      <c r="A1144" s="1" t="s">
        <v>1227</v>
      </c>
      <c r="B1144" s="1" t="s">
        <v>3525</v>
      </c>
      <c r="C1144" t="str">
        <f t="shared" si="17"/>
        <v>Paullin</v>
      </c>
      <c r="D1144" t="s">
        <v>6372</v>
      </c>
      <c r="E1144" t="s">
        <v>5387</v>
      </c>
    </row>
    <row r="1145" spans="1:5" ht="15.5" x14ac:dyDescent="0.35">
      <c r="A1145" s="1" t="s">
        <v>1226</v>
      </c>
      <c r="B1145" s="1" t="s">
        <v>3526</v>
      </c>
      <c r="C1145" t="str">
        <f t="shared" si="17"/>
        <v>Delucia</v>
      </c>
      <c r="D1145" t="s">
        <v>6371</v>
      </c>
      <c r="E1145" t="s">
        <v>5599</v>
      </c>
    </row>
    <row r="1146" spans="1:5" ht="15.5" x14ac:dyDescent="0.35">
      <c r="A1146" s="1" t="s">
        <v>1225</v>
      </c>
      <c r="B1146" s="1" t="s">
        <v>3527</v>
      </c>
      <c r="C1146" t="str">
        <f t="shared" si="17"/>
        <v>Valentine</v>
      </c>
      <c r="D1146" t="s">
        <v>6371</v>
      </c>
      <c r="E1146" t="s">
        <v>4741</v>
      </c>
    </row>
    <row r="1147" spans="1:5" ht="15.5" x14ac:dyDescent="0.35">
      <c r="A1147" s="1" t="s">
        <v>1224</v>
      </c>
      <c r="B1147" s="1" t="s">
        <v>3528</v>
      </c>
      <c r="C1147" t="str">
        <f t="shared" si="17"/>
        <v>Mohara</v>
      </c>
      <c r="D1147" t="s">
        <v>6372</v>
      </c>
      <c r="E1147" t="s">
        <v>5600</v>
      </c>
    </row>
    <row r="1148" spans="1:5" ht="15.5" x14ac:dyDescent="0.35">
      <c r="A1148" s="1" t="s">
        <v>1223</v>
      </c>
      <c r="B1148" s="1" t="s">
        <v>3529</v>
      </c>
      <c r="C1148" t="str">
        <f t="shared" si="17"/>
        <v>Fairbrother</v>
      </c>
      <c r="D1148" t="s">
        <v>6372</v>
      </c>
      <c r="E1148" t="s">
        <v>5601</v>
      </c>
    </row>
    <row r="1149" spans="1:5" ht="15.5" x14ac:dyDescent="0.35">
      <c r="A1149" s="1" t="s">
        <v>1222</v>
      </c>
      <c r="B1149" s="1" t="s">
        <v>3530</v>
      </c>
      <c r="C1149" t="str">
        <f t="shared" si="17"/>
        <v>Fagan</v>
      </c>
      <c r="D1149" t="s">
        <v>6372</v>
      </c>
      <c r="E1149" t="s">
        <v>4812</v>
      </c>
    </row>
    <row r="1150" spans="1:5" ht="15.5" x14ac:dyDescent="0.35">
      <c r="A1150" s="1" t="s">
        <v>1221</v>
      </c>
      <c r="B1150" s="1" t="s">
        <v>3531</v>
      </c>
      <c r="C1150" t="str">
        <f t="shared" si="17"/>
        <v>Toth</v>
      </c>
      <c r="D1150" t="s">
        <v>6372</v>
      </c>
      <c r="E1150" t="s">
        <v>4864</v>
      </c>
    </row>
    <row r="1151" spans="1:5" ht="15.5" x14ac:dyDescent="0.35">
      <c r="A1151" s="1" t="s">
        <v>1220</v>
      </c>
      <c r="B1151" s="1" t="s">
        <v>3532</v>
      </c>
      <c r="C1151" t="str">
        <f t="shared" si="17"/>
        <v>Guinn</v>
      </c>
      <c r="D1151" t="s">
        <v>6371</v>
      </c>
      <c r="E1151" t="s">
        <v>5602</v>
      </c>
    </row>
    <row r="1152" spans="1:5" ht="15.5" x14ac:dyDescent="0.35">
      <c r="A1152" s="1" t="s">
        <v>1219</v>
      </c>
      <c r="B1152" s="1" t="s">
        <v>3533</v>
      </c>
      <c r="C1152" t="str">
        <f t="shared" si="17"/>
        <v>Rogers</v>
      </c>
      <c r="D1152" t="s">
        <v>6372</v>
      </c>
      <c r="E1152" t="s">
        <v>5603</v>
      </c>
    </row>
    <row r="1153" spans="1:5" ht="15.5" x14ac:dyDescent="0.35">
      <c r="A1153" s="1" t="s">
        <v>1218</v>
      </c>
      <c r="B1153" s="1" t="s">
        <v>3534</v>
      </c>
      <c r="C1153" t="str">
        <f t="shared" si="17"/>
        <v>Diviney</v>
      </c>
      <c r="D1153" t="s">
        <v>6372</v>
      </c>
      <c r="E1153" t="s">
        <v>5604</v>
      </c>
    </row>
    <row r="1154" spans="1:5" ht="15.5" x14ac:dyDescent="0.35">
      <c r="A1154" s="1" t="s">
        <v>1217</v>
      </c>
      <c r="B1154" s="1" t="s">
        <v>3535</v>
      </c>
      <c r="C1154" t="str">
        <f t="shared" si="17"/>
        <v>Marlatt</v>
      </c>
      <c r="D1154" t="s">
        <v>6371</v>
      </c>
      <c r="E1154" t="s">
        <v>5146</v>
      </c>
    </row>
    <row r="1155" spans="1:5" ht="15.5" x14ac:dyDescent="0.35">
      <c r="A1155" s="1" t="s">
        <v>1216</v>
      </c>
      <c r="B1155" s="1" t="s">
        <v>3536</v>
      </c>
      <c r="C1155" t="str">
        <f t="shared" ref="C1155:C1218" si="18">LEFT(B1155,FIND(",",B1155)-1)</f>
        <v>Ohler</v>
      </c>
      <c r="D1155" t="s">
        <v>6371</v>
      </c>
      <c r="E1155" t="s">
        <v>5605</v>
      </c>
    </row>
    <row r="1156" spans="1:5" ht="15.5" x14ac:dyDescent="0.35">
      <c r="A1156" s="1" t="s">
        <v>1215</v>
      </c>
      <c r="B1156" s="1" t="s">
        <v>3537</v>
      </c>
      <c r="C1156" t="str">
        <f t="shared" si="18"/>
        <v>Mossler</v>
      </c>
      <c r="D1156" t="s">
        <v>6371</v>
      </c>
      <c r="E1156" t="s">
        <v>5606</v>
      </c>
    </row>
    <row r="1157" spans="1:5" ht="15.5" x14ac:dyDescent="0.35">
      <c r="A1157" s="1" t="s">
        <v>1214</v>
      </c>
      <c r="B1157" s="1" t="s">
        <v>3538</v>
      </c>
      <c r="C1157" t="str">
        <f t="shared" si="18"/>
        <v>Segall</v>
      </c>
      <c r="D1157" t="s">
        <v>6372</v>
      </c>
      <c r="E1157" t="s">
        <v>5607</v>
      </c>
    </row>
    <row r="1158" spans="1:5" ht="15.5" x14ac:dyDescent="0.35">
      <c r="A1158" s="1" t="s">
        <v>1213</v>
      </c>
      <c r="B1158" s="1" t="s">
        <v>3539</v>
      </c>
      <c r="C1158" t="str">
        <f t="shared" si="18"/>
        <v>Sprieser</v>
      </c>
      <c r="D1158" t="s">
        <v>6372</v>
      </c>
      <c r="E1158" t="s">
        <v>5608</v>
      </c>
    </row>
    <row r="1159" spans="1:5" ht="15.5" x14ac:dyDescent="0.35">
      <c r="A1159" s="1" t="s">
        <v>1212</v>
      </c>
      <c r="B1159" s="1" t="s">
        <v>3540</v>
      </c>
      <c r="C1159" t="str">
        <f t="shared" si="18"/>
        <v>Blanco</v>
      </c>
      <c r="D1159" t="s">
        <v>6372</v>
      </c>
      <c r="E1159" t="s">
        <v>5609</v>
      </c>
    </row>
    <row r="1160" spans="1:5" ht="15.5" x14ac:dyDescent="0.35">
      <c r="A1160" s="1" t="s">
        <v>1211</v>
      </c>
      <c r="B1160" s="1" t="s">
        <v>3541</v>
      </c>
      <c r="C1160" t="str">
        <f t="shared" si="18"/>
        <v>Sheptock</v>
      </c>
      <c r="D1160" t="s">
        <v>6371</v>
      </c>
      <c r="E1160" t="s">
        <v>5610</v>
      </c>
    </row>
    <row r="1161" spans="1:5" ht="15.5" x14ac:dyDescent="0.35">
      <c r="A1161" s="1" t="s">
        <v>1210</v>
      </c>
      <c r="B1161" s="1" t="s">
        <v>3542</v>
      </c>
      <c r="C1161" t="str">
        <f t="shared" si="18"/>
        <v>Chruniak</v>
      </c>
      <c r="D1161" t="s">
        <v>6372</v>
      </c>
      <c r="E1161" t="s">
        <v>5611</v>
      </c>
    </row>
    <row r="1162" spans="1:5" ht="15.5" x14ac:dyDescent="0.35">
      <c r="A1162" s="1" t="s">
        <v>1209</v>
      </c>
      <c r="B1162" s="1" t="s">
        <v>3543</v>
      </c>
      <c r="C1162" t="str">
        <f t="shared" si="18"/>
        <v>Miller</v>
      </c>
      <c r="D1162" t="s">
        <v>6371</v>
      </c>
      <c r="E1162" t="s">
        <v>5612</v>
      </c>
    </row>
    <row r="1163" spans="1:5" ht="15.5" x14ac:dyDescent="0.35">
      <c r="A1163" s="1" t="s">
        <v>1208</v>
      </c>
      <c r="B1163" s="1" t="s">
        <v>3544</v>
      </c>
      <c r="C1163" t="str">
        <f t="shared" si="18"/>
        <v>Theis</v>
      </c>
      <c r="D1163" t="s">
        <v>6371</v>
      </c>
      <c r="E1163" t="s">
        <v>5613</v>
      </c>
    </row>
    <row r="1164" spans="1:5" ht="15.5" x14ac:dyDescent="0.35">
      <c r="A1164" s="1" t="s">
        <v>1207</v>
      </c>
      <c r="B1164" s="1" t="s">
        <v>3545</v>
      </c>
      <c r="C1164" t="str">
        <f t="shared" si="18"/>
        <v>Sadler</v>
      </c>
      <c r="D1164" t="s">
        <v>6372</v>
      </c>
      <c r="E1164" t="s">
        <v>5614</v>
      </c>
    </row>
    <row r="1165" spans="1:5" ht="15.5" x14ac:dyDescent="0.35">
      <c r="A1165" s="1" t="s">
        <v>1206</v>
      </c>
      <c r="B1165" s="1" t="s">
        <v>3546</v>
      </c>
      <c r="C1165" t="str">
        <f t="shared" si="18"/>
        <v>Auger</v>
      </c>
      <c r="D1165" t="s">
        <v>6371</v>
      </c>
      <c r="E1165" t="s">
        <v>5615</v>
      </c>
    </row>
    <row r="1166" spans="1:5" ht="15.5" x14ac:dyDescent="0.35">
      <c r="A1166" s="1" t="s">
        <v>1205</v>
      </c>
      <c r="B1166" s="1" t="s">
        <v>3547</v>
      </c>
      <c r="C1166" t="str">
        <f t="shared" si="18"/>
        <v>Steadman</v>
      </c>
      <c r="D1166" t="s">
        <v>6371</v>
      </c>
      <c r="E1166" t="s">
        <v>5616</v>
      </c>
    </row>
    <row r="1167" spans="1:5" ht="15.5" x14ac:dyDescent="0.35">
      <c r="A1167" s="1" t="s">
        <v>1204</v>
      </c>
      <c r="B1167" s="1" t="s">
        <v>3548</v>
      </c>
      <c r="C1167" t="str">
        <f t="shared" si="18"/>
        <v>McCarron</v>
      </c>
      <c r="D1167" t="s">
        <v>6371</v>
      </c>
      <c r="E1167" t="s">
        <v>4908</v>
      </c>
    </row>
    <row r="1168" spans="1:5" ht="15.5" x14ac:dyDescent="0.35">
      <c r="A1168" s="1" t="s">
        <v>1203</v>
      </c>
      <c r="B1168" s="1" t="s">
        <v>3549</v>
      </c>
      <c r="C1168" t="str">
        <f t="shared" si="18"/>
        <v>Roecker</v>
      </c>
      <c r="D1168" t="s">
        <v>6371</v>
      </c>
      <c r="E1168" t="s">
        <v>4756</v>
      </c>
    </row>
    <row r="1169" spans="1:5" ht="15.5" x14ac:dyDescent="0.35">
      <c r="A1169" s="1" t="s">
        <v>1202</v>
      </c>
      <c r="B1169" s="1" t="s">
        <v>3550</v>
      </c>
      <c r="C1169" t="str">
        <f t="shared" si="18"/>
        <v>Giumarra</v>
      </c>
      <c r="D1169" t="s">
        <v>6373</v>
      </c>
      <c r="E1169" t="s">
        <v>5617</v>
      </c>
    </row>
    <row r="1170" spans="1:5" ht="15.5" x14ac:dyDescent="0.35">
      <c r="A1170" s="1" t="s">
        <v>1201</v>
      </c>
      <c r="B1170" s="1" t="s">
        <v>3551</v>
      </c>
      <c r="C1170" t="str">
        <f t="shared" si="18"/>
        <v>Peters</v>
      </c>
      <c r="D1170" t="s">
        <v>6372</v>
      </c>
      <c r="E1170" t="s">
        <v>5618</v>
      </c>
    </row>
    <row r="1171" spans="1:5" ht="15.5" x14ac:dyDescent="0.35">
      <c r="A1171" s="1" t="s">
        <v>1200</v>
      </c>
      <c r="B1171" s="1" t="s">
        <v>3552</v>
      </c>
      <c r="C1171" t="str">
        <f t="shared" si="18"/>
        <v>Bower</v>
      </c>
      <c r="D1171" t="s">
        <v>6372</v>
      </c>
      <c r="E1171" t="s">
        <v>5619</v>
      </c>
    </row>
    <row r="1172" spans="1:5" ht="15.5" x14ac:dyDescent="0.35">
      <c r="A1172" s="1" t="s">
        <v>1199</v>
      </c>
      <c r="B1172" s="1" t="s">
        <v>3553</v>
      </c>
      <c r="C1172" t="str">
        <f t="shared" si="18"/>
        <v>Chen</v>
      </c>
      <c r="D1172" t="s">
        <v>6373</v>
      </c>
      <c r="E1172" t="s">
        <v>5620</v>
      </c>
    </row>
    <row r="1173" spans="1:5" ht="15.5" x14ac:dyDescent="0.35">
      <c r="A1173" s="1" t="s">
        <v>1198</v>
      </c>
      <c r="B1173" s="1" t="s">
        <v>3554</v>
      </c>
      <c r="C1173" t="str">
        <f t="shared" si="18"/>
        <v>Capriccioso</v>
      </c>
      <c r="D1173" t="s">
        <v>6371</v>
      </c>
      <c r="E1173" t="s">
        <v>5621</v>
      </c>
    </row>
    <row r="1174" spans="1:5" ht="15.5" x14ac:dyDescent="0.35">
      <c r="A1174" s="1" t="s">
        <v>1197</v>
      </c>
      <c r="B1174" s="1" t="s">
        <v>3555</v>
      </c>
      <c r="C1174" t="str">
        <f t="shared" si="18"/>
        <v>Starbuck</v>
      </c>
      <c r="D1174" t="s">
        <v>6372</v>
      </c>
      <c r="E1174" t="s">
        <v>5622</v>
      </c>
    </row>
    <row r="1175" spans="1:5" ht="15.5" x14ac:dyDescent="0.35">
      <c r="A1175" s="1" t="s">
        <v>1196</v>
      </c>
      <c r="B1175" s="1" t="s">
        <v>3556</v>
      </c>
      <c r="C1175" t="str">
        <f t="shared" si="18"/>
        <v>McMahon</v>
      </c>
      <c r="D1175" t="s">
        <v>6373</v>
      </c>
      <c r="E1175" t="s">
        <v>5623</v>
      </c>
    </row>
    <row r="1176" spans="1:5" ht="15.5" x14ac:dyDescent="0.35">
      <c r="A1176" s="1" t="s">
        <v>1195</v>
      </c>
      <c r="B1176" s="1" t="s">
        <v>3557</v>
      </c>
      <c r="C1176" t="str">
        <f t="shared" si="18"/>
        <v>Rissell</v>
      </c>
      <c r="D1176" t="s">
        <v>6372</v>
      </c>
      <c r="E1176" t="s">
        <v>5624</v>
      </c>
    </row>
    <row r="1177" spans="1:5" ht="15.5" x14ac:dyDescent="0.35">
      <c r="A1177" s="1" t="s">
        <v>1194</v>
      </c>
      <c r="B1177" s="1" t="s">
        <v>3558</v>
      </c>
      <c r="C1177" t="str">
        <f t="shared" si="18"/>
        <v>Kromroy</v>
      </c>
      <c r="D1177" t="s">
        <v>6372</v>
      </c>
      <c r="E1177" t="s">
        <v>5625</v>
      </c>
    </row>
    <row r="1178" spans="1:5" ht="15.5" x14ac:dyDescent="0.35">
      <c r="A1178" s="1" t="s">
        <v>1193</v>
      </c>
      <c r="B1178" s="1" t="s">
        <v>3559</v>
      </c>
      <c r="C1178" t="str">
        <f t="shared" si="18"/>
        <v>Manfredi</v>
      </c>
      <c r="D1178" t="s">
        <v>6372</v>
      </c>
      <c r="E1178" t="s">
        <v>5626</v>
      </c>
    </row>
    <row r="1179" spans="1:5" ht="15.5" x14ac:dyDescent="0.35">
      <c r="A1179" s="1" t="s">
        <v>1192</v>
      </c>
      <c r="B1179" s="1" t="s">
        <v>3560</v>
      </c>
      <c r="C1179" t="str">
        <f t="shared" si="18"/>
        <v>Manwaring</v>
      </c>
      <c r="D1179" t="s">
        <v>6371</v>
      </c>
      <c r="E1179" t="s">
        <v>5627</v>
      </c>
    </row>
    <row r="1180" spans="1:5" ht="15.5" x14ac:dyDescent="0.35">
      <c r="A1180" s="1" t="s">
        <v>1191</v>
      </c>
      <c r="B1180" s="1" t="s">
        <v>3561</v>
      </c>
      <c r="C1180" t="str">
        <f t="shared" si="18"/>
        <v>Tomaszewski</v>
      </c>
      <c r="D1180" t="s">
        <v>6372</v>
      </c>
      <c r="E1180" t="s">
        <v>4785</v>
      </c>
    </row>
    <row r="1181" spans="1:5" ht="15.5" x14ac:dyDescent="0.35">
      <c r="A1181" s="1" t="s">
        <v>1190</v>
      </c>
      <c r="B1181" s="1" t="s">
        <v>3562</v>
      </c>
      <c r="C1181" t="str">
        <f t="shared" si="18"/>
        <v>Gannon</v>
      </c>
      <c r="D1181" t="s">
        <v>6371</v>
      </c>
      <c r="E1181" t="s">
        <v>4890</v>
      </c>
    </row>
    <row r="1182" spans="1:5" ht="15.5" x14ac:dyDescent="0.35">
      <c r="A1182" s="1" t="s">
        <v>1189</v>
      </c>
      <c r="B1182" s="1" t="s">
        <v>3563</v>
      </c>
      <c r="C1182" t="str">
        <f t="shared" si="18"/>
        <v>Frye</v>
      </c>
      <c r="D1182" t="s">
        <v>6372</v>
      </c>
      <c r="E1182" t="s">
        <v>4744</v>
      </c>
    </row>
    <row r="1183" spans="1:5" ht="15.5" x14ac:dyDescent="0.35">
      <c r="A1183" s="1" t="s">
        <v>1188</v>
      </c>
      <c r="B1183" s="1" t="s">
        <v>3564</v>
      </c>
      <c r="C1183" t="str">
        <f t="shared" si="18"/>
        <v>Jenkins</v>
      </c>
      <c r="D1183" t="s">
        <v>6371</v>
      </c>
      <c r="E1183" t="s">
        <v>5628</v>
      </c>
    </row>
    <row r="1184" spans="1:5" ht="15.5" x14ac:dyDescent="0.35">
      <c r="A1184" s="1" t="s">
        <v>1187</v>
      </c>
      <c r="B1184" s="1" t="s">
        <v>3565</v>
      </c>
      <c r="C1184" t="str">
        <f t="shared" si="18"/>
        <v>Currier</v>
      </c>
      <c r="D1184" t="s">
        <v>6371</v>
      </c>
      <c r="E1184" t="s">
        <v>5629</v>
      </c>
    </row>
    <row r="1185" spans="1:5" ht="15.5" x14ac:dyDescent="0.35">
      <c r="A1185" s="1" t="s">
        <v>1186</v>
      </c>
      <c r="B1185" s="1" t="s">
        <v>3566</v>
      </c>
      <c r="C1185" t="str">
        <f t="shared" si="18"/>
        <v>Whittendale</v>
      </c>
      <c r="D1185" t="s">
        <v>6373</v>
      </c>
      <c r="E1185" t="s">
        <v>5630</v>
      </c>
    </row>
    <row r="1186" spans="1:5" ht="15.5" x14ac:dyDescent="0.35">
      <c r="A1186" s="1" t="s">
        <v>1185</v>
      </c>
      <c r="B1186" s="1" t="s">
        <v>3567</v>
      </c>
      <c r="C1186" t="str">
        <f t="shared" si="18"/>
        <v>Rixe</v>
      </c>
      <c r="D1186" t="s">
        <v>6372</v>
      </c>
      <c r="E1186" t="s">
        <v>5631</v>
      </c>
    </row>
    <row r="1187" spans="1:5" ht="15.5" x14ac:dyDescent="0.35">
      <c r="A1187" s="1" t="s">
        <v>1184</v>
      </c>
      <c r="B1187" s="1" t="s">
        <v>3568</v>
      </c>
      <c r="C1187" t="str">
        <f t="shared" si="18"/>
        <v>Ballon-Landa</v>
      </c>
      <c r="D1187" t="s">
        <v>6371</v>
      </c>
      <c r="E1187" t="s">
        <v>4741</v>
      </c>
    </row>
    <row r="1188" spans="1:5" ht="15.5" x14ac:dyDescent="0.35">
      <c r="A1188" s="1" t="s">
        <v>1183</v>
      </c>
      <c r="B1188" s="1" t="s">
        <v>3569</v>
      </c>
      <c r="C1188" t="str">
        <f t="shared" si="18"/>
        <v>Zaferos</v>
      </c>
      <c r="D1188" t="s">
        <v>6371</v>
      </c>
      <c r="E1188" t="s">
        <v>5632</v>
      </c>
    </row>
    <row r="1189" spans="1:5" ht="15.5" x14ac:dyDescent="0.35">
      <c r="A1189" s="1" t="s">
        <v>1182</v>
      </c>
      <c r="B1189" s="1" t="s">
        <v>3570</v>
      </c>
      <c r="C1189" t="str">
        <f t="shared" si="18"/>
        <v>Jackson</v>
      </c>
      <c r="D1189" t="s">
        <v>6372</v>
      </c>
      <c r="E1189" t="s">
        <v>5633</v>
      </c>
    </row>
    <row r="1190" spans="1:5" ht="15.5" x14ac:dyDescent="0.35">
      <c r="A1190" s="1" t="s">
        <v>1181</v>
      </c>
      <c r="B1190" s="1" t="s">
        <v>3571</v>
      </c>
      <c r="C1190" t="str">
        <f t="shared" si="18"/>
        <v>Evans Marke</v>
      </c>
      <c r="D1190" t="s">
        <v>6372</v>
      </c>
      <c r="E1190" t="s">
        <v>5634</v>
      </c>
    </row>
    <row r="1191" spans="1:5" ht="15.5" x14ac:dyDescent="0.35">
      <c r="A1191" s="1" t="s">
        <v>1180</v>
      </c>
      <c r="B1191" s="1" t="s">
        <v>3572</v>
      </c>
      <c r="C1191" t="str">
        <f t="shared" si="18"/>
        <v>Samland</v>
      </c>
      <c r="D1191" t="s">
        <v>6372</v>
      </c>
      <c r="E1191" t="s">
        <v>5635</v>
      </c>
    </row>
    <row r="1192" spans="1:5" ht="15.5" x14ac:dyDescent="0.35">
      <c r="A1192" s="1" t="s">
        <v>1179</v>
      </c>
      <c r="B1192" s="1" t="s">
        <v>3573</v>
      </c>
      <c r="C1192" t="str">
        <f t="shared" si="18"/>
        <v>Shapiro</v>
      </c>
      <c r="D1192" t="s">
        <v>6372</v>
      </c>
      <c r="E1192" t="s">
        <v>5636</v>
      </c>
    </row>
    <row r="1193" spans="1:5" ht="15.5" x14ac:dyDescent="0.35">
      <c r="A1193" s="1" t="s">
        <v>1178</v>
      </c>
      <c r="B1193" s="1" t="s">
        <v>3574</v>
      </c>
      <c r="C1193" t="str">
        <f t="shared" si="18"/>
        <v>Snitzer</v>
      </c>
      <c r="D1193" t="s">
        <v>6372</v>
      </c>
      <c r="E1193" t="s">
        <v>4938</v>
      </c>
    </row>
    <row r="1194" spans="1:5" ht="15.5" x14ac:dyDescent="0.35">
      <c r="A1194" s="1" t="s">
        <v>1177</v>
      </c>
      <c r="B1194" s="1" t="s">
        <v>3575</v>
      </c>
      <c r="C1194" t="str">
        <f t="shared" si="18"/>
        <v>Herra Arroyo</v>
      </c>
      <c r="D1194" t="s">
        <v>6371</v>
      </c>
      <c r="E1194" t="s">
        <v>5023</v>
      </c>
    </row>
    <row r="1195" spans="1:5" ht="15.5" x14ac:dyDescent="0.35">
      <c r="A1195" s="1" t="s">
        <v>1176</v>
      </c>
      <c r="B1195" s="1" t="s">
        <v>3576</v>
      </c>
      <c r="C1195" t="str">
        <f t="shared" si="18"/>
        <v>Watters</v>
      </c>
      <c r="D1195" t="s">
        <v>6371</v>
      </c>
      <c r="E1195" t="s">
        <v>4820</v>
      </c>
    </row>
    <row r="1196" spans="1:5" ht="15.5" x14ac:dyDescent="0.35">
      <c r="A1196" s="1" t="s">
        <v>1175</v>
      </c>
      <c r="B1196" s="1" t="s">
        <v>3577</v>
      </c>
      <c r="C1196" t="str">
        <f t="shared" si="18"/>
        <v>Steele-Belkin</v>
      </c>
      <c r="D1196" t="s">
        <v>6371</v>
      </c>
      <c r="E1196" t="s">
        <v>5637</v>
      </c>
    </row>
    <row r="1197" spans="1:5" ht="15.5" x14ac:dyDescent="0.35">
      <c r="A1197" s="1" t="s">
        <v>1174</v>
      </c>
      <c r="B1197" s="1" t="s">
        <v>3578</v>
      </c>
      <c r="C1197" t="str">
        <f t="shared" si="18"/>
        <v>Christensen</v>
      </c>
      <c r="D1197" t="s">
        <v>6371</v>
      </c>
      <c r="E1197" t="s">
        <v>5638</v>
      </c>
    </row>
    <row r="1198" spans="1:5" ht="15.5" x14ac:dyDescent="0.35">
      <c r="A1198" s="1" t="s">
        <v>1173</v>
      </c>
      <c r="B1198" s="1" t="s">
        <v>3579</v>
      </c>
      <c r="C1198" t="str">
        <f t="shared" si="18"/>
        <v>Hodge</v>
      </c>
      <c r="D1198" t="s">
        <v>6371</v>
      </c>
      <c r="E1198" t="s">
        <v>5639</v>
      </c>
    </row>
    <row r="1199" spans="1:5" ht="15.5" x14ac:dyDescent="0.35">
      <c r="A1199" s="1" t="s">
        <v>1172</v>
      </c>
      <c r="B1199" s="1" t="s">
        <v>3580</v>
      </c>
      <c r="C1199" t="str">
        <f t="shared" si="18"/>
        <v>Rusterholz</v>
      </c>
      <c r="D1199" t="s">
        <v>6372</v>
      </c>
      <c r="E1199" t="s">
        <v>5519</v>
      </c>
    </row>
    <row r="1200" spans="1:5" ht="15.5" x14ac:dyDescent="0.35">
      <c r="A1200" s="1" t="s">
        <v>1171</v>
      </c>
      <c r="B1200" s="1" t="s">
        <v>3581</v>
      </c>
      <c r="C1200" t="str">
        <f t="shared" si="18"/>
        <v>Lafrance</v>
      </c>
      <c r="D1200" t="s">
        <v>6372</v>
      </c>
      <c r="E1200" t="s">
        <v>5640</v>
      </c>
    </row>
    <row r="1201" spans="1:5" ht="15.5" x14ac:dyDescent="0.35">
      <c r="A1201" s="1" t="s">
        <v>1170</v>
      </c>
      <c r="B1201" s="1" t="s">
        <v>3582</v>
      </c>
      <c r="C1201" t="str">
        <f t="shared" si="18"/>
        <v>Hallis</v>
      </c>
      <c r="D1201" t="s">
        <v>6373</v>
      </c>
      <c r="E1201" t="s">
        <v>5453</v>
      </c>
    </row>
    <row r="1202" spans="1:5" ht="15.5" x14ac:dyDescent="0.35">
      <c r="A1202" s="1" t="s">
        <v>1169</v>
      </c>
      <c r="B1202" s="1" t="s">
        <v>3583</v>
      </c>
      <c r="C1202" t="str">
        <f t="shared" si="18"/>
        <v>Marshall</v>
      </c>
      <c r="D1202" t="s">
        <v>6372</v>
      </c>
      <c r="E1202" t="s">
        <v>4766</v>
      </c>
    </row>
    <row r="1203" spans="1:5" ht="15.5" x14ac:dyDescent="0.35">
      <c r="A1203" s="1" t="s">
        <v>1168</v>
      </c>
      <c r="B1203" s="1" t="s">
        <v>3584</v>
      </c>
      <c r="C1203" t="str">
        <f t="shared" si="18"/>
        <v>Salowitz</v>
      </c>
      <c r="D1203" t="s">
        <v>6373</v>
      </c>
      <c r="E1203" t="s">
        <v>5641</v>
      </c>
    </row>
    <row r="1204" spans="1:5" ht="15.5" x14ac:dyDescent="0.35">
      <c r="A1204" s="1" t="s">
        <v>1167</v>
      </c>
      <c r="B1204" s="1" t="s">
        <v>3585</v>
      </c>
      <c r="C1204" t="str">
        <f t="shared" si="18"/>
        <v>Blake</v>
      </c>
      <c r="D1204" t="s">
        <v>6372</v>
      </c>
      <c r="E1204" t="s">
        <v>5642</v>
      </c>
    </row>
    <row r="1205" spans="1:5" ht="15.5" x14ac:dyDescent="0.35">
      <c r="A1205" s="1" t="s">
        <v>1166</v>
      </c>
      <c r="B1205" s="1" t="s">
        <v>3586</v>
      </c>
      <c r="C1205" t="str">
        <f t="shared" si="18"/>
        <v>Langerak</v>
      </c>
      <c r="D1205" t="s">
        <v>6372</v>
      </c>
      <c r="E1205" t="s">
        <v>5021</v>
      </c>
    </row>
    <row r="1206" spans="1:5" ht="15.5" x14ac:dyDescent="0.35">
      <c r="A1206" s="1" t="s">
        <v>1165</v>
      </c>
      <c r="B1206" s="1" t="s">
        <v>3587</v>
      </c>
      <c r="C1206" t="str">
        <f t="shared" si="18"/>
        <v>Bonilla</v>
      </c>
      <c r="D1206" t="s">
        <v>6373</v>
      </c>
      <c r="E1206" t="s">
        <v>5643</v>
      </c>
    </row>
    <row r="1207" spans="1:5" ht="15.5" x14ac:dyDescent="0.35">
      <c r="A1207" s="1" t="s">
        <v>1164</v>
      </c>
      <c r="B1207" s="1" t="s">
        <v>3588</v>
      </c>
      <c r="C1207" t="str">
        <f t="shared" si="18"/>
        <v>Ciabattoni</v>
      </c>
      <c r="D1207" t="s">
        <v>6372</v>
      </c>
      <c r="E1207" t="s">
        <v>5644</v>
      </c>
    </row>
    <row r="1208" spans="1:5" ht="15.5" x14ac:dyDescent="0.35">
      <c r="A1208" s="1" t="s">
        <v>1163</v>
      </c>
      <c r="B1208" s="1" t="s">
        <v>3589</v>
      </c>
      <c r="C1208" t="str">
        <f t="shared" si="18"/>
        <v>Escanero Palmer</v>
      </c>
      <c r="D1208" t="s">
        <v>6373</v>
      </c>
      <c r="E1208" t="s">
        <v>5645</v>
      </c>
    </row>
    <row r="1209" spans="1:5" ht="15.5" x14ac:dyDescent="0.35">
      <c r="A1209" s="1" t="s">
        <v>1162</v>
      </c>
      <c r="B1209" s="1" t="s">
        <v>3590</v>
      </c>
      <c r="C1209" t="str">
        <f t="shared" si="18"/>
        <v>Lowe</v>
      </c>
      <c r="D1209" t="s">
        <v>6371</v>
      </c>
      <c r="E1209" t="s">
        <v>5646</v>
      </c>
    </row>
    <row r="1210" spans="1:5" ht="15.5" x14ac:dyDescent="0.35">
      <c r="A1210" s="1" t="s">
        <v>1161</v>
      </c>
      <c r="B1210" s="1" t="s">
        <v>3591</v>
      </c>
      <c r="C1210" t="str">
        <f t="shared" si="18"/>
        <v>Osmark</v>
      </c>
      <c r="D1210" t="s">
        <v>6372</v>
      </c>
      <c r="E1210" t="s">
        <v>5647</v>
      </c>
    </row>
    <row r="1211" spans="1:5" ht="15.5" x14ac:dyDescent="0.35">
      <c r="A1211" s="1" t="s">
        <v>1160</v>
      </c>
      <c r="B1211" s="1" t="s">
        <v>3592</v>
      </c>
      <c r="C1211" t="str">
        <f t="shared" si="18"/>
        <v>Lawson</v>
      </c>
      <c r="D1211" t="s">
        <v>6372</v>
      </c>
      <c r="E1211" t="s">
        <v>4864</v>
      </c>
    </row>
    <row r="1212" spans="1:5" ht="15.5" x14ac:dyDescent="0.35">
      <c r="A1212" s="1" t="s">
        <v>1159</v>
      </c>
      <c r="B1212" s="1" t="s">
        <v>3593</v>
      </c>
      <c r="C1212" t="str">
        <f t="shared" si="18"/>
        <v>Warwick</v>
      </c>
      <c r="D1212" t="s">
        <v>6372</v>
      </c>
      <c r="E1212" t="s">
        <v>5648</v>
      </c>
    </row>
    <row r="1213" spans="1:5" ht="15.5" x14ac:dyDescent="0.35">
      <c r="A1213" s="1" t="s">
        <v>1158</v>
      </c>
      <c r="B1213" s="1" t="s">
        <v>3594</v>
      </c>
      <c r="C1213" t="str">
        <f t="shared" si="18"/>
        <v>Magnuson</v>
      </c>
      <c r="D1213" t="s">
        <v>6372</v>
      </c>
      <c r="E1213" t="s">
        <v>4863</v>
      </c>
    </row>
    <row r="1214" spans="1:5" ht="15.5" x14ac:dyDescent="0.35">
      <c r="A1214" s="1" t="s">
        <v>1157</v>
      </c>
      <c r="B1214" s="1" t="s">
        <v>3595</v>
      </c>
      <c r="C1214" t="str">
        <f t="shared" si="18"/>
        <v>Marsh</v>
      </c>
      <c r="D1214" t="s">
        <v>6373</v>
      </c>
      <c r="E1214" t="s">
        <v>5087</v>
      </c>
    </row>
    <row r="1215" spans="1:5" ht="15.5" x14ac:dyDescent="0.35">
      <c r="A1215" s="1" t="s">
        <v>1156</v>
      </c>
      <c r="B1215" s="1" t="s">
        <v>3596</v>
      </c>
      <c r="C1215" t="str">
        <f t="shared" si="18"/>
        <v>Kari</v>
      </c>
      <c r="D1215" t="s">
        <v>6371</v>
      </c>
      <c r="E1215" t="s">
        <v>5288</v>
      </c>
    </row>
    <row r="1216" spans="1:5" ht="15.5" x14ac:dyDescent="0.35">
      <c r="A1216" s="1" t="s">
        <v>1155</v>
      </c>
      <c r="B1216" s="1" t="s">
        <v>3597</v>
      </c>
      <c r="C1216" t="str">
        <f t="shared" si="18"/>
        <v>Standiford</v>
      </c>
      <c r="D1216" t="s">
        <v>6372</v>
      </c>
      <c r="E1216" t="s">
        <v>5649</v>
      </c>
    </row>
    <row r="1217" spans="1:5" ht="15.5" x14ac:dyDescent="0.35">
      <c r="A1217" s="1" t="s">
        <v>1154</v>
      </c>
      <c r="B1217" s="1" t="s">
        <v>3598</v>
      </c>
      <c r="C1217" t="str">
        <f t="shared" si="18"/>
        <v>Sherwin</v>
      </c>
      <c r="D1217" t="s">
        <v>6371</v>
      </c>
      <c r="E1217" t="s">
        <v>5650</v>
      </c>
    </row>
    <row r="1218" spans="1:5" ht="15.5" x14ac:dyDescent="0.35">
      <c r="A1218" s="1" t="s">
        <v>1153</v>
      </c>
      <c r="B1218" s="1" t="s">
        <v>3599</v>
      </c>
      <c r="C1218" t="str">
        <f t="shared" si="18"/>
        <v>Parker</v>
      </c>
      <c r="D1218" t="s">
        <v>6371</v>
      </c>
      <c r="E1218" t="s">
        <v>5283</v>
      </c>
    </row>
    <row r="1219" spans="1:5" ht="15.5" x14ac:dyDescent="0.35">
      <c r="A1219" s="1" t="s">
        <v>1152</v>
      </c>
      <c r="B1219" s="1" t="s">
        <v>3600</v>
      </c>
      <c r="C1219" t="str">
        <f t="shared" ref="C1219:C1282" si="19">LEFT(B1219,FIND(",",B1219)-1)</f>
        <v>Blekeli</v>
      </c>
      <c r="D1219" t="s">
        <v>6372</v>
      </c>
      <c r="E1219" t="s">
        <v>5651</v>
      </c>
    </row>
    <row r="1220" spans="1:5" ht="15.5" x14ac:dyDescent="0.35">
      <c r="A1220" s="1" t="s">
        <v>1151</v>
      </c>
      <c r="B1220" s="1" t="s">
        <v>3601</v>
      </c>
      <c r="C1220" t="str">
        <f t="shared" si="19"/>
        <v>Vangampleare</v>
      </c>
      <c r="D1220" t="s">
        <v>6372</v>
      </c>
      <c r="E1220" t="s">
        <v>4726</v>
      </c>
    </row>
    <row r="1221" spans="1:5" ht="15.5" x14ac:dyDescent="0.35">
      <c r="A1221" s="1" t="s">
        <v>1150</v>
      </c>
      <c r="B1221" s="1" t="s">
        <v>3602</v>
      </c>
      <c r="C1221" t="str">
        <f t="shared" si="19"/>
        <v>Hiatt</v>
      </c>
      <c r="D1221" t="s">
        <v>6372</v>
      </c>
      <c r="E1221" t="s">
        <v>5652</v>
      </c>
    </row>
    <row r="1222" spans="1:5" ht="15.5" x14ac:dyDescent="0.35">
      <c r="A1222" s="1" t="s">
        <v>1149</v>
      </c>
      <c r="B1222" s="1" t="s">
        <v>3603</v>
      </c>
      <c r="C1222" t="str">
        <f t="shared" si="19"/>
        <v>Tadesse</v>
      </c>
      <c r="D1222" t="s">
        <v>6372</v>
      </c>
      <c r="E1222" t="s">
        <v>5653</v>
      </c>
    </row>
    <row r="1223" spans="1:5" ht="15.5" x14ac:dyDescent="0.35">
      <c r="A1223" s="1" t="s">
        <v>1148</v>
      </c>
      <c r="B1223" s="1" t="s">
        <v>3604</v>
      </c>
      <c r="C1223" t="str">
        <f t="shared" si="19"/>
        <v>Jaswell</v>
      </c>
      <c r="D1223" t="s">
        <v>6371</v>
      </c>
      <c r="E1223" t="s">
        <v>5654</v>
      </c>
    </row>
    <row r="1224" spans="1:5" ht="15.5" x14ac:dyDescent="0.35">
      <c r="A1224" s="1" t="s">
        <v>1147</v>
      </c>
      <c r="B1224" s="1" t="s">
        <v>3605</v>
      </c>
      <c r="C1224" t="str">
        <f t="shared" si="19"/>
        <v>Phillips-Cook</v>
      </c>
      <c r="D1224" t="s">
        <v>6371</v>
      </c>
      <c r="E1224" t="s">
        <v>5655</v>
      </c>
    </row>
    <row r="1225" spans="1:5" ht="15.5" x14ac:dyDescent="0.35">
      <c r="A1225" s="1" t="s">
        <v>1146</v>
      </c>
      <c r="B1225" s="1" t="s">
        <v>3606</v>
      </c>
      <c r="C1225" t="str">
        <f t="shared" si="19"/>
        <v>Clark</v>
      </c>
      <c r="D1225" t="s">
        <v>6372</v>
      </c>
      <c r="E1225" t="s">
        <v>5656</v>
      </c>
    </row>
    <row r="1226" spans="1:5" ht="15.5" x14ac:dyDescent="0.35">
      <c r="A1226" s="1" t="s">
        <v>1145</v>
      </c>
      <c r="B1226" s="1" t="s">
        <v>3607</v>
      </c>
      <c r="C1226" t="str">
        <f t="shared" si="19"/>
        <v>Wang</v>
      </c>
      <c r="D1226" t="s">
        <v>6371</v>
      </c>
      <c r="E1226" t="s">
        <v>5657</v>
      </c>
    </row>
    <row r="1227" spans="1:5" ht="15.5" x14ac:dyDescent="0.35">
      <c r="A1227" s="1" t="s">
        <v>1144</v>
      </c>
      <c r="B1227" s="1" t="s">
        <v>3608</v>
      </c>
      <c r="C1227" t="str">
        <f t="shared" si="19"/>
        <v>Desruisseaux</v>
      </c>
      <c r="D1227" t="s">
        <v>6372</v>
      </c>
      <c r="E1227" t="s">
        <v>5658</v>
      </c>
    </row>
    <row r="1228" spans="1:5" ht="15.5" x14ac:dyDescent="0.35">
      <c r="A1228" s="1" t="s">
        <v>1143</v>
      </c>
      <c r="B1228" s="1" t="s">
        <v>3609</v>
      </c>
      <c r="C1228" t="str">
        <f t="shared" si="19"/>
        <v>Ripp</v>
      </c>
      <c r="D1228" t="s">
        <v>6371</v>
      </c>
      <c r="E1228" t="s">
        <v>5659</v>
      </c>
    </row>
    <row r="1229" spans="1:5" ht="15.5" x14ac:dyDescent="0.35">
      <c r="A1229" s="1" t="s">
        <v>1142</v>
      </c>
      <c r="B1229" s="1" t="s">
        <v>3610</v>
      </c>
      <c r="C1229" t="str">
        <f t="shared" si="19"/>
        <v>Harris</v>
      </c>
      <c r="D1229" t="s">
        <v>6372</v>
      </c>
      <c r="E1229" t="s">
        <v>5660</v>
      </c>
    </row>
    <row r="1230" spans="1:5" ht="15.5" x14ac:dyDescent="0.35">
      <c r="A1230" s="1" t="s">
        <v>1141</v>
      </c>
      <c r="B1230" s="1" t="s">
        <v>3611</v>
      </c>
      <c r="C1230" t="str">
        <f t="shared" si="19"/>
        <v>Shafer</v>
      </c>
      <c r="D1230" t="s">
        <v>6372</v>
      </c>
      <c r="E1230" t="s">
        <v>4938</v>
      </c>
    </row>
    <row r="1231" spans="1:5" ht="15.5" x14ac:dyDescent="0.35">
      <c r="A1231" s="1" t="s">
        <v>1140</v>
      </c>
      <c r="B1231" s="1" t="s">
        <v>3612</v>
      </c>
      <c r="C1231" t="str">
        <f t="shared" si="19"/>
        <v>Hemesath</v>
      </c>
      <c r="D1231" t="s">
        <v>6371</v>
      </c>
      <c r="E1231" t="s">
        <v>5661</v>
      </c>
    </row>
    <row r="1232" spans="1:5" ht="15.5" x14ac:dyDescent="0.35">
      <c r="A1232" s="1" t="s">
        <v>1139</v>
      </c>
      <c r="B1232" s="1" t="s">
        <v>3613</v>
      </c>
      <c r="C1232" t="str">
        <f t="shared" si="19"/>
        <v>Vinci</v>
      </c>
      <c r="D1232" t="s">
        <v>6371</v>
      </c>
      <c r="E1232" t="s">
        <v>5662</v>
      </c>
    </row>
    <row r="1233" spans="1:5" ht="15.5" x14ac:dyDescent="0.35">
      <c r="A1233" s="1" t="s">
        <v>1138</v>
      </c>
      <c r="B1233" s="1" t="s">
        <v>3614</v>
      </c>
      <c r="C1233" t="str">
        <f t="shared" si="19"/>
        <v>Diamond-Husmann</v>
      </c>
      <c r="D1233" t="s">
        <v>6371</v>
      </c>
      <c r="E1233" t="s">
        <v>5663</v>
      </c>
    </row>
    <row r="1234" spans="1:5" ht="15.5" x14ac:dyDescent="0.35">
      <c r="A1234" s="1" t="s">
        <v>1137</v>
      </c>
      <c r="B1234" s="1" t="s">
        <v>3615</v>
      </c>
      <c r="C1234" t="str">
        <f t="shared" si="19"/>
        <v>Soto</v>
      </c>
      <c r="D1234" t="s">
        <v>6372</v>
      </c>
      <c r="E1234" t="s">
        <v>5664</v>
      </c>
    </row>
    <row r="1235" spans="1:5" ht="15.5" x14ac:dyDescent="0.35">
      <c r="A1235" s="1" t="s">
        <v>1136</v>
      </c>
      <c r="B1235" s="1" t="s">
        <v>3616</v>
      </c>
      <c r="C1235" t="str">
        <f t="shared" si="19"/>
        <v>Howard</v>
      </c>
      <c r="D1235" t="s">
        <v>6372</v>
      </c>
      <c r="E1235" t="s">
        <v>5665</v>
      </c>
    </row>
    <row r="1236" spans="1:5" ht="15.5" x14ac:dyDescent="0.35">
      <c r="A1236" s="1" t="s">
        <v>1135</v>
      </c>
      <c r="B1236" s="1" t="s">
        <v>3617</v>
      </c>
      <c r="C1236" t="str">
        <f t="shared" si="19"/>
        <v>Patrick</v>
      </c>
      <c r="D1236" t="s">
        <v>6373</v>
      </c>
      <c r="E1236" t="s">
        <v>5666</v>
      </c>
    </row>
    <row r="1237" spans="1:5" ht="15.5" x14ac:dyDescent="0.35">
      <c r="A1237" s="1" t="s">
        <v>1134</v>
      </c>
      <c r="B1237" s="1" t="s">
        <v>3618</v>
      </c>
      <c r="C1237" t="str">
        <f t="shared" si="19"/>
        <v>Dacko</v>
      </c>
      <c r="D1237" t="s">
        <v>6373</v>
      </c>
      <c r="E1237" t="s">
        <v>5667</v>
      </c>
    </row>
    <row r="1238" spans="1:5" ht="15.5" x14ac:dyDescent="0.35">
      <c r="A1238" s="1" t="s">
        <v>1133</v>
      </c>
      <c r="B1238" s="1" t="s">
        <v>3619</v>
      </c>
      <c r="C1238" t="str">
        <f t="shared" si="19"/>
        <v>Glassey</v>
      </c>
      <c r="D1238" t="s">
        <v>6371</v>
      </c>
      <c r="E1238" t="s">
        <v>5668</v>
      </c>
    </row>
    <row r="1239" spans="1:5" ht="15.5" x14ac:dyDescent="0.35">
      <c r="A1239" s="1" t="s">
        <v>1132</v>
      </c>
      <c r="B1239" s="1" t="s">
        <v>3620</v>
      </c>
      <c r="C1239" t="str">
        <f t="shared" si="19"/>
        <v>Frechette</v>
      </c>
      <c r="D1239" t="s">
        <v>6372</v>
      </c>
      <c r="E1239" t="s">
        <v>4863</v>
      </c>
    </row>
    <row r="1240" spans="1:5" ht="15.5" x14ac:dyDescent="0.35">
      <c r="A1240" s="1" t="s">
        <v>1131</v>
      </c>
      <c r="B1240" s="1" t="s">
        <v>3621</v>
      </c>
      <c r="C1240" t="str">
        <f t="shared" si="19"/>
        <v>Benitez</v>
      </c>
      <c r="D1240" t="s">
        <v>6372</v>
      </c>
      <c r="E1240" t="s">
        <v>5669</v>
      </c>
    </row>
    <row r="1241" spans="1:5" ht="15.5" x14ac:dyDescent="0.35">
      <c r="A1241" s="1" t="s">
        <v>1130</v>
      </c>
      <c r="B1241" s="1" t="s">
        <v>3622</v>
      </c>
      <c r="C1241" t="str">
        <f t="shared" si="19"/>
        <v>Gauthier</v>
      </c>
      <c r="D1241" t="s">
        <v>6371</v>
      </c>
      <c r="E1241" t="s">
        <v>5670</v>
      </c>
    </row>
    <row r="1242" spans="1:5" ht="15.5" x14ac:dyDescent="0.35">
      <c r="A1242" s="1" t="s">
        <v>1129</v>
      </c>
      <c r="B1242" s="1" t="s">
        <v>3623</v>
      </c>
      <c r="C1242" t="str">
        <f t="shared" si="19"/>
        <v>Fazioli</v>
      </c>
      <c r="D1242" t="s">
        <v>6372</v>
      </c>
      <c r="E1242" t="s">
        <v>5671</v>
      </c>
    </row>
    <row r="1243" spans="1:5" ht="15.5" x14ac:dyDescent="0.35">
      <c r="A1243" s="1" t="s">
        <v>1128</v>
      </c>
      <c r="B1243" s="1" t="s">
        <v>3624</v>
      </c>
      <c r="C1243" t="str">
        <f t="shared" si="19"/>
        <v>Chorney</v>
      </c>
      <c r="D1243" t="s">
        <v>6373</v>
      </c>
      <c r="E1243" t="s">
        <v>5672</v>
      </c>
    </row>
    <row r="1244" spans="1:5" ht="15.5" x14ac:dyDescent="0.35">
      <c r="A1244" s="1" t="s">
        <v>1127</v>
      </c>
      <c r="B1244" s="1" t="s">
        <v>3625</v>
      </c>
      <c r="C1244" t="str">
        <f t="shared" si="19"/>
        <v>Dannenhauer</v>
      </c>
      <c r="D1244" t="s">
        <v>6372</v>
      </c>
      <c r="E1244" t="s">
        <v>5673</v>
      </c>
    </row>
    <row r="1245" spans="1:5" ht="15.5" x14ac:dyDescent="0.35">
      <c r="A1245" s="1" t="s">
        <v>1126</v>
      </c>
      <c r="B1245" s="1" t="s">
        <v>3626</v>
      </c>
      <c r="C1245" t="str">
        <f t="shared" si="19"/>
        <v>McComb</v>
      </c>
      <c r="D1245" t="s">
        <v>6371</v>
      </c>
      <c r="E1245" t="s">
        <v>5550</v>
      </c>
    </row>
    <row r="1246" spans="1:5" ht="15.5" x14ac:dyDescent="0.35">
      <c r="A1246" s="1" t="s">
        <v>1125</v>
      </c>
      <c r="B1246" s="1" t="s">
        <v>3627</v>
      </c>
      <c r="C1246" t="str">
        <f t="shared" si="19"/>
        <v>Blake</v>
      </c>
      <c r="D1246" t="s">
        <v>6371</v>
      </c>
      <c r="E1246" t="s">
        <v>5674</v>
      </c>
    </row>
    <row r="1247" spans="1:5" ht="15.5" x14ac:dyDescent="0.35">
      <c r="A1247" s="1" t="s">
        <v>1124</v>
      </c>
      <c r="B1247" s="1" t="s">
        <v>3628</v>
      </c>
      <c r="C1247" t="str">
        <f t="shared" si="19"/>
        <v>Sambasivam</v>
      </c>
      <c r="D1247" t="s">
        <v>6372</v>
      </c>
      <c r="E1247" t="s">
        <v>5675</v>
      </c>
    </row>
    <row r="1248" spans="1:5" ht="15.5" x14ac:dyDescent="0.35">
      <c r="A1248" s="1" t="s">
        <v>1123</v>
      </c>
      <c r="B1248" s="1" t="s">
        <v>3629</v>
      </c>
      <c r="C1248" t="str">
        <f t="shared" si="19"/>
        <v>Maina</v>
      </c>
      <c r="D1248" t="s">
        <v>6372</v>
      </c>
      <c r="E1248" t="s">
        <v>5676</v>
      </c>
    </row>
    <row r="1249" spans="1:5" ht="15.5" x14ac:dyDescent="0.35">
      <c r="A1249" s="1" t="s">
        <v>1122</v>
      </c>
      <c r="B1249" s="1" t="s">
        <v>3630</v>
      </c>
      <c r="C1249" t="str">
        <f t="shared" si="19"/>
        <v>Keshian</v>
      </c>
      <c r="D1249" t="s">
        <v>6372</v>
      </c>
      <c r="E1249" t="s">
        <v>5067</v>
      </c>
    </row>
    <row r="1250" spans="1:5" ht="15.5" x14ac:dyDescent="0.35">
      <c r="A1250" s="1" t="s">
        <v>1121</v>
      </c>
      <c r="B1250" s="1" t="s">
        <v>3631</v>
      </c>
      <c r="C1250" t="str">
        <f t="shared" si="19"/>
        <v>Maas</v>
      </c>
      <c r="D1250" t="s">
        <v>6372</v>
      </c>
      <c r="E1250" t="s">
        <v>4854</v>
      </c>
    </row>
    <row r="1251" spans="1:5" ht="15.5" x14ac:dyDescent="0.35">
      <c r="A1251" s="1" t="s">
        <v>1120</v>
      </c>
      <c r="B1251" s="1" t="s">
        <v>3632</v>
      </c>
      <c r="C1251" t="str">
        <f t="shared" si="19"/>
        <v>Sinasac</v>
      </c>
      <c r="D1251" t="s">
        <v>6371</v>
      </c>
      <c r="E1251" t="s">
        <v>5677</v>
      </c>
    </row>
    <row r="1252" spans="1:5" ht="15.5" x14ac:dyDescent="0.35">
      <c r="A1252" s="1" t="s">
        <v>1119</v>
      </c>
      <c r="B1252" s="1" t="s">
        <v>3633</v>
      </c>
      <c r="C1252" t="str">
        <f t="shared" si="19"/>
        <v>Van De Kamp</v>
      </c>
      <c r="D1252" t="s">
        <v>6372</v>
      </c>
      <c r="E1252" t="s">
        <v>5678</v>
      </c>
    </row>
    <row r="1253" spans="1:5" ht="15.5" x14ac:dyDescent="0.35">
      <c r="A1253" s="1" t="s">
        <v>1118</v>
      </c>
      <c r="B1253" s="1" t="s">
        <v>3634</v>
      </c>
      <c r="C1253" t="str">
        <f t="shared" si="19"/>
        <v>Ruffo</v>
      </c>
      <c r="D1253" t="s">
        <v>6372</v>
      </c>
      <c r="E1253" t="s">
        <v>5230</v>
      </c>
    </row>
    <row r="1254" spans="1:5" ht="15.5" x14ac:dyDescent="0.35">
      <c r="A1254" s="1" t="s">
        <v>1117</v>
      </c>
      <c r="B1254" s="1" t="s">
        <v>3635</v>
      </c>
      <c r="C1254" t="str">
        <f t="shared" si="19"/>
        <v>Long</v>
      </c>
      <c r="D1254" t="s">
        <v>6371</v>
      </c>
      <c r="E1254" t="s">
        <v>5679</v>
      </c>
    </row>
    <row r="1255" spans="1:5" ht="15.5" x14ac:dyDescent="0.35">
      <c r="A1255" s="1" t="s">
        <v>1116</v>
      </c>
      <c r="B1255" s="1" t="s">
        <v>3636</v>
      </c>
      <c r="C1255" t="str">
        <f t="shared" si="19"/>
        <v>Rohde</v>
      </c>
      <c r="D1255" t="s">
        <v>6373</v>
      </c>
      <c r="E1255" t="s">
        <v>4794</v>
      </c>
    </row>
    <row r="1256" spans="1:5" ht="15.5" x14ac:dyDescent="0.35">
      <c r="A1256" s="1" t="s">
        <v>1115</v>
      </c>
      <c r="B1256" s="1" t="s">
        <v>3637</v>
      </c>
      <c r="C1256" t="str">
        <f t="shared" si="19"/>
        <v>Bonzi</v>
      </c>
      <c r="D1256" t="s">
        <v>6371</v>
      </c>
      <c r="E1256" t="s">
        <v>5680</v>
      </c>
    </row>
    <row r="1257" spans="1:5" ht="15.5" x14ac:dyDescent="0.35">
      <c r="A1257" s="1" t="s">
        <v>1114</v>
      </c>
      <c r="B1257" s="1" t="s">
        <v>3638</v>
      </c>
      <c r="C1257" t="str">
        <f t="shared" si="19"/>
        <v>Moore</v>
      </c>
      <c r="D1257" t="s">
        <v>6371</v>
      </c>
      <c r="E1257" t="s">
        <v>5681</v>
      </c>
    </row>
    <row r="1258" spans="1:5" ht="15.5" x14ac:dyDescent="0.35">
      <c r="A1258" s="1" t="s">
        <v>1113</v>
      </c>
      <c r="B1258" s="1" t="s">
        <v>3639</v>
      </c>
      <c r="C1258" t="str">
        <f t="shared" si="19"/>
        <v>McGrane</v>
      </c>
      <c r="D1258" t="s">
        <v>6372</v>
      </c>
      <c r="E1258" t="s">
        <v>4862</v>
      </c>
    </row>
    <row r="1259" spans="1:5" ht="15.5" x14ac:dyDescent="0.35">
      <c r="A1259" s="1" t="s">
        <v>1112</v>
      </c>
      <c r="B1259" s="1" t="s">
        <v>3640</v>
      </c>
      <c r="C1259" t="str">
        <f t="shared" si="19"/>
        <v>Stepnowski</v>
      </c>
      <c r="D1259" t="s">
        <v>6371</v>
      </c>
      <c r="E1259" t="s">
        <v>5682</v>
      </c>
    </row>
    <row r="1260" spans="1:5" ht="15.5" x14ac:dyDescent="0.35">
      <c r="A1260" s="1" t="s">
        <v>1111</v>
      </c>
      <c r="B1260" s="1" t="s">
        <v>3641</v>
      </c>
      <c r="C1260" t="str">
        <f t="shared" si="19"/>
        <v>Merkle</v>
      </c>
      <c r="D1260" t="s">
        <v>6372</v>
      </c>
      <c r="E1260" t="s">
        <v>5683</v>
      </c>
    </row>
    <row r="1261" spans="1:5" ht="15.5" x14ac:dyDescent="0.35">
      <c r="A1261" s="1" t="s">
        <v>1110</v>
      </c>
      <c r="B1261" s="1" t="s">
        <v>3642</v>
      </c>
      <c r="C1261" t="str">
        <f t="shared" si="19"/>
        <v>Schaefer</v>
      </c>
      <c r="D1261" t="s">
        <v>6372</v>
      </c>
      <c r="E1261" t="s">
        <v>5684</v>
      </c>
    </row>
    <row r="1262" spans="1:5" ht="15.5" x14ac:dyDescent="0.35">
      <c r="A1262" s="1" t="s">
        <v>1109</v>
      </c>
      <c r="B1262" s="1" t="s">
        <v>3643</v>
      </c>
      <c r="C1262" t="str">
        <f t="shared" si="19"/>
        <v>Vigneron</v>
      </c>
      <c r="D1262" t="s">
        <v>6372</v>
      </c>
      <c r="E1262" t="s">
        <v>5065</v>
      </c>
    </row>
    <row r="1263" spans="1:5" ht="15.5" x14ac:dyDescent="0.35">
      <c r="A1263" s="1" t="s">
        <v>1108</v>
      </c>
      <c r="B1263" s="1" t="s">
        <v>3644</v>
      </c>
      <c r="C1263" t="str">
        <f t="shared" si="19"/>
        <v>Mucci</v>
      </c>
      <c r="D1263" t="s">
        <v>6371</v>
      </c>
      <c r="E1263" t="s">
        <v>5685</v>
      </c>
    </row>
    <row r="1264" spans="1:5" ht="15.5" x14ac:dyDescent="0.35">
      <c r="A1264" s="1" t="s">
        <v>1107</v>
      </c>
      <c r="B1264" s="1" t="s">
        <v>3645</v>
      </c>
      <c r="C1264" t="str">
        <f t="shared" si="19"/>
        <v>MacDonald</v>
      </c>
      <c r="D1264" t="s">
        <v>6371</v>
      </c>
      <c r="E1264" t="s">
        <v>5686</v>
      </c>
    </row>
    <row r="1265" spans="1:5" ht="15.5" x14ac:dyDescent="0.35">
      <c r="A1265" s="1" t="s">
        <v>1106</v>
      </c>
      <c r="B1265" s="1" t="s">
        <v>3646</v>
      </c>
      <c r="C1265" t="str">
        <f t="shared" si="19"/>
        <v>Deng</v>
      </c>
      <c r="D1265" t="s">
        <v>6372</v>
      </c>
      <c r="E1265" t="s">
        <v>5687</v>
      </c>
    </row>
    <row r="1266" spans="1:5" ht="15.5" x14ac:dyDescent="0.35">
      <c r="A1266" s="1" t="s">
        <v>1105</v>
      </c>
      <c r="B1266" s="1" t="s">
        <v>3647</v>
      </c>
      <c r="C1266" t="str">
        <f t="shared" si="19"/>
        <v>De Mata</v>
      </c>
      <c r="D1266" t="s">
        <v>6372</v>
      </c>
      <c r="E1266" t="s">
        <v>5688</v>
      </c>
    </row>
    <row r="1267" spans="1:5" ht="15.5" x14ac:dyDescent="0.35">
      <c r="A1267" s="1" t="s">
        <v>1104</v>
      </c>
      <c r="B1267" s="1" t="s">
        <v>3648</v>
      </c>
      <c r="C1267" t="str">
        <f t="shared" si="19"/>
        <v>Strickland</v>
      </c>
      <c r="D1267" t="s">
        <v>6372</v>
      </c>
      <c r="E1267" t="s">
        <v>4906</v>
      </c>
    </row>
    <row r="1268" spans="1:5" ht="15.5" x14ac:dyDescent="0.35">
      <c r="A1268" s="1" t="s">
        <v>1103</v>
      </c>
      <c r="B1268" s="1" t="s">
        <v>3649</v>
      </c>
      <c r="C1268" t="str">
        <f t="shared" si="19"/>
        <v>Cheney</v>
      </c>
      <c r="D1268" t="s">
        <v>6372</v>
      </c>
      <c r="E1268" t="s">
        <v>5689</v>
      </c>
    </row>
    <row r="1269" spans="1:5" ht="15.5" x14ac:dyDescent="0.35">
      <c r="A1269" s="1" t="s">
        <v>1102</v>
      </c>
      <c r="B1269" s="1" t="s">
        <v>3650</v>
      </c>
      <c r="C1269" t="str">
        <f t="shared" si="19"/>
        <v>Godoy</v>
      </c>
      <c r="D1269" t="s">
        <v>6371</v>
      </c>
      <c r="E1269" t="s">
        <v>5690</v>
      </c>
    </row>
    <row r="1270" spans="1:5" ht="15.5" x14ac:dyDescent="0.35">
      <c r="A1270" s="1" t="s">
        <v>1101</v>
      </c>
      <c r="B1270" s="1" t="s">
        <v>3651</v>
      </c>
      <c r="C1270" t="str">
        <f t="shared" si="19"/>
        <v>Rider</v>
      </c>
      <c r="D1270" t="s">
        <v>6371</v>
      </c>
      <c r="E1270" t="s">
        <v>5685</v>
      </c>
    </row>
    <row r="1271" spans="1:5" ht="15.5" x14ac:dyDescent="0.35">
      <c r="A1271" s="1" t="s">
        <v>1100</v>
      </c>
      <c r="B1271" s="1" t="s">
        <v>3652</v>
      </c>
      <c r="C1271" t="str">
        <f t="shared" si="19"/>
        <v>Evans</v>
      </c>
      <c r="D1271" t="s">
        <v>6371</v>
      </c>
      <c r="E1271" t="s">
        <v>5691</v>
      </c>
    </row>
    <row r="1272" spans="1:5" ht="15.5" x14ac:dyDescent="0.35">
      <c r="A1272" s="1" t="s">
        <v>1099</v>
      </c>
      <c r="B1272" s="1" t="s">
        <v>3653</v>
      </c>
      <c r="C1272" t="str">
        <f t="shared" si="19"/>
        <v>Anderson</v>
      </c>
      <c r="D1272" t="s">
        <v>6372</v>
      </c>
      <c r="E1272" t="s">
        <v>5692</v>
      </c>
    </row>
    <row r="1273" spans="1:5" ht="15.5" x14ac:dyDescent="0.35">
      <c r="A1273" s="1" t="s">
        <v>1098</v>
      </c>
      <c r="B1273" s="1" t="s">
        <v>3654</v>
      </c>
      <c r="C1273" t="str">
        <f t="shared" si="19"/>
        <v>Walters</v>
      </c>
      <c r="D1273" t="s">
        <v>6372</v>
      </c>
      <c r="E1273" t="s">
        <v>5693</v>
      </c>
    </row>
    <row r="1274" spans="1:5" ht="15.5" x14ac:dyDescent="0.35">
      <c r="A1274" s="1" t="s">
        <v>1097</v>
      </c>
      <c r="B1274" s="1" t="s">
        <v>3655</v>
      </c>
      <c r="C1274" t="str">
        <f t="shared" si="19"/>
        <v>Leboeuf</v>
      </c>
      <c r="D1274" t="s">
        <v>6372</v>
      </c>
      <c r="E1274" t="s">
        <v>5694</v>
      </c>
    </row>
    <row r="1275" spans="1:5" ht="15.5" x14ac:dyDescent="0.35">
      <c r="A1275" s="1" t="s">
        <v>1096</v>
      </c>
      <c r="B1275" s="1" t="s">
        <v>3656</v>
      </c>
      <c r="C1275" t="str">
        <f t="shared" si="19"/>
        <v>Scheibel</v>
      </c>
      <c r="D1275" t="s">
        <v>6372</v>
      </c>
      <c r="E1275" t="s">
        <v>5695</v>
      </c>
    </row>
    <row r="1276" spans="1:5" ht="15.5" x14ac:dyDescent="0.35">
      <c r="A1276" s="1" t="s">
        <v>1095</v>
      </c>
      <c r="B1276" s="1" t="s">
        <v>3657</v>
      </c>
      <c r="C1276" t="str">
        <f t="shared" si="19"/>
        <v>Ritter</v>
      </c>
      <c r="D1276" t="s">
        <v>6372</v>
      </c>
      <c r="E1276" t="s">
        <v>4744</v>
      </c>
    </row>
    <row r="1277" spans="1:5" ht="15.5" x14ac:dyDescent="0.35">
      <c r="A1277" s="1" t="s">
        <v>1094</v>
      </c>
      <c r="B1277" s="1" t="s">
        <v>3658</v>
      </c>
      <c r="C1277" t="str">
        <f t="shared" si="19"/>
        <v>Deeg</v>
      </c>
      <c r="D1277" t="s">
        <v>6372</v>
      </c>
      <c r="E1277" t="s">
        <v>5696</v>
      </c>
    </row>
    <row r="1278" spans="1:5" ht="15.5" x14ac:dyDescent="0.35">
      <c r="A1278" s="1" t="s">
        <v>1093</v>
      </c>
      <c r="B1278" s="1" t="s">
        <v>3659</v>
      </c>
      <c r="C1278" t="str">
        <f t="shared" si="19"/>
        <v>Pretot</v>
      </c>
      <c r="D1278" t="s">
        <v>6371</v>
      </c>
      <c r="E1278" t="s">
        <v>5697</v>
      </c>
    </row>
    <row r="1279" spans="1:5" ht="15.5" x14ac:dyDescent="0.35">
      <c r="A1279" s="1" t="s">
        <v>1092</v>
      </c>
      <c r="B1279" s="1" t="s">
        <v>3660</v>
      </c>
      <c r="C1279" t="str">
        <f t="shared" si="19"/>
        <v>Willsey</v>
      </c>
      <c r="D1279" t="s">
        <v>6371</v>
      </c>
      <c r="E1279" t="s">
        <v>5698</v>
      </c>
    </row>
    <row r="1280" spans="1:5" ht="15.5" x14ac:dyDescent="0.35">
      <c r="A1280" s="1" t="s">
        <v>1091</v>
      </c>
      <c r="B1280" s="1" t="s">
        <v>3661</v>
      </c>
      <c r="C1280" t="str">
        <f t="shared" si="19"/>
        <v>Roach</v>
      </c>
      <c r="D1280" t="s">
        <v>6371</v>
      </c>
      <c r="E1280" t="s">
        <v>5565</v>
      </c>
    </row>
    <row r="1281" spans="1:5" ht="15.5" x14ac:dyDescent="0.35">
      <c r="A1281" s="1" t="s">
        <v>1090</v>
      </c>
      <c r="B1281" s="1" t="s">
        <v>3662</v>
      </c>
      <c r="C1281" t="str">
        <f t="shared" si="19"/>
        <v>Jacobsen</v>
      </c>
      <c r="D1281" t="s">
        <v>6372</v>
      </c>
      <c r="E1281" t="s">
        <v>5699</v>
      </c>
    </row>
    <row r="1282" spans="1:5" ht="15.5" x14ac:dyDescent="0.35">
      <c r="A1282" s="1" t="s">
        <v>1089</v>
      </c>
      <c r="B1282" s="1" t="s">
        <v>3663</v>
      </c>
      <c r="C1282" t="str">
        <f t="shared" si="19"/>
        <v>O'Hora</v>
      </c>
      <c r="D1282" t="s">
        <v>6372</v>
      </c>
      <c r="E1282" t="s">
        <v>4861</v>
      </c>
    </row>
    <row r="1283" spans="1:5" ht="15.5" x14ac:dyDescent="0.35">
      <c r="A1283" s="1" t="s">
        <v>1088</v>
      </c>
      <c r="B1283" s="1" t="s">
        <v>3664</v>
      </c>
      <c r="C1283" t="str">
        <f t="shared" ref="C1283:C1346" si="20">LEFT(B1283,FIND(",",B1283)-1)</f>
        <v>Amato</v>
      </c>
      <c r="D1283" t="s">
        <v>6371</v>
      </c>
      <c r="E1283" t="s">
        <v>5700</v>
      </c>
    </row>
    <row r="1284" spans="1:5" ht="15.5" x14ac:dyDescent="0.35">
      <c r="A1284" s="1" t="s">
        <v>1087</v>
      </c>
      <c r="B1284" s="1" t="s">
        <v>3665</v>
      </c>
      <c r="C1284" t="str">
        <f t="shared" si="20"/>
        <v>Reed</v>
      </c>
      <c r="D1284" t="s">
        <v>6372</v>
      </c>
      <c r="E1284" t="s">
        <v>4920</v>
      </c>
    </row>
    <row r="1285" spans="1:5" ht="15.5" x14ac:dyDescent="0.35">
      <c r="A1285" s="1" t="s">
        <v>1086</v>
      </c>
      <c r="B1285" s="1" t="s">
        <v>3666</v>
      </c>
      <c r="C1285" t="str">
        <f t="shared" si="20"/>
        <v>Wegner</v>
      </c>
      <c r="D1285" t="s">
        <v>6371</v>
      </c>
      <c r="E1285" t="s">
        <v>5701</v>
      </c>
    </row>
    <row r="1286" spans="1:5" ht="15.5" x14ac:dyDescent="0.35">
      <c r="A1286" s="1" t="s">
        <v>1085</v>
      </c>
      <c r="B1286" s="1" t="s">
        <v>3667</v>
      </c>
      <c r="C1286" t="str">
        <f t="shared" si="20"/>
        <v>Bokun</v>
      </c>
      <c r="D1286" t="s">
        <v>6371</v>
      </c>
      <c r="E1286" t="s">
        <v>5702</v>
      </c>
    </row>
    <row r="1287" spans="1:5" ht="15.5" x14ac:dyDescent="0.35">
      <c r="A1287" s="1" t="s">
        <v>1084</v>
      </c>
      <c r="B1287" s="1" t="s">
        <v>3668</v>
      </c>
      <c r="C1287" t="str">
        <f t="shared" si="20"/>
        <v>Ainsley</v>
      </c>
      <c r="D1287" t="s">
        <v>6371</v>
      </c>
      <c r="E1287" t="s">
        <v>5703</v>
      </c>
    </row>
    <row r="1288" spans="1:5" ht="15.5" x14ac:dyDescent="0.35">
      <c r="A1288" s="1" t="s">
        <v>1083</v>
      </c>
      <c r="B1288" s="1" t="s">
        <v>3669</v>
      </c>
      <c r="C1288" t="str">
        <f t="shared" si="20"/>
        <v>Foster</v>
      </c>
      <c r="D1288" t="s">
        <v>6371</v>
      </c>
      <c r="E1288" t="s">
        <v>5704</v>
      </c>
    </row>
    <row r="1289" spans="1:5" ht="15.5" x14ac:dyDescent="0.35">
      <c r="A1289" s="1" t="s">
        <v>1082</v>
      </c>
      <c r="B1289" s="1" t="s">
        <v>3670</v>
      </c>
      <c r="C1289" t="str">
        <f t="shared" si="20"/>
        <v>Overpeck</v>
      </c>
      <c r="D1289" t="s">
        <v>6371</v>
      </c>
      <c r="E1289" t="s">
        <v>4893</v>
      </c>
    </row>
    <row r="1290" spans="1:5" ht="15.5" x14ac:dyDescent="0.35">
      <c r="A1290" s="1" t="s">
        <v>1081</v>
      </c>
      <c r="B1290" s="1" t="s">
        <v>3671</v>
      </c>
      <c r="C1290" t="str">
        <f t="shared" si="20"/>
        <v>Levine</v>
      </c>
      <c r="D1290" t="s">
        <v>6371</v>
      </c>
      <c r="E1290" t="s">
        <v>5705</v>
      </c>
    </row>
    <row r="1291" spans="1:5" ht="15.5" x14ac:dyDescent="0.35">
      <c r="A1291" s="1" t="s">
        <v>1080</v>
      </c>
      <c r="B1291" s="1" t="s">
        <v>3672</v>
      </c>
      <c r="C1291" t="str">
        <f t="shared" si="20"/>
        <v>Jean</v>
      </c>
      <c r="D1291" t="s">
        <v>6371</v>
      </c>
      <c r="E1291" t="s">
        <v>5706</v>
      </c>
    </row>
    <row r="1292" spans="1:5" ht="15.5" x14ac:dyDescent="0.35">
      <c r="A1292" s="1" t="s">
        <v>1079</v>
      </c>
      <c r="B1292" s="1" t="s">
        <v>3673</v>
      </c>
      <c r="C1292" t="str">
        <f t="shared" si="20"/>
        <v>Wild</v>
      </c>
      <c r="D1292" t="s">
        <v>6371</v>
      </c>
      <c r="E1292" t="s">
        <v>4773</v>
      </c>
    </row>
    <row r="1293" spans="1:5" ht="15.5" x14ac:dyDescent="0.35">
      <c r="A1293" s="1" t="s">
        <v>1078</v>
      </c>
      <c r="B1293" s="1" t="s">
        <v>3674</v>
      </c>
      <c r="C1293" t="str">
        <f t="shared" si="20"/>
        <v>Tabor</v>
      </c>
      <c r="D1293" t="s">
        <v>6371</v>
      </c>
      <c r="E1293" t="s">
        <v>5565</v>
      </c>
    </row>
    <row r="1294" spans="1:5" ht="15.5" x14ac:dyDescent="0.35">
      <c r="A1294" s="1" t="s">
        <v>1077</v>
      </c>
      <c r="B1294" s="1" t="s">
        <v>3675</v>
      </c>
      <c r="C1294" t="str">
        <f t="shared" si="20"/>
        <v>Steffen</v>
      </c>
      <c r="D1294" t="s">
        <v>6371</v>
      </c>
      <c r="E1294" t="s">
        <v>5707</v>
      </c>
    </row>
    <row r="1295" spans="1:5" ht="15.5" x14ac:dyDescent="0.35">
      <c r="A1295" s="1" t="s">
        <v>1076</v>
      </c>
      <c r="B1295" s="1" t="s">
        <v>3676</v>
      </c>
      <c r="C1295" t="str">
        <f t="shared" si="20"/>
        <v>Tadich</v>
      </c>
      <c r="D1295" t="s">
        <v>6371</v>
      </c>
      <c r="E1295" t="s">
        <v>5708</v>
      </c>
    </row>
    <row r="1296" spans="1:5" ht="15.5" x14ac:dyDescent="0.35">
      <c r="A1296" s="1" t="s">
        <v>1075</v>
      </c>
      <c r="B1296" s="1" t="s">
        <v>3677</v>
      </c>
      <c r="C1296" t="str">
        <f t="shared" si="20"/>
        <v>Christenson</v>
      </c>
      <c r="D1296" t="s">
        <v>6372</v>
      </c>
      <c r="E1296" t="s">
        <v>5709</v>
      </c>
    </row>
    <row r="1297" spans="1:5" ht="15.5" x14ac:dyDescent="0.35">
      <c r="A1297" s="1" t="s">
        <v>1074</v>
      </c>
      <c r="B1297" s="1" t="s">
        <v>3678</v>
      </c>
      <c r="C1297" t="str">
        <f t="shared" si="20"/>
        <v>Shell</v>
      </c>
      <c r="D1297" t="s">
        <v>6371</v>
      </c>
      <c r="E1297" t="s">
        <v>5710</v>
      </c>
    </row>
    <row r="1298" spans="1:5" ht="15.5" x14ac:dyDescent="0.35">
      <c r="A1298" s="1" t="s">
        <v>1073</v>
      </c>
      <c r="B1298" s="1" t="s">
        <v>3679</v>
      </c>
      <c r="C1298" t="str">
        <f t="shared" si="20"/>
        <v>Rao</v>
      </c>
      <c r="D1298" t="s">
        <v>6372</v>
      </c>
      <c r="E1298" t="s">
        <v>5711</v>
      </c>
    </row>
    <row r="1299" spans="1:5" ht="15.5" x14ac:dyDescent="0.35">
      <c r="A1299" s="1" t="s">
        <v>1072</v>
      </c>
      <c r="B1299" s="1" t="s">
        <v>3680</v>
      </c>
      <c r="C1299" t="str">
        <f t="shared" si="20"/>
        <v>Myers</v>
      </c>
      <c r="D1299" t="s">
        <v>6373</v>
      </c>
      <c r="E1299" t="s">
        <v>5712</v>
      </c>
    </row>
    <row r="1300" spans="1:5" ht="15.5" x14ac:dyDescent="0.35">
      <c r="A1300" s="1" t="s">
        <v>1071</v>
      </c>
      <c r="B1300" s="1" t="s">
        <v>3681</v>
      </c>
      <c r="C1300" t="str">
        <f t="shared" si="20"/>
        <v>McLean</v>
      </c>
      <c r="D1300" t="s">
        <v>6371</v>
      </c>
      <c r="E1300" t="s">
        <v>5713</v>
      </c>
    </row>
    <row r="1301" spans="1:5" ht="15.5" x14ac:dyDescent="0.35">
      <c r="A1301" s="1" t="s">
        <v>1070</v>
      </c>
      <c r="B1301" s="1" t="s">
        <v>3682</v>
      </c>
      <c r="C1301" t="str">
        <f t="shared" si="20"/>
        <v>Gomez</v>
      </c>
      <c r="D1301" t="s">
        <v>6372</v>
      </c>
      <c r="E1301" t="s">
        <v>4757</v>
      </c>
    </row>
    <row r="1302" spans="1:5" ht="15.5" x14ac:dyDescent="0.35">
      <c r="A1302" s="1" t="s">
        <v>1069</v>
      </c>
      <c r="B1302" s="1" t="s">
        <v>3683</v>
      </c>
      <c r="C1302" t="str">
        <f t="shared" si="20"/>
        <v>Hemingway</v>
      </c>
      <c r="D1302" t="s">
        <v>6372</v>
      </c>
      <c r="E1302" t="s">
        <v>5714</v>
      </c>
    </row>
    <row r="1303" spans="1:5" ht="15.5" x14ac:dyDescent="0.35">
      <c r="A1303" s="1" t="s">
        <v>1068</v>
      </c>
      <c r="B1303" s="1" t="s">
        <v>3684</v>
      </c>
      <c r="C1303" t="str">
        <f t="shared" si="20"/>
        <v>Pett</v>
      </c>
      <c r="D1303" t="s">
        <v>6372</v>
      </c>
      <c r="E1303" t="s">
        <v>5715</v>
      </c>
    </row>
    <row r="1304" spans="1:5" ht="15.5" x14ac:dyDescent="0.35">
      <c r="A1304" s="1" t="s">
        <v>1067</v>
      </c>
      <c r="B1304" s="1" t="s">
        <v>3685</v>
      </c>
      <c r="C1304" t="str">
        <f t="shared" si="20"/>
        <v>Meingast</v>
      </c>
      <c r="D1304" t="s">
        <v>6372</v>
      </c>
      <c r="E1304" t="s">
        <v>5716</v>
      </c>
    </row>
    <row r="1305" spans="1:5" ht="15.5" x14ac:dyDescent="0.35">
      <c r="A1305" s="1" t="s">
        <v>1066</v>
      </c>
      <c r="B1305" s="1" t="s">
        <v>3686</v>
      </c>
      <c r="C1305" t="str">
        <f t="shared" si="20"/>
        <v>McCarthy</v>
      </c>
      <c r="D1305" t="s">
        <v>6372</v>
      </c>
      <c r="E1305" t="s">
        <v>4920</v>
      </c>
    </row>
    <row r="1306" spans="1:5" ht="15.5" x14ac:dyDescent="0.35">
      <c r="A1306" s="1" t="s">
        <v>1065</v>
      </c>
      <c r="B1306" s="1" t="s">
        <v>3687</v>
      </c>
      <c r="C1306" t="str">
        <f t="shared" si="20"/>
        <v>Boyle</v>
      </c>
      <c r="D1306" t="s">
        <v>6372</v>
      </c>
      <c r="E1306" t="s">
        <v>5078</v>
      </c>
    </row>
    <row r="1307" spans="1:5" ht="15.5" x14ac:dyDescent="0.35">
      <c r="A1307" s="1" t="s">
        <v>1064</v>
      </c>
      <c r="B1307" s="1" t="s">
        <v>3688</v>
      </c>
      <c r="C1307" t="str">
        <f t="shared" si="20"/>
        <v>Gundersen</v>
      </c>
      <c r="D1307" t="s">
        <v>6372</v>
      </c>
      <c r="E1307" t="s">
        <v>5717</v>
      </c>
    </row>
    <row r="1308" spans="1:5" ht="15.5" x14ac:dyDescent="0.35">
      <c r="A1308" s="1" t="s">
        <v>1063</v>
      </c>
      <c r="B1308" s="1" t="s">
        <v>3689</v>
      </c>
      <c r="C1308" t="str">
        <f t="shared" si="20"/>
        <v>Wolswinkel</v>
      </c>
      <c r="D1308" t="s">
        <v>6372</v>
      </c>
      <c r="E1308" t="s">
        <v>5718</v>
      </c>
    </row>
    <row r="1309" spans="1:5" ht="15.5" x14ac:dyDescent="0.35">
      <c r="A1309" s="1" t="s">
        <v>1062</v>
      </c>
      <c r="B1309" s="1" t="s">
        <v>3690</v>
      </c>
      <c r="C1309" t="str">
        <f t="shared" si="20"/>
        <v>Bomberger</v>
      </c>
      <c r="D1309" t="s">
        <v>6372</v>
      </c>
      <c r="E1309" t="s">
        <v>5408</v>
      </c>
    </row>
    <row r="1310" spans="1:5" ht="15.5" x14ac:dyDescent="0.35">
      <c r="A1310" s="1" t="s">
        <v>1061</v>
      </c>
      <c r="B1310" s="1" t="s">
        <v>3691</v>
      </c>
      <c r="C1310" t="str">
        <f t="shared" si="20"/>
        <v>Roy</v>
      </c>
      <c r="D1310" t="s">
        <v>6372</v>
      </c>
      <c r="E1310" t="s">
        <v>5719</v>
      </c>
    </row>
    <row r="1311" spans="1:5" ht="15.5" x14ac:dyDescent="0.35">
      <c r="A1311" s="1" t="s">
        <v>1060</v>
      </c>
      <c r="B1311" s="1" t="s">
        <v>3692</v>
      </c>
      <c r="C1311" t="str">
        <f t="shared" si="20"/>
        <v>Lapierre</v>
      </c>
      <c r="D1311" t="s">
        <v>6372</v>
      </c>
      <c r="E1311" t="s">
        <v>5720</v>
      </c>
    </row>
    <row r="1312" spans="1:5" ht="15.5" x14ac:dyDescent="0.35">
      <c r="A1312" s="1" t="s">
        <v>1059</v>
      </c>
      <c r="B1312" s="1" t="s">
        <v>3693</v>
      </c>
      <c r="C1312" t="str">
        <f t="shared" si="20"/>
        <v>Beaty</v>
      </c>
      <c r="D1312" t="s">
        <v>6372</v>
      </c>
      <c r="E1312" t="s">
        <v>5721</v>
      </c>
    </row>
    <row r="1313" spans="1:5" ht="15.5" x14ac:dyDescent="0.35">
      <c r="A1313" s="1" t="s">
        <v>1058</v>
      </c>
      <c r="B1313" s="1" t="s">
        <v>3694</v>
      </c>
      <c r="C1313" t="str">
        <f t="shared" si="20"/>
        <v>Hammer</v>
      </c>
      <c r="D1313" t="s">
        <v>6372</v>
      </c>
      <c r="E1313" t="s">
        <v>5065</v>
      </c>
    </row>
    <row r="1314" spans="1:5" ht="15.5" x14ac:dyDescent="0.35">
      <c r="A1314" s="1" t="s">
        <v>1057</v>
      </c>
      <c r="B1314" s="1" t="s">
        <v>3695</v>
      </c>
      <c r="C1314" t="str">
        <f t="shared" si="20"/>
        <v>Randolph</v>
      </c>
      <c r="D1314" t="s">
        <v>6371</v>
      </c>
      <c r="E1314" t="s">
        <v>5722</v>
      </c>
    </row>
    <row r="1315" spans="1:5" ht="15.5" x14ac:dyDescent="0.35">
      <c r="A1315" s="1" t="s">
        <v>1056</v>
      </c>
      <c r="B1315" s="1" t="s">
        <v>3696</v>
      </c>
      <c r="C1315" t="str">
        <f t="shared" si="20"/>
        <v>Masterson</v>
      </c>
      <c r="D1315" t="s">
        <v>6371</v>
      </c>
      <c r="E1315" t="s">
        <v>4959</v>
      </c>
    </row>
    <row r="1316" spans="1:5" ht="15.5" x14ac:dyDescent="0.35">
      <c r="A1316" s="1" t="s">
        <v>1055</v>
      </c>
      <c r="B1316" s="1" t="s">
        <v>3697</v>
      </c>
      <c r="C1316" t="str">
        <f t="shared" si="20"/>
        <v>Friess</v>
      </c>
      <c r="D1316" t="s">
        <v>6372</v>
      </c>
      <c r="E1316" t="s">
        <v>5723</v>
      </c>
    </row>
    <row r="1317" spans="1:5" ht="15.5" x14ac:dyDescent="0.35">
      <c r="A1317" s="1" t="s">
        <v>1054</v>
      </c>
      <c r="B1317" s="1" t="s">
        <v>3698</v>
      </c>
      <c r="C1317" t="str">
        <f t="shared" si="20"/>
        <v>Mantoni</v>
      </c>
      <c r="D1317" t="s">
        <v>6371</v>
      </c>
      <c r="E1317" t="s">
        <v>5137</v>
      </c>
    </row>
    <row r="1318" spans="1:5" ht="15.5" x14ac:dyDescent="0.35">
      <c r="A1318" s="1" t="s">
        <v>1053</v>
      </c>
      <c r="B1318" s="1" t="s">
        <v>3699</v>
      </c>
      <c r="C1318" t="str">
        <f t="shared" si="20"/>
        <v>Bodeen</v>
      </c>
      <c r="D1318" t="s">
        <v>6371</v>
      </c>
      <c r="E1318" t="s">
        <v>5724</v>
      </c>
    </row>
    <row r="1319" spans="1:5" ht="15.5" x14ac:dyDescent="0.35">
      <c r="A1319" s="1" t="s">
        <v>1052</v>
      </c>
      <c r="B1319" s="1" t="s">
        <v>3700</v>
      </c>
      <c r="C1319" t="str">
        <f t="shared" si="20"/>
        <v>McPherson</v>
      </c>
      <c r="D1319" t="s">
        <v>6371</v>
      </c>
      <c r="E1319" t="s">
        <v>5725</v>
      </c>
    </row>
    <row r="1320" spans="1:5" ht="15.5" x14ac:dyDescent="0.35">
      <c r="A1320" s="1" t="s">
        <v>1051</v>
      </c>
      <c r="B1320" s="1" t="s">
        <v>3701</v>
      </c>
      <c r="C1320" t="str">
        <f t="shared" si="20"/>
        <v>Palko</v>
      </c>
      <c r="D1320" t="s">
        <v>6372</v>
      </c>
      <c r="E1320" t="s">
        <v>5726</v>
      </c>
    </row>
    <row r="1321" spans="1:5" ht="15.5" x14ac:dyDescent="0.35">
      <c r="A1321" s="1" t="s">
        <v>1050</v>
      </c>
      <c r="B1321" s="1" t="s">
        <v>3702</v>
      </c>
      <c r="C1321" t="str">
        <f t="shared" si="20"/>
        <v>Breathitt</v>
      </c>
      <c r="D1321" t="s">
        <v>6371</v>
      </c>
      <c r="E1321" t="s">
        <v>4722</v>
      </c>
    </row>
    <row r="1322" spans="1:5" ht="15.5" x14ac:dyDescent="0.35">
      <c r="A1322" s="1" t="s">
        <v>1049</v>
      </c>
      <c r="B1322" s="1" t="s">
        <v>3703</v>
      </c>
      <c r="C1322" t="str">
        <f t="shared" si="20"/>
        <v>Evora</v>
      </c>
      <c r="D1322" t="s">
        <v>6372</v>
      </c>
      <c r="E1322" t="s">
        <v>5727</v>
      </c>
    </row>
    <row r="1323" spans="1:5" ht="15.5" x14ac:dyDescent="0.35">
      <c r="A1323" s="1" t="s">
        <v>1048</v>
      </c>
      <c r="B1323" s="1" t="s">
        <v>3704</v>
      </c>
      <c r="C1323" t="str">
        <f t="shared" si="20"/>
        <v>Fischer</v>
      </c>
      <c r="D1323" t="s">
        <v>6371</v>
      </c>
      <c r="E1323" t="s">
        <v>5728</v>
      </c>
    </row>
    <row r="1324" spans="1:5" ht="15.5" x14ac:dyDescent="0.35">
      <c r="A1324" s="1" t="s">
        <v>1047</v>
      </c>
      <c r="B1324" s="1" t="s">
        <v>3705</v>
      </c>
      <c r="C1324" t="str">
        <f t="shared" si="20"/>
        <v>Deba</v>
      </c>
      <c r="D1324" t="s">
        <v>6371</v>
      </c>
      <c r="E1324" t="s">
        <v>5729</v>
      </c>
    </row>
    <row r="1325" spans="1:5" ht="15.5" x14ac:dyDescent="0.35">
      <c r="A1325" s="1" t="s">
        <v>1046</v>
      </c>
      <c r="B1325" s="1" t="s">
        <v>3706</v>
      </c>
      <c r="C1325" t="str">
        <f t="shared" si="20"/>
        <v>Leloup</v>
      </c>
      <c r="D1325" t="s">
        <v>6371</v>
      </c>
      <c r="E1325" t="s">
        <v>5730</v>
      </c>
    </row>
    <row r="1326" spans="1:5" ht="15.5" x14ac:dyDescent="0.35">
      <c r="A1326" s="1" t="s">
        <v>1045</v>
      </c>
      <c r="B1326" s="1" t="s">
        <v>3707</v>
      </c>
      <c r="C1326" t="str">
        <f t="shared" si="20"/>
        <v>Labare</v>
      </c>
      <c r="D1326" t="s">
        <v>6371</v>
      </c>
      <c r="E1326" t="s">
        <v>4780</v>
      </c>
    </row>
    <row r="1327" spans="1:5" ht="15.5" x14ac:dyDescent="0.35">
      <c r="A1327" s="1" t="s">
        <v>1044</v>
      </c>
      <c r="B1327" s="1" t="s">
        <v>3708</v>
      </c>
      <c r="C1327" t="str">
        <f t="shared" si="20"/>
        <v>Arouca</v>
      </c>
      <c r="D1327" t="s">
        <v>6371</v>
      </c>
      <c r="E1327" t="s">
        <v>5731</v>
      </c>
    </row>
    <row r="1328" spans="1:5" ht="15.5" x14ac:dyDescent="0.35">
      <c r="A1328" s="1" t="s">
        <v>1043</v>
      </c>
      <c r="B1328" s="1" t="s">
        <v>3709</v>
      </c>
      <c r="C1328" t="str">
        <f t="shared" si="20"/>
        <v>Reese</v>
      </c>
      <c r="D1328" t="s">
        <v>6371</v>
      </c>
      <c r="E1328" t="s">
        <v>5135</v>
      </c>
    </row>
    <row r="1329" spans="1:5" ht="15.5" x14ac:dyDescent="0.35">
      <c r="A1329" s="1" t="s">
        <v>1042</v>
      </c>
      <c r="B1329" s="1" t="s">
        <v>3710</v>
      </c>
      <c r="C1329" t="str">
        <f t="shared" si="20"/>
        <v>McCloskey</v>
      </c>
      <c r="D1329" t="s">
        <v>6372</v>
      </c>
      <c r="E1329" t="s">
        <v>5732</v>
      </c>
    </row>
    <row r="1330" spans="1:5" ht="15.5" x14ac:dyDescent="0.35">
      <c r="A1330" s="1" t="s">
        <v>1041</v>
      </c>
      <c r="B1330" s="1" t="s">
        <v>3711</v>
      </c>
      <c r="C1330" t="str">
        <f t="shared" si="20"/>
        <v>Tedsen</v>
      </c>
      <c r="D1330" t="s">
        <v>6373</v>
      </c>
      <c r="E1330" t="s">
        <v>5733</v>
      </c>
    </row>
    <row r="1331" spans="1:5" ht="15.5" x14ac:dyDescent="0.35">
      <c r="A1331" s="1" t="s">
        <v>1040</v>
      </c>
      <c r="B1331" s="1" t="s">
        <v>3712</v>
      </c>
      <c r="C1331" t="str">
        <f t="shared" si="20"/>
        <v>Koehlinger</v>
      </c>
      <c r="D1331" t="s">
        <v>6372</v>
      </c>
      <c r="E1331" t="s">
        <v>4927</v>
      </c>
    </row>
    <row r="1332" spans="1:5" ht="15.5" x14ac:dyDescent="0.35">
      <c r="A1332" s="1" t="s">
        <v>1039</v>
      </c>
      <c r="B1332" s="1" t="s">
        <v>3713</v>
      </c>
      <c r="C1332" t="str">
        <f t="shared" si="20"/>
        <v>Pielechaty</v>
      </c>
      <c r="D1332" t="s">
        <v>6371</v>
      </c>
      <c r="E1332" t="s">
        <v>5140</v>
      </c>
    </row>
    <row r="1333" spans="1:5" ht="15.5" x14ac:dyDescent="0.35">
      <c r="A1333" s="1" t="s">
        <v>1038</v>
      </c>
      <c r="B1333" s="1" t="s">
        <v>3714</v>
      </c>
      <c r="C1333" t="str">
        <f t="shared" si="20"/>
        <v>Korhonen</v>
      </c>
      <c r="D1333" t="s">
        <v>6372</v>
      </c>
      <c r="E1333" t="s">
        <v>5734</v>
      </c>
    </row>
    <row r="1334" spans="1:5" ht="15.5" x14ac:dyDescent="0.35">
      <c r="A1334" s="1" t="s">
        <v>1037</v>
      </c>
      <c r="B1334" s="1" t="s">
        <v>3715</v>
      </c>
      <c r="C1334" t="str">
        <f t="shared" si="20"/>
        <v>Kehr</v>
      </c>
      <c r="D1334" t="s">
        <v>6373</v>
      </c>
      <c r="E1334" t="s">
        <v>5735</v>
      </c>
    </row>
    <row r="1335" spans="1:5" ht="15.5" x14ac:dyDescent="0.35">
      <c r="A1335" s="1" t="s">
        <v>1036</v>
      </c>
      <c r="B1335" s="1" t="s">
        <v>3716</v>
      </c>
      <c r="C1335" t="str">
        <f t="shared" si="20"/>
        <v>Montagna</v>
      </c>
      <c r="D1335" t="s">
        <v>6372</v>
      </c>
      <c r="E1335" t="s">
        <v>5736</v>
      </c>
    </row>
    <row r="1336" spans="1:5" ht="15.5" x14ac:dyDescent="0.35">
      <c r="A1336" s="1" t="s">
        <v>1035</v>
      </c>
      <c r="B1336" s="1" t="s">
        <v>3717</v>
      </c>
      <c r="C1336" t="str">
        <f t="shared" si="20"/>
        <v>M√ºller</v>
      </c>
      <c r="D1336" t="s">
        <v>6372</v>
      </c>
      <c r="E1336" t="s">
        <v>5737</v>
      </c>
    </row>
    <row r="1337" spans="1:5" ht="15.5" x14ac:dyDescent="0.35">
      <c r="A1337" s="1" t="s">
        <v>1034</v>
      </c>
      <c r="B1337" s="1" t="s">
        <v>3718</v>
      </c>
      <c r="C1337" t="str">
        <f t="shared" si="20"/>
        <v>Baker</v>
      </c>
      <c r="D1337" t="s">
        <v>6372</v>
      </c>
      <c r="E1337" t="s">
        <v>5738</v>
      </c>
    </row>
    <row r="1338" spans="1:5" ht="15.5" x14ac:dyDescent="0.35">
      <c r="A1338" s="1" t="s">
        <v>1033</v>
      </c>
      <c r="B1338" s="1" t="s">
        <v>3719</v>
      </c>
      <c r="C1338" t="str">
        <f t="shared" si="20"/>
        <v>Sidebottom</v>
      </c>
      <c r="D1338" t="s">
        <v>6372</v>
      </c>
      <c r="E1338" t="s">
        <v>5739</v>
      </c>
    </row>
    <row r="1339" spans="1:5" ht="15.5" x14ac:dyDescent="0.35">
      <c r="A1339" s="1" t="s">
        <v>1032</v>
      </c>
      <c r="B1339" s="1" t="s">
        <v>3720</v>
      </c>
      <c r="C1339" t="str">
        <f t="shared" si="20"/>
        <v>Johnson</v>
      </c>
      <c r="D1339" t="s">
        <v>6373</v>
      </c>
      <c r="E1339" t="s">
        <v>5206</v>
      </c>
    </row>
    <row r="1340" spans="1:5" ht="15.5" x14ac:dyDescent="0.35">
      <c r="A1340" s="1" t="s">
        <v>1031</v>
      </c>
      <c r="B1340" s="1" t="s">
        <v>3721</v>
      </c>
      <c r="C1340" t="str">
        <f t="shared" si="20"/>
        <v>Morris</v>
      </c>
      <c r="D1340" t="s">
        <v>6372</v>
      </c>
      <c r="E1340" t="s">
        <v>4863</v>
      </c>
    </row>
    <row r="1341" spans="1:5" ht="15.5" x14ac:dyDescent="0.35">
      <c r="A1341" s="1" t="s">
        <v>1030</v>
      </c>
      <c r="B1341" s="1" t="s">
        <v>3722</v>
      </c>
      <c r="C1341" t="str">
        <f t="shared" si="20"/>
        <v>Chaisson</v>
      </c>
      <c r="D1341" t="s">
        <v>6372</v>
      </c>
      <c r="E1341" t="s">
        <v>5740</v>
      </c>
    </row>
    <row r="1342" spans="1:5" ht="15.5" x14ac:dyDescent="0.35">
      <c r="A1342" s="1" t="s">
        <v>1029</v>
      </c>
      <c r="B1342" s="1" t="s">
        <v>3723</v>
      </c>
      <c r="C1342" t="str">
        <f t="shared" si="20"/>
        <v>Pigott</v>
      </c>
      <c r="D1342" t="s">
        <v>6373</v>
      </c>
      <c r="E1342" t="s">
        <v>5741</v>
      </c>
    </row>
    <row r="1343" spans="1:5" ht="15.5" x14ac:dyDescent="0.35">
      <c r="A1343" s="1" t="s">
        <v>1028</v>
      </c>
      <c r="B1343" s="1" t="s">
        <v>3724</v>
      </c>
      <c r="C1343" t="str">
        <f t="shared" si="20"/>
        <v>Cochrane</v>
      </c>
      <c r="D1343" t="s">
        <v>6371</v>
      </c>
      <c r="E1343" t="s">
        <v>5742</v>
      </c>
    </row>
    <row r="1344" spans="1:5" ht="15.5" x14ac:dyDescent="0.35">
      <c r="A1344" s="1" t="s">
        <v>1027</v>
      </c>
      <c r="B1344" s="1" t="s">
        <v>3725</v>
      </c>
      <c r="C1344" t="str">
        <f t="shared" si="20"/>
        <v>Armitage</v>
      </c>
      <c r="D1344" t="s">
        <v>6373</v>
      </c>
      <c r="E1344" t="s">
        <v>5743</v>
      </c>
    </row>
    <row r="1345" spans="1:5" ht="15.5" x14ac:dyDescent="0.35">
      <c r="A1345" s="1" t="s">
        <v>1026</v>
      </c>
      <c r="B1345" s="1" t="s">
        <v>3726</v>
      </c>
      <c r="C1345" t="str">
        <f t="shared" si="20"/>
        <v>Shen</v>
      </c>
      <c r="D1345" t="s">
        <v>6371</v>
      </c>
      <c r="E1345" t="s">
        <v>5086</v>
      </c>
    </row>
    <row r="1346" spans="1:5" ht="15.5" x14ac:dyDescent="0.35">
      <c r="A1346" s="1" t="s">
        <v>1025</v>
      </c>
      <c r="B1346" s="1" t="s">
        <v>3727</v>
      </c>
      <c r="C1346" t="str">
        <f t="shared" si="20"/>
        <v>O'Kelly</v>
      </c>
      <c r="D1346" t="s">
        <v>6372</v>
      </c>
      <c r="E1346" t="s">
        <v>4812</v>
      </c>
    </row>
    <row r="1347" spans="1:5" ht="15.5" x14ac:dyDescent="0.35">
      <c r="A1347" s="1" t="s">
        <v>1024</v>
      </c>
      <c r="B1347" s="1" t="s">
        <v>3728</v>
      </c>
      <c r="C1347" t="str">
        <f t="shared" ref="C1347:C1410" si="21">LEFT(B1347,FIND(",",B1347)-1)</f>
        <v>Huff</v>
      </c>
      <c r="D1347" t="s">
        <v>6371</v>
      </c>
      <c r="E1347" t="s">
        <v>5744</v>
      </c>
    </row>
    <row r="1348" spans="1:5" ht="15.5" x14ac:dyDescent="0.35">
      <c r="A1348" s="1" t="s">
        <v>1023</v>
      </c>
      <c r="B1348" s="1" t="s">
        <v>3729</v>
      </c>
      <c r="C1348" t="str">
        <f t="shared" si="21"/>
        <v>Dye</v>
      </c>
      <c r="D1348" t="s">
        <v>6372</v>
      </c>
      <c r="E1348" t="s">
        <v>4886</v>
      </c>
    </row>
    <row r="1349" spans="1:5" ht="15.5" x14ac:dyDescent="0.35">
      <c r="A1349" s="1" t="s">
        <v>1022</v>
      </c>
      <c r="B1349" s="1" t="s">
        <v>3730</v>
      </c>
      <c r="C1349" t="str">
        <f t="shared" si="21"/>
        <v>Willard</v>
      </c>
      <c r="D1349" t="s">
        <v>6371</v>
      </c>
      <c r="E1349" t="s">
        <v>5745</v>
      </c>
    </row>
    <row r="1350" spans="1:5" ht="15.5" x14ac:dyDescent="0.35">
      <c r="A1350" s="1" t="s">
        <v>1021</v>
      </c>
      <c r="B1350" s="1" t="s">
        <v>3731</v>
      </c>
      <c r="C1350" t="str">
        <f t="shared" si="21"/>
        <v>D'Addario</v>
      </c>
      <c r="D1350" t="s">
        <v>6373</v>
      </c>
      <c r="E1350" t="s">
        <v>5087</v>
      </c>
    </row>
    <row r="1351" spans="1:5" ht="15.5" x14ac:dyDescent="0.35">
      <c r="A1351" s="1" t="s">
        <v>1020</v>
      </c>
      <c r="B1351" s="1" t="s">
        <v>3732</v>
      </c>
      <c r="C1351" t="str">
        <f t="shared" si="21"/>
        <v>Buchanan</v>
      </c>
      <c r="D1351" t="s">
        <v>6372</v>
      </c>
      <c r="E1351" t="s">
        <v>5746</v>
      </c>
    </row>
    <row r="1352" spans="1:5" ht="15.5" x14ac:dyDescent="0.35">
      <c r="A1352" s="1" t="s">
        <v>1019</v>
      </c>
      <c r="B1352" s="1" t="s">
        <v>3733</v>
      </c>
      <c r="C1352" t="str">
        <f t="shared" si="21"/>
        <v>Clark</v>
      </c>
      <c r="D1352" t="s">
        <v>6371</v>
      </c>
      <c r="E1352" t="s">
        <v>5747</v>
      </c>
    </row>
    <row r="1353" spans="1:5" ht="15.5" x14ac:dyDescent="0.35">
      <c r="A1353" s="1" t="s">
        <v>1018</v>
      </c>
      <c r="B1353" s="1" t="s">
        <v>3734</v>
      </c>
      <c r="C1353" t="str">
        <f t="shared" si="21"/>
        <v>Waterson</v>
      </c>
      <c r="D1353" t="s">
        <v>6372</v>
      </c>
      <c r="E1353" t="s">
        <v>5057</v>
      </c>
    </row>
    <row r="1354" spans="1:5" ht="15.5" x14ac:dyDescent="0.35">
      <c r="A1354" s="1" t="s">
        <v>1017</v>
      </c>
      <c r="B1354" s="1" t="s">
        <v>3735</v>
      </c>
      <c r="C1354" t="str">
        <f t="shared" si="21"/>
        <v>Piras</v>
      </c>
      <c r="D1354" t="s">
        <v>6371</v>
      </c>
      <c r="E1354" t="s">
        <v>5748</v>
      </c>
    </row>
    <row r="1355" spans="1:5" ht="15.5" x14ac:dyDescent="0.35">
      <c r="A1355" s="1" t="s">
        <v>1016</v>
      </c>
      <c r="B1355" s="1" t="s">
        <v>3736</v>
      </c>
      <c r="C1355" t="str">
        <f t="shared" si="21"/>
        <v>Olson</v>
      </c>
      <c r="D1355" t="s">
        <v>6371</v>
      </c>
      <c r="E1355" t="s">
        <v>5749</v>
      </c>
    </row>
    <row r="1356" spans="1:5" ht="15.5" x14ac:dyDescent="0.35">
      <c r="A1356" s="1" t="s">
        <v>1015</v>
      </c>
      <c r="B1356" s="1" t="s">
        <v>3737</v>
      </c>
      <c r="C1356" t="str">
        <f t="shared" si="21"/>
        <v>Manfredi</v>
      </c>
      <c r="D1356" t="s">
        <v>6371</v>
      </c>
      <c r="E1356" t="s">
        <v>5750</v>
      </c>
    </row>
    <row r="1357" spans="1:5" ht="15.5" x14ac:dyDescent="0.35">
      <c r="A1357" s="1" t="s">
        <v>1014</v>
      </c>
      <c r="B1357" s="1" t="s">
        <v>3738</v>
      </c>
      <c r="C1357" t="str">
        <f t="shared" si="21"/>
        <v>Landberg</v>
      </c>
      <c r="D1357" t="s">
        <v>6371</v>
      </c>
      <c r="E1357" t="s">
        <v>5751</v>
      </c>
    </row>
    <row r="1358" spans="1:5" ht="15.5" x14ac:dyDescent="0.35">
      <c r="A1358" s="1" t="s">
        <v>1013</v>
      </c>
      <c r="B1358" s="1" t="s">
        <v>3739</v>
      </c>
      <c r="C1358" t="str">
        <f t="shared" si="21"/>
        <v>Flynn</v>
      </c>
      <c r="D1358" t="s">
        <v>6371</v>
      </c>
      <c r="E1358" t="s">
        <v>5752</v>
      </c>
    </row>
    <row r="1359" spans="1:5" ht="15.5" x14ac:dyDescent="0.35">
      <c r="A1359" s="1" t="s">
        <v>1012</v>
      </c>
      <c r="B1359" s="1" t="s">
        <v>3740</v>
      </c>
      <c r="C1359" t="str">
        <f t="shared" si="21"/>
        <v>Bishop</v>
      </c>
      <c r="D1359" t="s">
        <v>6372</v>
      </c>
      <c r="E1359" t="s">
        <v>5223</v>
      </c>
    </row>
    <row r="1360" spans="1:5" ht="15.5" x14ac:dyDescent="0.35">
      <c r="A1360" s="1" t="s">
        <v>1011</v>
      </c>
      <c r="B1360" s="1" t="s">
        <v>3741</v>
      </c>
      <c r="C1360" t="str">
        <f t="shared" si="21"/>
        <v>Devitt</v>
      </c>
      <c r="D1360" t="s">
        <v>6371</v>
      </c>
      <c r="E1360" t="s">
        <v>5753</v>
      </c>
    </row>
    <row r="1361" spans="1:5" ht="15.5" x14ac:dyDescent="0.35">
      <c r="A1361" s="1" t="s">
        <v>1010</v>
      </c>
      <c r="B1361" s="1" t="s">
        <v>3742</v>
      </c>
      <c r="C1361" t="str">
        <f t="shared" si="21"/>
        <v>Lynch</v>
      </c>
      <c r="D1361" t="s">
        <v>6371</v>
      </c>
      <c r="E1361" t="s">
        <v>5754</v>
      </c>
    </row>
    <row r="1362" spans="1:5" ht="15.5" x14ac:dyDescent="0.35">
      <c r="A1362" s="1" t="s">
        <v>1009</v>
      </c>
      <c r="B1362" s="1" t="s">
        <v>3743</v>
      </c>
      <c r="C1362" t="str">
        <f t="shared" si="21"/>
        <v>Tramontano</v>
      </c>
      <c r="D1362" t="s">
        <v>6372</v>
      </c>
      <c r="E1362" t="s">
        <v>5755</v>
      </c>
    </row>
    <row r="1363" spans="1:5" ht="15.5" x14ac:dyDescent="0.35">
      <c r="A1363" s="1" t="s">
        <v>1008</v>
      </c>
      <c r="B1363" s="1" t="s">
        <v>3744</v>
      </c>
      <c r="C1363" t="str">
        <f t="shared" si="21"/>
        <v>Davidson</v>
      </c>
      <c r="D1363" t="s">
        <v>6372</v>
      </c>
      <c r="E1363" t="s">
        <v>5756</v>
      </c>
    </row>
    <row r="1364" spans="1:5" ht="15.5" x14ac:dyDescent="0.35">
      <c r="A1364" s="1" t="s">
        <v>1007</v>
      </c>
      <c r="B1364" s="1" t="s">
        <v>3745</v>
      </c>
      <c r="C1364" t="str">
        <f t="shared" si="21"/>
        <v>Burke</v>
      </c>
      <c r="D1364" t="s">
        <v>6372</v>
      </c>
      <c r="E1364" t="s">
        <v>5757</v>
      </c>
    </row>
    <row r="1365" spans="1:5" ht="15.5" x14ac:dyDescent="0.35">
      <c r="A1365" s="1" t="s">
        <v>1006</v>
      </c>
      <c r="B1365" s="1" t="s">
        <v>3746</v>
      </c>
      <c r="C1365" t="str">
        <f t="shared" si="21"/>
        <v>McGraw</v>
      </c>
      <c r="D1365" t="s">
        <v>6371</v>
      </c>
      <c r="E1365" t="s">
        <v>5758</v>
      </c>
    </row>
    <row r="1366" spans="1:5" ht="15.5" x14ac:dyDescent="0.35">
      <c r="A1366" s="1" t="s">
        <v>1005</v>
      </c>
      <c r="B1366" s="1" t="s">
        <v>3747</v>
      </c>
      <c r="C1366" t="str">
        <f t="shared" si="21"/>
        <v>Fellure</v>
      </c>
      <c r="D1366" t="s">
        <v>6371</v>
      </c>
      <c r="E1366" t="s">
        <v>4741</v>
      </c>
    </row>
    <row r="1367" spans="1:5" ht="15.5" x14ac:dyDescent="0.35">
      <c r="A1367" s="1" t="s">
        <v>1004</v>
      </c>
      <c r="B1367" s="1" t="s">
        <v>3748</v>
      </c>
      <c r="C1367" t="str">
        <f t="shared" si="21"/>
        <v>Sanford</v>
      </c>
      <c r="D1367" t="s">
        <v>6373</v>
      </c>
      <c r="E1367" t="s">
        <v>5759</v>
      </c>
    </row>
    <row r="1368" spans="1:5" ht="15.5" x14ac:dyDescent="0.35">
      <c r="A1368" s="1" t="s">
        <v>1003</v>
      </c>
      <c r="B1368" s="1" t="s">
        <v>3749</v>
      </c>
      <c r="C1368" t="str">
        <f t="shared" si="21"/>
        <v>Wrenn</v>
      </c>
      <c r="D1368" t="s">
        <v>6371</v>
      </c>
      <c r="E1368" t="s">
        <v>5760</v>
      </c>
    </row>
    <row r="1369" spans="1:5" ht="15.5" x14ac:dyDescent="0.35">
      <c r="A1369" s="1" t="s">
        <v>1002</v>
      </c>
      <c r="B1369" s="1" t="s">
        <v>3750</v>
      </c>
      <c r="C1369" t="str">
        <f t="shared" si="21"/>
        <v>Lindsey</v>
      </c>
      <c r="D1369" t="s">
        <v>6372</v>
      </c>
      <c r="E1369" t="s">
        <v>4812</v>
      </c>
    </row>
    <row r="1370" spans="1:5" ht="15.5" x14ac:dyDescent="0.35">
      <c r="A1370" s="1" t="s">
        <v>1001</v>
      </c>
      <c r="B1370" s="1" t="s">
        <v>3751</v>
      </c>
      <c r="C1370" t="str">
        <f t="shared" si="21"/>
        <v>Krueger</v>
      </c>
      <c r="D1370" t="s">
        <v>6372</v>
      </c>
      <c r="E1370" t="s">
        <v>5761</v>
      </c>
    </row>
    <row r="1371" spans="1:5" ht="15.5" x14ac:dyDescent="0.35">
      <c r="A1371" s="1" t="s">
        <v>1000</v>
      </c>
      <c r="B1371" s="1" t="s">
        <v>3752</v>
      </c>
      <c r="C1371" t="str">
        <f t="shared" si="21"/>
        <v>Babler</v>
      </c>
      <c r="D1371" t="s">
        <v>6372</v>
      </c>
      <c r="E1371" t="s">
        <v>5762</v>
      </c>
    </row>
    <row r="1372" spans="1:5" ht="15.5" x14ac:dyDescent="0.35">
      <c r="A1372" s="1" t="s">
        <v>999</v>
      </c>
      <c r="B1372" s="1" t="s">
        <v>3753</v>
      </c>
      <c r="C1372" t="str">
        <f t="shared" si="21"/>
        <v>Brezenski</v>
      </c>
      <c r="D1372" t="s">
        <v>6371</v>
      </c>
      <c r="E1372" t="s">
        <v>5763</v>
      </c>
    </row>
    <row r="1373" spans="1:5" ht="15.5" x14ac:dyDescent="0.35">
      <c r="A1373" s="1" t="s">
        <v>998</v>
      </c>
      <c r="B1373" s="1" t="s">
        <v>3754</v>
      </c>
      <c r="C1373" t="str">
        <f t="shared" si="21"/>
        <v>Marschner</v>
      </c>
      <c r="D1373" t="s">
        <v>6371</v>
      </c>
      <c r="E1373" t="s">
        <v>5764</v>
      </c>
    </row>
    <row r="1374" spans="1:5" ht="15.5" x14ac:dyDescent="0.35">
      <c r="A1374" s="1" t="s">
        <v>997</v>
      </c>
      <c r="B1374" s="1" t="s">
        <v>3755</v>
      </c>
      <c r="C1374" t="str">
        <f t="shared" si="21"/>
        <v>King</v>
      </c>
      <c r="D1374" t="s">
        <v>6372</v>
      </c>
      <c r="E1374" t="s">
        <v>5765</v>
      </c>
    </row>
    <row r="1375" spans="1:5" ht="15.5" x14ac:dyDescent="0.35">
      <c r="A1375" s="1" t="s">
        <v>996</v>
      </c>
      <c r="B1375" s="1" t="s">
        <v>3756</v>
      </c>
      <c r="C1375" t="str">
        <f t="shared" si="21"/>
        <v>Montez</v>
      </c>
      <c r="D1375" t="s">
        <v>6372</v>
      </c>
      <c r="E1375" t="s">
        <v>5766</v>
      </c>
    </row>
    <row r="1376" spans="1:5" ht="15.5" x14ac:dyDescent="0.35">
      <c r="A1376" s="1" t="s">
        <v>995</v>
      </c>
      <c r="B1376" s="1" t="s">
        <v>3757</v>
      </c>
      <c r="C1376" t="str">
        <f t="shared" si="21"/>
        <v>Campbell</v>
      </c>
      <c r="D1376" t="s">
        <v>6373</v>
      </c>
      <c r="E1376" t="s">
        <v>5767</v>
      </c>
    </row>
    <row r="1377" spans="1:5" ht="15.5" x14ac:dyDescent="0.35">
      <c r="A1377" s="1" t="s">
        <v>994</v>
      </c>
      <c r="B1377" s="1" t="s">
        <v>3758</v>
      </c>
      <c r="C1377" t="str">
        <f t="shared" si="21"/>
        <v>Hurt</v>
      </c>
      <c r="D1377" t="s">
        <v>6372</v>
      </c>
      <c r="E1377" t="s">
        <v>5768</v>
      </c>
    </row>
    <row r="1378" spans="1:5" ht="15.5" x14ac:dyDescent="0.35">
      <c r="A1378" s="1" t="s">
        <v>993</v>
      </c>
      <c r="B1378" s="1" t="s">
        <v>3759</v>
      </c>
      <c r="C1378" t="str">
        <f t="shared" si="21"/>
        <v>Garey</v>
      </c>
      <c r="D1378" t="s">
        <v>6372</v>
      </c>
      <c r="E1378" t="s">
        <v>5036</v>
      </c>
    </row>
    <row r="1379" spans="1:5" ht="15.5" x14ac:dyDescent="0.35">
      <c r="A1379" s="1" t="s">
        <v>992</v>
      </c>
      <c r="B1379" s="1" t="s">
        <v>3760</v>
      </c>
      <c r="C1379" t="str">
        <f t="shared" si="21"/>
        <v>Reddy</v>
      </c>
      <c r="D1379" t="s">
        <v>6371</v>
      </c>
      <c r="E1379" t="s">
        <v>5769</v>
      </c>
    </row>
    <row r="1380" spans="1:5" ht="15.5" x14ac:dyDescent="0.35">
      <c r="A1380" s="1" t="s">
        <v>991</v>
      </c>
      <c r="B1380" s="1" t="s">
        <v>3761</v>
      </c>
      <c r="C1380" t="str">
        <f t="shared" si="21"/>
        <v>Mueller</v>
      </c>
      <c r="D1380" t="s">
        <v>6372</v>
      </c>
      <c r="E1380" t="s">
        <v>4781</v>
      </c>
    </row>
    <row r="1381" spans="1:5" ht="15.5" x14ac:dyDescent="0.35">
      <c r="A1381" s="1" t="s">
        <v>990</v>
      </c>
      <c r="B1381" s="1" t="s">
        <v>3762</v>
      </c>
      <c r="C1381" t="str">
        <f t="shared" si="21"/>
        <v>Julia</v>
      </c>
      <c r="D1381" t="s">
        <v>6372</v>
      </c>
      <c r="E1381" t="s">
        <v>4909</v>
      </c>
    </row>
    <row r="1382" spans="1:5" ht="15.5" x14ac:dyDescent="0.35">
      <c r="A1382" s="1" t="s">
        <v>989</v>
      </c>
      <c r="B1382" s="1" t="s">
        <v>3763</v>
      </c>
      <c r="C1382" t="str">
        <f t="shared" si="21"/>
        <v>Uribe</v>
      </c>
      <c r="D1382" t="s">
        <v>6372</v>
      </c>
      <c r="E1382" t="s">
        <v>5770</v>
      </c>
    </row>
    <row r="1383" spans="1:5" ht="15.5" x14ac:dyDescent="0.35">
      <c r="A1383" s="1" t="s">
        <v>988</v>
      </c>
      <c r="B1383" s="1" t="s">
        <v>3764</v>
      </c>
      <c r="C1383" t="str">
        <f t="shared" si="21"/>
        <v>Hand</v>
      </c>
      <c r="D1383" t="s">
        <v>6371</v>
      </c>
      <c r="E1383" t="s">
        <v>5161</v>
      </c>
    </row>
    <row r="1384" spans="1:5" ht="15.5" x14ac:dyDescent="0.35">
      <c r="A1384" s="1" t="s">
        <v>987</v>
      </c>
      <c r="B1384" s="1" t="s">
        <v>3765</v>
      </c>
      <c r="C1384" t="str">
        <f t="shared" si="21"/>
        <v>Petersen</v>
      </c>
      <c r="D1384" t="s">
        <v>6372</v>
      </c>
      <c r="E1384" t="s">
        <v>5771</v>
      </c>
    </row>
    <row r="1385" spans="1:5" ht="15.5" x14ac:dyDescent="0.35">
      <c r="A1385" s="1" t="s">
        <v>986</v>
      </c>
      <c r="B1385" s="1" t="s">
        <v>3766</v>
      </c>
      <c r="C1385" t="str">
        <f t="shared" si="21"/>
        <v>Mac-Thiong</v>
      </c>
      <c r="D1385" t="s">
        <v>6372</v>
      </c>
      <c r="E1385" t="s">
        <v>5772</v>
      </c>
    </row>
    <row r="1386" spans="1:5" ht="15.5" x14ac:dyDescent="0.35">
      <c r="A1386" s="1" t="s">
        <v>985</v>
      </c>
      <c r="B1386" s="1" t="s">
        <v>3767</v>
      </c>
      <c r="C1386" t="str">
        <f t="shared" si="21"/>
        <v>Walker</v>
      </c>
      <c r="D1386" t="s">
        <v>6371</v>
      </c>
      <c r="E1386" t="s">
        <v>5773</v>
      </c>
    </row>
    <row r="1387" spans="1:5" ht="15.5" x14ac:dyDescent="0.35">
      <c r="A1387" s="1" t="s">
        <v>984</v>
      </c>
      <c r="B1387" s="1" t="s">
        <v>3768</v>
      </c>
      <c r="C1387" t="str">
        <f t="shared" si="21"/>
        <v>Steidl</v>
      </c>
      <c r="D1387" t="s">
        <v>6372</v>
      </c>
      <c r="E1387" t="s">
        <v>5774</v>
      </c>
    </row>
    <row r="1388" spans="1:5" ht="15.5" x14ac:dyDescent="0.35">
      <c r="A1388" s="1" t="s">
        <v>983</v>
      </c>
      <c r="B1388" s="1" t="s">
        <v>3769</v>
      </c>
      <c r="C1388" t="str">
        <f t="shared" si="21"/>
        <v>Rose</v>
      </c>
      <c r="D1388" t="s">
        <v>6372</v>
      </c>
      <c r="E1388" t="s">
        <v>5775</v>
      </c>
    </row>
    <row r="1389" spans="1:5" ht="15.5" x14ac:dyDescent="0.35">
      <c r="A1389" s="1" t="s">
        <v>982</v>
      </c>
      <c r="B1389" s="1" t="s">
        <v>3770</v>
      </c>
      <c r="C1389" t="str">
        <f t="shared" si="21"/>
        <v>Alderfer</v>
      </c>
      <c r="D1389" t="s">
        <v>6371</v>
      </c>
      <c r="E1389" t="s">
        <v>5776</v>
      </c>
    </row>
    <row r="1390" spans="1:5" ht="15.5" x14ac:dyDescent="0.35">
      <c r="A1390" s="1" t="s">
        <v>981</v>
      </c>
      <c r="B1390" s="1" t="s">
        <v>3771</v>
      </c>
      <c r="C1390" t="str">
        <f t="shared" si="21"/>
        <v>Ryland</v>
      </c>
      <c r="D1390" t="s">
        <v>6372</v>
      </c>
      <c r="E1390" t="s">
        <v>4730</v>
      </c>
    </row>
    <row r="1391" spans="1:5" ht="15.5" x14ac:dyDescent="0.35">
      <c r="A1391" s="1" t="s">
        <v>980</v>
      </c>
      <c r="B1391" s="1" t="s">
        <v>3772</v>
      </c>
      <c r="C1391" t="str">
        <f t="shared" si="21"/>
        <v>Bethea</v>
      </c>
      <c r="D1391" t="s">
        <v>6372</v>
      </c>
      <c r="E1391" t="s">
        <v>5118</v>
      </c>
    </row>
    <row r="1392" spans="1:5" ht="15.5" x14ac:dyDescent="0.35">
      <c r="A1392" s="1" t="s">
        <v>979</v>
      </c>
      <c r="B1392" s="1" t="s">
        <v>3773</v>
      </c>
      <c r="C1392" t="str">
        <f t="shared" si="21"/>
        <v>Kelly</v>
      </c>
      <c r="D1392" t="s">
        <v>6372</v>
      </c>
      <c r="E1392" t="s">
        <v>5777</v>
      </c>
    </row>
    <row r="1393" spans="1:5" ht="15.5" x14ac:dyDescent="0.35">
      <c r="A1393" s="1" t="s">
        <v>978</v>
      </c>
      <c r="B1393" s="1" t="s">
        <v>3774</v>
      </c>
      <c r="C1393" t="str">
        <f t="shared" si="21"/>
        <v>Blois</v>
      </c>
      <c r="D1393" t="s">
        <v>6372</v>
      </c>
      <c r="E1393" t="s">
        <v>4862</v>
      </c>
    </row>
    <row r="1394" spans="1:5" ht="15.5" x14ac:dyDescent="0.35">
      <c r="A1394" s="1" t="s">
        <v>977</v>
      </c>
      <c r="B1394" s="1" t="s">
        <v>3775</v>
      </c>
      <c r="C1394" t="str">
        <f t="shared" si="21"/>
        <v>Dayton</v>
      </c>
      <c r="D1394" t="s">
        <v>6371</v>
      </c>
      <c r="E1394" t="s">
        <v>5778</v>
      </c>
    </row>
    <row r="1395" spans="1:5" ht="15.5" x14ac:dyDescent="0.35">
      <c r="A1395" s="1" t="s">
        <v>976</v>
      </c>
      <c r="B1395" s="1" t="s">
        <v>3776</v>
      </c>
      <c r="C1395" t="str">
        <f t="shared" si="21"/>
        <v>Cloud</v>
      </c>
      <c r="D1395" t="s">
        <v>6371</v>
      </c>
      <c r="E1395" t="s">
        <v>5779</v>
      </c>
    </row>
    <row r="1396" spans="1:5" ht="15.5" x14ac:dyDescent="0.35">
      <c r="A1396" s="1" t="s">
        <v>975</v>
      </c>
      <c r="B1396" s="1" t="s">
        <v>3777</v>
      </c>
      <c r="C1396" t="str">
        <f t="shared" si="21"/>
        <v>Betournay</v>
      </c>
      <c r="D1396" t="s">
        <v>6372</v>
      </c>
      <c r="E1396" t="s">
        <v>4812</v>
      </c>
    </row>
    <row r="1397" spans="1:5" ht="15.5" x14ac:dyDescent="0.35">
      <c r="A1397" s="1" t="s">
        <v>974</v>
      </c>
      <c r="B1397" s="1" t="s">
        <v>3778</v>
      </c>
      <c r="C1397" t="str">
        <f t="shared" si="21"/>
        <v>Temple</v>
      </c>
      <c r="D1397" t="s">
        <v>6372</v>
      </c>
      <c r="E1397" t="s">
        <v>4812</v>
      </c>
    </row>
    <row r="1398" spans="1:5" ht="15.5" x14ac:dyDescent="0.35">
      <c r="A1398" s="1" t="s">
        <v>973</v>
      </c>
      <c r="B1398" s="1" t="s">
        <v>3779</v>
      </c>
      <c r="C1398" t="str">
        <f t="shared" si="21"/>
        <v>Rollie</v>
      </c>
      <c r="D1398" t="s">
        <v>6371</v>
      </c>
      <c r="E1398" t="s">
        <v>5780</v>
      </c>
    </row>
    <row r="1399" spans="1:5" ht="15.5" x14ac:dyDescent="0.35">
      <c r="A1399" s="1" t="s">
        <v>972</v>
      </c>
      <c r="B1399" s="1" t="s">
        <v>3780</v>
      </c>
      <c r="C1399" t="str">
        <f t="shared" si="21"/>
        <v>Roybal</v>
      </c>
      <c r="D1399" t="s">
        <v>6373</v>
      </c>
      <c r="E1399" t="s">
        <v>5781</v>
      </c>
    </row>
    <row r="1400" spans="1:5" ht="15.5" x14ac:dyDescent="0.35">
      <c r="A1400" s="1" t="s">
        <v>971</v>
      </c>
      <c r="B1400" s="1" t="s">
        <v>3781</v>
      </c>
      <c r="C1400" t="str">
        <f t="shared" si="21"/>
        <v>Turgeon</v>
      </c>
      <c r="D1400" t="s">
        <v>6371</v>
      </c>
      <c r="E1400" t="s">
        <v>4944</v>
      </c>
    </row>
    <row r="1401" spans="1:5" ht="15.5" x14ac:dyDescent="0.35">
      <c r="A1401" s="1" t="s">
        <v>970</v>
      </c>
      <c r="B1401" s="1" t="s">
        <v>3782</v>
      </c>
      <c r="C1401" t="str">
        <f t="shared" si="21"/>
        <v>Deingenis</v>
      </c>
      <c r="D1401" t="s">
        <v>6371</v>
      </c>
      <c r="E1401" t="s">
        <v>5314</v>
      </c>
    </row>
    <row r="1402" spans="1:5" ht="15.5" x14ac:dyDescent="0.35">
      <c r="A1402" s="1" t="s">
        <v>969</v>
      </c>
      <c r="B1402" s="1" t="s">
        <v>3783</v>
      </c>
      <c r="C1402" t="str">
        <f t="shared" si="21"/>
        <v>Hodge</v>
      </c>
      <c r="D1402" t="s">
        <v>6371</v>
      </c>
      <c r="E1402" t="s">
        <v>5782</v>
      </c>
    </row>
    <row r="1403" spans="1:5" ht="15.5" x14ac:dyDescent="0.35">
      <c r="A1403" s="1" t="s">
        <v>968</v>
      </c>
      <c r="B1403" s="1" t="s">
        <v>3784</v>
      </c>
      <c r="C1403" t="str">
        <f t="shared" si="21"/>
        <v>Gibbs</v>
      </c>
      <c r="D1403" t="s">
        <v>6371</v>
      </c>
      <c r="E1403" t="s">
        <v>4773</v>
      </c>
    </row>
    <row r="1404" spans="1:5" ht="15.5" x14ac:dyDescent="0.35">
      <c r="A1404" s="1" t="s">
        <v>967</v>
      </c>
      <c r="B1404" s="1" t="s">
        <v>3785</v>
      </c>
      <c r="C1404" t="str">
        <f t="shared" si="21"/>
        <v>Trom</v>
      </c>
      <c r="D1404" t="s">
        <v>6371</v>
      </c>
      <c r="E1404" t="s">
        <v>5783</v>
      </c>
    </row>
    <row r="1405" spans="1:5" ht="15.5" x14ac:dyDescent="0.35">
      <c r="A1405" s="1" t="s">
        <v>966</v>
      </c>
      <c r="B1405" s="1" t="s">
        <v>3786</v>
      </c>
      <c r="C1405" t="str">
        <f t="shared" si="21"/>
        <v>Sizer</v>
      </c>
      <c r="D1405" t="s">
        <v>6371</v>
      </c>
      <c r="E1405" t="s">
        <v>5784</v>
      </c>
    </row>
    <row r="1406" spans="1:5" ht="15.5" x14ac:dyDescent="0.35">
      <c r="A1406" s="1" t="s">
        <v>965</v>
      </c>
      <c r="B1406" s="1" t="s">
        <v>3787</v>
      </c>
      <c r="C1406" t="str">
        <f t="shared" si="21"/>
        <v>Ellison</v>
      </c>
      <c r="D1406" t="s">
        <v>6371</v>
      </c>
      <c r="E1406" t="s">
        <v>5785</v>
      </c>
    </row>
    <row r="1407" spans="1:5" ht="15.5" x14ac:dyDescent="0.35">
      <c r="A1407" s="1" t="s">
        <v>964</v>
      </c>
      <c r="B1407" s="1" t="s">
        <v>3788</v>
      </c>
      <c r="C1407" t="str">
        <f t="shared" si="21"/>
        <v>Sulkowski</v>
      </c>
      <c r="D1407" t="s">
        <v>6372</v>
      </c>
      <c r="E1407" t="s">
        <v>4744</v>
      </c>
    </row>
    <row r="1408" spans="1:5" ht="15.5" x14ac:dyDescent="0.35">
      <c r="A1408" s="1" t="s">
        <v>963</v>
      </c>
      <c r="B1408" s="1" t="s">
        <v>3789</v>
      </c>
      <c r="C1408" t="str">
        <f t="shared" si="21"/>
        <v>Maringo</v>
      </c>
      <c r="D1408" t="s">
        <v>6371</v>
      </c>
      <c r="E1408" t="s">
        <v>5314</v>
      </c>
    </row>
    <row r="1409" spans="1:5" ht="15.5" x14ac:dyDescent="0.35">
      <c r="A1409" s="1" t="s">
        <v>962</v>
      </c>
      <c r="B1409" s="1" t="s">
        <v>3790</v>
      </c>
      <c r="C1409" t="str">
        <f t="shared" si="21"/>
        <v>Lattin</v>
      </c>
      <c r="D1409" t="s">
        <v>6372</v>
      </c>
      <c r="E1409" t="s">
        <v>4761</v>
      </c>
    </row>
    <row r="1410" spans="1:5" ht="15.5" x14ac:dyDescent="0.35">
      <c r="A1410" s="1" t="s">
        <v>961</v>
      </c>
      <c r="B1410" s="1" t="s">
        <v>3791</v>
      </c>
      <c r="C1410" t="str">
        <f t="shared" si="21"/>
        <v>Deblander</v>
      </c>
      <c r="D1410" t="s">
        <v>6372</v>
      </c>
      <c r="E1410" t="s">
        <v>4720</v>
      </c>
    </row>
    <row r="1411" spans="1:5" ht="15.5" x14ac:dyDescent="0.35">
      <c r="A1411" s="1" t="s">
        <v>960</v>
      </c>
      <c r="B1411" s="1" t="s">
        <v>3792</v>
      </c>
      <c r="C1411" t="str">
        <f t="shared" ref="C1411:C1474" si="22">LEFT(B1411,FIND(",",B1411)-1)</f>
        <v>O'Neill</v>
      </c>
      <c r="D1411" t="s">
        <v>6372</v>
      </c>
      <c r="E1411" t="s">
        <v>5786</v>
      </c>
    </row>
    <row r="1412" spans="1:5" ht="15.5" x14ac:dyDescent="0.35">
      <c r="A1412" s="1" t="s">
        <v>959</v>
      </c>
      <c r="B1412" s="1" t="s">
        <v>3793</v>
      </c>
      <c r="C1412" t="str">
        <f t="shared" si="22"/>
        <v>Davis</v>
      </c>
      <c r="D1412" t="s">
        <v>6371</v>
      </c>
      <c r="E1412" t="s">
        <v>5787</v>
      </c>
    </row>
    <row r="1413" spans="1:5" ht="15.5" x14ac:dyDescent="0.35">
      <c r="A1413" s="1" t="s">
        <v>958</v>
      </c>
      <c r="B1413" s="1" t="s">
        <v>3794</v>
      </c>
      <c r="C1413" t="str">
        <f t="shared" si="22"/>
        <v>Stanek</v>
      </c>
      <c r="D1413" t="s">
        <v>6371</v>
      </c>
      <c r="E1413" t="s">
        <v>5788</v>
      </c>
    </row>
    <row r="1414" spans="1:5" ht="15.5" x14ac:dyDescent="0.35">
      <c r="A1414" s="1" t="s">
        <v>957</v>
      </c>
      <c r="B1414" s="1" t="s">
        <v>3795</v>
      </c>
      <c r="C1414" t="str">
        <f t="shared" si="22"/>
        <v>Harris</v>
      </c>
      <c r="D1414" t="s">
        <v>6371</v>
      </c>
      <c r="E1414" t="s">
        <v>5789</v>
      </c>
    </row>
    <row r="1415" spans="1:5" ht="15.5" x14ac:dyDescent="0.35">
      <c r="A1415" s="1" t="s">
        <v>956</v>
      </c>
      <c r="B1415" s="1" t="s">
        <v>3796</v>
      </c>
      <c r="C1415" t="str">
        <f t="shared" si="22"/>
        <v>Manning</v>
      </c>
      <c r="D1415" t="s">
        <v>6372</v>
      </c>
      <c r="E1415" t="s">
        <v>4864</v>
      </c>
    </row>
    <row r="1416" spans="1:5" ht="15.5" x14ac:dyDescent="0.35">
      <c r="A1416" s="1" t="s">
        <v>955</v>
      </c>
      <c r="B1416" s="1" t="s">
        <v>3797</v>
      </c>
      <c r="C1416" t="str">
        <f t="shared" si="22"/>
        <v>Barrera Munoz</v>
      </c>
      <c r="D1416" t="s">
        <v>6372</v>
      </c>
      <c r="E1416" t="s">
        <v>5790</v>
      </c>
    </row>
    <row r="1417" spans="1:5" ht="15.5" x14ac:dyDescent="0.35">
      <c r="A1417" s="1" t="s">
        <v>954</v>
      </c>
      <c r="B1417" s="1" t="s">
        <v>3798</v>
      </c>
      <c r="C1417" t="str">
        <f t="shared" si="22"/>
        <v>Schauwaers</v>
      </c>
      <c r="D1417" t="s">
        <v>6372</v>
      </c>
      <c r="E1417" t="s">
        <v>4798</v>
      </c>
    </row>
    <row r="1418" spans="1:5" ht="15.5" x14ac:dyDescent="0.35">
      <c r="A1418" s="1" t="s">
        <v>953</v>
      </c>
      <c r="B1418" s="1" t="s">
        <v>3799</v>
      </c>
      <c r="C1418" t="str">
        <f t="shared" si="22"/>
        <v>Hartman</v>
      </c>
      <c r="D1418" t="s">
        <v>6371</v>
      </c>
      <c r="E1418" t="s">
        <v>5791</v>
      </c>
    </row>
    <row r="1419" spans="1:5" ht="15.5" x14ac:dyDescent="0.35">
      <c r="A1419" s="1" t="s">
        <v>952</v>
      </c>
      <c r="B1419" s="1" t="s">
        <v>3800</v>
      </c>
      <c r="C1419" t="str">
        <f t="shared" si="22"/>
        <v>Fire</v>
      </c>
      <c r="D1419" t="s">
        <v>6373</v>
      </c>
      <c r="E1419" t="s">
        <v>4820</v>
      </c>
    </row>
    <row r="1420" spans="1:5" ht="15.5" x14ac:dyDescent="0.35">
      <c r="A1420" s="1" t="s">
        <v>951</v>
      </c>
      <c r="B1420" s="1" t="s">
        <v>3801</v>
      </c>
      <c r="C1420" t="str">
        <f t="shared" si="22"/>
        <v>Waliaula</v>
      </c>
      <c r="D1420" t="s">
        <v>6372</v>
      </c>
      <c r="E1420" t="s">
        <v>4964</v>
      </c>
    </row>
    <row r="1421" spans="1:5" ht="15.5" x14ac:dyDescent="0.35">
      <c r="A1421" s="1" t="s">
        <v>950</v>
      </c>
      <c r="B1421" s="1" t="s">
        <v>3802</v>
      </c>
      <c r="C1421" t="str">
        <f t="shared" si="22"/>
        <v>Blackshear</v>
      </c>
      <c r="D1421" t="s">
        <v>6372</v>
      </c>
      <c r="E1421" t="s">
        <v>5792</v>
      </c>
    </row>
    <row r="1422" spans="1:5" ht="15.5" x14ac:dyDescent="0.35">
      <c r="A1422" s="1" t="s">
        <v>949</v>
      </c>
      <c r="B1422" s="1" t="s">
        <v>3803</v>
      </c>
      <c r="C1422" t="str">
        <f t="shared" si="22"/>
        <v>Nettik</v>
      </c>
      <c r="D1422" t="s">
        <v>6371</v>
      </c>
      <c r="E1422" t="s">
        <v>5793</v>
      </c>
    </row>
    <row r="1423" spans="1:5" ht="15.5" x14ac:dyDescent="0.35">
      <c r="A1423" s="1" t="s">
        <v>948</v>
      </c>
      <c r="B1423" s="1" t="s">
        <v>3804</v>
      </c>
      <c r="C1423" t="str">
        <f t="shared" si="22"/>
        <v>Novales</v>
      </c>
      <c r="D1423" t="s">
        <v>6372</v>
      </c>
      <c r="E1423" t="s">
        <v>5794</v>
      </c>
    </row>
    <row r="1424" spans="1:5" ht="15.5" x14ac:dyDescent="0.35">
      <c r="A1424" s="1" t="s">
        <v>947</v>
      </c>
      <c r="B1424" s="1" t="s">
        <v>3805</v>
      </c>
      <c r="C1424" t="str">
        <f t="shared" si="22"/>
        <v>Rosauer</v>
      </c>
      <c r="D1424" t="s">
        <v>6372</v>
      </c>
      <c r="E1424" t="s">
        <v>5795</v>
      </c>
    </row>
    <row r="1425" spans="1:5" ht="15.5" x14ac:dyDescent="0.35">
      <c r="A1425" s="1" t="s">
        <v>946</v>
      </c>
      <c r="B1425" s="1" t="s">
        <v>3806</v>
      </c>
      <c r="C1425" t="str">
        <f t="shared" si="22"/>
        <v>Ryder</v>
      </c>
      <c r="D1425" t="s">
        <v>6371</v>
      </c>
      <c r="E1425" t="s">
        <v>5796</v>
      </c>
    </row>
    <row r="1426" spans="1:5" ht="15.5" x14ac:dyDescent="0.35">
      <c r="A1426" s="1" t="s">
        <v>945</v>
      </c>
      <c r="B1426" s="1" t="s">
        <v>3807</v>
      </c>
      <c r="C1426" t="str">
        <f t="shared" si="22"/>
        <v>Larsen</v>
      </c>
      <c r="D1426" t="s">
        <v>6372</v>
      </c>
      <c r="E1426" t="s">
        <v>5797</v>
      </c>
    </row>
    <row r="1427" spans="1:5" ht="15.5" x14ac:dyDescent="0.35">
      <c r="A1427" s="1" t="s">
        <v>944</v>
      </c>
      <c r="B1427" s="1" t="s">
        <v>3808</v>
      </c>
      <c r="C1427" t="str">
        <f t="shared" si="22"/>
        <v>Keate</v>
      </c>
      <c r="D1427" t="s">
        <v>6372</v>
      </c>
      <c r="E1427" t="s">
        <v>4725</v>
      </c>
    </row>
    <row r="1428" spans="1:5" ht="15.5" x14ac:dyDescent="0.35">
      <c r="A1428" s="1" t="s">
        <v>943</v>
      </c>
      <c r="B1428" s="1" t="s">
        <v>3809</v>
      </c>
      <c r="C1428" t="str">
        <f t="shared" si="22"/>
        <v>Williams</v>
      </c>
      <c r="D1428" t="s">
        <v>6371</v>
      </c>
      <c r="E1428" t="s">
        <v>5798</v>
      </c>
    </row>
    <row r="1429" spans="1:5" ht="15.5" x14ac:dyDescent="0.35">
      <c r="A1429" s="1" t="s">
        <v>942</v>
      </c>
      <c r="B1429" s="1" t="s">
        <v>3810</v>
      </c>
      <c r="C1429" t="str">
        <f t="shared" si="22"/>
        <v>Starosciak</v>
      </c>
      <c r="D1429" t="s">
        <v>6371</v>
      </c>
      <c r="E1429" t="s">
        <v>5799</v>
      </c>
    </row>
    <row r="1430" spans="1:5" ht="15.5" x14ac:dyDescent="0.35">
      <c r="A1430" s="1" t="s">
        <v>941</v>
      </c>
      <c r="B1430" s="1" t="s">
        <v>3811</v>
      </c>
      <c r="C1430" t="str">
        <f t="shared" si="22"/>
        <v>Smith</v>
      </c>
      <c r="D1430" t="s">
        <v>6371</v>
      </c>
      <c r="E1430" t="s">
        <v>5115</v>
      </c>
    </row>
    <row r="1431" spans="1:5" ht="15.5" x14ac:dyDescent="0.35">
      <c r="A1431" s="1" t="s">
        <v>940</v>
      </c>
      <c r="B1431" s="1" t="s">
        <v>3812</v>
      </c>
      <c r="C1431" t="str">
        <f t="shared" si="22"/>
        <v>Henderson</v>
      </c>
      <c r="D1431" t="s">
        <v>6372</v>
      </c>
      <c r="E1431" t="s">
        <v>5800</v>
      </c>
    </row>
    <row r="1432" spans="1:5" ht="15.5" x14ac:dyDescent="0.35">
      <c r="A1432" s="1" t="s">
        <v>939</v>
      </c>
      <c r="B1432" s="1" t="s">
        <v>3813</v>
      </c>
      <c r="C1432" t="str">
        <f t="shared" si="22"/>
        <v>Winkelman</v>
      </c>
      <c r="D1432" t="s">
        <v>6373</v>
      </c>
      <c r="E1432" t="s">
        <v>5801</v>
      </c>
    </row>
    <row r="1433" spans="1:5" ht="15.5" x14ac:dyDescent="0.35">
      <c r="A1433" s="1" t="s">
        <v>938</v>
      </c>
      <c r="B1433" s="1" t="s">
        <v>3814</v>
      </c>
      <c r="C1433" t="str">
        <f t="shared" si="22"/>
        <v>Monette</v>
      </c>
      <c r="D1433" t="s">
        <v>6371</v>
      </c>
      <c r="E1433" t="s">
        <v>4741</v>
      </c>
    </row>
    <row r="1434" spans="1:5" ht="15.5" x14ac:dyDescent="0.35">
      <c r="A1434" s="1" t="s">
        <v>937</v>
      </c>
      <c r="B1434" s="1" t="s">
        <v>3815</v>
      </c>
      <c r="C1434" t="str">
        <f t="shared" si="22"/>
        <v>Kramer</v>
      </c>
      <c r="D1434" t="s">
        <v>6371</v>
      </c>
      <c r="E1434" t="s">
        <v>5802</v>
      </c>
    </row>
    <row r="1435" spans="1:5" ht="15.5" x14ac:dyDescent="0.35">
      <c r="A1435" s="1" t="s">
        <v>936</v>
      </c>
      <c r="B1435" s="1" t="s">
        <v>3816</v>
      </c>
      <c r="C1435" t="str">
        <f t="shared" si="22"/>
        <v>Goldstein</v>
      </c>
      <c r="D1435" t="s">
        <v>6371</v>
      </c>
      <c r="E1435" t="s">
        <v>5022</v>
      </c>
    </row>
    <row r="1436" spans="1:5" ht="15.5" x14ac:dyDescent="0.35">
      <c r="A1436" s="1" t="s">
        <v>935</v>
      </c>
      <c r="B1436" s="1" t="s">
        <v>3817</v>
      </c>
      <c r="C1436" t="str">
        <f t="shared" si="22"/>
        <v>Gonzalez</v>
      </c>
      <c r="D1436" t="s">
        <v>6371</v>
      </c>
      <c r="E1436" t="s">
        <v>5803</v>
      </c>
    </row>
    <row r="1437" spans="1:5" ht="15.5" x14ac:dyDescent="0.35">
      <c r="A1437" s="1" t="s">
        <v>934</v>
      </c>
      <c r="B1437" s="1" t="s">
        <v>3818</v>
      </c>
      <c r="C1437" t="str">
        <f t="shared" si="22"/>
        <v>Barrett</v>
      </c>
      <c r="D1437" t="s">
        <v>6372</v>
      </c>
      <c r="E1437" t="s">
        <v>5804</v>
      </c>
    </row>
    <row r="1438" spans="1:5" ht="15.5" x14ac:dyDescent="0.35">
      <c r="A1438" s="1" t="s">
        <v>933</v>
      </c>
      <c r="B1438" s="1" t="s">
        <v>3819</v>
      </c>
      <c r="C1438" t="str">
        <f t="shared" si="22"/>
        <v>Irwin</v>
      </c>
      <c r="D1438" t="s">
        <v>6371</v>
      </c>
      <c r="E1438" t="s">
        <v>5431</v>
      </c>
    </row>
    <row r="1439" spans="1:5" ht="15.5" x14ac:dyDescent="0.35">
      <c r="A1439" s="1" t="s">
        <v>932</v>
      </c>
      <c r="B1439" s="1" t="s">
        <v>3820</v>
      </c>
      <c r="C1439" t="str">
        <f t="shared" si="22"/>
        <v>Glenn</v>
      </c>
      <c r="D1439" t="s">
        <v>6371</v>
      </c>
      <c r="E1439" t="s">
        <v>5805</v>
      </c>
    </row>
    <row r="1440" spans="1:5" ht="15.5" x14ac:dyDescent="0.35">
      <c r="A1440" s="1" t="s">
        <v>931</v>
      </c>
      <c r="B1440" s="1" t="s">
        <v>3821</v>
      </c>
      <c r="C1440" t="str">
        <f t="shared" si="22"/>
        <v>O'Meara</v>
      </c>
      <c r="D1440" t="s">
        <v>6371</v>
      </c>
      <c r="E1440" t="s">
        <v>5340</v>
      </c>
    </row>
    <row r="1441" spans="1:5" ht="15.5" x14ac:dyDescent="0.35">
      <c r="A1441" s="1" t="s">
        <v>930</v>
      </c>
      <c r="B1441" s="1" t="s">
        <v>3822</v>
      </c>
      <c r="C1441" t="str">
        <f t="shared" si="22"/>
        <v>Budrow</v>
      </c>
      <c r="D1441" t="s">
        <v>6371</v>
      </c>
      <c r="E1441" t="s">
        <v>5806</v>
      </c>
    </row>
    <row r="1442" spans="1:5" ht="15.5" x14ac:dyDescent="0.35">
      <c r="A1442" s="1" t="s">
        <v>929</v>
      </c>
      <c r="B1442" s="1" t="s">
        <v>3823</v>
      </c>
      <c r="C1442" t="str">
        <f t="shared" si="22"/>
        <v>Anderson</v>
      </c>
      <c r="D1442" t="s">
        <v>6371</v>
      </c>
      <c r="E1442" t="s">
        <v>5807</v>
      </c>
    </row>
    <row r="1443" spans="1:5" ht="15.5" x14ac:dyDescent="0.35">
      <c r="A1443" s="1" t="s">
        <v>928</v>
      </c>
      <c r="B1443" s="1" t="s">
        <v>3824</v>
      </c>
      <c r="C1443" t="str">
        <f t="shared" si="22"/>
        <v>Douglas</v>
      </c>
      <c r="D1443" t="s">
        <v>6372</v>
      </c>
      <c r="E1443" t="s">
        <v>4798</v>
      </c>
    </row>
    <row r="1444" spans="1:5" ht="15.5" x14ac:dyDescent="0.35">
      <c r="A1444" s="1" t="s">
        <v>927</v>
      </c>
      <c r="B1444" s="1" t="s">
        <v>3825</v>
      </c>
      <c r="C1444" t="str">
        <f t="shared" si="22"/>
        <v>Tecklenburg</v>
      </c>
      <c r="D1444" t="s">
        <v>6371</v>
      </c>
      <c r="E1444" t="s">
        <v>5137</v>
      </c>
    </row>
    <row r="1445" spans="1:5" ht="15.5" x14ac:dyDescent="0.35">
      <c r="A1445" s="1" t="s">
        <v>926</v>
      </c>
      <c r="B1445" s="1" t="s">
        <v>3826</v>
      </c>
      <c r="C1445" t="str">
        <f t="shared" si="22"/>
        <v>Baker</v>
      </c>
      <c r="D1445" t="s">
        <v>6371</v>
      </c>
      <c r="E1445" t="s">
        <v>5808</v>
      </c>
    </row>
    <row r="1446" spans="1:5" ht="15.5" x14ac:dyDescent="0.35">
      <c r="A1446" s="1" t="s">
        <v>925</v>
      </c>
      <c r="B1446" s="1" t="s">
        <v>3827</v>
      </c>
      <c r="C1446" t="str">
        <f t="shared" si="22"/>
        <v>Schenck</v>
      </c>
      <c r="D1446" t="s">
        <v>6372</v>
      </c>
      <c r="E1446" t="s">
        <v>5809</v>
      </c>
    </row>
    <row r="1447" spans="1:5" ht="15.5" x14ac:dyDescent="0.35">
      <c r="A1447" s="1" t="s">
        <v>924</v>
      </c>
      <c r="B1447" s="1" t="s">
        <v>3828</v>
      </c>
      <c r="C1447" t="str">
        <f t="shared" si="22"/>
        <v>Johnson</v>
      </c>
      <c r="D1447" t="s">
        <v>6371</v>
      </c>
      <c r="E1447" t="s">
        <v>5810</v>
      </c>
    </row>
    <row r="1448" spans="1:5" ht="15.5" x14ac:dyDescent="0.35">
      <c r="A1448" s="1" t="s">
        <v>923</v>
      </c>
      <c r="B1448" s="1" t="s">
        <v>3829</v>
      </c>
      <c r="C1448" t="str">
        <f t="shared" si="22"/>
        <v>Blendell</v>
      </c>
      <c r="D1448" t="s">
        <v>6371</v>
      </c>
      <c r="E1448" t="s">
        <v>5397</v>
      </c>
    </row>
    <row r="1449" spans="1:5" ht="15.5" x14ac:dyDescent="0.35">
      <c r="A1449" s="1" t="s">
        <v>922</v>
      </c>
      <c r="B1449" s="1" t="s">
        <v>3830</v>
      </c>
      <c r="C1449" t="str">
        <f t="shared" si="22"/>
        <v>Parodi</v>
      </c>
      <c r="D1449" t="s">
        <v>6371</v>
      </c>
      <c r="E1449" t="s">
        <v>5811</v>
      </c>
    </row>
    <row r="1450" spans="1:5" ht="15.5" x14ac:dyDescent="0.35">
      <c r="A1450" s="1" t="s">
        <v>921</v>
      </c>
      <c r="B1450" s="1" t="s">
        <v>3831</v>
      </c>
      <c r="C1450" t="str">
        <f t="shared" si="22"/>
        <v>Morgan</v>
      </c>
      <c r="D1450" t="s">
        <v>6371</v>
      </c>
      <c r="E1450" t="s">
        <v>5812</v>
      </c>
    </row>
    <row r="1451" spans="1:5" ht="15.5" x14ac:dyDescent="0.35">
      <c r="A1451" s="1" t="s">
        <v>920</v>
      </c>
      <c r="B1451" s="1" t="s">
        <v>3832</v>
      </c>
      <c r="C1451" t="str">
        <f t="shared" si="22"/>
        <v>Linden</v>
      </c>
      <c r="D1451" t="s">
        <v>6371</v>
      </c>
      <c r="E1451" t="s">
        <v>5813</v>
      </c>
    </row>
    <row r="1452" spans="1:5" ht="15.5" x14ac:dyDescent="0.35">
      <c r="A1452" s="1" t="s">
        <v>919</v>
      </c>
      <c r="B1452" s="1" t="s">
        <v>3833</v>
      </c>
      <c r="C1452" t="str">
        <f t="shared" si="22"/>
        <v>Horning</v>
      </c>
      <c r="D1452" t="s">
        <v>6372</v>
      </c>
      <c r="E1452" t="s">
        <v>5814</v>
      </c>
    </row>
    <row r="1453" spans="1:5" ht="15.5" x14ac:dyDescent="0.35">
      <c r="A1453" s="1" t="s">
        <v>918</v>
      </c>
      <c r="B1453" s="1" t="s">
        <v>3834</v>
      </c>
      <c r="C1453" t="str">
        <f t="shared" si="22"/>
        <v>Goode</v>
      </c>
      <c r="D1453" t="s">
        <v>6372</v>
      </c>
      <c r="E1453" t="s">
        <v>4744</v>
      </c>
    </row>
    <row r="1454" spans="1:5" ht="15.5" x14ac:dyDescent="0.35">
      <c r="A1454" s="1" t="s">
        <v>917</v>
      </c>
      <c r="B1454" s="1" t="s">
        <v>3835</v>
      </c>
      <c r="C1454" t="str">
        <f t="shared" si="22"/>
        <v>Doden</v>
      </c>
      <c r="D1454" t="s">
        <v>6372</v>
      </c>
      <c r="E1454" t="s">
        <v>5342</v>
      </c>
    </row>
    <row r="1455" spans="1:5" ht="15.5" x14ac:dyDescent="0.35">
      <c r="A1455" s="1" t="s">
        <v>916</v>
      </c>
      <c r="B1455" s="1" t="s">
        <v>3836</v>
      </c>
      <c r="C1455" t="str">
        <f t="shared" si="22"/>
        <v>Groff</v>
      </c>
      <c r="D1455" t="s">
        <v>6372</v>
      </c>
      <c r="E1455" t="s">
        <v>5815</v>
      </c>
    </row>
    <row r="1456" spans="1:5" ht="15.5" x14ac:dyDescent="0.35">
      <c r="A1456" s="1" t="s">
        <v>915</v>
      </c>
      <c r="B1456" s="1" t="s">
        <v>3837</v>
      </c>
      <c r="C1456" t="str">
        <f t="shared" si="22"/>
        <v>Kuehler</v>
      </c>
      <c r="D1456" t="s">
        <v>6372</v>
      </c>
      <c r="E1456" t="s">
        <v>5816</v>
      </c>
    </row>
    <row r="1457" spans="1:5" ht="15.5" x14ac:dyDescent="0.35">
      <c r="A1457" s="1" t="s">
        <v>914</v>
      </c>
      <c r="B1457" s="1" t="s">
        <v>3838</v>
      </c>
      <c r="C1457" t="str">
        <f t="shared" si="22"/>
        <v>Daniels</v>
      </c>
      <c r="D1457" t="s">
        <v>6372</v>
      </c>
      <c r="E1457" t="s">
        <v>5817</v>
      </c>
    </row>
    <row r="1458" spans="1:5" ht="15.5" x14ac:dyDescent="0.35">
      <c r="A1458" s="1" t="s">
        <v>913</v>
      </c>
      <c r="B1458" s="1" t="s">
        <v>3839</v>
      </c>
      <c r="C1458" t="str">
        <f t="shared" si="22"/>
        <v>Gibby</v>
      </c>
      <c r="D1458" t="s">
        <v>6371</v>
      </c>
      <c r="E1458" t="s">
        <v>5818</v>
      </c>
    </row>
    <row r="1459" spans="1:5" ht="15.5" x14ac:dyDescent="0.35">
      <c r="A1459" s="1" t="s">
        <v>912</v>
      </c>
      <c r="B1459" s="1" t="s">
        <v>3840</v>
      </c>
      <c r="C1459" t="str">
        <f t="shared" si="22"/>
        <v>Busa</v>
      </c>
      <c r="D1459" t="s">
        <v>6371</v>
      </c>
      <c r="E1459" t="s">
        <v>4944</v>
      </c>
    </row>
    <row r="1460" spans="1:5" ht="15.5" x14ac:dyDescent="0.35">
      <c r="A1460" s="1" t="s">
        <v>911</v>
      </c>
      <c r="B1460" s="1" t="s">
        <v>3841</v>
      </c>
      <c r="C1460" t="str">
        <f t="shared" si="22"/>
        <v>Moyo</v>
      </c>
      <c r="D1460" t="s">
        <v>6372</v>
      </c>
      <c r="E1460" t="s">
        <v>5819</v>
      </c>
    </row>
    <row r="1461" spans="1:5" ht="15.5" x14ac:dyDescent="0.35">
      <c r="A1461" s="1" t="s">
        <v>910</v>
      </c>
      <c r="B1461" s="1" t="s">
        <v>3842</v>
      </c>
      <c r="C1461" t="str">
        <f t="shared" si="22"/>
        <v>Horn</v>
      </c>
      <c r="D1461" t="s">
        <v>6372</v>
      </c>
      <c r="E1461" t="s">
        <v>5820</v>
      </c>
    </row>
    <row r="1462" spans="1:5" ht="15.5" x14ac:dyDescent="0.35">
      <c r="A1462" s="1" t="s">
        <v>909</v>
      </c>
      <c r="B1462" s="1" t="s">
        <v>3843</v>
      </c>
      <c r="C1462" t="str">
        <f t="shared" si="22"/>
        <v>Bien</v>
      </c>
      <c r="D1462" t="s">
        <v>6371</v>
      </c>
      <c r="E1462" t="s">
        <v>5161</v>
      </c>
    </row>
    <row r="1463" spans="1:5" ht="15.5" x14ac:dyDescent="0.35">
      <c r="A1463" s="1" t="s">
        <v>908</v>
      </c>
      <c r="B1463" s="1" t="s">
        <v>3844</v>
      </c>
      <c r="C1463" t="str">
        <f t="shared" si="22"/>
        <v>O'Connor</v>
      </c>
      <c r="D1463" t="s">
        <v>6371</v>
      </c>
      <c r="E1463" t="s">
        <v>5821</v>
      </c>
    </row>
    <row r="1464" spans="1:5" ht="15.5" x14ac:dyDescent="0.35">
      <c r="A1464" s="1" t="s">
        <v>907</v>
      </c>
      <c r="B1464" s="1" t="s">
        <v>3845</v>
      </c>
      <c r="C1464" t="str">
        <f t="shared" si="22"/>
        <v>Ash</v>
      </c>
      <c r="D1464" t="s">
        <v>6372</v>
      </c>
      <c r="E1464" t="s">
        <v>4949</v>
      </c>
    </row>
    <row r="1465" spans="1:5" ht="15.5" x14ac:dyDescent="0.35">
      <c r="A1465" s="1" t="s">
        <v>906</v>
      </c>
      <c r="B1465" s="1" t="s">
        <v>3846</v>
      </c>
      <c r="C1465" t="str">
        <f t="shared" si="22"/>
        <v>Do Prado</v>
      </c>
      <c r="D1465" t="s">
        <v>6372</v>
      </c>
      <c r="E1465" t="s">
        <v>5822</v>
      </c>
    </row>
    <row r="1466" spans="1:5" ht="15.5" x14ac:dyDescent="0.35">
      <c r="A1466" s="1" t="s">
        <v>905</v>
      </c>
      <c r="B1466" s="1" t="s">
        <v>3847</v>
      </c>
      <c r="C1466" t="str">
        <f t="shared" si="22"/>
        <v>Phillips</v>
      </c>
      <c r="D1466" t="s">
        <v>6371</v>
      </c>
      <c r="E1466" t="s">
        <v>5823</v>
      </c>
    </row>
    <row r="1467" spans="1:5" ht="15.5" x14ac:dyDescent="0.35">
      <c r="A1467" s="1" t="s">
        <v>904</v>
      </c>
      <c r="B1467" s="1" t="s">
        <v>3848</v>
      </c>
      <c r="C1467" t="str">
        <f t="shared" si="22"/>
        <v>Kelly</v>
      </c>
      <c r="D1467" t="s">
        <v>6372</v>
      </c>
      <c r="E1467" t="s">
        <v>5824</v>
      </c>
    </row>
    <row r="1468" spans="1:5" ht="15.5" x14ac:dyDescent="0.35">
      <c r="A1468" s="1" t="s">
        <v>903</v>
      </c>
      <c r="B1468" s="1" t="s">
        <v>3849</v>
      </c>
      <c r="C1468" t="str">
        <f t="shared" si="22"/>
        <v>Dever</v>
      </c>
      <c r="D1468" t="s">
        <v>6372</v>
      </c>
      <c r="E1468" t="s">
        <v>5825</v>
      </c>
    </row>
    <row r="1469" spans="1:5" ht="15.5" x14ac:dyDescent="0.35">
      <c r="A1469" s="1" t="s">
        <v>902</v>
      </c>
      <c r="B1469" s="1" t="s">
        <v>3850</v>
      </c>
      <c r="C1469" t="str">
        <f t="shared" si="22"/>
        <v>Horvath</v>
      </c>
      <c r="D1469" t="s">
        <v>6372</v>
      </c>
      <c r="E1469" t="s">
        <v>5826</v>
      </c>
    </row>
    <row r="1470" spans="1:5" ht="15.5" x14ac:dyDescent="0.35">
      <c r="A1470" s="1" t="s">
        <v>901</v>
      </c>
      <c r="B1470" s="1" t="s">
        <v>3851</v>
      </c>
      <c r="C1470" t="str">
        <f t="shared" si="22"/>
        <v>Danner</v>
      </c>
      <c r="D1470" t="s">
        <v>6372</v>
      </c>
      <c r="E1470" t="s">
        <v>4927</v>
      </c>
    </row>
    <row r="1471" spans="1:5" ht="15.5" x14ac:dyDescent="0.35">
      <c r="A1471" s="1" t="s">
        <v>900</v>
      </c>
      <c r="B1471" s="1" t="s">
        <v>3852</v>
      </c>
      <c r="C1471" t="str">
        <f t="shared" si="22"/>
        <v>Weiss</v>
      </c>
      <c r="D1471" t="s">
        <v>6371</v>
      </c>
      <c r="E1471" t="s">
        <v>5827</v>
      </c>
    </row>
    <row r="1472" spans="1:5" ht="15.5" x14ac:dyDescent="0.35">
      <c r="A1472" s="1" t="s">
        <v>899</v>
      </c>
      <c r="B1472" s="1" t="s">
        <v>3853</v>
      </c>
      <c r="C1472" t="str">
        <f t="shared" si="22"/>
        <v>D'Andrea</v>
      </c>
      <c r="D1472" t="s">
        <v>6372</v>
      </c>
      <c r="E1472" t="s">
        <v>5828</v>
      </c>
    </row>
    <row r="1473" spans="1:5" ht="15.5" x14ac:dyDescent="0.35">
      <c r="A1473" s="1" t="s">
        <v>898</v>
      </c>
      <c r="B1473" s="1" t="s">
        <v>3854</v>
      </c>
      <c r="C1473" t="str">
        <f t="shared" si="22"/>
        <v>Olesky</v>
      </c>
      <c r="D1473" t="s">
        <v>6371</v>
      </c>
      <c r="E1473" t="s">
        <v>5363</v>
      </c>
    </row>
    <row r="1474" spans="1:5" ht="15.5" x14ac:dyDescent="0.35">
      <c r="A1474" s="1" t="s">
        <v>897</v>
      </c>
      <c r="B1474" s="1" t="s">
        <v>3855</v>
      </c>
      <c r="C1474" t="str">
        <f t="shared" si="22"/>
        <v>Whitcraft</v>
      </c>
      <c r="D1474" t="s">
        <v>6372</v>
      </c>
      <c r="E1474" t="s">
        <v>5308</v>
      </c>
    </row>
    <row r="1475" spans="1:5" ht="15.5" x14ac:dyDescent="0.35">
      <c r="A1475" s="1" t="s">
        <v>896</v>
      </c>
      <c r="B1475" s="1" t="s">
        <v>3856</v>
      </c>
      <c r="C1475" t="str">
        <f t="shared" ref="C1475:C1538" si="23">LEFT(B1475,FIND(",",B1475)-1)</f>
        <v>Salazar</v>
      </c>
      <c r="D1475" t="s">
        <v>6372</v>
      </c>
      <c r="E1475" t="s">
        <v>5829</v>
      </c>
    </row>
    <row r="1476" spans="1:5" ht="15.5" x14ac:dyDescent="0.35">
      <c r="A1476" s="1" t="s">
        <v>895</v>
      </c>
      <c r="B1476" s="1" t="s">
        <v>3857</v>
      </c>
      <c r="C1476" t="str">
        <f t="shared" si="23"/>
        <v>Todd</v>
      </c>
      <c r="D1476" t="s">
        <v>6371</v>
      </c>
      <c r="E1476" t="s">
        <v>5830</v>
      </c>
    </row>
    <row r="1477" spans="1:5" ht="15.5" x14ac:dyDescent="0.35">
      <c r="A1477" s="1" t="s">
        <v>894</v>
      </c>
      <c r="B1477" s="1" t="s">
        <v>3858</v>
      </c>
      <c r="C1477" t="str">
        <f t="shared" si="23"/>
        <v>Pond</v>
      </c>
      <c r="D1477" t="s">
        <v>6372</v>
      </c>
      <c r="E1477" t="s">
        <v>5831</v>
      </c>
    </row>
    <row r="1478" spans="1:5" ht="15.5" x14ac:dyDescent="0.35">
      <c r="A1478" s="1" t="s">
        <v>893</v>
      </c>
      <c r="B1478" s="1" t="s">
        <v>3859</v>
      </c>
      <c r="C1478" t="str">
        <f t="shared" si="23"/>
        <v>Egan</v>
      </c>
      <c r="D1478" t="s">
        <v>6371</v>
      </c>
      <c r="E1478" t="s">
        <v>5710</v>
      </c>
    </row>
    <row r="1479" spans="1:5" ht="15.5" x14ac:dyDescent="0.35">
      <c r="A1479" s="1" t="s">
        <v>892</v>
      </c>
      <c r="B1479" s="1" t="s">
        <v>3860</v>
      </c>
      <c r="C1479" t="str">
        <f t="shared" si="23"/>
        <v>Bersani</v>
      </c>
      <c r="D1479" t="s">
        <v>6372</v>
      </c>
      <c r="E1479" t="s">
        <v>5832</v>
      </c>
    </row>
    <row r="1480" spans="1:5" ht="15.5" x14ac:dyDescent="0.35">
      <c r="A1480" s="1" t="s">
        <v>891</v>
      </c>
      <c r="B1480" s="1" t="s">
        <v>3861</v>
      </c>
      <c r="C1480" t="str">
        <f t="shared" si="23"/>
        <v>Creech</v>
      </c>
      <c r="D1480" t="s">
        <v>6372</v>
      </c>
      <c r="E1480" t="s">
        <v>5833</v>
      </c>
    </row>
    <row r="1481" spans="1:5" ht="15.5" x14ac:dyDescent="0.35">
      <c r="A1481" s="1" t="s">
        <v>890</v>
      </c>
      <c r="B1481" s="1" t="s">
        <v>3862</v>
      </c>
      <c r="C1481" t="str">
        <f t="shared" si="23"/>
        <v>Sudres</v>
      </c>
      <c r="D1481" t="s">
        <v>6371</v>
      </c>
      <c r="E1481" t="s">
        <v>5834</v>
      </c>
    </row>
    <row r="1482" spans="1:5" ht="15.5" x14ac:dyDescent="0.35">
      <c r="A1482" s="1" t="s">
        <v>889</v>
      </c>
      <c r="B1482" s="1" t="s">
        <v>3863</v>
      </c>
      <c r="C1482" t="str">
        <f t="shared" si="23"/>
        <v>Couture</v>
      </c>
      <c r="D1482" t="s">
        <v>6372</v>
      </c>
      <c r="E1482" t="s">
        <v>4966</v>
      </c>
    </row>
    <row r="1483" spans="1:5" ht="15.5" x14ac:dyDescent="0.35">
      <c r="A1483" s="1" t="s">
        <v>888</v>
      </c>
      <c r="B1483" s="1" t="s">
        <v>3864</v>
      </c>
      <c r="C1483" t="str">
        <f t="shared" si="23"/>
        <v>Willard</v>
      </c>
      <c r="D1483" t="s">
        <v>6371</v>
      </c>
      <c r="E1483" t="s">
        <v>5835</v>
      </c>
    </row>
    <row r="1484" spans="1:5" ht="15.5" x14ac:dyDescent="0.35">
      <c r="A1484" s="1" t="s">
        <v>887</v>
      </c>
      <c r="B1484" s="1" t="s">
        <v>3865</v>
      </c>
      <c r="C1484" t="str">
        <f t="shared" si="23"/>
        <v>Patronick</v>
      </c>
      <c r="D1484" t="s">
        <v>6372</v>
      </c>
      <c r="E1484" t="s">
        <v>5836</v>
      </c>
    </row>
    <row r="1485" spans="1:5" ht="15.5" x14ac:dyDescent="0.35">
      <c r="A1485" s="1" t="s">
        <v>886</v>
      </c>
      <c r="B1485" s="1" t="s">
        <v>3866</v>
      </c>
      <c r="C1485" t="str">
        <f t="shared" si="23"/>
        <v>Depasquale</v>
      </c>
      <c r="D1485" t="s">
        <v>6371</v>
      </c>
      <c r="E1485" t="s">
        <v>4778</v>
      </c>
    </row>
    <row r="1486" spans="1:5" ht="15.5" x14ac:dyDescent="0.35">
      <c r="A1486" s="1" t="s">
        <v>885</v>
      </c>
      <c r="B1486" s="1" t="s">
        <v>3867</v>
      </c>
      <c r="C1486" t="str">
        <f t="shared" si="23"/>
        <v>Lavergne</v>
      </c>
      <c r="D1486" t="s">
        <v>6371</v>
      </c>
      <c r="E1486" t="s">
        <v>5414</v>
      </c>
    </row>
    <row r="1487" spans="1:5" ht="15.5" x14ac:dyDescent="0.35">
      <c r="A1487" s="1" t="s">
        <v>884</v>
      </c>
      <c r="B1487" s="1" t="s">
        <v>3868</v>
      </c>
      <c r="C1487" t="str">
        <f t="shared" si="23"/>
        <v>Kawakami</v>
      </c>
      <c r="D1487" t="s">
        <v>6371</v>
      </c>
      <c r="E1487" t="s">
        <v>5837</v>
      </c>
    </row>
    <row r="1488" spans="1:5" ht="15.5" x14ac:dyDescent="0.35">
      <c r="A1488" s="1" t="s">
        <v>883</v>
      </c>
      <c r="B1488" s="1" t="s">
        <v>3869</v>
      </c>
      <c r="C1488" t="str">
        <f t="shared" si="23"/>
        <v>Gonsalves</v>
      </c>
      <c r="D1488" t="s">
        <v>6371</v>
      </c>
      <c r="E1488" t="s">
        <v>5838</v>
      </c>
    </row>
    <row r="1489" spans="1:5" ht="15.5" x14ac:dyDescent="0.35">
      <c r="A1489" s="1" t="s">
        <v>882</v>
      </c>
      <c r="B1489" s="1" t="s">
        <v>3870</v>
      </c>
      <c r="C1489" t="str">
        <f t="shared" si="23"/>
        <v>Peck</v>
      </c>
      <c r="D1489" t="s">
        <v>6372</v>
      </c>
      <c r="E1489" t="s">
        <v>5839</v>
      </c>
    </row>
    <row r="1490" spans="1:5" ht="15.5" x14ac:dyDescent="0.35">
      <c r="A1490" s="1" t="s">
        <v>881</v>
      </c>
      <c r="B1490" s="1" t="s">
        <v>3871</v>
      </c>
      <c r="C1490" t="str">
        <f t="shared" si="23"/>
        <v>Aure</v>
      </c>
      <c r="D1490" t="s">
        <v>6371</v>
      </c>
      <c r="E1490" t="s">
        <v>5840</v>
      </c>
    </row>
    <row r="1491" spans="1:5" ht="15.5" x14ac:dyDescent="0.35">
      <c r="A1491" s="1" t="s">
        <v>880</v>
      </c>
      <c r="B1491" s="1" t="s">
        <v>3872</v>
      </c>
      <c r="C1491" t="str">
        <f t="shared" si="23"/>
        <v>Mattingly</v>
      </c>
      <c r="D1491" t="s">
        <v>6371</v>
      </c>
      <c r="E1491" t="s">
        <v>5841</v>
      </c>
    </row>
    <row r="1492" spans="1:5" ht="15.5" x14ac:dyDescent="0.35">
      <c r="A1492" s="1" t="s">
        <v>879</v>
      </c>
      <c r="B1492" s="1" t="s">
        <v>3873</v>
      </c>
      <c r="C1492" t="str">
        <f t="shared" si="23"/>
        <v>Stelpflug</v>
      </c>
      <c r="D1492" t="s">
        <v>6371</v>
      </c>
      <c r="E1492" t="s">
        <v>5842</v>
      </c>
    </row>
    <row r="1493" spans="1:5" ht="15.5" x14ac:dyDescent="0.35">
      <c r="A1493" s="1" t="s">
        <v>878</v>
      </c>
      <c r="B1493" s="1" t="s">
        <v>3874</v>
      </c>
      <c r="C1493" t="str">
        <f t="shared" si="23"/>
        <v>Sanchez Antognini</v>
      </c>
      <c r="D1493" t="s">
        <v>6372</v>
      </c>
      <c r="E1493" t="s">
        <v>5843</v>
      </c>
    </row>
    <row r="1494" spans="1:5" ht="15.5" x14ac:dyDescent="0.35">
      <c r="A1494" s="1" t="s">
        <v>877</v>
      </c>
      <c r="B1494" s="1" t="s">
        <v>3875</v>
      </c>
      <c r="C1494" t="str">
        <f t="shared" si="23"/>
        <v>Condon</v>
      </c>
      <c r="D1494" t="s">
        <v>6372</v>
      </c>
      <c r="E1494" t="s">
        <v>5844</v>
      </c>
    </row>
    <row r="1495" spans="1:5" ht="15.5" x14ac:dyDescent="0.35">
      <c r="A1495" s="1" t="s">
        <v>876</v>
      </c>
      <c r="B1495" s="1" t="s">
        <v>3876</v>
      </c>
      <c r="C1495" t="str">
        <f t="shared" si="23"/>
        <v>Magato</v>
      </c>
      <c r="D1495" t="s">
        <v>6371</v>
      </c>
      <c r="E1495" t="s">
        <v>5733</v>
      </c>
    </row>
    <row r="1496" spans="1:5" ht="15.5" x14ac:dyDescent="0.35">
      <c r="A1496" s="1" t="s">
        <v>875</v>
      </c>
      <c r="B1496" s="1" t="s">
        <v>3877</v>
      </c>
      <c r="C1496" t="str">
        <f t="shared" si="23"/>
        <v>Dombrowski</v>
      </c>
      <c r="D1496" t="s">
        <v>6372</v>
      </c>
      <c r="E1496" t="s">
        <v>5845</v>
      </c>
    </row>
    <row r="1497" spans="1:5" ht="15.5" x14ac:dyDescent="0.35">
      <c r="A1497" s="1" t="s">
        <v>874</v>
      </c>
      <c r="B1497" s="1" t="s">
        <v>3878</v>
      </c>
      <c r="C1497" t="str">
        <f t="shared" si="23"/>
        <v>Ohara</v>
      </c>
      <c r="D1497" t="s">
        <v>6372</v>
      </c>
      <c r="E1497" t="s">
        <v>5846</v>
      </c>
    </row>
    <row r="1498" spans="1:5" ht="15.5" x14ac:dyDescent="0.35">
      <c r="A1498" s="1" t="s">
        <v>873</v>
      </c>
      <c r="B1498" s="1" t="s">
        <v>3879</v>
      </c>
      <c r="C1498" t="str">
        <f t="shared" si="23"/>
        <v>Cifuentes Fetiva</v>
      </c>
      <c r="D1498" t="s">
        <v>6372</v>
      </c>
      <c r="E1498" t="s">
        <v>5847</v>
      </c>
    </row>
    <row r="1499" spans="1:5" ht="15.5" x14ac:dyDescent="0.35">
      <c r="A1499" s="1" t="s">
        <v>872</v>
      </c>
      <c r="B1499" s="1" t="s">
        <v>3880</v>
      </c>
      <c r="C1499" t="str">
        <f t="shared" si="23"/>
        <v>Keno</v>
      </c>
      <c r="D1499" t="s">
        <v>6372</v>
      </c>
      <c r="E1499" t="s">
        <v>4812</v>
      </c>
    </row>
    <row r="1500" spans="1:5" ht="15.5" x14ac:dyDescent="0.35">
      <c r="A1500" s="1" t="s">
        <v>871</v>
      </c>
      <c r="B1500" s="1" t="s">
        <v>3881</v>
      </c>
      <c r="C1500" t="str">
        <f t="shared" si="23"/>
        <v>Bruce</v>
      </c>
      <c r="D1500" t="s">
        <v>6371</v>
      </c>
      <c r="E1500" t="s">
        <v>5848</v>
      </c>
    </row>
    <row r="1501" spans="1:5" ht="15.5" x14ac:dyDescent="0.35">
      <c r="A1501" s="1" t="s">
        <v>870</v>
      </c>
      <c r="B1501" s="1" t="s">
        <v>3882</v>
      </c>
      <c r="C1501" t="str">
        <f t="shared" si="23"/>
        <v>Lorch</v>
      </c>
      <c r="D1501" t="s">
        <v>6371</v>
      </c>
      <c r="E1501" t="s">
        <v>5271</v>
      </c>
    </row>
    <row r="1502" spans="1:5" ht="15.5" x14ac:dyDescent="0.35">
      <c r="A1502" s="1" t="s">
        <v>869</v>
      </c>
      <c r="B1502" s="1" t="s">
        <v>3883</v>
      </c>
      <c r="C1502" t="str">
        <f t="shared" si="23"/>
        <v>Sullivan</v>
      </c>
      <c r="D1502" t="s">
        <v>6373</v>
      </c>
      <c r="E1502" t="s">
        <v>5849</v>
      </c>
    </row>
    <row r="1503" spans="1:5" ht="15.5" x14ac:dyDescent="0.35">
      <c r="A1503" s="1" t="s">
        <v>868</v>
      </c>
      <c r="B1503" s="1" t="s">
        <v>3884</v>
      </c>
      <c r="C1503" t="str">
        <f t="shared" si="23"/>
        <v>Cave</v>
      </c>
      <c r="D1503" t="s">
        <v>6371</v>
      </c>
      <c r="E1503" t="s">
        <v>5259</v>
      </c>
    </row>
    <row r="1504" spans="1:5" ht="15.5" x14ac:dyDescent="0.35">
      <c r="A1504" s="1" t="s">
        <v>867</v>
      </c>
      <c r="B1504" s="1" t="s">
        <v>3885</v>
      </c>
      <c r="C1504" t="str">
        <f t="shared" si="23"/>
        <v>Gudenkauf</v>
      </c>
      <c r="D1504" t="s">
        <v>6371</v>
      </c>
      <c r="E1504" t="s">
        <v>5850</v>
      </c>
    </row>
    <row r="1505" spans="1:5" ht="15.5" x14ac:dyDescent="0.35">
      <c r="A1505" s="1" t="s">
        <v>866</v>
      </c>
      <c r="B1505" s="1" t="s">
        <v>3886</v>
      </c>
      <c r="C1505" t="str">
        <f t="shared" si="23"/>
        <v>Thomas</v>
      </c>
      <c r="D1505" t="s">
        <v>6372</v>
      </c>
      <c r="E1505" t="s">
        <v>5851</v>
      </c>
    </row>
    <row r="1506" spans="1:5" ht="15.5" x14ac:dyDescent="0.35">
      <c r="A1506" s="1" t="s">
        <v>865</v>
      </c>
      <c r="B1506" s="1" t="s">
        <v>3887</v>
      </c>
      <c r="C1506" t="str">
        <f t="shared" si="23"/>
        <v>Holley</v>
      </c>
      <c r="D1506" t="s">
        <v>6372</v>
      </c>
      <c r="E1506" t="s">
        <v>5852</v>
      </c>
    </row>
    <row r="1507" spans="1:5" ht="15.5" x14ac:dyDescent="0.35">
      <c r="A1507" s="1" t="s">
        <v>864</v>
      </c>
      <c r="B1507" s="1" t="s">
        <v>3888</v>
      </c>
      <c r="C1507" t="str">
        <f t="shared" si="23"/>
        <v>Kemble</v>
      </c>
      <c r="D1507" t="s">
        <v>6371</v>
      </c>
      <c r="E1507" t="s">
        <v>5853</v>
      </c>
    </row>
    <row r="1508" spans="1:5" ht="15.5" x14ac:dyDescent="0.35">
      <c r="A1508" s="1" t="s">
        <v>863</v>
      </c>
      <c r="B1508" s="1" t="s">
        <v>3889</v>
      </c>
      <c r="C1508" t="str">
        <f t="shared" si="23"/>
        <v>Bentley</v>
      </c>
      <c r="D1508" t="s">
        <v>6372</v>
      </c>
      <c r="E1508" t="s">
        <v>5775</v>
      </c>
    </row>
    <row r="1509" spans="1:5" ht="15.5" x14ac:dyDescent="0.35">
      <c r="A1509" s="1" t="s">
        <v>862</v>
      </c>
      <c r="B1509" s="1" t="s">
        <v>3890</v>
      </c>
      <c r="C1509" t="str">
        <f t="shared" si="23"/>
        <v>Jones</v>
      </c>
      <c r="D1509" t="s">
        <v>6372</v>
      </c>
      <c r="E1509" t="s">
        <v>5854</v>
      </c>
    </row>
    <row r="1510" spans="1:5" ht="15.5" x14ac:dyDescent="0.35">
      <c r="A1510" s="1" t="s">
        <v>861</v>
      </c>
      <c r="B1510" s="1" t="s">
        <v>3891</v>
      </c>
      <c r="C1510" t="str">
        <f t="shared" si="23"/>
        <v>Tremblay</v>
      </c>
      <c r="D1510" t="s">
        <v>6372</v>
      </c>
      <c r="E1510" t="s">
        <v>4895</v>
      </c>
    </row>
    <row r="1511" spans="1:5" ht="15.5" x14ac:dyDescent="0.35">
      <c r="A1511" s="1" t="s">
        <v>860</v>
      </c>
      <c r="B1511" s="1" t="s">
        <v>3892</v>
      </c>
      <c r="C1511" t="str">
        <f t="shared" si="23"/>
        <v>Bellucci</v>
      </c>
      <c r="D1511" t="s">
        <v>6371</v>
      </c>
      <c r="E1511" t="s">
        <v>5855</v>
      </c>
    </row>
    <row r="1512" spans="1:5" ht="15.5" x14ac:dyDescent="0.35">
      <c r="A1512" s="1" t="s">
        <v>859</v>
      </c>
      <c r="B1512" s="1" t="s">
        <v>3893</v>
      </c>
      <c r="C1512" t="str">
        <f t="shared" si="23"/>
        <v>Collins</v>
      </c>
      <c r="D1512" t="s">
        <v>6372</v>
      </c>
      <c r="E1512" t="s">
        <v>4864</v>
      </c>
    </row>
    <row r="1513" spans="1:5" ht="15.5" x14ac:dyDescent="0.35">
      <c r="A1513" s="1" t="s">
        <v>858</v>
      </c>
      <c r="B1513" s="1" t="s">
        <v>3894</v>
      </c>
      <c r="C1513" t="str">
        <f t="shared" si="23"/>
        <v>Gillman</v>
      </c>
      <c r="D1513" t="s">
        <v>6372</v>
      </c>
      <c r="E1513" t="s">
        <v>5856</v>
      </c>
    </row>
    <row r="1514" spans="1:5" ht="15.5" x14ac:dyDescent="0.35">
      <c r="A1514" s="1" t="s">
        <v>857</v>
      </c>
      <c r="B1514" s="1" t="s">
        <v>3895</v>
      </c>
      <c r="C1514" t="str">
        <f t="shared" si="23"/>
        <v>West</v>
      </c>
      <c r="D1514" t="s">
        <v>6371</v>
      </c>
      <c r="E1514" t="s">
        <v>5857</v>
      </c>
    </row>
    <row r="1515" spans="1:5" ht="15.5" x14ac:dyDescent="0.35">
      <c r="A1515" s="1" t="s">
        <v>856</v>
      </c>
      <c r="B1515" s="1" t="s">
        <v>3896</v>
      </c>
      <c r="C1515" t="str">
        <f t="shared" si="23"/>
        <v>Chida</v>
      </c>
      <c r="D1515" t="s">
        <v>6372</v>
      </c>
      <c r="E1515" t="s">
        <v>5858</v>
      </c>
    </row>
    <row r="1516" spans="1:5" ht="15.5" x14ac:dyDescent="0.35">
      <c r="A1516" s="1" t="s">
        <v>855</v>
      </c>
      <c r="B1516" s="1" t="s">
        <v>3897</v>
      </c>
      <c r="C1516" t="str">
        <f t="shared" si="23"/>
        <v>Reisenauer</v>
      </c>
      <c r="D1516" t="s">
        <v>6372</v>
      </c>
      <c r="E1516" t="s">
        <v>4864</v>
      </c>
    </row>
    <row r="1517" spans="1:5" ht="15.5" x14ac:dyDescent="0.35">
      <c r="A1517" s="1" t="s">
        <v>854</v>
      </c>
      <c r="B1517" s="1" t="s">
        <v>3898</v>
      </c>
      <c r="C1517" t="str">
        <f t="shared" si="23"/>
        <v>Rosenberg-Wohl</v>
      </c>
      <c r="D1517" t="s">
        <v>6372</v>
      </c>
      <c r="E1517" t="s">
        <v>5633</v>
      </c>
    </row>
    <row r="1518" spans="1:5" ht="15.5" x14ac:dyDescent="0.35">
      <c r="A1518" s="1" t="s">
        <v>853</v>
      </c>
      <c r="B1518" s="1" t="s">
        <v>3899</v>
      </c>
      <c r="C1518" t="str">
        <f t="shared" si="23"/>
        <v>Theriault</v>
      </c>
      <c r="D1518" t="s">
        <v>6371</v>
      </c>
      <c r="E1518" t="s">
        <v>5859</v>
      </c>
    </row>
    <row r="1519" spans="1:5" ht="15.5" x14ac:dyDescent="0.35">
      <c r="A1519" s="1" t="s">
        <v>852</v>
      </c>
      <c r="B1519" s="1" t="s">
        <v>3900</v>
      </c>
      <c r="C1519" t="str">
        <f t="shared" si="23"/>
        <v>Manuel</v>
      </c>
      <c r="D1519" t="s">
        <v>6371</v>
      </c>
      <c r="E1519" t="s">
        <v>5107</v>
      </c>
    </row>
    <row r="1520" spans="1:5" ht="15.5" x14ac:dyDescent="0.35">
      <c r="A1520" s="1" t="s">
        <v>851</v>
      </c>
      <c r="B1520" s="1" t="s">
        <v>3901</v>
      </c>
      <c r="C1520" t="str">
        <f t="shared" si="23"/>
        <v>Demko</v>
      </c>
      <c r="D1520" t="s">
        <v>6371</v>
      </c>
      <c r="E1520" t="s">
        <v>5860</v>
      </c>
    </row>
    <row r="1521" spans="1:5" ht="15.5" x14ac:dyDescent="0.35">
      <c r="A1521" s="1" t="s">
        <v>850</v>
      </c>
      <c r="B1521" s="1" t="s">
        <v>3902</v>
      </c>
      <c r="C1521" t="str">
        <f t="shared" si="23"/>
        <v>Battaglia</v>
      </c>
      <c r="D1521" t="s">
        <v>6371</v>
      </c>
      <c r="E1521" t="s">
        <v>5861</v>
      </c>
    </row>
    <row r="1522" spans="1:5" ht="15.5" x14ac:dyDescent="0.35">
      <c r="A1522" s="1" t="s">
        <v>849</v>
      </c>
      <c r="B1522" s="1" t="s">
        <v>3903</v>
      </c>
      <c r="C1522" t="str">
        <f t="shared" si="23"/>
        <v>Follo</v>
      </c>
      <c r="D1522" t="s">
        <v>6372</v>
      </c>
      <c r="E1522" t="s">
        <v>5862</v>
      </c>
    </row>
    <row r="1523" spans="1:5" ht="15.5" x14ac:dyDescent="0.35">
      <c r="A1523" s="1" t="s">
        <v>848</v>
      </c>
      <c r="B1523" s="1" t="s">
        <v>3904</v>
      </c>
      <c r="C1523" t="str">
        <f t="shared" si="23"/>
        <v>Barana</v>
      </c>
      <c r="D1523" t="s">
        <v>6371</v>
      </c>
      <c r="E1523" t="s">
        <v>5252</v>
      </c>
    </row>
    <row r="1524" spans="1:5" ht="15.5" x14ac:dyDescent="0.35">
      <c r="A1524" s="1" t="s">
        <v>847</v>
      </c>
      <c r="B1524" s="1" t="s">
        <v>3905</v>
      </c>
      <c r="C1524" t="str">
        <f t="shared" si="23"/>
        <v>Lysaght</v>
      </c>
      <c r="D1524" t="s">
        <v>6372</v>
      </c>
      <c r="E1524" t="s">
        <v>5863</v>
      </c>
    </row>
    <row r="1525" spans="1:5" ht="15.5" x14ac:dyDescent="0.35">
      <c r="A1525" s="1" t="s">
        <v>846</v>
      </c>
      <c r="B1525" s="1" t="s">
        <v>3906</v>
      </c>
      <c r="C1525" t="str">
        <f t="shared" si="23"/>
        <v>Chalmers</v>
      </c>
      <c r="D1525" t="s">
        <v>6372</v>
      </c>
      <c r="E1525" t="s">
        <v>4927</v>
      </c>
    </row>
    <row r="1526" spans="1:5" ht="15.5" x14ac:dyDescent="0.35">
      <c r="A1526" s="1" t="s">
        <v>845</v>
      </c>
      <c r="B1526" s="1" t="s">
        <v>3907</v>
      </c>
      <c r="C1526" t="str">
        <f t="shared" si="23"/>
        <v>Phillippi</v>
      </c>
      <c r="D1526" t="s">
        <v>6372</v>
      </c>
      <c r="E1526" t="s">
        <v>5864</v>
      </c>
    </row>
    <row r="1527" spans="1:5" ht="15.5" x14ac:dyDescent="0.35">
      <c r="A1527" s="1" t="s">
        <v>844</v>
      </c>
      <c r="B1527" s="1" t="s">
        <v>3908</v>
      </c>
      <c r="C1527" t="str">
        <f t="shared" si="23"/>
        <v>MacPherson</v>
      </c>
      <c r="D1527" t="s">
        <v>6371</v>
      </c>
      <c r="E1527" t="s">
        <v>5865</v>
      </c>
    </row>
    <row r="1528" spans="1:5" ht="15.5" x14ac:dyDescent="0.35">
      <c r="A1528" s="1" t="s">
        <v>843</v>
      </c>
      <c r="B1528" s="1" t="s">
        <v>3909</v>
      </c>
      <c r="C1528" t="str">
        <f t="shared" si="23"/>
        <v>Delfidio</v>
      </c>
      <c r="D1528" t="s">
        <v>6371</v>
      </c>
      <c r="E1528" t="s">
        <v>5866</v>
      </c>
    </row>
    <row r="1529" spans="1:5" ht="15.5" x14ac:dyDescent="0.35">
      <c r="A1529" s="1" t="s">
        <v>842</v>
      </c>
      <c r="B1529" s="1" t="s">
        <v>3910</v>
      </c>
      <c r="C1529" t="str">
        <f t="shared" si="23"/>
        <v>Cummings</v>
      </c>
      <c r="D1529" t="s">
        <v>6372</v>
      </c>
      <c r="E1529" t="s">
        <v>5867</v>
      </c>
    </row>
    <row r="1530" spans="1:5" ht="15.5" x14ac:dyDescent="0.35">
      <c r="A1530" s="1" t="s">
        <v>841</v>
      </c>
      <c r="B1530" s="1" t="s">
        <v>3911</v>
      </c>
      <c r="C1530" t="str">
        <f t="shared" si="23"/>
        <v>Schroegel</v>
      </c>
      <c r="D1530" t="s">
        <v>6371</v>
      </c>
      <c r="E1530" t="s">
        <v>5868</v>
      </c>
    </row>
    <row r="1531" spans="1:5" ht="15.5" x14ac:dyDescent="0.35">
      <c r="A1531" s="1" t="s">
        <v>840</v>
      </c>
      <c r="B1531" s="1" t="s">
        <v>3912</v>
      </c>
      <c r="C1531" t="str">
        <f t="shared" si="23"/>
        <v>Williams</v>
      </c>
      <c r="D1531" t="s">
        <v>6371</v>
      </c>
      <c r="E1531" t="s">
        <v>4797</v>
      </c>
    </row>
    <row r="1532" spans="1:5" ht="15.5" x14ac:dyDescent="0.35">
      <c r="A1532" s="1" t="s">
        <v>839</v>
      </c>
      <c r="B1532" s="1" t="s">
        <v>3913</v>
      </c>
      <c r="C1532" t="str">
        <f t="shared" si="23"/>
        <v>Casey</v>
      </c>
      <c r="D1532" t="s">
        <v>6371</v>
      </c>
      <c r="E1532" t="s">
        <v>5869</v>
      </c>
    </row>
    <row r="1533" spans="1:5" ht="15.5" x14ac:dyDescent="0.35">
      <c r="A1533" s="1" t="s">
        <v>838</v>
      </c>
      <c r="B1533" s="1" t="s">
        <v>3914</v>
      </c>
      <c r="C1533" t="str">
        <f t="shared" si="23"/>
        <v>Randall</v>
      </c>
      <c r="D1533" t="s">
        <v>6372</v>
      </c>
      <c r="E1533" t="s">
        <v>5870</v>
      </c>
    </row>
    <row r="1534" spans="1:5" ht="15.5" x14ac:dyDescent="0.35">
      <c r="A1534" s="1" t="s">
        <v>837</v>
      </c>
      <c r="B1534" s="1" t="s">
        <v>3915</v>
      </c>
      <c r="C1534" t="str">
        <f t="shared" si="23"/>
        <v>Doyon</v>
      </c>
      <c r="D1534" t="s">
        <v>6372</v>
      </c>
      <c r="E1534" t="s">
        <v>5067</v>
      </c>
    </row>
    <row r="1535" spans="1:5" ht="15.5" x14ac:dyDescent="0.35">
      <c r="A1535" s="1" t="s">
        <v>836</v>
      </c>
      <c r="B1535" s="1" t="s">
        <v>3916</v>
      </c>
      <c r="C1535" t="str">
        <f t="shared" si="23"/>
        <v>Sankey</v>
      </c>
      <c r="D1535" t="s">
        <v>6371</v>
      </c>
      <c r="E1535" t="s">
        <v>4802</v>
      </c>
    </row>
    <row r="1536" spans="1:5" ht="15.5" x14ac:dyDescent="0.35">
      <c r="A1536" s="1" t="s">
        <v>835</v>
      </c>
      <c r="B1536" s="1" t="s">
        <v>3917</v>
      </c>
      <c r="C1536" t="str">
        <f t="shared" si="23"/>
        <v>Stilgenbauer</v>
      </c>
      <c r="D1536" t="s">
        <v>6372</v>
      </c>
      <c r="E1536" t="s">
        <v>4744</v>
      </c>
    </row>
    <row r="1537" spans="1:5" ht="15.5" x14ac:dyDescent="0.35">
      <c r="A1537" s="1" t="s">
        <v>834</v>
      </c>
      <c r="B1537" s="1" t="s">
        <v>3918</v>
      </c>
      <c r="C1537" t="str">
        <f t="shared" si="23"/>
        <v>Jaskiewicz</v>
      </c>
      <c r="D1537" t="s">
        <v>6372</v>
      </c>
      <c r="E1537" t="s">
        <v>4766</v>
      </c>
    </row>
    <row r="1538" spans="1:5" ht="15.5" x14ac:dyDescent="0.35">
      <c r="A1538" s="1" t="s">
        <v>833</v>
      </c>
      <c r="B1538" s="1" t="s">
        <v>3919</v>
      </c>
      <c r="C1538" t="str">
        <f t="shared" si="23"/>
        <v>Deppen</v>
      </c>
      <c r="D1538" t="s">
        <v>6371</v>
      </c>
      <c r="E1538" t="s">
        <v>5871</v>
      </c>
    </row>
    <row r="1539" spans="1:5" ht="15.5" x14ac:dyDescent="0.35">
      <c r="A1539" s="1" t="s">
        <v>832</v>
      </c>
      <c r="B1539" s="1" t="s">
        <v>3920</v>
      </c>
      <c r="C1539" t="str">
        <f t="shared" ref="C1539:C1602" si="24">LEFT(B1539,FIND(",",B1539)-1)</f>
        <v>Hine</v>
      </c>
      <c r="D1539" t="s">
        <v>6372</v>
      </c>
      <c r="E1539" t="s">
        <v>4922</v>
      </c>
    </row>
    <row r="1540" spans="1:5" ht="15.5" x14ac:dyDescent="0.35">
      <c r="A1540" s="1" t="s">
        <v>831</v>
      </c>
      <c r="B1540" s="1" t="s">
        <v>3921</v>
      </c>
      <c r="C1540" t="str">
        <f t="shared" si="24"/>
        <v>Mathews</v>
      </c>
      <c r="D1540" t="s">
        <v>6372</v>
      </c>
      <c r="E1540" t="s">
        <v>5872</v>
      </c>
    </row>
    <row r="1541" spans="1:5" ht="15.5" x14ac:dyDescent="0.35">
      <c r="A1541" s="1" t="s">
        <v>830</v>
      </c>
      <c r="B1541" s="1" t="s">
        <v>3922</v>
      </c>
      <c r="C1541" t="str">
        <f t="shared" si="24"/>
        <v>Yabu</v>
      </c>
      <c r="D1541" t="s">
        <v>6371</v>
      </c>
      <c r="E1541" t="s">
        <v>5873</v>
      </c>
    </row>
    <row r="1542" spans="1:5" ht="15.5" x14ac:dyDescent="0.35">
      <c r="A1542" s="1" t="s">
        <v>829</v>
      </c>
      <c r="B1542" s="1" t="s">
        <v>3923</v>
      </c>
      <c r="C1542" t="str">
        <f t="shared" si="24"/>
        <v>Strang</v>
      </c>
      <c r="D1542" t="s">
        <v>6371</v>
      </c>
      <c r="E1542" t="s">
        <v>5874</v>
      </c>
    </row>
    <row r="1543" spans="1:5" ht="15.5" x14ac:dyDescent="0.35">
      <c r="A1543" s="1" t="s">
        <v>828</v>
      </c>
      <c r="B1543" s="1" t="s">
        <v>3924</v>
      </c>
      <c r="C1543" t="str">
        <f t="shared" si="24"/>
        <v>Frank</v>
      </c>
      <c r="D1543" t="s">
        <v>6372</v>
      </c>
      <c r="E1543" t="s">
        <v>5875</v>
      </c>
    </row>
    <row r="1544" spans="1:5" ht="15.5" x14ac:dyDescent="0.35">
      <c r="A1544" s="1" t="s">
        <v>827</v>
      </c>
      <c r="B1544" s="1" t="s">
        <v>3925</v>
      </c>
      <c r="C1544" t="str">
        <f t="shared" si="24"/>
        <v>Shanley</v>
      </c>
      <c r="D1544" t="s">
        <v>6372</v>
      </c>
      <c r="E1544" t="s">
        <v>4766</v>
      </c>
    </row>
    <row r="1545" spans="1:5" ht="15.5" x14ac:dyDescent="0.35">
      <c r="A1545" s="1" t="s">
        <v>826</v>
      </c>
      <c r="B1545" s="1" t="s">
        <v>3926</v>
      </c>
      <c r="C1545" t="str">
        <f t="shared" si="24"/>
        <v>Mancebo Garcia</v>
      </c>
      <c r="D1545" t="s">
        <v>6372</v>
      </c>
      <c r="E1545" t="s">
        <v>5876</v>
      </c>
    </row>
    <row r="1546" spans="1:5" ht="15.5" x14ac:dyDescent="0.35">
      <c r="A1546" s="1" t="s">
        <v>825</v>
      </c>
      <c r="B1546" s="1" t="s">
        <v>3927</v>
      </c>
      <c r="C1546" t="str">
        <f t="shared" si="24"/>
        <v>Keehan</v>
      </c>
      <c r="D1546" t="s">
        <v>6372</v>
      </c>
      <c r="E1546" t="s">
        <v>5877</v>
      </c>
    </row>
    <row r="1547" spans="1:5" ht="15.5" x14ac:dyDescent="0.35">
      <c r="A1547" s="1" t="s">
        <v>824</v>
      </c>
      <c r="B1547" s="1" t="s">
        <v>3928</v>
      </c>
      <c r="C1547" t="str">
        <f t="shared" si="24"/>
        <v>Mahaney</v>
      </c>
      <c r="D1547" t="s">
        <v>6371</v>
      </c>
      <c r="E1547" t="s">
        <v>5363</v>
      </c>
    </row>
    <row r="1548" spans="1:5" ht="15.5" x14ac:dyDescent="0.35">
      <c r="A1548" s="1" t="s">
        <v>823</v>
      </c>
      <c r="B1548" s="1" t="s">
        <v>3929</v>
      </c>
      <c r="C1548" t="str">
        <f t="shared" si="24"/>
        <v>Nolan</v>
      </c>
      <c r="D1548" t="s">
        <v>6371</v>
      </c>
      <c r="E1548" t="s">
        <v>5878</v>
      </c>
    </row>
    <row r="1549" spans="1:5" ht="15.5" x14ac:dyDescent="0.35">
      <c r="A1549" s="1" t="s">
        <v>822</v>
      </c>
      <c r="B1549" s="1" t="s">
        <v>3930</v>
      </c>
      <c r="C1549" t="str">
        <f t="shared" si="24"/>
        <v>Sobrino</v>
      </c>
      <c r="D1549" t="s">
        <v>6371</v>
      </c>
      <c r="E1549" t="s">
        <v>5879</v>
      </c>
    </row>
    <row r="1550" spans="1:5" ht="15.5" x14ac:dyDescent="0.35">
      <c r="A1550" s="1" t="s">
        <v>821</v>
      </c>
      <c r="B1550" s="1" t="s">
        <v>3931</v>
      </c>
      <c r="C1550" t="str">
        <f t="shared" si="24"/>
        <v>Gennaro</v>
      </c>
      <c r="D1550" t="s">
        <v>6372</v>
      </c>
      <c r="E1550" t="s">
        <v>5880</v>
      </c>
    </row>
    <row r="1551" spans="1:5" ht="15.5" x14ac:dyDescent="0.35">
      <c r="A1551" s="1" t="s">
        <v>820</v>
      </c>
      <c r="B1551" s="1" t="s">
        <v>3932</v>
      </c>
      <c r="C1551" t="str">
        <f t="shared" si="24"/>
        <v>Mayer</v>
      </c>
      <c r="D1551" t="s">
        <v>6371</v>
      </c>
      <c r="E1551" t="s">
        <v>4746</v>
      </c>
    </row>
    <row r="1552" spans="1:5" ht="15.5" x14ac:dyDescent="0.35">
      <c r="A1552" s="1" t="s">
        <v>819</v>
      </c>
      <c r="B1552" s="1" t="s">
        <v>3933</v>
      </c>
      <c r="C1552" t="str">
        <f t="shared" si="24"/>
        <v>Becker</v>
      </c>
      <c r="D1552" t="s">
        <v>6372</v>
      </c>
      <c r="E1552" t="s">
        <v>5881</v>
      </c>
    </row>
    <row r="1553" spans="1:5" ht="15.5" x14ac:dyDescent="0.35">
      <c r="A1553" s="1" t="s">
        <v>818</v>
      </c>
      <c r="B1553" s="1" t="s">
        <v>3934</v>
      </c>
      <c r="C1553" t="str">
        <f t="shared" si="24"/>
        <v>Moore</v>
      </c>
      <c r="D1553" t="s">
        <v>6372</v>
      </c>
      <c r="E1553" t="s">
        <v>5118</v>
      </c>
    </row>
    <row r="1554" spans="1:5" ht="15.5" x14ac:dyDescent="0.35">
      <c r="A1554" s="1" t="s">
        <v>817</v>
      </c>
      <c r="B1554" s="1" t="s">
        <v>3935</v>
      </c>
      <c r="C1554" t="str">
        <f t="shared" si="24"/>
        <v>Platt</v>
      </c>
      <c r="D1554" t="s">
        <v>6372</v>
      </c>
      <c r="E1554" t="s">
        <v>5882</v>
      </c>
    </row>
    <row r="1555" spans="1:5" ht="15.5" x14ac:dyDescent="0.35">
      <c r="A1555" s="1" t="s">
        <v>816</v>
      </c>
      <c r="B1555" s="1" t="s">
        <v>3936</v>
      </c>
      <c r="C1555" t="str">
        <f t="shared" si="24"/>
        <v>Brodeur</v>
      </c>
      <c r="D1555" t="s">
        <v>6371</v>
      </c>
      <c r="E1555" t="s">
        <v>5883</v>
      </c>
    </row>
    <row r="1556" spans="1:5" ht="15.5" x14ac:dyDescent="0.35">
      <c r="A1556" s="1" t="s">
        <v>815</v>
      </c>
      <c r="B1556" s="1" t="s">
        <v>3937</v>
      </c>
      <c r="C1556" t="str">
        <f t="shared" si="24"/>
        <v>Knight Pech</v>
      </c>
      <c r="D1556" t="s">
        <v>6371</v>
      </c>
      <c r="E1556" t="s">
        <v>4897</v>
      </c>
    </row>
    <row r="1557" spans="1:5" ht="15.5" x14ac:dyDescent="0.35">
      <c r="A1557" s="1" t="s">
        <v>814</v>
      </c>
      <c r="B1557" s="1" t="s">
        <v>3938</v>
      </c>
      <c r="C1557" t="str">
        <f t="shared" si="24"/>
        <v>Richter</v>
      </c>
      <c r="D1557" t="s">
        <v>6372</v>
      </c>
      <c r="E1557" t="s">
        <v>5884</v>
      </c>
    </row>
    <row r="1558" spans="1:5" ht="15.5" x14ac:dyDescent="0.35">
      <c r="A1558" s="1" t="s">
        <v>813</v>
      </c>
      <c r="B1558" s="1" t="s">
        <v>3939</v>
      </c>
      <c r="C1558" t="str">
        <f t="shared" si="24"/>
        <v>Jubinski</v>
      </c>
      <c r="D1558" t="s">
        <v>6371</v>
      </c>
      <c r="E1558" t="s">
        <v>5885</v>
      </c>
    </row>
    <row r="1559" spans="1:5" ht="15.5" x14ac:dyDescent="0.35">
      <c r="A1559" s="1" t="s">
        <v>812</v>
      </c>
      <c r="B1559" s="1" t="s">
        <v>3940</v>
      </c>
      <c r="C1559" t="str">
        <f t="shared" si="24"/>
        <v>Wall</v>
      </c>
      <c r="D1559" t="s">
        <v>6371</v>
      </c>
      <c r="E1559" t="s">
        <v>5783</v>
      </c>
    </row>
    <row r="1560" spans="1:5" ht="15.5" x14ac:dyDescent="0.35">
      <c r="A1560" s="1" t="s">
        <v>811</v>
      </c>
      <c r="B1560" s="1" t="s">
        <v>3941</v>
      </c>
      <c r="C1560" t="str">
        <f t="shared" si="24"/>
        <v>McKay</v>
      </c>
      <c r="D1560" t="s">
        <v>6371</v>
      </c>
      <c r="E1560" t="s">
        <v>5886</v>
      </c>
    </row>
    <row r="1561" spans="1:5" ht="15.5" x14ac:dyDescent="0.35">
      <c r="A1561" s="1" t="s">
        <v>810</v>
      </c>
      <c r="B1561" s="1" t="s">
        <v>3942</v>
      </c>
      <c r="C1561" t="str">
        <f t="shared" si="24"/>
        <v>Oh</v>
      </c>
      <c r="D1561" t="s">
        <v>6371</v>
      </c>
      <c r="E1561" t="s">
        <v>5887</v>
      </c>
    </row>
    <row r="1562" spans="1:5" ht="15.5" x14ac:dyDescent="0.35">
      <c r="A1562" s="1" t="s">
        <v>809</v>
      </c>
      <c r="B1562" s="1" t="s">
        <v>3943</v>
      </c>
      <c r="C1562" t="str">
        <f t="shared" si="24"/>
        <v>Kessell</v>
      </c>
      <c r="D1562" t="s">
        <v>6372</v>
      </c>
      <c r="E1562" t="s">
        <v>5888</v>
      </c>
    </row>
    <row r="1563" spans="1:5" ht="15.5" x14ac:dyDescent="0.35">
      <c r="A1563" s="1" t="s">
        <v>808</v>
      </c>
      <c r="B1563" s="1" t="s">
        <v>3944</v>
      </c>
      <c r="C1563" t="str">
        <f t="shared" si="24"/>
        <v>Hidalgo Zambrano</v>
      </c>
      <c r="D1563" t="s">
        <v>6372</v>
      </c>
      <c r="E1563" t="s">
        <v>5889</v>
      </c>
    </row>
    <row r="1564" spans="1:5" ht="15.5" x14ac:dyDescent="0.35">
      <c r="A1564" s="1" t="s">
        <v>807</v>
      </c>
      <c r="B1564" s="1" t="s">
        <v>3945</v>
      </c>
      <c r="C1564" t="str">
        <f t="shared" si="24"/>
        <v>Caprario</v>
      </c>
      <c r="D1564" t="s">
        <v>6372</v>
      </c>
      <c r="E1564" t="s">
        <v>5890</v>
      </c>
    </row>
    <row r="1565" spans="1:5" ht="15.5" x14ac:dyDescent="0.35">
      <c r="A1565" s="1" t="s">
        <v>806</v>
      </c>
      <c r="B1565" s="1" t="s">
        <v>3946</v>
      </c>
      <c r="C1565" t="str">
        <f t="shared" si="24"/>
        <v>Ryan</v>
      </c>
      <c r="D1565" t="s">
        <v>6372</v>
      </c>
      <c r="E1565" t="s">
        <v>4861</v>
      </c>
    </row>
    <row r="1566" spans="1:5" ht="15.5" x14ac:dyDescent="0.35">
      <c r="A1566" s="1" t="s">
        <v>805</v>
      </c>
      <c r="B1566" s="1" t="s">
        <v>3947</v>
      </c>
      <c r="C1566" t="str">
        <f t="shared" si="24"/>
        <v>Hoffman</v>
      </c>
      <c r="D1566" t="s">
        <v>6372</v>
      </c>
      <c r="E1566" t="s">
        <v>5891</v>
      </c>
    </row>
    <row r="1567" spans="1:5" ht="15.5" x14ac:dyDescent="0.35">
      <c r="A1567" s="1" t="s">
        <v>804</v>
      </c>
      <c r="B1567" s="1" t="s">
        <v>3948</v>
      </c>
      <c r="C1567" t="str">
        <f t="shared" si="24"/>
        <v>Wong</v>
      </c>
      <c r="D1567" t="s">
        <v>6371</v>
      </c>
      <c r="E1567" t="s">
        <v>5892</v>
      </c>
    </row>
    <row r="1568" spans="1:5" ht="15.5" x14ac:dyDescent="0.35">
      <c r="A1568" s="1" t="s">
        <v>803</v>
      </c>
      <c r="B1568" s="1" t="s">
        <v>3949</v>
      </c>
      <c r="C1568" t="str">
        <f t="shared" si="24"/>
        <v>Lea</v>
      </c>
      <c r="D1568" t="s">
        <v>6371</v>
      </c>
      <c r="E1568" t="s">
        <v>5040</v>
      </c>
    </row>
    <row r="1569" spans="1:5" ht="15.5" x14ac:dyDescent="0.35">
      <c r="A1569" s="1" t="s">
        <v>802</v>
      </c>
      <c r="B1569" s="1" t="s">
        <v>3950</v>
      </c>
      <c r="C1569" t="str">
        <f t="shared" si="24"/>
        <v>Patterson</v>
      </c>
      <c r="D1569" t="s">
        <v>6372</v>
      </c>
      <c r="E1569" t="s">
        <v>5893</v>
      </c>
    </row>
    <row r="1570" spans="1:5" ht="15.5" x14ac:dyDescent="0.35">
      <c r="A1570" s="1" t="s">
        <v>801</v>
      </c>
      <c r="B1570" s="1" t="s">
        <v>3951</v>
      </c>
      <c r="C1570" t="str">
        <f t="shared" si="24"/>
        <v>Quigley</v>
      </c>
      <c r="D1570" t="s">
        <v>6371</v>
      </c>
      <c r="E1570" t="s">
        <v>5894</v>
      </c>
    </row>
    <row r="1571" spans="1:5" ht="15.5" x14ac:dyDescent="0.35">
      <c r="A1571" s="1" t="s">
        <v>800</v>
      </c>
      <c r="B1571" s="1" t="s">
        <v>3952</v>
      </c>
      <c r="C1571" t="str">
        <f t="shared" si="24"/>
        <v>Korir</v>
      </c>
      <c r="D1571" t="s">
        <v>6372</v>
      </c>
      <c r="E1571" t="s">
        <v>5533</v>
      </c>
    </row>
    <row r="1572" spans="1:5" ht="15.5" x14ac:dyDescent="0.35">
      <c r="A1572" s="1" t="s">
        <v>799</v>
      </c>
      <c r="B1572" s="1" t="s">
        <v>3953</v>
      </c>
      <c r="C1572" t="str">
        <f t="shared" si="24"/>
        <v>Downs</v>
      </c>
      <c r="D1572" t="s">
        <v>6371</v>
      </c>
      <c r="E1572" t="s">
        <v>5536</v>
      </c>
    </row>
    <row r="1573" spans="1:5" ht="15.5" x14ac:dyDescent="0.35">
      <c r="A1573" s="1" t="s">
        <v>798</v>
      </c>
      <c r="B1573" s="1" t="s">
        <v>3954</v>
      </c>
      <c r="C1573" t="str">
        <f t="shared" si="24"/>
        <v>Young</v>
      </c>
      <c r="D1573" t="s">
        <v>6372</v>
      </c>
      <c r="E1573" t="s">
        <v>5895</v>
      </c>
    </row>
    <row r="1574" spans="1:5" ht="15.5" x14ac:dyDescent="0.35">
      <c r="A1574" s="1" t="s">
        <v>797</v>
      </c>
      <c r="B1574" s="1" t="s">
        <v>3955</v>
      </c>
      <c r="C1574" t="str">
        <f t="shared" si="24"/>
        <v>Zywek</v>
      </c>
      <c r="D1574" t="s">
        <v>6372</v>
      </c>
      <c r="E1574" t="s">
        <v>5896</v>
      </c>
    </row>
    <row r="1575" spans="1:5" ht="15.5" x14ac:dyDescent="0.35">
      <c r="A1575" s="1" t="s">
        <v>796</v>
      </c>
      <c r="B1575" s="1" t="s">
        <v>3956</v>
      </c>
      <c r="C1575" t="str">
        <f t="shared" si="24"/>
        <v>Faulkner</v>
      </c>
      <c r="D1575" t="s">
        <v>6372</v>
      </c>
      <c r="E1575" t="s">
        <v>5897</v>
      </c>
    </row>
    <row r="1576" spans="1:5" ht="15.5" x14ac:dyDescent="0.35">
      <c r="A1576" s="1" t="s">
        <v>795</v>
      </c>
      <c r="B1576" s="1" t="s">
        <v>3957</v>
      </c>
      <c r="C1576" t="str">
        <f t="shared" si="24"/>
        <v>Erspamer</v>
      </c>
      <c r="D1576" t="s">
        <v>6372</v>
      </c>
      <c r="E1576" t="s">
        <v>4742</v>
      </c>
    </row>
    <row r="1577" spans="1:5" ht="15.5" x14ac:dyDescent="0.35">
      <c r="A1577" s="1" t="s">
        <v>794</v>
      </c>
      <c r="B1577" s="1" t="s">
        <v>3958</v>
      </c>
      <c r="C1577" t="str">
        <f t="shared" si="24"/>
        <v>Campbell</v>
      </c>
      <c r="D1577" t="s">
        <v>6371</v>
      </c>
      <c r="E1577" t="s">
        <v>5898</v>
      </c>
    </row>
    <row r="1578" spans="1:5" ht="15.5" x14ac:dyDescent="0.35">
      <c r="A1578" s="1" t="s">
        <v>793</v>
      </c>
      <c r="B1578" s="1" t="s">
        <v>3959</v>
      </c>
      <c r="C1578" t="str">
        <f t="shared" si="24"/>
        <v>Addison</v>
      </c>
      <c r="D1578" t="s">
        <v>6372</v>
      </c>
      <c r="E1578" t="s">
        <v>5899</v>
      </c>
    </row>
    <row r="1579" spans="1:5" ht="15.5" x14ac:dyDescent="0.35">
      <c r="A1579" s="1" t="s">
        <v>792</v>
      </c>
      <c r="B1579" s="1" t="s">
        <v>3960</v>
      </c>
      <c r="C1579" t="str">
        <f t="shared" si="24"/>
        <v>Wu</v>
      </c>
      <c r="D1579" t="s">
        <v>6372</v>
      </c>
      <c r="E1579" t="s">
        <v>5900</v>
      </c>
    </row>
    <row r="1580" spans="1:5" ht="15.5" x14ac:dyDescent="0.35">
      <c r="A1580" s="1" t="s">
        <v>791</v>
      </c>
      <c r="B1580" s="1" t="s">
        <v>3961</v>
      </c>
      <c r="C1580" t="str">
        <f t="shared" si="24"/>
        <v>Millett</v>
      </c>
      <c r="D1580" t="s">
        <v>6371</v>
      </c>
      <c r="E1580" t="s">
        <v>5901</v>
      </c>
    </row>
    <row r="1581" spans="1:5" ht="15.5" x14ac:dyDescent="0.35">
      <c r="A1581" s="1" t="s">
        <v>790</v>
      </c>
      <c r="B1581" s="1" t="s">
        <v>3962</v>
      </c>
      <c r="C1581" t="str">
        <f t="shared" si="24"/>
        <v>Bosl</v>
      </c>
      <c r="D1581" t="s">
        <v>6372</v>
      </c>
      <c r="E1581" t="s">
        <v>4862</v>
      </c>
    </row>
    <row r="1582" spans="1:5" ht="15.5" x14ac:dyDescent="0.35">
      <c r="A1582" s="1" t="s">
        <v>789</v>
      </c>
      <c r="B1582" s="1" t="s">
        <v>3963</v>
      </c>
      <c r="C1582" t="str">
        <f t="shared" si="24"/>
        <v>Goldberg</v>
      </c>
      <c r="D1582" t="s">
        <v>6372</v>
      </c>
      <c r="E1582" t="s">
        <v>5902</v>
      </c>
    </row>
    <row r="1583" spans="1:5" ht="15.5" x14ac:dyDescent="0.35">
      <c r="A1583" s="1" t="s">
        <v>788</v>
      </c>
      <c r="B1583" s="1" t="s">
        <v>3964</v>
      </c>
      <c r="C1583" t="str">
        <f t="shared" si="24"/>
        <v>Kelley</v>
      </c>
      <c r="D1583" t="s">
        <v>6372</v>
      </c>
      <c r="E1583" t="s">
        <v>5903</v>
      </c>
    </row>
    <row r="1584" spans="1:5" ht="15.5" x14ac:dyDescent="0.35">
      <c r="A1584" s="1" t="s">
        <v>787</v>
      </c>
      <c r="B1584" s="1" t="s">
        <v>3965</v>
      </c>
      <c r="C1584" t="str">
        <f t="shared" si="24"/>
        <v>Johnston</v>
      </c>
      <c r="D1584" t="s">
        <v>6373</v>
      </c>
      <c r="E1584" t="s">
        <v>5904</v>
      </c>
    </row>
    <row r="1585" spans="1:5" ht="15.5" x14ac:dyDescent="0.35">
      <c r="A1585" s="1" t="s">
        <v>786</v>
      </c>
      <c r="B1585" s="1" t="s">
        <v>3966</v>
      </c>
      <c r="C1585" t="str">
        <f t="shared" si="24"/>
        <v>Keating</v>
      </c>
      <c r="D1585" t="s">
        <v>6371</v>
      </c>
      <c r="E1585" t="s">
        <v>5905</v>
      </c>
    </row>
    <row r="1586" spans="1:5" ht="15.5" x14ac:dyDescent="0.35">
      <c r="A1586" s="1" t="s">
        <v>785</v>
      </c>
      <c r="B1586" s="1" t="s">
        <v>3967</v>
      </c>
      <c r="C1586" t="str">
        <f t="shared" si="24"/>
        <v>Duhon</v>
      </c>
      <c r="D1586" t="s">
        <v>6373</v>
      </c>
      <c r="E1586" t="s">
        <v>5906</v>
      </c>
    </row>
    <row r="1587" spans="1:5" ht="15.5" x14ac:dyDescent="0.35">
      <c r="A1587" s="1" t="s">
        <v>784</v>
      </c>
      <c r="B1587" s="1" t="s">
        <v>3968</v>
      </c>
      <c r="C1587" t="str">
        <f t="shared" si="24"/>
        <v>Briseno</v>
      </c>
      <c r="D1587" t="s">
        <v>6371</v>
      </c>
      <c r="E1587" t="s">
        <v>5907</v>
      </c>
    </row>
    <row r="1588" spans="1:5" ht="15.5" x14ac:dyDescent="0.35">
      <c r="A1588" s="1" t="s">
        <v>783</v>
      </c>
      <c r="B1588" s="1" t="s">
        <v>3969</v>
      </c>
      <c r="C1588" t="str">
        <f t="shared" si="24"/>
        <v>Besse</v>
      </c>
      <c r="D1588" t="s">
        <v>6372</v>
      </c>
      <c r="E1588" t="s">
        <v>5908</v>
      </c>
    </row>
    <row r="1589" spans="1:5" ht="15.5" x14ac:dyDescent="0.35">
      <c r="A1589" s="1" t="s">
        <v>782</v>
      </c>
      <c r="B1589" s="1" t="s">
        <v>3970</v>
      </c>
      <c r="C1589" t="str">
        <f t="shared" si="24"/>
        <v>Shillings</v>
      </c>
      <c r="D1589" t="s">
        <v>6372</v>
      </c>
      <c r="E1589" t="s">
        <v>5909</v>
      </c>
    </row>
    <row r="1590" spans="1:5" ht="15.5" x14ac:dyDescent="0.35">
      <c r="A1590" s="1" t="s">
        <v>781</v>
      </c>
      <c r="B1590" s="1" t="s">
        <v>3971</v>
      </c>
      <c r="C1590" t="str">
        <f t="shared" si="24"/>
        <v>Tate</v>
      </c>
      <c r="D1590" t="s">
        <v>6371</v>
      </c>
      <c r="E1590" t="s">
        <v>5910</v>
      </c>
    </row>
    <row r="1591" spans="1:5" ht="15.5" x14ac:dyDescent="0.35">
      <c r="A1591" s="1" t="s">
        <v>780</v>
      </c>
      <c r="B1591" s="1" t="s">
        <v>3972</v>
      </c>
      <c r="C1591" t="str">
        <f t="shared" si="24"/>
        <v>Arsenault</v>
      </c>
      <c r="D1591" t="s">
        <v>6372</v>
      </c>
      <c r="E1591" t="s">
        <v>5078</v>
      </c>
    </row>
    <row r="1592" spans="1:5" ht="15.5" x14ac:dyDescent="0.35">
      <c r="A1592" s="1" t="s">
        <v>779</v>
      </c>
      <c r="B1592" s="1" t="s">
        <v>3973</v>
      </c>
      <c r="C1592" t="str">
        <f t="shared" si="24"/>
        <v>Hengoed</v>
      </c>
      <c r="D1592" t="s">
        <v>6372</v>
      </c>
      <c r="E1592" t="s">
        <v>5155</v>
      </c>
    </row>
    <row r="1593" spans="1:5" ht="15.5" x14ac:dyDescent="0.35">
      <c r="A1593" s="1" t="s">
        <v>778</v>
      </c>
      <c r="B1593" s="1" t="s">
        <v>3974</v>
      </c>
      <c r="C1593" t="str">
        <f t="shared" si="24"/>
        <v>Aller</v>
      </c>
      <c r="D1593" t="s">
        <v>6372</v>
      </c>
      <c r="E1593" t="s">
        <v>4915</v>
      </c>
    </row>
    <row r="1594" spans="1:5" ht="15.5" x14ac:dyDescent="0.35">
      <c r="A1594" s="1" t="s">
        <v>777</v>
      </c>
      <c r="B1594" s="1" t="s">
        <v>3975</v>
      </c>
      <c r="C1594" t="str">
        <f t="shared" si="24"/>
        <v>Pisano</v>
      </c>
      <c r="D1594" t="s">
        <v>6373</v>
      </c>
      <c r="E1594" t="s">
        <v>5161</v>
      </c>
    </row>
    <row r="1595" spans="1:5" ht="15.5" x14ac:dyDescent="0.35">
      <c r="A1595" s="1" t="s">
        <v>776</v>
      </c>
      <c r="B1595" s="1" t="s">
        <v>3976</v>
      </c>
      <c r="C1595" t="str">
        <f t="shared" si="24"/>
        <v>Sanca</v>
      </c>
      <c r="D1595" t="s">
        <v>6372</v>
      </c>
      <c r="E1595" t="s">
        <v>5911</v>
      </c>
    </row>
    <row r="1596" spans="1:5" ht="15.5" x14ac:dyDescent="0.35">
      <c r="A1596" s="1" t="s">
        <v>775</v>
      </c>
      <c r="B1596" s="1" t="s">
        <v>3977</v>
      </c>
      <c r="C1596" t="str">
        <f t="shared" si="24"/>
        <v>Bond</v>
      </c>
      <c r="D1596" t="s">
        <v>6371</v>
      </c>
      <c r="E1596" t="s">
        <v>4893</v>
      </c>
    </row>
    <row r="1597" spans="1:5" ht="15.5" x14ac:dyDescent="0.35">
      <c r="A1597" s="1" t="s">
        <v>774</v>
      </c>
      <c r="B1597" s="1" t="s">
        <v>3978</v>
      </c>
      <c r="C1597" t="str">
        <f t="shared" si="24"/>
        <v>Carron</v>
      </c>
      <c r="D1597" t="s">
        <v>6373</v>
      </c>
      <c r="E1597" t="s">
        <v>5912</v>
      </c>
    </row>
    <row r="1598" spans="1:5" ht="15.5" x14ac:dyDescent="0.35">
      <c r="A1598" s="1" t="s">
        <v>773</v>
      </c>
      <c r="B1598" s="1" t="s">
        <v>3979</v>
      </c>
      <c r="C1598" t="str">
        <f t="shared" si="24"/>
        <v>Ellwanger</v>
      </c>
      <c r="D1598" t="s">
        <v>6372</v>
      </c>
      <c r="E1598" t="s">
        <v>5913</v>
      </c>
    </row>
    <row r="1599" spans="1:5" ht="15.5" x14ac:dyDescent="0.35">
      <c r="A1599" s="1" t="s">
        <v>772</v>
      </c>
      <c r="B1599" s="1" t="s">
        <v>3980</v>
      </c>
      <c r="C1599" t="str">
        <f t="shared" si="24"/>
        <v>Hanson</v>
      </c>
      <c r="D1599" t="s">
        <v>6372</v>
      </c>
      <c r="E1599" t="s">
        <v>5914</v>
      </c>
    </row>
    <row r="1600" spans="1:5" ht="15.5" x14ac:dyDescent="0.35">
      <c r="A1600" s="1" t="s">
        <v>771</v>
      </c>
      <c r="B1600" s="1" t="s">
        <v>3981</v>
      </c>
      <c r="C1600" t="str">
        <f t="shared" si="24"/>
        <v>Tucker</v>
      </c>
      <c r="D1600" t="s">
        <v>6372</v>
      </c>
      <c r="E1600" t="s">
        <v>5915</v>
      </c>
    </row>
    <row r="1601" spans="1:5" ht="15.5" x14ac:dyDescent="0.35">
      <c r="A1601" s="1" t="s">
        <v>770</v>
      </c>
      <c r="B1601" s="1" t="s">
        <v>3982</v>
      </c>
      <c r="C1601" t="str">
        <f t="shared" si="24"/>
        <v>Counts</v>
      </c>
      <c r="D1601" t="s">
        <v>6372</v>
      </c>
      <c r="E1601" t="s">
        <v>5061</v>
      </c>
    </row>
    <row r="1602" spans="1:5" ht="15.5" x14ac:dyDescent="0.35">
      <c r="A1602" s="1" t="s">
        <v>769</v>
      </c>
      <c r="B1602" s="1" t="s">
        <v>3983</v>
      </c>
      <c r="C1602" t="str">
        <f t="shared" si="24"/>
        <v>Carson</v>
      </c>
      <c r="D1602" t="s">
        <v>6371</v>
      </c>
      <c r="E1602" t="s">
        <v>5916</v>
      </c>
    </row>
    <row r="1603" spans="1:5" ht="15.5" x14ac:dyDescent="0.35">
      <c r="A1603" s="1" t="s">
        <v>768</v>
      </c>
      <c r="B1603" s="1" t="s">
        <v>3984</v>
      </c>
      <c r="C1603" t="str">
        <f t="shared" ref="C1603:C1666" si="25">LEFT(B1603,FIND(",",B1603)-1)</f>
        <v>Haines</v>
      </c>
      <c r="D1603" t="s">
        <v>6372</v>
      </c>
      <c r="E1603" t="s">
        <v>5413</v>
      </c>
    </row>
    <row r="1604" spans="1:5" ht="15.5" x14ac:dyDescent="0.35">
      <c r="A1604" s="1" t="s">
        <v>767</v>
      </c>
      <c r="B1604" s="1" t="s">
        <v>3985</v>
      </c>
      <c r="C1604" t="str">
        <f t="shared" si="25"/>
        <v>Schnabel</v>
      </c>
      <c r="D1604" t="s">
        <v>6372</v>
      </c>
      <c r="E1604" t="s">
        <v>4842</v>
      </c>
    </row>
    <row r="1605" spans="1:5" ht="15.5" x14ac:dyDescent="0.35">
      <c r="A1605" s="1" t="s">
        <v>766</v>
      </c>
      <c r="B1605" s="1" t="s">
        <v>3986</v>
      </c>
      <c r="C1605" t="str">
        <f t="shared" si="25"/>
        <v>Thind</v>
      </c>
      <c r="D1605" t="s">
        <v>6372</v>
      </c>
      <c r="E1605" t="s">
        <v>5917</v>
      </c>
    </row>
    <row r="1606" spans="1:5" ht="15.5" x14ac:dyDescent="0.35">
      <c r="A1606" s="1" t="s">
        <v>765</v>
      </c>
      <c r="B1606" s="1" t="s">
        <v>3987</v>
      </c>
      <c r="C1606" t="str">
        <f t="shared" si="25"/>
        <v>Simon</v>
      </c>
      <c r="D1606" t="s">
        <v>6373</v>
      </c>
      <c r="E1606" t="s">
        <v>5670</v>
      </c>
    </row>
    <row r="1607" spans="1:5" ht="15.5" x14ac:dyDescent="0.35">
      <c r="A1607" s="1" t="s">
        <v>764</v>
      </c>
      <c r="B1607" s="1" t="s">
        <v>3988</v>
      </c>
      <c r="C1607" t="str">
        <f t="shared" si="25"/>
        <v>Arciniaga</v>
      </c>
      <c r="D1607" t="s">
        <v>6372</v>
      </c>
      <c r="E1607" t="s">
        <v>4807</v>
      </c>
    </row>
    <row r="1608" spans="1:5" ht="15.5" x14ac:dyDescent="0.35">
      <c r="A1608" s="1" t="s">
        <v>763</v>
      </c>
      <c r="B1608" s="1" t="s">
        <v>3989</v>
      </c>
      <c r="C1608" t="str">
        <f t="shared" si="25"/>
        <v>Ryan</v>
      </c>
      <c r="D1608" t="s">
        <v>6372</v>
      </c>
      <c r="E1608" t="s">
        <v>5918</v>
      </c>
    </row>
    <row r="1609" spans="1:5" ht="15.5" x14ac:dyDescent="0.35">
      <c r="A1609" s="1" t="s">
        <v>762</v>
      </c>
      <c r="B1609" s="1" t="s">
        <v>3990</v>
      </c>
      <c r="C1609" t="str">
        <f t="shared" si="25"/>
        <v>Lizak</v>
      </c>
      <c r="D1609" t="s">
        <v>6371</v>
      </c>
      <c r="E1609" t="s">
        <v>5919</v>
      </c>
    </row>
    <row r="1610" spans="1:5" ht="15.5" x14ac:dyDescent="0.35">
      <c r="A1610" s="1" t="s">
        <v>761</v>
      </c>
      <c r="B1610" s="1" t="s">
        <v>3991</v>
      </c>
      <c r="C1610" t="str">
        <f t="shared" si="25"/>
        <v>Howery</v>
      </c>
      <c r="D1610" t="s">
        <v>6371</v>
      </c>
      <c r="E1610" t="s">
        <v>5161</v>
      </c>
    </row>
    <row r="1611" spans="1:5" ht="15.5" x14ac:dyDescent="0.35">
      <c r="A1611" s="1" t="s">
        <v>760</v>
      </c>
      <c r="B1611" s="1" t="s">
        <v>3992</v>
      </c>
      <c r="C1611" t="str">
        <f t="shared" si="25"/>
        <v>Crain</v>
      </c>
      <c r="D1611" t="s">
        <v>6371</v>
      </c>
      <c r="E1611" t="s">
        <v>5920</v>
      </c>
    </row>
    <row r="1612" spans="1:5" ht="15.5" x14ac:dyDescent="0.35">
      <c r="A1612" s="1" t="s">
        <v>759</v>
      </c>
      <c r="B1612" s="1" t="s">
        <v>3993</v>
      </c>
      <c r="C1612" t="str">
        <f t="shared" si="25"/>
        <v>Hotze</v>
      </c>
      <c r="D1612" t="s">
        <v>6371</v>
      </c>
      <c r="E1612" t="s">
        <v>5921</v>
      </c>
    </row>
    <row r="1613" spans="1:5" ht="15.5" x14ac:dyDescent="0.35">
      <c r="A1613" s="1" t="s">
        <v>758</v>
      </c>
      <c r="B1613" s="1" t="s">
        <v>3994</v>
      </c>
      <c r="C1613" t="str">
        <f t="shared" si="25"/>
        <v>Chauhan</v>
      </c>
      <c r="D1613" t="s">
        <v>6371</v>
      </c>
      <c r="E1613" t="s">
        <v>5066</v>
      </c>
    </row>
    <row r="1614" spans="1:5" ht="15.5" x14ac:dyDescent="0.35">
      <c r="A1614" s="1" t="s">
        <v>757</v>
      </c>
      <c r="B1614" s="1" t="s">
        <v>3995</v>
      </c>
      <c r="C1614" t="str">
        <f t="shared" si="25"/>
        <v>Raab</v>
      </c>
      <c r="D1614" t="s">
        <v>6372</v>
      </c>
      <c r="E1614" t="s">
        <v>5922</v>
      </c>
    </row>
    <row r="1615" spans="1:5" ht="15.5" x14ac:dyDescent="0.35">
      <c r="A1615" s="1" t="s">
        <v>756</v>
      </c>
      <c r="B1615" s="1" t="s">
        <v>3996</v>
      </c>
      <c r="C1615" t="str">
        <f t="shared" si="25"/>
        <v>McKown</v>
      </c>
      <c r="D1615" t="s">
        <v>6371</v>
      </c>
      <c r="E1615" t="s">
        <v>5923</v>
      </c>
    </row>
    <row r="1616" spans="1:5" ht="15.5" x14ac:dyDescent="0.35">
      <c r="A1616" s="1" t="s">
        <v>755</v>
      </c>
      <c r="B1616" s="1" t="s">
        <v>3997</v>
      </c>
      <c r="C1616" t="str">
        <f t="shared" si="25"/>
        <v>Schiemann</v>
      </c>
      <c r="D1616" t="s">
        <v>6372</v>
      </c>
      <c r="E1616" t="s">
        <v>4922</v>
      </c>
    </row>
    <row r="1617" spans="1:5" ht="15.5" x14ac:dyDescent="0.35">
      <c r="A1617" s="1" t="s">
        <v>754</v>
      </c>
      <c r="B1617" s="1" t="s">
        <v>3998</v>
      </c>
      <c r="C1617" t="str">
        <f t="shared" si="25"/>
        <v>Cress</v>
      </c>
      <c r="D1617" t="s">
        <v>6371</v>
      </c>
      <c r="E1617" t="s">
        <v>5924</v>
      </c>
    </row>
    <row r="1618" spans="1:5" ht="15.5" x14ac:dyDescent="0.35">
      <c r="A1618" s="1" t="s">
        <v>753</v>
      </c>
      <c r="B1618" s="1" t="s">
        <v>3999</v>
      </c>
      <c r="C1618" t="str">
        <f t="shared" si="25"/>
        <v>Mawson</v>
      </c>
      <c r="D1618" t="s">
        <v>6372</v>
      </c>
      <c r="E1618" t="s">
        <v>5925</v>
      </c>
    </row>
    <row r="1619" spans="1:5" ht="15.5" x14ac:dyDescent="0.35">
      <c r="A1619" s="1" t="s">
        <v>752</v>
      </c>
      <c r="B1619" s="1" t="s">
        <v>4000</v>
      </c>
      <c r="C1619" t="str">
        <f t="shared" si="25"/>
        <v>Wigginton</v>
      </c>
      <c r="D1619" t="s">
        <v>6371</v>
      </c>
      <c r="E1619" t="s">
        <v>5501</v>
      </c>
    </row>
    <row r="1620" spans="1:5" ht="15.5" x14ac:dyDescent="0.35">
      <c r="A1620" s="1" t="s">
        <v>751</v>
      </c>
      <c r="B1620" s="1" t="s">
        <v>4001</v>
      </c>
      <c r="C1620" t="str">
        <f t="shared" si="25"/>
        <v>Wang</v>
      </c>
      <c r="D1620" t="s">
        <v>6372</v>
      </c>
      <c r="E1620" t="s">
        <v>5926</v>
      </c>
    </row>
    <row r="1621" spans="1:5" ht="15.5" x14ac:dyDescent="0.35">
      <c r="A1621" s="1" t="s">
        <v>750</v>
      </c>
      <c r="B1621" s="1" t="s">
        <v>4002</v>
      </c>
      <c r="C1621" t="str">
        <f t="shared" si="25"/>
        <v>Schroeder</v>
      </c>
      <c r="D1621" t="s">
        <v>6371</v>
      </c>
      <c r="E1621" t="s">
        <v>5927</v>
      </c>
    </row>
    <row r="1622" spans="1:5" ht="15.5" x14ac:dyDescent="0.35">
      <c r="A1622" s="1" t="s">
        <v>749</v>
      </c>
      <c r="B1622" s="1" t="s">
        <v>4003</v>
      </c>
      <c r="C1622" t="str">
        <f t="shared" si="25"/>
        <v>Leonard</v>
      </c>
      <c r="D1622" t="s">
        <v>6371</v>
      </c>
      <c r="E1622" t="s">
        <v>5928</v>
      </c>
    </row>
    <row r="1623" spans="1:5" ht="15.5" x14ac:dyDescent="0.35">
      <c r="A1623" s="1" t="s">
        <v>748</v>
      </c>
      <c r="B1623" s="1" t="s">
        <v>4004</v>
      </c>
      <c r="C1623" t="str">
        <f t="shared" si="25"/>
        <v>Tissue</v>
      </c>
      <c r="D1623" t="s">
        <v>6372</v>
      </c>
      <c r="E1623" t="s">
        <v>4887</v>
      </c>
    </row>
    <row r="1624" spans="1:5" ht="15.5" x14ac:dyDescent="0.35">
      <c r="A1624" s="1" t="s">
        <v>747</v>
      </c>
      <c r="B1624" s="1" t="s">
        <v>4005</v>
      </c>
      <c r="C1624" t="str">
        <f t="shared" si="25"/>
        <v>Wood</v>
      </c>
      <c r="D1624" t="s">
        <v>6372</v>
      </c>
      <c r="E1624" t="s">
        <v>5223</v>
      </c>
    </row>
    <row r="1625" spans="1:5" ht="15.5" x14ac:dyDescent="0.35">
      <c r="A1625" s="1" t="s">
        <v>746</v>
      </c>
      <c r="B1625" s="1" t="s">
        <v>4006</v>
      </c>
      <c r="C1625" t="str">
        <f t="shared" si="25"/>
        <v>Denny</v>
      </c>
      <c r="D1625" t="s">
        <v>6371</v>
      </c>
      <c r="E1625" t="s">
        <v>5087</v>
      </c>
    </row>
    <row r="1626" spans="1:5" ht="15.5" x14ac:dyDescent="0.35">
      <c r="A1626" s="1" t="s">
        <v>745</v>
      </c>
      <c r="B1626" s="1" t="s">
        <v>4007</v>
      </c>
      <c r="C1626" t="str">
        <f t="shared" si="25"/>
        <v>Testa</v>
      </c>
      <c r="D1626" t="s">
        <v>6371</v>
      </c>
      <c r="E1626" t="s">
        <v>4802</v>
      </c>
    </row>
    <row r="1627" spans="1:5" ht="15.5" x14ac:dyDescent="0.35">
      <c r="A1627" s="1" t="s">
        <v>744</v>
      </c>
      <c r="B1627" s="1" t="s">
        <v>4008</v>
      </c>
      <c r="C1627" t="str">
        <f t="shared" si="25"/>
        <v>Mooney</v>
      </c>
      <c r="D1627" t="s">
        <v>6373</v>
      </c>
      <c r="E1627" t="s">
        <v>5929</v>
      </c>
    </row>
    <row r="1628" spans="1:5" ht="15.5" x14ac:dyDescent="0.35">
      <c r="A1628" s="1" t="s">
        <v>743</v>
      </c>
      <c r="B1628" s="1" t="s">
        <v>4009</v>
      </c>
      <c r="C1628" t="str">
        <f t="shared" si="25"/>
        <v>Buchholtz</v>
      </c>
      <c r="D1628" t="s">
        <v>6371</v>
      </c>
      <c r="E1628" t="s">
        <v>5930</v>
      </c>
    </row>
    <row r="1629" spans="1:5" ht="15.5" x14ac:dyDescent="0.35">
      <c r="A1629" s="1" t="s">
        <v>742</v>
      </c>
      <c r="B1629" s="1" t="s">
        <v>4010</v>
      </c>
      <c r="C1629" t="str">
        <f t="shared" si="25"/>
        <v>Hoyt</v>
      </c>
      <c r="D1629" t="s">
        <v>6372</v>
      </c>
      <c r="E1629" t="s">
        <v>4798</v>
      </c>
    </row>
    <row r="1630" spans="1:5" ht="15.5" x14ac:dyDescent="0.35">
      <c r="A1630" s="1" t="s">
        <v>741</v>
      </c>
      <c r="B1630" s="1" t="s">
        <v>4011</v>
      </c>
      <c r="C1630" t="str">
        <f t="shared" si="25"/>
        <v>Cabada</v>
      </c>
      <c r="D1630" t="s">
        <v>6372</v>
      </c>
      <c r="E1630" t="s">
        <v>5931</v>
      </c>
    </row>
    <row r="1631" spans="1:5" ht="15.5" x14ac:dyDescent="0.35">
      <c r="A1631" s="1" t="s">
        <v>740</v>
      </c>
      <c r="B1631" s="1" t="s">
        <v>4012</v>
      </c>
      <c r="C1631" t="str">
        <f t="shared" si="25"/>
        <v>Lobaciute</v>
      </c>
      <c r="D1631" t="s">
        <v>6371</v>
      </c>
      <c r="E1631" t="s">
        <v>5932</v>
      </c>
    </row>
    <row r="1632" spans="1:5" ht="15.5" x14ac:dyDescent="0.35">
      <c r="A1632" s="1" t="s">
        <v>739</v>
      </c>
      <c r="B1632" s="1" t="s">
        <v>4013</v>
      </c>
      <c r="C1632" t="str">
        <f t="shared" si="25"/>
        <v>Dawes</v>
      </c>
      <c r="D1632" t="s">
        <v>6372</v>
      </c>
      <c r="E1632" t="s">
        <v>4922</v>
      </c>
    </row>
    <row r="1633" spans="1:5" ht="15.5" x14ac:dyDescent="0.35">
      <c r="A1633" s="1" t="s">
        <v>738</v>
      </c>
      <c r="B1633" s="1" t="s">
        <v>4014</v>
      </c>
      <c r="C1633" t="str">
        <f t="shared" si="25"/>
        <v>Deppen</v>
      </c>
      <c r="D1633" t="s">
        <v>6372</v>
      </c>
      <c r="E1633" t="s">
        <v>5933</v>
      </c>
    </row>
    <row r="1634" spans="1:5" ht="15.5" x14ac:dyDescent="0.35">
      <c r="A1634" s="1" t="s">
        <v>737</v>
      </c>
      <c r="B1634" s="1" t="s">
        <v>4015</v>
      </c>
      <c r="C1634" t="str">
        <f t="shared" si="25"/>
        <v>Oberndorfer</v>
      </c>
      <c r="D1634" t="s">
        <v>6371</v>
      </c>
      <c r="E1634" t="s">
        <v>5621</v>
      </c>
    </row>
    <row r="1635" spans="1:5" ht="15.5" x14ac:dyDescent="0.35">
      <c r="A1635" s="1" t="s">
        <v>736</v>
      </c>
      <c r="B1635" s="1" t="s">
        <v>4016</v>
      </c>
      <c r="C1635" t="str">
        <f t="shared" si="25"/>
        <v>Hetherington</v>
      </c>
      <c r="D1635" t="s">
        <v>6372</v>
      </c>
      <c r="E1635" t="s">
        <v>5934</v>
      </c>
    </row>
    <row r="1636" spans="1:5" ht="15.5" x14ac:dyDescent="0.35">
      <c r="A1636" s="1" t="s">
        <v>735</v>
      </c>
      <c r="B1636" s="1" t="s">
        <v>4017</v>
      </c>
      <c r="C1636" t="str">
        <f t="shared" si="25"/>
        <v>Murray</v>
      </c>
      <c r="D1636" t="s">
        <v>6371</v>
      </c>
      <c r="E1636" t="s">
        <v>5935</v>
      </c>
    </row>
    <row r="1637" spans="1:5" ht="15.5" x14ac:dyDescent="0.35">
      <c r="A1637" s="1" t="s">
        <v>734</v>
      </c>
      <c r="B1637" s="1" t="s">
        <v>4018</v>
      </c>
      <c r="C1637" t="str">
        <f t="shared" si="25"/>
        <v>Higden</v>
      </c>
      <c r="D1637" t="s">
        <v>6371</v>
      </c>
      <c r="E1637" t="s">
        <v>5135</v>
      </c>
    </row>
    <row r="1638" spans="1:5" ht="15.5" x14ac:dyDescent="0.35">
      <c r="A1638" s="1" t="s">
        <v>733</v>
      </c>
      <c r="B1638" s="1" t="s">
        <v>4019</v>
      </c>
      <c r="C1638" t="str">
        <f t="shared" si="25"/>
        <v>Rediger</v>
      </c>
      <c r="D1638" t="s">
        <v>6371</v>
      </c>
      <c r="E1638" t="s">
        <v>5936</v>
      </c>
    </row>
    <row r="1639" spans="1:5" ht="15.5" x14ac:dyDescent="0.35">
      <c r="A1639" s="1" t="s">
        <v>732</v>
      </c>
      <c r="B1639" s="1" t="s">
        <v>4020</v>
      </c>
      <c r="C1639" t="str">
        <f t="shared" si="25"/>
        <v>Huff</v>
      </c>
      <c r="D1639" t="s">
        <v>6371</v>
      </c>
      <c r="E1639" t="s">
        <v>5937</v>
      </c>
    </row>
    <row r="1640" spans="1:5" ht="15.5" x14ac:dyDescent="0.35">
      <c r="A1640" s="1" t="s">
        <v>731</v>
      </c>
      <c r="B1640" s="1" t="s">
        <v>4021</v>
      </c>
      <c r="C1640" t="str">
        <f t="shared" si="25"/>
        <v>Hall</v>
      </c>
      <c r="D1640" t="s">
        <v>6372</v>
      </c>
      <c r="E1640" t="s">
        <v>5938</v>
      </c>
    </row>
    <row r="1641" spans="1:5" ht="15.5" x14ac:dyDescent="0.35">
      <c r="A1641" s="1" t="s">
        <v>730</v>
      </c>
      <c r="B1641" s="1" t="s">
        <v>4022</v>
      </c>
      <c r="C1641" t="str">
        <f t="shared" si="25"/>
        <v>Grise</v>
      </c>
      <c r="D1641" t="s">
        <v>6371</v>
      </c>
      <c r="E1641" t="s">
        <v>5939</v>
      </c>
    </row>
    <row r="1642" spans="1:5" ht="15.5" x14ac:dyDescent="0.35">
      <c r="A1642" s="1" t="s">
        <v>729</v>
      </c>
      <c r="B1642" s="1" t="s">
        <v>4023</v>
      </c>
      <c r="C1642" t="str">
        <f t="shared" si="25"/>
        <v>Skildum</v>
      </c>
      <c r="D1642" t="s">
        <v>6371</v>
      </c>
      <c r="E1642" t="s">
        <v>5940</v>
      </c>
    </row>
    <row r="1643" spans="1:5" ht="15.5" x14ac:dyDescent="0.35">
      <c r="A1643" s="1" t="s">
        <v>728</v>
      </c>
      <c r="B1643" s="1" t="s">
        <v>4024</v>
      </c>
      <c r="C1643" t="str">
        <f t="shared" si="25"/>
        <v>Yang</v>
      </c>
      <c r="D1643" t="s">
        <v>6371</v>
      </c>
      <c r="E1643" t="s">
        <v>5115</v>
      </c>
    </row>
    <row r="1644" spans="1:5" ht="15.5" x14ac:dyDescent="0.35">
      <c r="A1644" s="1" t="s">
        <v>727</v>
      </c>
      <c r="B1644" s="1" t="s">
        <v>4025</v>
      </c>
      <c r="C1644" t="str">
        <f t="shared" si="25"/>
        <v>Fischer-Daly</v>
      </c>
      <c r="D1644" t="s">
        <v>6371</v>
      </c>
      <c r="E1644" t="s">
        <v>5154</v>
      </c>
    </row>
    <row r="1645" spans="1:5" ht="15.5" x14ac:dyDescent="0.35">
      <c r="A1645" s="1" t="s">
        <v>726</v>
      </c>
      <c r="B1645" s="1" t="s">
        <v>4026</v>
      </c>
      <c r="C1645" t="str">
        <f t="shared" si="25"/>
        <v>Asher</v>
      </c>
      <c r="D1645" t="s">
        <v>6372</v>
      </c>
      <c r="E1645" t="s">
        <v>4877</v>
      </c>
    </row>
    <row r="1646" spans="1:5" ht="15.5" x14ac:dyDescent="0.35">
      <c r="A1646" s="1" t="s">
        <v>725</v>
      </c>
      <c r="B1646" s="1" t="s">
        <v>4027</v>
      </c>
      <c r="C1646" t="str">
        <f t="shared" si="25"/>
        <v>Zhou</v>
      </c>
      <c r="D1646" t="s">
        <v>6372</v>
      </c>
      <c r="E1646" t="s">
        <v>5941</v>
      </c>
    </row>
    <row r="1647" spans="1:5" ht="15.5" x14ac:dyDescent="0.35">
      <c r="A1647" s="1" t="s">
        <v>724</v>
      </c>
      <c r="B1647" s="1" t="s">
        <v>4028</v>
      </c>
      <c r="C1647" t="str">
        <f t="shared" si="25"/>
        <v>Rudder</v>
      </c>
      <c r="D1647" t="s">
        <v>6373</v>
      </c>
      <c r="E1647" t="s">
        <v>5677</v>
      </c>
    </row>
    <row r="1648" spans="1:5" ht="15.5" x14ac:dyDescent="0.35">
      <c r="A1648" s="1" t="s">
        <v>723</v>
      </c>
      <c r="B1648" s="1" t="s">
        <v>4029</v>
      </c>
      <c r="C1648" t="str">
        <f t="shared" si="25"/>
        <v>Cartmell</v>
      </c>
      <c r="D1648" t="s">
        <v>6372</v>
      </c>
      <c r="E1648" t="s">
        <v>4880</v>
      </c>
    </row>
    <row r="1649" spans="1:5" ht="15.5" x14ac:dyDescent="0.35">
      <c r="A1649" s="1" t="s">
        <v>722</v>
      </c>
      <c r="B1649" s="1" t="s">
        <v>4030</v>
      </c>
      <c r="C1649" t="str">
        <f t="shared" si="25"/>
        <v>Troland</v>
      </c>
      <c r="D1649" t="s">
        <v>6372</v>
      </c>
      <c r="E1649" t="s">
        <v>4938</v>
      </c>
    </row>
    <row r="1650" spans="1:5" ht="15.5" x14ac:dyDescent="0.35">
      <c r="A1650" s="1" t="s">
        <v>721</v>
      </c>
      <c r="B1650" s="1" t="s">
        <v>4031</v>
      </c>
      <c r="C1650" t="str">
        <f t="shared" si="25"/>
        <v>Hall</v>
      </c>
      <c r="D1650" t="s">
        <v>6371</v>
      </c>
      <c r="E1650" t="s">
        <v>5924</v>
      </c>
    </row>
    <row r="1651" spans="1:5" ht="15.5" x14ac:dyDescent="0.35">
      <c r="A1651" s="1" t="s">
        <v>720</v>
      </c>
      <c r="B1651" s="1" t="s">
        <v>4032</v>
      </c>
      <c r="C1651" t="str">
        <f t="shared" si="25"/>
        <v>Berg</v>
      </c>
      <c r="D1651" t="s">
        <v>6373</v>
      </c>
      <c r="E1651" t="s">
        <v>4810</v>
      </c>
    </row>
    <row r="1652" spans="1:5" ht="15.5" x14ac:dyDescent="0.35">
      <c r="A1652" s="1" t="s">
        <v>719</v>
      </c>
      <c r="B1652" s="1" t="s">
        <v>4033</v>
      </c>
      <c r="C1652" t="str">
        <f t="shared" si="25"/>
        <v>Engtrakul</v>
      </c>
      <c r="D1652" t="s">
        <v>6372</v>
      </c>
      <c r="E1652" t="s">
        <v>5942</v>
      </c>
    </row>
    <row r="1653" spans="1:5" ht="15.5" x14ac:dyDescent="0.35">
      <c r="A1653" s="1" t="s">
        <v>718</v>
      </c>
      <c r="B1653" s="1" t="s">
        <v>4034</v>
      </c>
      <c r="C1653" t="str">
        <f t="shared" si="25"/>
        <v>Leonhardt</v>
      </c>
      <c r="D1653" t="s">
        <v>6371</v>
      </c>
      <c r="E1653" t="s">
        <v>5943</v>
      </c>
    </row>
    <row r="1654" spans="1:5" ht="15.5" x14ac:dyDescent="0.35">
      <c r="A1654" s="1" t="s">
        <v>717</v>
      </c>
      <c r="B1654" s="1" t="s">
        <v>4035</v>
      </c>
      <c r="C1654" t="str">
        <f t="shared" si="25"/>
        <v>Goetz</v>
      </c>
      <c r="D1654" t="s">
        <v>6371</v>
      </c>
      <c r="E1654" t="s">
        <v>5137</v>
      </c>
    </row>
    <row r="1655" spans="1:5" ht="15.5" x14ac:dyDescent="0.35">
      <c r="A1655" s="1" t="s">
        <v>716</v>
      </c>
      <c r="B1655" s="1" t="s">
        <v>4036</v>
      </c>
      <c r="C1655" t="str">
        <f t="shared" si="25"/>
        <v>Cacharelis</v>
      </c>
      <c r="D1655" t="s">
        <v>6372</v>
      </c>
      <c r="E1655" t="s">
        <v>5944</v>
      </c>
    </row>
    <row r="1656" spans="1:5" ht="15.5" x14ac:dyDescent="0.35">
      <c r="A1656" s="1" t="s">
        <v>715</v>
      </c>
      <c r="B1656" s="1" t="s">
        <v>4037</v>
      </c>
      <c r="C1656" t="str">
        <f t="shared" si="25"/>
        <v>Kariolis</v>
      </c>
      <c r="D1656" t="s">
        <v>6372</v>
      </c>
      <c r="E1656" t="s">
        <v>5945</v>
      </c>
    </row>
    <row r="1657" spans="1:5" ht="15.5" x14ac:dyDescent="0.35">
      <c r="A1657" s="1" t="s">
        <v>714</v>
      </c>
      <c r="B1657" s="1" t="s">
        <v>4038</v>
      </c>
      <c r="C1657" t="str">
        <f t="shared" si="25"/>
        <v>Zelwin</v>
      </c>
      <c r="D1657" t="s">
        <v>6372</v>
      </c>
      <c r="E1657" t="s">
        <v>4856</v>
      </c>
    </row>
    <row r="1658" spans="1:5" ht="15.5" x14ac:dyDescent="0.35">
      <c r="A1658" s="1" t="s">
        <v>713</v>
      </c>
      <c r="B1658" s="1" t="s">
        <v>4039</v>
      </c>
      <c r="C1658" t="str">
        <f t="shared" si="25"/>
        <v>Barry</v>
      </c>
      <c r="D1658" t="s">
        <v>6371</v>
      </c>
      <c r="E1658" t="s">
        <v>5946</v>
      </c>
    </row>
    <row r="1659" spans="1:5" ht="15.5" x14ac:dyDescent="0.35">
      <c r="A1659" s="1" t="s">
        <v>712</v>
      </c>
      <c r="B1659" s="1" t="s">
        <v>4040</v>
      </c>
      <c r="C1659" t="str">
        <f t="shared" si="25"/>
        <v>Bannon</v>
      </c>
      <c r="D1659" t="s">
        <v>6373</v>
      </c>
      <c r="E1659" t="s">
        <v>5947</v>
      </c>
    </row>
    <row r="1660" spans="1:5" ht="15.5" x14ac:dyDescent="0.35">
      <c r="A1660" s="1" t="s">
        <v>711</v>
      </c>
      <c r="B1660" s="1" t="s">
        <v>4041</v>
      </c>
      <c r="C1660" t="str">
        <f t="shared" si="25"/>
        <v>Chang</v>
      </c>
      <c r="D1660" t="s">
        <v>6371</v>
      </c>
      <c r="E1660" t="s">
        <v>4719</v>
      </c>
    </row>
    <row r="1661" spans="1:5" ht="15.5" x14ac:dyDescent="0.35">
      <c r="A1661" s="1" t="s">
        <v>710</v>
      </c>
      <c r="B1661" s="1" t="s">
        <v>4042</v>
      </c>
      <c r="C1661" t="str">
        <f t="shared" si="25"/>
        <v>Vetter</v>
      </c>
      <c r="D1661" t="s">
        <v>6372</v>
      </c>
      <c r="E1661" t="s">
        <v>5948</v>
      </c>
    </row>
    <row r="1662" spans="1:5" ht="15.5" x14ac:dyDescent="0.35">
      <c r="A1662" s="1" t="s">
        <v>709</v>
      </c>
      <c r="B1662" s="1" t="s">
        <v>4043</v>
      </c>
      <c r="C1662" t="str">
        <f t="shared" si="25"/>
        <v>Jablonski</v>
      </c>
      <c r="D1662" t="s">
        <v>6373</v>
      </c>
      <c r="E1662" t="s">
        <v>5949</v>
      </c>
    </row>
    <row r="1663" spans="1:5" ht="15.5" x14ac:dyDescent="0.35">
      <c r="A1663" s="1" t="s">
        <v>708</v>
      </c>
      <c r="B1663" s="1" t="s">
        <v>4044</v>
      </c>
      <c r="C1663" t="str">
        <f t="shared" si="25"/>
        <v>Jakubowitch</v>
      </c>
      <c r="D1663" t="s">
        <v>6372</v>
      </c>
      <c r="E1663" t="s">
        <v>4927</v>
      </c>
    </row>
    <row r="1664" spans="1:5" ht="15.5" x14ac:dyDescent="0.35">
      <c r="A1664" s="1" t="s">
        <v>707</v>
      </c>
      <c r="B1664" s="1" t="s">
        <v>4045</v>
      </c>
      <c r="C1664" t="str">
        <f t="shared" si="25"/>
        <v>Altshuler</v>
      </c>
      <c r="D1664" t="s">
        <v>6371</v>
      </c>
      <c r="E1664" t="s">
        <v>5950</v>
      </c>
    </row>
    <row r="1665" spans="1:5" ht="15.5" x14ac:dyDescent="0.35">
      <c r="A1665" s="1" t="s">
        <v>706</v>
      </c>
      <c r="B1665" s="1" t="s">
        <v>4046</v>
      </c>
      <c r="C1665" t="str">
        <f t="shared" si="25"/>
        <v>Ugarte</v>
      </c>
      <c r="D1665" t="s">
        <v>6372</v>
      </c>
      <c r="E1665" t="s">
        <v>5951</v>
      </c>
    </row>
    <row r="1666" spans="1:5" ht="15.5" x14ac:dyDescent="0.35">
      <c r="A1666" s="1" t="s">
        <v>705</v>
      </c>
      <c r="B1666" s="1" t="s">
        <v>4047</v>
      </c>
      <c r="C1666" t="str">
        <f t="shared" si="25"/>
        <v>Tusso</v>
      </c>
      <c r="D1666" t="s">
        <v>6372</v>
      </c>
      <c r="E1666" t="s">
        <v>5952</v>
      </c>
    </row>
    <row r="1667" spans="1:5" ht="15.5" x14ac:dyDescent="0.35">
      <c r="A1667" s="1" t="s">
        <v>704</v>
      </c>
      <c r="B1667" s="1" t="s">
        <v>4048</v>
      </c>
      <c r="C1667" t="str">
        <f t="shared" ref="C1667:C1730" si="26">LEFT(B1667,FIND(",",B1667)-1)</f>
        <v>Johnson</v>
      </c>
      <c r="D1667" t="s">
        <v>6372</v>
      </c>
      <c r="E1667" t="s">
        <v>5953</v>
      </c>
    </row>
    <row r="1668" spans="1:5" ht="15.5" x14ac:dyDescent="0.35">
      <c r="A1668" s="1" t="s">
        <v>703</v>
      </c>
      <c r="B1668" s="1" t="s">
        <v>4049</v>
      </c>
      <c r="C1668" t="str">
        <f t="shared" si="26"/>
        <v>Landry</v>
      </c>
      <c r="D1668" t="s">
        <v>6372</v>
      </c>
      <c r="E1668" t="s">
        <v>4757</v>
      </c>
    </row>
    <row r="1669" spans="1:5" ht="15.5" x14ac:dyDescent="0.35">
      <c r="A1669" s="1" t="s">
        <v>702</v>
      </c>
      <c r="B1669" s="1" t="s">
        <v>4050</v>
      </c>
      <c r="C1669" t="str">
        <f t="shared" si="26"/>
        <v>McDonald</v>
      </c>
      <c r="D1669" t="s">
        <v>6372</v>
      </c>
      <c r="E1669" t="s">
        <v>5954</v>
      </c>
    </row>
    <row r="1670" spans="1:5" ht="15.5" x14ac:dyDescent="0.35">
      <c r="A1670" s="1" t="s">
        <v>701</v>
      </c>
      <c r="B1670" s="1" t="s">
        <v>4051</v>
      </c>
      <c r="C1670" t="str">
        <f t="shared" si="26"/>
        <v>Dunlap</v>
      </c>
      <c r="D1670" t="s">
        <v>6372</v>
      </c>
      <c r="E1670" t="s">
        <v>4864</v>
      </c>
    </row>
    <row r="1671" spans="1:5" ht="15.5" x14ac:dyDescent="0.35">
      <c r="A1671" s="1" t="s">
        <v>700</v>
      </c>
      <c r="B1671" s="1" t="s">
        <v>4052</v>
      </c>
      <c r="C1671" t="str">
        <f t="shared" si="26"/>
        <v>Larue</v>
      </c>
      <c r="D1671" t="s">
        <v>6372</v>
      </c>
      <c r="E1671" t="s">
        <v>5955</v>
      </c>
    </row>
    <row r="1672" spans="1:5" ht="15.5" x14ac:dyDescent="0.35">
      <c r="A1672" s="1" t="s">
        <v>699</v>
      </c>
      <c r="B1672" s="1" t="s">
        <v>4053</v>
      </c>
      <c r="C1672" t="str">
        <f t="shared" si="26"/>
        <v>Hodge</v>
      </c>
      <c r="D1672" t="s">
        <v>6371</v>
      </c>
      <c r="E1672" t="s">
        <v>5956</v>
      </c>
    </row>
    <row r="1673" spans="1:5" ht="15.5" x14ac:dyDescent="0.35">
      <c r="A1673" s="1" t="s">
        <v>698</v>
      </c>
      <c r="B1673" s="1" t="s">
        <v>4054</v>
      </c>
      <c r="C1673" t="str">
        <f t="shared" si="26"/>
        <v>Marcus</v>
      </c>
      <c r="D1673" t="s">
        <v>6372</v>
      </c>
      <c r="E1673" t="s">
        <v>5877</v>
      </c>
    </row>
    <row r="1674" spans="1:5" ht="15.5" x14ac:dyDescent="0.35">
      <c r="A1674" s="1" t="s">
        <v>697</v>
      </c>
      <c r="B1674" s="1" t="s">
        <v>4055</v>
      </c>
      <c r="C1674" t="str">
        <f t="shared" si="26"/>
        <v>Daubert</v>
      </c>
      <c r="D1674" t="s">
        <v>6371</v>
      </c>
      <c r="E1674" t="s">
        <v>5878</v>
      </c>
    </row>
    <row r="1675" spans="1:5" ht="15.5" x14ac:dyDescent="0.35">
      <c r="A1675" s="1" t="s">
        <v>696</v>
      </c>
      <c r="B1675" s="1" t="s">
        <v>4056</v>
      </c>
      <c r="C1675" t="str">
        <f t="shared" si="26"/>
        <v>Close</v>
      </c>
      <c r="D1675" t="s">
        <v>6371</v>
      </c>
      <c r="E1675" t="s">
        <v>5791</v>
      </c>
    </row>
    <row r="1676" spans="1:5" ht="15.5" x14ac:dyDescent="0.35">
      <c r="A1676" s="1" t="s">
        <v>695</v>
      </c>
      <c r="B1676" s="1" t="s">
        <v>4057</v>
      </c>
      <c r="C1676" t="str">
        <f t="shared" si="26"/>
        <v>Roels</v>
      </c>
      <c r="D1676" t="s">
        <v>6372</v>
      </c>
      <c r="E1676" t="s">
        <v>5957</v>
      </c>
    </row>
    <row r="1677" spans="1:5" ht="15.5" x14ac:dyDescent="0.35">
      <c r="A1677" s="1" t="s">
        <v>694</v>
      </c>
      <c r="B1677" s="1" t="s">
        <v>4058</v>
      </c>
      <c r="C1677" t="str">
        <f t="shared" si="26"/>
        <v>Venosky</v>
      </c>
      <c r="D1677" t="s">
        <v>6371</v>
      </c>
      <c r="E1677" t="s">
        <v>5958</v>
      </c>
    </row>
    <row r="1678" spans="1:5" ht="15.5" x14ac:dyDescent="0.35">
      <c r="A1678" s="1" t="s">
        <v>693</v>
      </c>
      <c r="B1678" s="1" t="s">
        <v>4059</v>
      </c>
      <c r="C1678" t="str">
        <f t="shared" si="26"/>
        <v>Gosnell</v>
      </c>
      <c r="D1678" t="s">
        <v>6371</v>
      </c>
      <c r="E1678" t="s">
        <v>5959</v>
      </c>
    </row>
    <row r="1679" spans="1:5" ht="15.5" x14ac:dyDescent="0.35">
      <c r="A1679" s="1" t="s">
        <v>692</v>
      </c>
      <c r="B1679" s="1" t="s">
        <v>4060</v>
      </c>
      <c r="C1679" t="str">
        <f t="shared" si="26"/>
        <v>Chewning-Kulick</v>
      </c>
      <c r="D1679" t="s">
        <v>6372</v>
      </c>
      <c r="E1679" t="s">
        <v>5960</v>
      </c>
    </row>
    <row r="1680" spans="1:5" ht="15.5" x14ac:dyDescent="0.35">
      <c r="A1680" s="1" t="s">
        <v>691</v>
      </c>
      <c r="B1680" s="1" t="s">
        <v>4061</v>
      </c>
      <c r="C1680" t="str">
        <f t="shared" si="26"/>
        <v>McCarron</v>
      </c>
      <c r="D1680" t="s">
        <v>6371</v>
      </c>
      <c r="E1680" t="s">
        <v>5961</v>
      </c>
    </row>
    <row r="1681" spans="1:5" ht="15.5" x14ac:dyDescent="0.35">
      <c r="A1681" s="1" t="s">
        <v>690</v>
      </c>
      <c r="B1681" s="1" t="s">
        <v>4062</v>
      </c>
      <c r="C1681" t="str">
        <f t="shared" si="26"/>
        <v>Manion</v>
      </c>
      <c r="D1681" t="s">
        <v>6371</v>
      </c>
      <c r="E1681" t="s">
        <v>5962</v>
      </c>
    </row>
    <row r="1682" spans="1:5" ht="15.5" x14ac:dyDescent="0.35">
      <c r="A1682" s="1" t="s">
        <v>689</v>
      </c>
      <c r="B1682" s="1" t="s">
        <v>4063</v>
      </c>
      <c r="C1682" t="str">
        <f t="shared" si="26"/>
        <v>Strong</v>
      </c>
      <c r="D1682" t="s">
        <v>6372</v>
      </c>
      <c r="E1682" t="s">
        <v>5963</v>
      </c>
    </row>
    <row r="1683" spans="1:5" ht="15.5" x14ac:dyDescent="0.35">
      <c r="A1683" s="1" t="s">
        <v>688</v>
      </c>
      <c r="B1683" s="1" t="s">
        <v>4064</v>
      </c>
      <c r="C1683" t="str">
        <f t="shared" si="26"/>
        <v>Leblanc</v>
      </c>
      <c r="D1683" t="s">
        <v>6372</v>
      </c>
      <c r="E1683" t="s">
        <v>5633</v>
      </c>
    </row>
    <row r="1684" spans="1:5" ht="15.5" x14ac:dyDescent="0.35">
      <c r="A1684" s="1" t="s">
        <v>687</v>
      </c>
      <c r="B1684" s="1" t="s">
        <v>4065</v>
      </c>
      <c r="C1684" t="str">
        <f t="shared" si="26"/>
        <v>Palmer</v>
      </c>
      <c r="D1684" t="s">
        <v>6371</v>
      </c>
      <c r="E1684" t="s">
        <v>5964</v>
      </c>
    </row>
    <row r="1685" spans="1:5" ht="15.5" x14ac:dyDescent="0.35">
      <c r="A1685" s="1" t="s">
        <v>686</v>
      </c>
      <c r="B1685" s="1" t="s">
        <v>4066</v>
      </c>
      <c r="C1685" t="str">
        <f t="shared" si="26"/>
        <v>Shen</v>
      </c>
      <c r="D1685" t="s">
        <v>6372</v>
      </c>
      <c r="E1685" t="s">
        <v>5965</v>
      </c>
    </row>
    <row r="1686" spans="1:5" ht="15.5" x14ac:dyDescent="0.35">
      <c r="A1686" s="1" t="s">
        <v>685</v>
      </c>
      <c r="B1686" s="1" t="s">
        <v>4067</v>
      </c>
      <c r="C1686" t="str">
        <f t="shared" si="26"/>
        <v>Goldsby</v>
      </c>
      <c r="D1686" t="s">
        <v>6372</v>
      </c>
      <c r="E1686" t="s">
        <v>5486</v>
      </c>
    </row>
    <row r="1687" spans="1:5" ht="15.5" x14ac:dyDescent="0.35">
      <c r="A1687" s="1" t="s">
        <v>684</v>
      </c>
      <c r="B1687" s="1" t="s">
        <v>4068</v>
      </c>
      <c r="C1687" t="str">
        <f t="shared" si="26"/>
        <v>Whitney</v>
      </c>
      <c r="D1687" t="s">
        <v>6372</v>
      </c>
      <c r="E1687" t="s">
        <v>5966</v>
      </c>
    </row>
    <row r="1688" spans="1:5" ht="15.5" x14ac:dyDescent="0.35">
      <c r="A1688" s="1" t="s">
        <v>683</v>
      </c>
      <c r="B1688" s="1" t="s">
        <v>4069</v>
      </c>
      <c r="C1688" t="str">
        <f t="shared" si="26"/>
        <v>Mahoney</v>
      </c>
      <c r="D1688" t="s">
        <v>6371</v>
      </c>
      <c r="E1688" t="s">
        <v>5967</v>
      </c>
    </row>
    <row r="1689" spans="1:5" ht="15.5" x14ac:dyDescent="0.35">
      <c r="A1689" s="1" t="s">
        <v>682</v>
      </c>
      <c r="B1689" s="1" t="s">
        <v>4070</v>
      </c>
      <c r="C1689" t="str">
        <f t="shared" si="26"/>
        <v>McCracken</v>
      </c>
      <c r="D1689" t="s">
        <v>6373</v>
      </c>
      <c r="E1689" t="s">
        <v>5968</v>
      </c>
    </row>
    <row r="1690" spans="1:5" ht="15.5" x14ac:dyDescent="0.35">
      <c r="A1690" s="1" t="s">
        <v>681</v>
      </c>
      <c r="B1690" s="1" t="s">
        <v>4071</v>
      </c>
      <c r="C1690" t="str">
        <f t="shared" si="26"/>
        <v>Spewak</v>
      </c>
      <c r="D1690" t="s">
        <v>6372</v>
      </c>
      <c r="E1690" t="s">
        <v>5636</v>
      </c>
    </row>
    <row r="1691" spans="1:5" ht="15.5" x14ac:dyDescent="0.35">
      <c r="A1691" s="1" t="s">
        <v>680</v>
      </c>
      <c r="B1691" s="1" t="s">
        <v>4072</v>
      </c>
      <c r="C1691" t="str">
        <f t="shared" si="26"/>
        <v>Cottini</v>
      </c>
      <c r="D1691" t="s">
        <v>6371</v>
      </c>
      <c r="E1691" t="s">
        <v>5969</v>
      </c>
    </row>
    <row r="1692" spans="1:5" ht="15.5" x14ac:dyDescent="0.35">
      <c r="A1692" s="1" t="s">
        <v>679</v>
      </c>
      <c r="B1692" s="1" t="s">
        <v>4073</v>
      </c>
      <c r="C1692" t="str">
        <f t="shared" si="26"/>
        <v>Findlay</v>
      </c>
      <c r="D1692" t="s">
        <v>6371</v>
      </c>
      <c r="E1692" t="s">
        <v>5970</v>
      </c>
    </row>
    <row r="1693" spans="1:5" ht="15.5" x14ac:dyDescent="0.35">
      <c r="A1693" s="1" t="s">
        <v>678</v>
      </c>
      <c r="B1693" s="1" t="s">
        <v>4074</v>
      </c>
      <c r="C1693" t="str">
        <f t="shared" si="26"/>
        <v>Strasburg</v>
      </c>
      <c r="D1693" t="s">
        <v>6372</v>
      </c>
      <c r="E1693" t="s">
        <v>5971</v>
      </c>
    </row>
    <row r="1694" spans="1:5" ht="15.5" x14ac:dyDescent="0.35">
      <c r="A1694" s="1" t="s">
        <v>677</v>
      </c>
      <c r="B1694" s="1" t="s">
        <v>4075</v>
      </c>
      <c r="C1694" t="str">
        <f t="shared" si="26"/>
        <v>Adams</v>
      </c>
      <c r="D1694" t="s">
        <v>6372</v>
      </c>
      <c r="E1694" t="s">
        <v>5972</v>
      </c>
    </row>
    <row r="1695" spans="1:5" ht="15.5" x14ac:dyDescent="0.35">
      <c r="A1695" s="1" t="s">
        <v>676</v>
      </c>
      <c r="B1695" s="1" t="s">
        <v>4076</v>
      </c>
      <c r="C1695" t="str">
        <f t="shared" si="26"/>
        <v>Deeter</v>
      </c>
      <c r="D1695" t="s">
        <v>6371</v>
      </c>
      <c r="E1695" t="s">
        <v>5215</v>
      </c>
    </row>
    <row r="1696" spans="1:5" ht="15.5" x14ac:dyDescent="0.35">
      <c r="A1696" s="1" t="s">
        <v>675</v>
      </c>
      <c r="B1696" s="1" t="s">
        <v>4077</v>
      </c>
      <c r="C1696" t="str">
        <f t="shared" si="26"/>
        <v>Arpin</v>
      </c>
      <c r="D1696" t="s">
        <v>6371</v>
      </c>
      <c r="E1696" t="s">
        <v>5973</v>
      </c>
    </row>
    <row r="1697" spans="1:5" ht="15.5" x14ac:dyDescent="0.35">
      <c r="A1697" s="1" t="s">
        <v>674</v>
      </c>
      <c r="B1697" s="1" t="s">
        <v>4078</v>
      </c>
      <c r="C1697" t="str">
        <f t="shared" si="26"/>
        <v>Schoeneck</v>
      </c>
      <c r="D1697" t="s">
        <v>6371</v>
      </c>
      <c r="E1697" t="s">
        <v>5974</v>
      </c>
    </row>
    <row r="1698" spans="1:5" ht="15.5" x14ac:dyDescent="0.35">
      <c r="A1698" s="1" t="s">
        <v>673</v>
      </c>
      <c r="B1698" s="1" t="s">
        <v>4079</v>
      </c>
      <c r="C1698" t="str">
        <f t="shared" si="26"/>
        <v>Mueller</v>
      </c>
      <c r="D1698" t="s">
        <v>6371</v>
      </c>
      <c r="E1698" t="s">
        <v>5975</v>
      </c>
    </row>
    <row r="1699" spans="1:5" ht="15.5" x14ac:dyDescent="0.35">
      <c r="A1699" s="1" t="s">
        <v>672</v>
      </c>
      <c r="B1699" s="1" t="s">
        <v>4080</v>
      </c>
      <c r="C1699" t="str">
        <f t="shared" si="26"/>
        <v>Willits</v>
      </c>
      <c r="D1699" t="s">
        <v>6371</v>
      </c>
      <c r="E1699" t="s">
        <v>5534</v>
      </c>
    </row>
    <row r="1700" spans="1:5" ht="15.5" x14ac:dyDescent="0.35">
      <c r="A1700" s="1" t="s">
        <v>671</v>
      </c>
      <c r="B1700" s="1" t="s">
        <v>4081</v>
      </c>
      <c r="C1700" t="str">
        <f t="shared" si="26"/>
        <v>Syring</v>
      </c>
      <c r="D1700" t="s">
        <v>6372</v>
      </c>
      <c r="E1700" t="s">
        <v>4812</v>
      </c>
    </row>
    <row r="1701" spans="1:5" ht="15.5" x14ac:dyDescent="0.35">
      <c r="A1701" s="1" t="s">
        <v>670</v>
      </c>
      <c r="B1701" s="1" t="s">
        <v>4082</v>
      </c>
      <c r="C1701" t="str">
        <f t="shared" si="26"/>
        <v>Strike</v>
      </c>
      <c r="D1701" t="s">
        <v>6371</v>
      </c>
      <c r="E1701" t="s">
        <v>5976</v>
      </c>
    </row>
    <row r="1702" spans="1:5" ht="15.5" x14ac:dyDescent="0.35">
      <c r="A1702" s="1" t="s">
        <v>669</v>
      </c>
      <c r="B1702" s="1" t="s">
        <v>4083</v>
      </c>
      <c r="C1702" t="str">
        <f t="shared" si="26"/>
        <v>Hennigar</v>
      </c>
      <c r="D1702" t="s">
        <v>6372</v>
      </c>
      <c r="E1702" t="s">
        <v>4726</v>
      </c>
    </row>
    <row r="1703" spans="1:5" ht="15.5" x14ac:dyDescent="0.35">
      <c r="A1703" s="1" t="s">
        <v>668</v>
      </c>
      <c r="B1703" s="1" t="s">
        <v>4084</v>
      </c>
      <c r="C1703" t="str">
        <f t="shared" si="26"/>
        <v>May</v>
      </c>
      <c r="D1703" t="s">
        <v>6372</v>
      </c>
      <c r="E1703" t="s">
        <v>4793</v>
      </c>
    </row>
    <row r="1704" spans="1:5" ht="15.5" x14ac:dyDescent="0.35">
      <c r="A1704" s="1" t="s">
        <v>667</v>
      </c>
      <c r="B1704" s="1" t="s">
        <v>4085</v>
      </c>
      <c r="C1704" t="str">
        <f t="shared" si="26"/>
        <v>Metcalf</v>
      </c>
      <c r="D1704" t="s">
        <v>6372</v>
      </c>
      <c r="E1704" t="s">
        <v>5308</v>
      </c>
    </row>
    <row r="1705" spans="1:5" ht="15.5" x14ac:dyDescent="0.35">
      <c r="A1705" s="1" t="s">
        <v>666</v>
      </c>
      <c r="B1705" s="1" t="s">
        <v>4086</v>
      </c>
      <c r="C1705" t="str">
        <f t="shared" si="26"/>
        <v>Tiska</v>
      </c>
      <c r="D1705" t="s">
        <v>6371</v>
      </c>
      <c r="E1705" t="s">
        <v>4897</v>
      </c>
    </row>
    <row r="1706" spans="1:5" ht="15.5" x14ac:dyDescent="0.35">
      <c r="A1706" s="1" t="s">
        <v>665</v>
      </c>
      <c r="B1706" s="1" t="s">
        <v>4087</v>
      </c>
      <c r="C1706" t="str">
        <f t="shared" si="26"/>
        <v>McDonough</v>
      </c>
      <c r="D1706" t="s">
        <v>6372</v>
      </c>
      <c r="E1706" t="s">
        <v>5977</v>
      </c>
    </row>
    <row r="1707" spans="1:5" ht="15.5" x14ac:dyDescent="0.35">
      <c r="A1707" s="1" t="s">
        <v>664</v>
      </c>
      <c r="B1707" s="1" t="s">
        <v>4088</v>
      </c>
      <c r="C1707" t="str">
        <f t="shared" si="26"/>
        <v>Fairley</v>
      </c>
      <c r="D1707" t="s">
        <v>6371</v>
      </c>
      <c r="E1707" t="s">
        <v>5978</v>
      </c>
    </row>
    <row r="1708" spans="1:5" ht="15.5" x14ac:dyDescent="0.35">
      <c r="A1708" s="1" t="s">
        <v>663</v>
      </c>
      <c r="B1708" s="1" t="s">
        <v>4089</v>
      </c>
      <c r="C1708" t="str">
        <f t="shared" si="26"/>
        <v>Barnett</v>
      </c>
      <c r="D1708" t="s">
        <v>6371</v>
      </c>
      <c r="E1708" t="s">
        <v>5185</v>
      </c>
    </row>
    <row r="1709" spans="1:5" ht="15.5" x14ac:dyDescent="0.35">
      <c r="A1709" s="1" t="s">
        <v>662</v>
      </c>
      <c r="B1709" s="1" t="s">
        <v>4090</v>
      </c>
      <c r="C1709" t="str">
        <f t="shared" si="26"/>
        <v>Piasta</v>
      </c>
      <c r="D1709" t="s">
        <v>6372</v>
      </c>
      <c r="E1709" t="s">
        <v>5979</v>
      </c>
    </row>
    <row r="1710" spans="1:5" ht="15.5" x14ac:dyDescent="0.35">
      <c r="A1710" s="1" t="s">
        <v>661</v>
      </c>
      <c r="B1710" s="1" t="s">
        <v>4091</v>
      </c>
      <c r="C1710" t="str">
        <f t="shared" si="26"/>
        <v>Mueller</v>
      </c>
      <c r="D1710" t="s">
        <v>6371</v>
      </c>
      <c r="E1710" t="s">
        <v>5433</v>
      </c>
    </row>
    <row r="1711" spans="1:5" ht="15.5" x14ac:dyDescent="0.35">
      <c r="A1711" s="1" t="s">
        <v>660</v>
      </c>
      <c r="B1711" s="1" t="s">
        <v>4092</v>
      </c>
      <c r="C1711" t="str">
        <f t="shared" si="26"/>
        <v>Olsen</v>
      </c>
      <c r="D1711" t="s">
        <v>6371</v>
      </c>
      <c r="E1711" t="s">
        <v>5980</v>
      </c>
    </row>
    <row r="1712" spans="1:5" ht="15.5" x14ac:dyDescent="0.35">
      <c r="A1712" s="1" t="s">
        <v>659</v>
      </c>
      <c r="B1712" s="1" t="s">
        <v>4093</v>
      </c>
      <c r="C1712" t="str">
        <f t="shared" si="26"/>
        <v>De Jesus</v>
      </c>
      <c r="D1712" t="s">
        <v>6372</v>
      </c>
      <c r="E1712" t="s">
        <v>5981</v>
      </c>
    </row>
    <row r="1713" spans="1:5" ht="15.5" x14ac:dyDescent="0.35">
      <c r="A1713" s="1" t="s">
        <v>658</v>
      </c>
      <c r="B1713" s="1" t="s">
        <v>4094</v>
      </c>
      <c r="C1713" t="str">
        <f t="shared" si="26"/>
        <v>Bartus</v>
      </c>
      <c r="D1713" t="s">
        <v>6371</v>
      </c>
      <c r="E1713" t="s">
        <v>5020</v>
      </c>
    </row>
    <row r="1714" spans="1:5" ht="15.5" x14ac:dyDescent="0.35">
      <c r="A1714" s="1" t="s">
        <v>657</v>
      </c>
      <c r="B1714" s="1" t="s">
        <v>4095</v>
      </c>
      <c r="C1714" t="str">
        <f t="shared" si="26"/>
        <v>Stevens</v>
      </c>
      <c r="D1714" t="s">
        <v>6372</v>
      </c>
      <c r="E1714" t="s">
        <v>4886</v>
      </c>
    </row>
    <row r="1715" spans="1:5" ht="15.5" x14ac:dyDescent="0.35">
      <c r="A1715" s="1" t="s">
        <v>656</v>
      </c>
      <c r="B1715" s="1" t="s">
        <v>4096</v>
      </c>
      <c r="C1715" t="str">
        <f t="shared" si="26"/>
        <v>Rich</v>
      </c>
      <c r="D1715" t="s">
        <v>6371</v>
      </c>
      <c r="E1715" t="s">
        <v>5982</v>
      </c>
    </row>
    <row r="1716" spans="1:5" ht="15.5" x14ac:dyDescent="0.35">
      <c r="A1716" s="1" t="s">
        <v>655</v>
      </c>
      <c r="B1716" s="1" t="s">
        <v>4097</v>
      </c>
      <c r="C1716" t="str">
        <f t="shared" si="26"/>
        <v>Fayter</v>
      </c>
      <c r="D1716" t="s">
        <v>6371</v>
      </c>
      <c r="E1716" t="s">
        <v>5980</v>
      </c>
    </row>
    <row r="1717" spans="1:5" ht="15.5" x14ac:dyDescent="0.35">
      <c r="A1717" s="1" t="s">
        <v>654</v>
      </c>
      <c r="B1717" s="1" t="s">
        <v>4098</v>
      </c>
      <c r="C1717" t="str">
        <f t="shared" si="26"/>
        <v>Parise</v>
      </c>
      <c r="D1717" t="s">
        <v>6372</v>
      </c>
      <c r="E1717" t="s">
        <v>4808</v>
      </c>
    </row>
    <row r="1718" spans="1:5" ht="15.5" x14ac:dyDescent="0.35">
      <c r="A1718" s="1" t="s">
        <v>653</v>
      </c>
      <c r="B1718" s="1" t="s">
        <v>4099</v>
      </c>
      <c r="C1718" t="str">
        <f t="shared" si="26"/>
        <v>Andrew</v>
      </c>
      <c r="D1718" t="s">
        <v>6371</v>
      </c>
      <c r="E1718" t="s">
        <v>5983</v>
      </c>
    </row>
    <row r="1719" spans="1:5" ht="15.5" x14ac:dyDescent="0.35">
      <c r="A1719" s="1" t="s">
        <v>652</v>
      </c>
      <c r="B1719" s="1" t="s">
        <v>4100</v>
      </c>
      <c r="C1719" t="str">
        <f t="shared" si="26"/>
        <v>Gryniewicz</v>
      </c>
      <c r="D1719" t="s">
        <v>6371</v>
      </c>
      <c r="E1719" t="s">
        <v>5984</v>
      </c>
    </row>
    <row r="1720" spans="1:5" ht="15.5" x14ac:dyDescent="0.35">
      <c r="A1720" s="1" t="s">
        <v>651</v>
      </c>
      <c r="B1720" s="1" t="s">
        <v>4101</v>
      </c>
      <c r="C1720" t="str">
        <f t="shared" si="26"/>
        <v>Panora</v>
      </c>
      <c r="D1720" t="s">
        <v>6371</v>
      </c>
      <c r="E1720" t="s">
        <v>5985</v>
      </c>
    </row>
    <row r="1721" spans="1:5" ht="15.5" x14ac:dyDescent="0.35">
      <c r="A1721" s="1" t="s">
        <v>650</v>
      </c>
      <c r="B1721" s="1" t="s">
        <v>4102</v>
      </c>
      <c r="C1721" t="str">
        <f t="shared" si="26"/>
        <v>Woodward</v>
      </c>
      <c r="D1721" t="s">
        <v>6371</v>
      </c>
      <c r="E1721" t="s">
        <v>5986</v>
      </c>
    </row>
    <row r="1722" spans="1:5" ht="15.5" x14ac:dyDescent="0.35">
      <c r="A1722" s="1" t="s">
        <v>649</v>
      </c>
      <c r="B1722" s="1" t="s">
        <v>4103</v>
      </c>
      <c r="C1722" t="str">
        <f t="shared" si="26"/>
        <v>Lambe</v>
      </c>
      <c r="D1722" t="s">
        <v>6372</v>
      </c>
      <c r="E1722" t="s">
        <v>4796</v>
      </c>
    </row>
    <row r="1723" spans="1:5" ht="15.5" x14ac:dyDescent="0.35">
      <c r="A1723" s="1" t="s">
        <v>648</v>
      </c>
      <c r="B1723" s="1" t="s">
        <v>4104</v>
      </c>
      <c r="C1723" t="str">
        <f t="shared" si="26"/>
        <v>Casto</v>
      </c>
      <c r="D1723" t="s">
        <v>6372</v>
      </c>
      <c r="E1723" t="s">
        <v>5987</v>
      </c>
    </row>
    <row r="1724" spans="1:5" ht="15.5" x14ac:dyDescent="0.35">
      <c r="A1724" s="1" t="s">
        <v>647</v>
      </c>
      <c r="B1724" s="1" t="s">
        <v>4105</v>
      </c>
      <c r="C1724" t="str">
        <f t="shared" si="26"/>
        <v>Martelli</v>
      </c>
      <c r="D1724" t="s">
        <v>6371</v>
      </c>
      <c r="E1724" t="s">
        <v>5988</v>
      </c>
    </row>
    <row r="1725" spans="1:5" ht="15.5" x14ac:dyDescent="0.35">
      <c r="A1725" s="1" t="s">
        <v>646</v>
      </c>
      <c r="B1725" s="1" t="s">
        <v>4106</v>
      </c>
      <c r="C1725" t="str">
        <f t="shared" si="26"/>
        <v>Naskret</v>
      </c>
      <c r="D1725" t="s">
        <v>6372</v>
      </c>
      <c r="E1725" t="s">
        <v>5989</v>
      </c>
    </row>
    <row r="1726" spans="1:5" ht="15.5" x14ac:dyDescent="0.35">
      <c r="A1726" s="1" t="s">
        <v>645</v>
      </c>
      <c r="B1726" s="1" t="s">
        <v>4107</v>
      </c>
      <c r="C1726" t="str">
        <f t="shared" si="26"/>
        <v>Morgan</v>
      </c>
      <c r="D1726" t="s">
        <v>6371</v>
      </c>
      <c r="E1726" t="s">
        <v>5990</v>
      </c>
    </row>
    <row r="1727" spans="1:5" ht="15.5" x14ac:dyDescent="0.35">
      <c r="A1727" s="1" t="s">
        <v>644</v>
      </c>
      <c r="B1727" s="1" t="s">
        <v>4108</v>
      </c>
      <c r="C1727" t="str">
        <f t="shared" si="26"/>
        <v>Maloney</v>
      </c>
      <c r="D1727" t="s">
        <v>6371</v>
      </c>
      <c r="E1727" t="s">
        <v>5991</v>
      </c>
    </row>
    <row r="1728" spans="1:5" ht="15.5" x14ac:dyDescent="0.35">
      <c r="A1728" s="1" t="s">
        <v>643</v>
      </c>
      <c r="B1728" s="1" t="s">
        <v>4109</v>
      </c>
      <c r="C1728" t="str">
        <f t="shared" si="26"/>
        <v>Amherst</v>
      </c>
      <c r="D1728" t="s">
        <v>6371</v>
      </c>
      <c r="E1728" t="s">
        <v>5992</v>
      </c>
    </row>
    <row r="1729" spans="1:5" ht="15.5" x14ac:dyDescent="0.35">
      <c r="A1729" s="1" t="s">
        <v>642</v>
      </c>
      <c r="B1729" s="1" t="s">
        <v>4110</v>
      </c>
      <c r="C1729" t="str">
        <f t="shared" si="26"/>
        <v>Davenport</v>
      </c>
      <c r="D1729" t="s">
        <v>6372</v>
      </c>
      <c r="E1729" t="s">
        <v>5993</v>
      </c>
    </row>
    <row r="1730" spans="1:5" ht="15.5" x14ac:dyDescent="0.35">
      <c r="A1730" s="1" t="s">
        <v>641</v>
      </c>
      <c r="B1730" s="1" t="s">
        <v>4111</v>
      </c>
      <c r="C1730" t="str">
        <f t="shared" si="26"/>
        <v>Johansen</v>
      </c>
      <c r="D1730" t="s">
        <v>6372</v>
      </c>
      <c r="E1730" t="s">
        <v>5994</v>
      </c>
    </row>
    <row r="1731" spans="1:5" ht="15.5" x14ac:dyDescent="0.35">
      <c r="A1731" s="1" t="s">
        <v>640</v>
      </c>
      <c r="B1731" s="1" t="s">
        <v>4112</v>
      </c>
      <c r="C1731" t="str">
        <f t="shared" ref="C1731:C1791" si="27">LEFT(B1731,FIND(",",B1731)-1)</f>
        <v>Bond</v>
      </c>
      <c r="D1731" t="s">
        <v>6372</v>
      </c>
      <c r="E1731" t="s">
        <v>5995</v>
      </c>
    </row>
    <row r="1732" spans="1:5" ht="15.5" x14ac:dyDescent="0.35">
      <c r="A1732" s="1" t="s">
        <v>639</v>
      </c>
      <c r="B1732" s="1" t="s">
        <v>4113</v>
      </c>
      <c r="C1732" t="str">
        <f t="shared" si="27"/>
        <v>Reilly</v>
      </c>
      <c r="D1732" t="s">
        <v>6371</v>
      </c>
      <c r="E1732" t="s">
        <v>5996</v>
      </c>
    </row>
    <row r="1733" spans="1:5" ht="15.5" x14ac:dyDescent="0.35">
      <c r="A1733" s="1" t="s">
        <v>638</v>
      </c>
      <c r="B1733" s="1" t="s">
        <v>4114</v>
      </c>
      <c r="C1733" t="str">
        <f t="shared" si="27"/>
        <v>Chandler</v>
      </c>
      <c r="D1733" t="s">
        <v>6371</v>
      </c>
      <c r="E1733" t="s">
        <v>4797</v>
      </c>
    </row>
    <row r="1734" spans="1:5" ht="15.5" x14ac:dyDescent="0.35">
      <c r="A1734" s="1" t="s">
        <v>637</v>
      </c>
      <c r="B1734" s="1" t="s">
        <v>4115</v>
      </c>
      <c r="C1734" t="str">
        <f t="shared" si="27"/>
        <v>Kaufmann</v>
      </c>
      <c r="D1734" t="s">
        <v>6371</v>
      </c>
      <c r="E1734" t="s">
        <v>5997</v>
      </c>
    </row>
    <row r="1735" spans="1:5" ht="15.5" x14ac:dyDescent="0.35">
      <c r="A1735" s="1" t="s">
        <v>636</v>
      </c>
      <c r="B1735" s="1" t="s">
        <v>4116</v>
      </c>
      <c r="C1735" t="str">
        <f t="shared" si="27"/>
        <v>Barnes-Zurkinden</v>
      </c>
      <c r="D1735" t="s">
        <v>6371</v>
      </c>
      <c r="E1735" t="s">
        <v>5998</v>
      </c>
    </row>
    <row r="1736" spans="1:5" ht="15.5" x14ac:dyDescent="0.35">
      <c r="A1736" s="1" t="s">
        <v>635</v>
      </c>
      <c r="B1736" s="1" t="s">
        <v>4117</v>
      </c>
      <c r="C1736" t="str">
        <f t="shared" si="27"/>
        <v>Wolter</v>
      </c>
      <c r="D1736" t="s">
        <v>6373</v>
      </c>
      <c r="E1736" t="s">
        <v>5999</v>
      </c>
    </row>
    <row r="1737" spans="1:5" ht="15.5" x14ac:dyDescent="0.35">
      <c r="A1737" s="1" t="s">
        <v>634</v>
      </c>
      <c r="B1737" s="1" t="s">
        <v>4118</v>
      </c>
      <c r="C1737" t="str">
        <f t="shared" si="27"/>
        <v>Pearson</v>
      </c>
      <c r="D1737" t="s">
        <v>6371</v>
      </c>
      <c r="E1737" t="s">
        <v>6000</v>
      </c>
    </row>
    <row r="1738" spans="1:5" ht="15.5" x14ac:dyDescent="0.35">
      <c r="A1738" s="1" t="s">
        <v>633</v>
      </c>
      <c r="B1738" s="1" t="s">
        <v>4119</v>
      </c>
      <c r="C1738" t="str">
        <f t="shared" si="27"/>
        <v>Thomas</v>
      </c>
      <c r="D1738" t="s">
        <v>6372</v>
      </c>
      <c r="E1738" t="s">
        <v>6001</v>
      </c>
    </row>
    <row r="1739" spans="1:5" ht="15.5" x14ac:dyDescent="0.35">
      <c r="A1739" s="1" t="s">
        <v>632</v>
      </c>
      <c r="B1739" s="1" t="s">
        <v>4120</v>
      </c>
      <c r="C1739" t="str">
        <f t="shared" si="27"/>
        <v>Leon</v>
      </c>
      <c r="D1739" t="s">
        <v>6372</v>
      </c>
      <c r="E1739" t="s">
        <v>4768</v>
      </c>
    </row>
    <row r="1740" spans="1:5" ht="15.5" x14ac:dyDescent="0.35">
      <c r="A1740" s="1" t="s">
        <v>630</v>
      </c>
      <c r="B1740" s="1" t="s">
        <v>4121</v>
      </c>
      <c r="C1740" t="str">
        <f t="shared" si="27"/>
        <v>Marriott</v>
      </c>
      <c r="D1740" t="s">
        <v>6372</v>
      </c>
      <c r="E1740" t="s">
        <v>6002</v>
      </c>
    </row>
    <row r="1741" spans="1:5" ht="15.5" x14ac:dyDescent="0.35">
      <c r="A1741" s="1" t="s">
        <v>629</v>
      </c>
      <c r="B1741" s="1" t="s">
        <v>4122</v>
      </c>
      <c r="C1741" t="str">
        <f t="shared" si="27"/>
        <v>Wilkins</v>
      </c>
      <c r="D1741" t="s">
        <v>6371</v>
      </c>
      <c r="E1741" t="s">
        <v>6003</v>
      </c>
    </row>
    <row r="1742" spans="1:5" ht="15.5" x14ac:dyDescent="0.35">
      <c r="A1742" s="1" t="s">
        <v>628</v>
      </c>
      <c r="B1742" s="1" t="s">
        <v>4123</v>
      </c>
      <c r="C1742" t="str">
        <f t="shared" si="27"/>
        <v>Saiter</v>
      </c>
      <c r="D1742" t="s">
        <v>6371</v>
      </c>
      <c r="E1742" t="s">
        <v>6004</v>
      </c>
    </row>
    <row r="1743" spans="1:5" ht="15.5" x14ac:dyDescent="0.35">
      <c r="A1743" s="1" t="s">
        <v>627</v>
      </c>
      <c r="B1743" s="1" t="s">
        <v>4124</v>
      </c>
      <c r="C1743" t="str">
        <f t="shared" si="27"/>
        <v>Winrow</v>
      </c>
      <c r="D1743" t="s">
        <v>6371</v>
      </c>
      <c r="E1743" t="s">
        <v>6005</v>
      </c>
    </row>
    <row r="1744" spans="1:5" ht="15.5" x14ac:dyDescent="0.35">
      <c r="A1744" s="1" t="s">
        <v>626</v>
      </c>
      <c r="B1744" s="1" t="s">
        <v>4125</v>
      </c>
      <c r="C1744" t="str">
        <f t="shared" si="27"/>
        <v>Gries</v>
      </c>
      <c r="D1744" t="s">
        <v>6371</v>
      </c>
      <c r="E1744" t="s">
        <v>6006</v>
      </c>
    </row>
    <row r="1745" spans="1:5" ht="15.5" x14ac:dyDescent="0.35">
      <c r="A1745" s="1" t="s">
        <v>625</v>
      </c>
      <c r="B1745" s="1" t="s">
        <v>4126</v>
      </c>
      <c r="C1745" t="str">
        <f t="shared" si="27"/>
        <v>Strohschein</v>
      </c>
      <c r="D1745" t="s">
        <v>6371</v>
      </c>
      <c r="E1745" t="s">
        <v>5161</v>
      </c>
    </row>
    <row r="1746" spans="1:5" ht="15.5" x14ac:dyDescent="0.35">
      <c r="A1746" s="1" t="s">
        <v>624</v>
      </c>
      <c r="B1746" s="1" t="s">
        <v>4127</v>
      </c>
      <c r="C1746" t="str">
        <f t="shared" si="27"/>
        <v>Berger</v>
      </c>
      <c r="D1746" t="s">
        <v>6372</v>
      </c>
      <c r="E1746" t="s">
        <v>6007</v>
      </c>
    </row>
    <row r="1747" spans="1:5" ht="15.5" x14ac:dyDescent="0.35">
      <c r="A1747" s="1" t="s">
        <v>623</v>
      </c>
      <c r="B1747" s="1" t="s">
        <v>4128</v>
      </c>
      <c r="C1747" t="str">
        <f t="shared" si="27"/>
        <v>Coogan</v>
      </c>
      <c r="D1747" t="s">
        <v>6371</v>
      </c>
      <c r="E1747" t="s">
        <v>5865</v>
      </c>
    </row>
    <row r="1748" spans="1:5" ht="15.5" x14ac:dyDescent="0.35">
      <c r="A1748" s="1" t="s">
        <v>622</v>
      </c>
      <c r="B1748" s="1" t="s">
        <v>4129</v>
      </c>
      <c r="C1748" t="str">
        <f t="shared" si="27"/>
        <v>Gagnon</v>
      </c>
      <c r="D1748" t="s">
        <v>6371</v>
      </c>
      <c r="E1748" t="s">
        <v>6008</v>
      </c>
    </row>
    <row r="1749" spans="1:5" ht="15.5" x14ac:dyDescent="0.35">
      <c r="A1749" s="1" t="s">
        <v>621</v>
      </c>
      <c r="B1749" s="1" t="s">
        <v>4130</v>
      </c>
      <c r="C1749" t="str">
        <f t="shared" si="27"/>
        <v>Pearson</v>
      </c>
      <c r="D1749" t="s">
        <v>6372</v>
      </c>
      <c r="E1749" t="s">
        <v>6009</v>
      </c>
    </row>
    <row r="1750" spans="1:5" ht="15.5" x14ac:dyDescent="0.35">
      <c r="A1750" s="1" t="s">
        <v>620</v>
      </c>
      <c r="B1750" s="1" t="s">
        <v>4131</v>
      </c>
      <c r="C1750" t="str">
        <f t="shared" si="27"/>
        <v>Brian</v>
      </c>
      <c r="D1750" t="s">
        <v>6372</v>
      </c>
      <c r="E1750" t="s">
        <v>5371</v>
      </c>
    </row>
    <row r="1751" spans="1:5" ht="15.5" x14ac:dyDescent="0.35">
      <c r="A1751" s="1" t="s">
        <v>619</v>
      </c>
      <c r="B1751" s="1" t="s">
        <v>4132</v>
      </c>
      <c r="C1751" t="str">
        <f t="shared" si="27"/>
        <v>Brown</v>
      </c>
      <c r="D1751" t="s">
        <v>6372</v>
      </c>
      <c r="E1751" t="s">
        <v>6010</v>
      </c>
    </row>
    <row r="1752" spans="1:5" ht="15.5" x14ac:dyDescent="0.35">
      <c r="A1752" s="1" t="s">
        <v>618</v>
      </c>
      <c r="B1752" s="1" t="s">
        <v>4133</v>
      </c>
      <c r="C1752" t="str">
        <f t="shared" si="27"/>
        <v>Fox</v>
      </c>
      <c r="D1752" t="s">
        <v>6373</v>
      </c>
      <c r="E1752" t="s">
        <v>6011</v>
      </c>
    </row>
    <row r="1753" spans="1:5" ht="15.5" x14ac:dyDescent="0.35">
      <c r="A1753" s="1" t="s">
        <v>617</v>
      </c>
      <c r="B1753" s="1" t="s">
        <v>4134</v>
      </c>
      <c r="C1753" t="str">
        <f t="shared" si="27"/>
        <v>Traver</v>
      </c>
      <c r="D1753" t="s">
        <v>6372</v>
      </c>
      <c r="E1753" t="s">
        <v>5918</v>
      </c>
    </row>
    <row r="1754" spans="1:5" ht="15.5" x14ac:dyDescent="0.35">
      <c r="A1754" s="1" t="s">
        <v>616</v>
      </c>
      <c r="B1754" s="1" t="s">
        <v>4135</v>
      </c>
      <c r="C1754" t="str">
        <f t="shared" si="27"/>
        <v>Quick</v>
      </c>
      <c r="D1754" t="s">
        <v>6372</v>
      </c>
      <c r="E1754" t="s">
        <v>6012</v>
      </c>
    </row>
    <row r="1755" spans="1:5" ht="15.5" x14ac:dyDescent="0.35">
      <c r="A1755" s="1" t="s">
        <v>615</v>
      </c>
      <c r="B1755" s="1" t="s">
        <v>4136</v>
      </c>
      <c r="C1755" t="str">
        <f t="shared" si="27"/>
        <v>Scott</v>
      </c>
      <c r="D1755" t="s">
        <v>6372</v>
      </c>
      <c r="E1755" t="s">
        <v>6013</v>
      </c>
    </row>
    <row r="1756" spans="1:5" ht="15.5" x14ac:dyDescent="0.35">
      <c r="A1756" s="1" t="s">
        <v>614</v>
      </c>
      <c r="B1756" s="1" t="s">
        <v>4137</v>
      </c>
      <c r="C1756" t="str">
        <f t="shared" si="27"/>
        <v>Theriot</v>
      </c>
      <c r="D1756" t="s">
        <v>6371</v>
      </c>
      <c r="E1756" t="s">
        <v>6014</v>
      </c>
    </row>
    <row r="1757" spans="1:5" ht="15.5" x14ac:dyDescent="0.35">
      <c r="A1757" s="1" t="s">
        <v>613</v>
      </c>
      <c r="B1757" s="1" t="s">
        <v>4138</v>
      </c>
      <c r="C1757" t="str">
        <f t="shared" si="27"/>
        <v>Michalis</v>
      </c>
      <c r="D1757" t="s">
        <v>6371</v>
      </c>
      <c r="E1757" t="s">
        <v>6015</v>
      </c>
    </row>
    <row r="1758" spans="1:5" ht="15.5" x14ac:dyDescent="0.35">
      <c r="A1758" s="1" t="s">
        <v>612</v>
      </c>
      <c r="B1758" s="1" t="s">
        <v>4139</v>
      </c>
      <c r="C1758" t="str">
        <f t="shared" si="27"/>
        <v>Hall</v>
      </c>
      <c r="D1758" t="s">
        <v>6372</v>
      </c>
      <c r="E1758" t="s">
        <v>6016</v>
      </c>
    </row>
    <row r="1759" spans="1:5" ht="15.5" x14ac:dyDescent="0.35">
      <c r="A1759" s="1" t="s">
        <v>611</v>
      </c>
      <c r="B1759" s="1" t="s">
        <v>4140</v>
      </c>
      <c r="C1759" t="str">
        <f t="shared" si="27"/>
        <v>Tjong Clemons</v>
      </c>
      <c r="D1759" t="s">
        <v>6373</v>
      </c>
      <c r="E1759" t="s">
        <v>6017</v>
      </c>
    </row>
    <row r="1760" spans="1:5" ht="15.5" x14ac:dyDescent="0.35">
      <c r="A1760" s="1" t="s">
        <v>610</v>
      </c>
      <c r="B1760" s="1" t="s">
        <v>4141</v>
      </c>
      <c r="C1760" t="str">
        <f t="shared" si="27"/>
        <v>Palma</v>
      </c>
      <c r="D1760" t="s">
        <v>6372</v>
      </c>
      <c r="E1760" t="s">
        <v>6018</v>
      </c>
    </row>
    <row r="1761" spans="1:5" ht="15.5" x14ac:dyDescent="0.35">
      <c r="A1761" s="1" t="s">
        <v>609</v>
      </c>
      <c r="B1761" s="1" t="s">
        <v>4142</v>
      </c>
      <c r="C1761" t="str">
        <f t="shared" si="27"/>
        <v>Takaoka</v>
      </c>
      <c r="D1761" t="s">
        <v>6372</v>
      </c>
      <c r="E1761" t="s">
        <v>6019</v>
      </c>
    </row>
    <row r="1762" spans="1:5" ht="15.5" x14ac:dyDescent="0.35">
      <c r="A1762" s="1" t="s">
        <v>608</v>
      </c>
      <c r="B1762" s="1" t="s">
        <v>4143</v>
      </c>
      <c r="C1762" t="str">
        <f t="shared" si="27"/>
        <v>Sherman</v>
      </c>
      <c r="D1762" t="s">
        <v>6372</v>
      </c>
      <c r="E1762" t="s">
        <v>6020</v>
      </c>
    </row>
    <row r="1763" spans="1:5" ht="15.5" x14ac:dyDescent="0.35">
      <c r="A1763" s="1" t="s">
        <v>607</v>
      </c>
      <c r="B1763" s="1" t="s">
        <v>4144</v>
      </c>
      <c r="C1763" t="str">
        <f t="shared" si="27"/>
        <v>Andre</v>
      </c>
      <c r="D1763" t="s">
        <v>6371</v>
      </c>
      <c r="E1763" t="s">
        <v>6021</v>
      </c>
    </row>
    <row r="1764" spans="1:5" ht="15.5" x14ac:dyDescent="0.35">
      <c r="A1764" s="1" t="s">
        <v>606</v>
      </c>
      <c r="B1764" s="1" t="s">
        <v>4145</v>
      </c>
      <c r="C1764" t="str">
        <f t="shared" si="27"/>
        <v>Switt</v>
      </c>
      <c r="D1764" t="s">
        <v>6371</v>
      </c>
      <c r="E1764" t="s">
        <v>6022</v>
      </c>
    </row>
    <row r="1765" spans="1:5" ht="15.5" x14ac:dyDescent="0.35">
      <c r="A1765" s="1" t="s">
        <v>605</v>
      </c>
      <c r="B1765" s="1" t="s">
        <v>4146</v>
      </c>
      <c r="C1765" t="str">
        <f t="shared" si="27"/>
        <v>Erickson</v>
      </c>
      <c r="D1765" t="s">
        <v>6371</v>
      </c>
      <c r="E1765" t="s">
        <v>6023</v>
      </c>
    </row>
    <row r="1766" spans="1:5" ht="15.5" x14ac:dyDescent="0.35">
      <c r="A1766" s="1" t="s">
        <v>604</v>
      </c>
      <c r="B1766" s="1" t="s">
        <v>4147</v>
      </c>
      <c r="C1766" t="str">
        <f t="shared" si="27"/>
        <v>Miller</v>
      </c>
      <c r="D1766" t="s">
        <v>6371</v>
      </c>
      <c r="E1766" t="s">
        <v>6024</v>
      </c>
    </row>
    <row r="1767" spans="1:5" ht="15.5" x14ac:dyDescent="0.35">
      <c r="A1767" s="1" t="s">
        <v>603</v>
      </c>
      <c r="B1767" s="1" t="s">
        <v>4148</v>
      </c>
      <c r="C1767" t="str">
        <f t="shared" si="27"/>
        <v>Whitbeck</v>
      </c>
      <c r="D1767" t="s">
        <v>6372</v>
      </c>
      <c r="E1767" t="s">
        <v>4871</v>
      </c>
    </row>
    <row r="1768" spans="1:5" ht="15.5" x14ac:dyDescent="0.35">
      <c r="A1768" s="1" t="s">
        <v>602</v>
      </c>
      <c r="B1768" s="1" t="s">
        <v>4149</v>
      </c>
      <c r="C1768" t="str">
        <f t="shared" si="27"/>
        <v>Auer</v>
      </c>
      <c r="D1768" t="s">
        <v>6371</v>
      </c>
      <c r="E1768" t="s">
        <v>5578</v>
      </c>
    </row>
    <row r="1769" spans="1:5" ht="15.5" x14ac:dyDescent="0.35">
      <c r="A1769" s="1" t="s">
        <v>601</v>
      </c>
      <c r="B1769" s="1" t="s">
        <v>4150</v>
      </c>
      <c r="C1769" t="str">
        <f t="shared" si="27"/>
        <v>Attar</v>
      </c>
      <c r="D1769" t="s">
        <v>6371</v>
      </c>
      <c r="E1769" t="s">
        <v>4893</v>
      </c>
    </row>
    <row r="1770" spans="1:5" ht="15.5" x14ac:dyDescent="0.35">
      <c r="A1770" s="1" t="s">
        <v>600</v>
      </c>
      <c r="B1770" s="1" t="s">
        <v>4151</v>
      </c>
      <c r="C1770" t="str">
        <f t="shared" si="27"/>
        <v>Misuraca</v>
      </c>
      <c r="D1770" t="s">
        <v>6371</v>
      </c>
      <c r="E1770" t="s">
        <v>5161</v>
      </c>
    </row>
    <row r="1771" spans="1:5" ht="15.5" x14ac:dyDescent="0.35">
      <c r="A1771" s="1" t="s">
        <v>599</v>
      </c>
      <c r="B1771" s="1" t="s">
        <v>4152</v>
      </c>
      <c r="C1771" t="str">
        <f t="shared" si="27"/>
        <v>Spannaus</v>
      </c>
      <c r="D1771" t="s">
        <v>6371</v>
      </c>
      <c r="E1771" t="s">
        <v>6025</v>
      </c>
    </row>
    <row r="1772" spans="1:5" ht="15.5" x14ac:dyDescent="0.35">
      <c r="A1772" s="1" t="s">
        <v>598</v>
      </c>
      <c r="B1772" s="1" t="s">
        <v>4153</v>
      </c>
      <c r="C1772" t="str">
        <f t="shared" si="27"/>
        <v>Tarbiat</v>
      </c>
      <c r="D1772" t="s">
        <v>6371</v>
      </c>
      <c r="E1772" t="s">
        <v>6026</v>
      </c>
    </row>
    <row r="1773" spans="1:5" ht="15.5" x14ac:dyDescent="0.35">
      <c r="A1773" s="1" t="s">
        <v>597</v>
      </c>
      <c r="B1773" s="1" t="s">
        <v>4154</v>
      </c>
      <c r="C1773" t="str">
        <f t="shared" si="27"/>
        <v>Pulkkinen</v>
      </c>
      <c r="D1773" t="s">
        <v>6371</v>
      </c>
      <c r="E1773" t="s">
        <v>5141</v>
      </c>
    </row>
    <row r="1774" spans="1:5" ht="15.5" x14ac:dyDescent="0.35">
      <c r="A1774" s="1" t="s">
        <v>596</v>
      </c>
      <c r="B1774" s="1" t="s">
        <v>4155</v>
      </c>
      <c r="C1774" t="str">
        <f t="shared" si="27"/>
        <v>Trnovcova</v>
      </c>
      <c r="D1774" t="s">
        <v>6371</v>
      </c>
      <c r="E1774" t="s">
        <v>6027</v>
      </c>
    </row>
    <row r="1775" spans="1:5" ht="15.5" x14ac:dyDescent="0.35">
      <c r="A1775" s="1" t="s">
        <v>595</v>
      </c>
      <c r="B1775" s="1" t="s">
        <v>4156</v>
      </c>
      <c r="C1775" t="str">
        <f t="shared" si="27"/>
        <v>Anthony</v>
      </c>
      <c r="D1775" t="s">
        <v>6372</v>
      </c>
      <c r="E1775" t="s">
        <v>6028</v>
      </c>
    </row>
    <row r="1776" spans="1:5" ht="15.5" x14ac:dyDescent="0.35">
      <c r="A1776" s="1" t="s">
        <v>594</v>
      </c>
      <c r="B1776" s="1" t="s">
        <v>4157</v>
      </c>
      <c r="C1776" t="str">
        <f t="shared" si="27"/>
        <v>Hetrick</v>
      </c>
      <c r="D1776" t="s">
        <v>6371</v>
      </c>
      <c r="E1776" t="s">
        <v>5535</v>
      </c>
    </row>
    <row r="1777" spans="1:5" ht="15.5" x14ac:dyDescent="0.35">
      <c r="A1777" s="1" t="s">
        <v>593</v>
      </c>
      <c r="B1777" s="1" t="s">
        <v>4158</v>
      </c>
      <c r="C1777" t="str">
        <f t="shared" si="27"/>
        <v>Stern</v>
      </c>
      <c r="D1777" t="s">
        <v>6371</v>
      </c>
      <c r="E1777" t="s">
        <v>4810</v>
      </c>
    </row>
    <row r="1778" spans="1:5" ht="15.5" x14ac:dyDescent="0.35">
      <c r="A1778" s="1" t="s">
        <v>592</v>
      </c>
      <c r="B1778" s="1" t="s">
        <v>4159</v>
      </c>
      <c r="C1778" t="str">
        <f t="shared" si="27"/>
        <v>Newman</v>
      </c>
      <c r="D1778" t="s">
        <v>6372</v>
      </c>
      <c r="E1778" t="s">
        <v>6029</v>
      </c>
    </row>
    <row r="1779" spans="1:5" ht="15.5" x14ac:dyDescent="0.35">
      <c r="A1779" s="1" t="s">
        <v>591</v>
      </c>
      <c r="B1779" s="1" t="s">
        <v>4160</v>
      </c>
      <c r="C1779" t="str">
        <f t="shared" si="27"/>
        <v>Reasoner</v>
      </c>
      <c r="D1779" t="s">
        <v>6371</v>
      </c>
      <c r="E1779" t="s">
        <v>6030</v>
      </c>
    </row>
    <row r="1780" spans="1:5" ht="15.5" x14ac:dyDescent="0.35">
      <c r="A1780" s="1" t="s">
        <v>590</v>
      </c>
      <c r="B1780" s="1" t="s">
        <v>4161</v>
      </c>
      <c r="C1780" t="str">
        <f t="shared" si="27"/>
        <v>Mone</v>
      </c>
      <c r="D1780" t="s">
        <v>6372</v>
      </c>
      <c r="E1780" t="s">
        <v>6031</v>
      </c>
    </row>
    <row r="1781" spans="1:5" ht="15.5" x14ac:dyDescent="0.35">
      <c r="A1781" s="1" t="s">
        <v>589</v>
      </c>
      <c r="B1781" s="1" t="s">
        <v>4162</v>
      </c>
      <c r="C1781" t="str">
        <f t="shared" si="27"/>
        <v>Powers</v>
      </c>
      <c r="D1781" t="s">
        <v>6371</v>
      </c>
      <c r="E1781" t="s">
        <v>5359</v>
      </c>
    </row>
    <row r="1782" spans="1:5" ht="15.5" x14ac:dyDescent="0.35">
      <c r="A1782" s="1" t="s">
        <v>588</v>
      </c>
      <c r="B1782" s="1" t="s">
        <v>4163</v>
      </c>
      <c r="C1782" t="str">
        <f t="shared" si="27"/>
        <v>Ulery</v>
      </c>
      <c r="D1782" t="s">
        <v>6371</v>
      </c>
      <c r="E1782" t="s">
        <v>5411</v>
      </c>
    </row>
    <row r="1783" spans="1:5" ht="15.5" x14ac:dyDescent="0.35">
      <c r="A1783" s="1" t="s">
        <v>587</v>
      </c>
      <c r="B1783" s="1" t="s">
        <v>4164</v>
      </c>
      <c r="C1783" t="str">
        <f t="shared" si="27"/>
        <v>Haines</v>
      </c>
      <c r="D1783" t="s">
        <v>6372</v>
      </c>
      <c r="E1783" t="s">
        <v>6032</v>
      </c>
    </row>
    <row r="1784" spans="1:5" ht="15.5" x14ac:dyDescent="0.35">
      <c r="A1784" s="1" t="s">
        <v>586</v>
      </c>
      <c r="B1784" s="1" t="s">
        <v>4165</v>
      </c>
      <c r="C1784" t="str">
        <f t="shared" si="27"/>
        <v>Airoldi</v>
      </c>
      <c r="D1784" t="s">
        <v>6371</v>
      </c>
      <c r="E1784" t="s">
        <v>6033</v>
      </c>
    </row>
    <row r="1785" spans="1:5" ht="15.5" x14ac:dyDescent="0.35">
      <c r="A1785" s="1" t="s">
        <v>585</v>
      </c>
      <c r="B1785" s="1" t="s">
        <v>4166</v>
      </c>
      <c r="C1785" t="str">
        <f t="shared" si="27"/>
        <v>Mattis</v>
      </c>
      <c r="D1785" t="s">
        <v>6372</v>
      </c>
      <c r="E1785" t="s">
        <v>5353</v>
      </c>
    </row>
    <row r="1786" spans="1:5" ht="15.5" x14ac:dyDescent="0.35">
      <c r="A1786" s="1" t="s">
        <v>584</v>
      </c>
      <c r="B1786" s="1" t="s">
        <v>4167</v>
      </c>
      <c r="C1786" t="str">
        <f t="shared" si="27"/>
        <v>Cho</v>
      </c>
      <c r="D1786" t="s">
        <v>6372</v>
      </c>
      <c r="E1786" t="s">
        <v>6034</v>
      </c>
    </row>
    <row r="1787" spans="1:5" ht="15.5" x14ac:dyDescent="0.35">
      <c r="A1787" s="1" t="s">
        <v>583</v>
      </c>
      <c r="B1787" s="1" t="s">
        <v>4168</v>
      </c>
      <c r="C1787" t="str">
        <f t="shared" si="27"/>
        <v>Reumann</v>
      </c>
      <c r="D1787" t="s">
        <v>6372</v>
      </c>
      <c r="E1787" t="s">
        <v>4738</v>
      </c>
    </row>
    <row r="1788" spans="1:5" ht="15.5" x14ac:dyDescent="0.35">
      <c r="A1788" s="1" t="s">
        <v>582</v>
      </c>
      <c r="B1788" s="1" t="s">
        <v>4169</v>
      </c>
      <c r="C1788" t="str">
        <f t="shared" si="27"/>
        <v>Cooper</v>
      </c>
      <c r="D1788" t="s">
        <v>6372</v>
      </c>
      <c r="E1788" t="s">
        <v>6035</v>
      </c>
    </row>
    <row r="1789" spans="1:5" ht="15.5" x14ac:dyDescent="0.35">
      <c r="A1789" s="1" t="s">
        <v>581</v>
      </c>
      <c r="B1789" s="1" t="s">
        <v>4170</v>
      </c>
      <c r="C1789" t="str">
        <f t="shared" si="27"/>
        <v>Kennedy</v>
      </c>
      <c r="D1789" t="s">
        <v>6372</v>
      </c>
      <c r="E1789" t="s">
        <v>6036</v>
      </c>
    </row>
    <row r="1790" spans="1:5" ht="15.5" x14ac:dyDescent="0.35">
      <c r="A1790" s="1" t="s">
        <v>580</v>
      </c>
      <c r="B1790" s="1" t="s">
        <v>4171</v>
      </c>
      <c r="C1790" t="str">
        <f t="shared" si="27"/>
        <v>Cichon</v>
      </c>
      <c r="D1790" t="s">
        <v>6372</v>
      </c>
      <c r="E1790" t="s">
        <v>4725</v>
      </c>
    </row>
    <row r="1791" spans="1:5" ht="15.5" x14ac:dyDescent="0.35">
      <c r="A1791" s="1" t="s">
        <v>579</v>
      </c>
      <c r="B1791" s="1" t="s">
        <v>4172</v>
      </c>
      <c r="C1791" t="str">
        <f t="shared" si="27"/>
        <v>Maroevic</v>
      </c>
      <c r="D1791" t="s">
        <v>6372</v>
      </c>
      <c r="E1791" t="s">
        <v>6037</v>
      </c>
    </row>
    <row r="1792" spans="1:5" ht="15.5" x14ac:dyDescent="0.35">
      <c r="A1792" s="1" t="s">
        <v>578</v>
      </c>
      <c r="B1792" s="1" t="s">
        <v>4173</v>
      </c>
      <c r="C1792" t="str">
        <f t="shared" ref="C1792:C1855" si="28">LEFT(B1792,FIND(",",B1792)-1)</f>
        <v>Martin</v>
      </c>
      <c r="D1792" t="s">
        <v>6372</v>
      </c>
      <c r="E1792" t="s">
        <v>6038</v>
      </c>
    </row>
    <row r="1793" spans="1:5" ht="15.5" x14ac:dyDescent="0.35">
      <c r="A1793" s="1" t="s">
        <v>577</v>
      </c>
      <c r="B1793" s="1" t="s">
        <v>4174</v>
      </c>
      <c r="C1793" t="str">
        <f t="shared" si="28"/>
        <v>Schulz</v>
      </c>
      <c r="D1793" t="s">
        <v>6371</v>
      </c>
      <c r="E1793" t="s">
        <v>4897</v>
      </c>
    </row>
    <row r="1794" spans="1:5" ht="15.5" x14ac:dyDescent="0.35">
      <c r="A1794" s="1" t="s">
        <v>576</v>
      </c>
      <c r="B1794" s="1" t="s">
        <v>4175</v>
      </c>
      <c r="C1794" t="str">
        <f t="shared" si="28"/>
        <v>Capriolo</v>
      </c>
      <c r="D1794" t="s">
        <v>6372</v>
      </c>
      <c r="E1794" t="s">
        <v>4862</v>
      </c>
    </row>
    <row r="1795" spans="1:5" ht="15.5" x14ac:dyDescent="0.35">
      <c r="A1795" s="1" t="s">
        <v>575</v>
      </c>
      <c r="B1795" s="1" t="s">
        <v>4176</v>
      </c>
      <c r="C1795" t="str">
        <f t="shared" si="28"/>
        <v>Borleis</v>
      </c>
      <c r="D1795" t="s">
        <v>6371</v>
      </c>
      <c r="E1795" t="s">
        <v>5259</v>
      </c>
    </row>
    <row r="1796" spans="1:5" ht="15.5" x14ac:dyDescent="0.35">
      <c r="A1796" s="1" t="s">
        <v>574</v>
      </c>
      <c r="B1796" s="1" t="s">
        <v>4177</v>
      </c>
      <c r="C1796" t="str">
        <f t="shared" si="28"/>
        <v>Kramer</v>
      </c>
      <c r="D1796" t="s">
        <v>6372</v>
      </c>
      <c r="E1796" t="s">
        <v>4754</v>
      </c>
    </row>
    <row r="1797" spans="1:5" ht="15.5" x14ac:dyDescent="0.35">
      <c r="A1797" s="1" t="s">
        <v>573</v>
      </c>
      <c r="B1797" s="1" t="s">
        <v>4178</v>
      </c>
      <c r="C1797" t="str">
        <f t="shared" si="28"/>
        <v>Conrad</v>
      </c>
      <c r="D1797" t="s">
        <v>6371</v>
      </c>
      <c r="E1797" t="s">
        <v>5595</v>
      </c>
    </row>
    <row r="1798" spans="1:5" ht="15.5" x14ac:dyDescent="0.35">
      <c r="A1798" s="1" t="s">
        <v>572</v>
      </c>
      <c r="B1798" s="1" t="s">
        <v>4179</v>
      </c>
      <c r="C1798" t="str">
        <f t="shared" si="28"/>
        <v>Karakoyunlu</v>
      </c>
      <c r="D1798" t="s">
        <v>6372</v>
      </c>
      <c r="E1798" t="s">
        <v>6039</v>
      </c>
    </row>
    <row r="1799" spans="1:5" ht="15.5" x14ac:dyDescent="0.35">
      <c r="A1799" s="1" t="s">
        <v>571</v>
      </c>
      <c r="B1799" s="1" t="s">
        <v>4180</v>
      </c>
      <c r="C1799" t="str">
        <f t="shared" si="28"/>
        <v>Desrosiers</v>
      </c>
      <c r="D1799" t="s">
        <v>6371</v>
      </c>
      <c r="E1799" t="s">
        <v>6040</v>
      </c>
    </row>
    <row r="1800" spans="1:5" ht="15.5" x14ac:dyDescent="0.35">
      <c r="A1800" s="1" t="s">
        <v>570</v>
      </c>
      <c r="B1800" s="1" t="s">
        <v>4181</v>
      </c>
      <c r="C1800" t="str">
        <f t="shared" si="28"/>
        <v>O'Mara</v>
      </c>
      <c r="D1800" t="s">
        <v>6371</v>
      </c>
      <c r="E1800" t="s">
        <v>6041</v>
      </c>
    </row>
    <row r="1801" spans="1:5" ht="15.5" x14ac:dyDescent="0.35">
      <c r="A1801" s="1" t="s">
        <v>569</v>
      </c>
      <c r="B1801" s="1" t="s">
        <v>4182</v>
      </c>
      <c r="C1801" t="str">
        <f t="shared" si="28"/>
        <v>Shabot Marcos</v>
      </c>
      <c r="D1801" t="s">
        <v>6372</v>
      </c>
      <c r="E1801" t="s">
        <v>6042</v>
      </c>
    </row>
    <row r="1802" spans="1:5" ht="15.5" x14ac:dyDescent="0.35">
      <c r="A1802" s="1" t="s">
        <v>568</v>
      </c>
      <c r="B1802" s="1" t="s">
        <v>4183</v>
      </c>
      <c r="C1802" t="str">
        <f t="shared" si="28"/>
        <v>Comment</v>
      </c>
      <c r="D1802" t="s">
        <v>6371</v>
      </c>
      <c r="E1802" t="s">
        <v>5980</v>
      </c>
    </row>
    <row r="1803" spans="1:5" ht="15.5" x14ac:dyDescent="0.35">
      <c r="A1803" s="1" t="s">
        <v>567</v>
      </c>
      <c r="B1803" s="1" t="s">
        <v>4184</v>
      </c>
      <c r="C1803" t="str">
        <f t="shared" si="28"/>
        <v>Moss</v>
      </c>
      <c r="D1803" t="s">
        <v>6372</v>
      </c>
      <c r="E1803" t="s">
        <v>4781</v>
      </c>
    </row>
    <row r="1804" spans="1:5" ht="15.5" x14ac:dyDescent="0.35">
      <c r="A1804" s="1" t="s">
        <v>566</v>
      </c>
      <c r="B1804" s="1" t="s">
        <v>4185</v>
      </c>
      <c r="C1804" t="str">
        <f t="shared" si="28"/>
        <v>Guzman</v>
      </c>
      <c r="D1804" t="s">
        <v>6372</v>
      </c>
      <c r="E1804" t="s">
        <v>5199</v>
      </c>
    </row>
    <row r="1805" spans="1:5" ht="15.5" x14ac:dyDescent="0.35">
      <c r="A1805" s="1" t="s">
        <v>565</v>
      </c>
      <c r="B1805" s="1" t="s">
        <v>4186</v>
      </c>
      <c r="C1805" t="str">
        <f t="shared" si="28"/>
        <v>Cox</v>
      </c>
      <c r="D1805" t="s">
        <v>6372</v>
      </c>
      <c r="E1805" t="s">
        <v>6043</v>
      </c>
    </row>
    <row r="1806" spans="1:5" ht="15.5" x14ac:dyDescent="0.35">
      <c r="A1806" s="1" t="s">
        <v>564</v>
      </c>
      <c r="B1806" s="1" t="s">
        <v>4187</v>
      </c>
      <c r="C1806" t="str">
        <f t="shared" si="28"/>
        <v>Clash</v>
      </c>
      <c r="D1806" t="s">
        <v>6372</v>
      </c>
      <c r="E1806" t="s">
        <v>6044</v>
      </c>
    </row>
    <row r="1807" spans="1:5" ht="15.5" x14ac:dyDescent="0.35">
      <c r="A1807" s="1" t="s">
        <v>563</v>
      </c>
      <c r="B1807" s="1" t="s">
        <v>4188</v>
      </c>
      <c r="C1807" t="str">
        <f t="shared" si="28"/>
        <v>Blankenship</v>
      </c>
      <c r="D1807" t="s">
        <v>6371</v>
      </c>
      <c r="E1807" t="s">
        <v>5107</v>
      </c>
    </row>
    <row r="1808" spans="1:5" ht="15.5" x14ac:dyDescent="0.35">
      <c r="A1808" s="1" t="s">
        <v>562</v>
      </c>
      <c r="B1808" s="1" t="s">
        <v>4189</v>
      </c>
      <c r="C1808" t="str">
        <f t="shared" si="28"/>
        <v>Lloyd</v>
      </c>
      <c r="D1808" t="s">
        <v>6371</v>
      </c>
      <c r="E1808" t="s">
        <v>6045</v>
      </c>
    </row>
    <row r="1809" spans="1:5" ht="15.5" x14ac:dyDescent="0.35">
      <c r="A1809" s="1" t="s">
        <v>561</v>
      </c>
      <c r="B1809" s="1" t="s">
        <v>4190</v>
      </c>
      <c r="C1809" t="str">
        <f t="shared" si="28"/>
        <v>Kong</v>
      </c>
      <c r="D1809" t="s">
        <v>6371</v>
      </c>
      <c r="E1809" t="s">
        <v>6046</v>
      </c>
    </row>
    <row r="1810" spans="1:5" ht="15.5" x14ac:dyDescent="0.35">
      <c r="A1810" s="1" t="s">
        <v>560</v>
      </c>
      <c r="B1810" s="1" t="s">
        <v>4191</v>
      </c>
      <c r="C1810" t="str">
        <f t="shared" si="28"/>
        <v>Benson</v>
      </c>
      <c r="D1810" t="s">
        <v>6371</v>
      </c>
      <c r="E1810" t="s">
        <v>4944</v>
      </c>
    </row>
    <row r="1811" spans="1:5" ht="15.5" x14ac:dyDescent="0.35">
      <c r="A1811" s="1" t="s">
        <v>559</v>
      </c>
      <c r="B1811" s="1" t="s">
        <v>4192</v>
      </c>
      <c r="C1811" t="str">
        <f t="shared" si="28"/>
        <v>Huntington</v>
      </c>
      <c r="D1811" t="s">
        <v>6371</v>
      </c>
      <c r="E1811" t="s">
        <v>6004</v>
      </c>
    </row>
    <row r="1812" spans="1:5" ht="15.5" x14ac:dyDescent="0.35">
      <c r="A1812" s="1" t="s">
        <v>558</v>
      </c>
      <c r="B1812" s="1" t="s">
        <v>4193</v>
      </c>
      <c r="C1812" t="str">
        <f t="shared" si="28"/>
        <v>Kendall</v>
      </c>
      <c r="D1812" t="s">
        <v>6371</v>
      </c>
      <c r="E1812" t="s">
        <v>6047</v>
      </c>
    </row>
    <row r="1813" spans="1:5" ht="15.5" x14ac:dyDescent="0.35">
      <c r="A1813" s="1" t="s">
        <v>557</v>
      </c>
      <c r="B1813" s="1" t="s">
        <v>4194</v>
      </c>
      <c r="C1813" t="str">
        <f t="shared" si="28"/>
        <v>Gast</v>
      </c>
      <c r="D1813" t="s">
        <v>6371</v>
      </c>
      <c r="E1813" t="s">
        <v>6048</v>
      </c>
    </row>
    <row r="1814" spans="1:5" ht="15.5" x14ac:dyDescent="0.35">
      <c r="A1814" s="1" t="s">
        <v>556</v>
      </c>
      <c r="B1814" s="1" t="s">
        <v>4195</v>
      </c>
      <c r="C1814" t="str">
        <f t="shared" si="28"/>
        <v>Scanlin</v>
      </c>
      <c r="D1814" t="s">
        <v>6372</v>
      </c>
      <c r="E1814" t="s">
        <v>6049</v>
      </c>
    </row>
    <row r="1815" spans="1:5" ht="15.5" x14ac:dyDescent="0.35">
      <c r="A1815" s="1" t="s">
        <v>555</v>
      </c>
      <c r="B1815" s="1" t="s">
        <v>4196</v>
      </c>
      <c r="C1815" t="str">
        <f t="shared" si="28"/>
        <v>Philbrook</v>
      </c>
      <c r="D1815" t="s">
        <v>6371</v>
      </c>
      <c r="E1815" t="s">
        <v>5107</v>
      </c>
    </row>
    <row r="1816" spans="1:5" ht="15.5" x14ac:dyDescent="0.35">
      <c r="A1816" s="1" t="s">
        <v>554</v>
      </c>
      <c r="B1816" s="1" t="s">
        <v>4197</v>
      </c>
      <c r="C1816" t="str">
        <f t="shared" si="28"/>
        <v>Cowan</v>
      </c>
      <c r="D1816" t="s">
        <v>6372</v>
      </c>
      <c r="E1816" t="s">
        <v>5315</v>
      </c>
    </row>
    <row r="1817" spans="1:5" ht="15.5" x14ac:dyDescent="0.35">
      <c r="A1817" s="1" t="s">
        <v>553</v>
      </c>
      <c r="B1817" s="1" t="s">
        <v>4198</v>
      </c>
      <c r="C1817" t="str">
        <f t="shared" si="28"/>
        <v>Sousa</v>
      </c>
      <c r="D1817" t="s">
        <v>6372</v>
      </c>
      <c r="E1817" t="s">
        <v>6050</v>
      </c>
    </row>
    <row r="1818" spans="1:5" ht="15.5" x14ac:dyDescent="0.35">
      <c r="A1818" s="1" t="s">
        <v>552</v>
      </c>
      <c r="B1818" s="1" t="s">
        <v>4199</v>
      </c>
      <c r="C1818" t="str">
        <f t="shared" si="28"/>
        <v>Stanton</v>
      </c>
      <c r="D1818" t="s">
        <v>6372</v>
      </c>
      <c r="E1818" t="s">
        <v>6051</v>
      </c>
    </row>
    <row r="1819" spans="1:5" ht="15.5" x14ac:dyDescent="0.35">
      <c r="A1819" s="1" t="s">
        <v>551</v>
      </c>
      <c r="B1819" s="1" t="s">
        <v>4200</v>
      </c>
      <c r="C1819" t="str">
        <f t="shared" si="28"/>
        <v>Mollak</v>
      </c>
      <c r="D1819" t="s">
        <v>6372</v>
      </c>
      <c r="E1819" t="s">
        <v>5836</v>
      </c>
    </row>
    <row r="1820" spans="1:5" ht="15.5" x14ac:dyDescent="0.35">
      <c r="A1820" s="1" t="s">
        <v>550</v>
      </c>
      <c r="B1820" s="1" t="s">
        <v>4201</v>
      </c>
      <c r="C1820" t="str">
        <f t="shared" si="28"/>
        <v>Bell</v>
      </c>
      <c r="D1820" t="s">
        <v>6372</v>
      </c>
      <c r="E1820" t="s">
        <v>5029</v>
      </c>
    </row>
    <row r="1821" spans="1:5" ht="15.5" x14ac:dyDescent="0.35">
      <c r="A1821" s="1" t="s">
        <v>549</v>
      </c>
      <c r="B1821" s="1" t="s">
        <v>4202</v>
      </c>
      <c r="C1821" t="str">
        <f t="shared" si="28"/>
        <v>Weston</v>
      </c>
      <c r="D1821" t="s">
        <v>6372</v>
      </c>
      <c r="E1821" t="s">
        <v>6052</v>
      </c>
    </row>
    <row r="1822" spans="1:5" ht="15.5" x14ac:dyDescent="0.35">
      <c r="A1822" s="1" t="s">
        <v>548</v>
      </c>
      <c r="B1822" s="1" t="s">
        <v>4203</v>
      </c>
      <c r="C1822" t="str">
        <f t="shared" si="28"/>
        <v>Rabuzzi</v>
      </c>
      <c r="D1822" t="s">
        <v>6372</v>
      </c>
      <c r="E1822" t="s">
        <v>4796</v>
      </c>
    </row>
    <row r="1823" spans="1:5" ht="15.5" x14ac:dyDescent="0.35">
      <c r="A1823" s="1" t="s">
        <v>547</v>
      </c>
      <c r="B1823" s="1" t="s">
        <v>4204</v>
      </c>
      <c r="C1823" t="str">
        <f t="shared" si="28"/>
        <v>Hendrix</v>
      </c>
      <c r="D1823" t="s">
        <v>6372</v>
      </c>
      <c r="E1823" t="s">
        <v>6053</v>
      </c>
    </row>
    <row r="1824" spans="1:5" ht="15.5" x14ac:dyDescent="0.35">
      <c r="A1824" s="1" t="s">
        <v>546</v>
      </c>
      <c r="B1824" s="1" t="s">
        <v>4205</v>
      </c>
      <c r="C1824" t="str">
        <f t="shared" si="28"/>
        <v>Van Nielen</v>
      </c>
      <c r="D1824" t="s">
        <v>6371</v>
      </c>
      <c r="E1824" t="s">
        <v>6054</v>
      </c>
    </row>
    <row r="1825" spans="1:5" ht="15.5" x14ac:dyDescent="0.35">
      <c r="A1825" s="1" t="s">
        <v>545</v>
      </c>
      <c r="B1825" s="1" t="s">
        <v>4206</v>
      </c>
      <c r="C1825" t="str">
        <f t="shared" si="28"/>
        <v>Blanton</v>
      </c>
      <c r="D1825" t="s">
        <v>6372</v>
      </c>
      <c r="E1825" t="s">
        <v>5119</v>
      </c>
    </row>
    <row r="1826" spans="1:5" ht="15.5" x14ac:dyDescent="0.35">
      <c r="A1826" s="1" t="s">
        <v>544</v>
      </c>
      <c r="B1826" s="1" t="s">
        <v>4207</v>
      </c>
      <c r="C1826" t="str">
        <f t="shared" si="28"/>
        <v>Schout</v>
      </c>
      <c r="D1826" t="s">
        <v>6371</v>
      </c>
      <c r="E1826" t="s">
        <v>6055</v>
      </c>
    </row>
    <row r="1827" spans="1:5" ht="15.5" x14ac:dyDescent="0.35">
      <c r="A1827" s="1" t="s">
        <v>543</v>
      </c>
      <c r="B1827" s="1" t="s">
        <v>4208</v>
      </c>
      <c r="C1827" t="str">
        <f t="shared" si="28"/>
        <v>Schmaltz</v>
      </c>
      <c r="D1827" t="s">
        <v>6371</v>
      </c>
      <c r="E1827" t="s">
        <v>6056</v>
      </c>
    </row>
    <row r="1828" spans="1:5" ht="15.5" x14ac:dyDescent="0.35">
      <c r="A1828" s="1" t="s">
        <v>542</v>
      </c>
      <c r="B1828" s="1" t="s">
        <v>4209</v>
      </c>
      <c r="C1828" t="str">
        <f t="shared" si="28"/>
        <v>Eagen</v>
      </c>
      <c r="D1828" t="s">
        <v>6371</v>
      </c>
      <c r="E1828" t="s">
        <v>6057</v>
      </c>
    </row>
    <row r="1829" spans="1:5" ht="15.5" x14ac:dyDescent="0.35">
      <c r="A1829" s="1" t="s">
        <v>541</v>
      </c>
      <c r="B1829" s="1" t="s">
        <v>4210</v>
      </c>
      <c r="C1829" t="str">
        <f t="shared" si="28"/>
        <v>Rotramel</v>
      </c>
      <c r="D1829" t="s">
        <v>6371</v>
      </c>
      <c r="E1829" t="s">
        <v>5988</v>
      </c>
    </row>
    <row r="1830" spans="1:5" ht="15.5" x14ac:dyDescent="0.35">
      <c r="A1830" s="1" t="s">
        <v>540</v>
      </c>
      <c r="B1830" s="1" t="s">
        <v>4211</v>
      </c>
      <c r="C1830" t="str">
        <f t="shared" si="28"/>
        <v>Prevost</v>
      </c>
      <c r="D1830" t="s">
        <v>6371</v>
      </c>
      <c r="E1830" t="s">
        <v>5102</v>
      </c>
    </row>
    <row r="1831" spans="1:5" ht="15.5" x14ac:dyDescent="0.35">
      <c r="A1831" s="1" t="s">
        <v>539</v>
      </c>
      <c r="B1831" s="1" t="s">
        <v>4212</v>
      </c>
      <c r="C1831" t="str">
        <f t="shared" si="28"/>
        <v>Boyd</v>
      </c>
      <c r="D1831" t="s">
        <v>6372</v>
      </c>
      <c r="E1831" t="s">
        <v>6058</v>
      </c>
    </row>
    <row r="1832" spans="1:5" ht="15.5" x14ac:dyDescent="0.35">
      <c r="A1832" s="1" t="s">
        <v>538</v>
      </c>
      <c r="B1832" s="1" t="s">
        <v>4213</v>
      </c>
      <c r="C1832" t="str">
        <f t="shared" si="28"/>
        <v>Dawes</v>
      </c>
      <c r="D1832" t="s">
        <v>6371</v>
      </c>
      <c r="E1832" t="s">
        <v>4909</v>
      </c>
    </row>
    <row r="1833" spans="1:5" ht="15.5" x14ac:dyDescent="0.35">
      <c r="A1833" s="1" t="s">
        <v>537</v>
      </c>
      <c r="B1833" s="1" t="s">
        <v>4214</v>
      </c>
      <c r="C1833" t="str">
        <f t="shared" si="28"/>
        <v>Jennings</v>
      </c>
      <c r="D1833" t="s">
        <v>6371</v>
      </c>
      <c r="E1833" t="s">
        <v>5950</v>
      </c>
    </row>
    <row r="1834" spans="1:5" ht="15.5" x14ac:dyDescent="0.35">
      <c r="A1834" s="1" t="s">
        <v>536</v>
      </c>
      <c r="B1834" s="1" t="s">
        <v>4215</v>
      </c>
      <c r="C1834" t="str">
        <f t="shared" si="28"/>
        <v>Nyambaso</v>
      </c>
      <c r="D1834" t="s">
        <v>6372</v>
      </c>
      <c r="E1834" t="s">
        <v>6059</v>
      </c>
    </row>
    <row r="1835" spans="1:5" ht="15.5" x14ac:dyDescent="0.35">
      <c r="A1835" s="1" t="s">
        <v>535</v>
      </c>
      <c r="B1835" s="1" t="s">
        <v>4216</v>
      </c>
      <c r="C1835" t="str">
        <f t="shared" si="28"/>
        <v>Shaffer</v>
      </c>
      <c r="D1835" t="s">
        <v>6371</v>
      </c>
      <c r="E1835" t="s">
        <v>6060</v>
      </c>
    </row>
    <row r="1836" spans="1:5" ht="15.5" x14ac:dyDescent="0.35">
      <c r="A1836" s="1" t="s">
        <v>533</v>
      </c>
      <c r="B1836" s="1" t="s">
        <v>4217</v>
      </c>
      <c r="C1836" t="str">
        <f t="shared" si="28"/>
        <v>Corkum</v>
      </c>
      <c r="D1836" t="s">
        <v>6373</v>
      </c>
      <c r="E1836" t="s">
        <v>5704</v>
      </c>
    </row>
    <row r="1837" spans="1:5" ht="15.5" x14ac:dyDescent="0.35">
      <c r="A1837" s="1" t="s">
        <v>532</v>
      </c>
      <c r="B1837" s="1" t="s">
        <v>4218</v>
      </c>
      <c r="C1837" t="str">
        <f t="shared" si="28"/>
        <v>Pedersen</v>
      </c>
      <c r="D1837" t="s">
        <v>6372</v>
      </c>
      <c r="E1837" t="s">
        <v>5315</v>
      </c>
    </row>
    <row r="1838" spans="1:5" ht="15.5" x14ac:dyDescent="0.35">
      <c r="A1838" s="1" t="s">
        <v>531</v>
      </c>
      <c r="B1838" s="1" t="s">
        <v>4219</v>
      </c>
      <c r="C1838" t="str">
        <f t="shared" si="28"/>
        <v>Melo</v>
      </c>
      <c r="D1838" t="s">
        <v>6372</v>
      </c>
      <c r="E1838" t="s">
        <v>6061</v>
      </c>
    </row>
    <row r="1839" spans="1:5" ht="15.5" x14ac:dyDescent="0.35">
      <c r="A1839" s="1" t="s">
        <v>530</v>
      </c>
      <c r="B1839" s="1" t="s">
        <v>4220</v>
      </c>
      <c r="C1839" t="str">
        <f t="shared" si="28"/>
        <v>Sakamoto</v>
      </c>
      <c r="D1839" t="s">
        <v>6372</v>
      </c>
      <c r="E1839" t="s">
        <v>6062</v>
      </c>
    </row>
    <row r="1840" spans="1:5" ht="15.5" x14ac:dyDescent="0.35">
      <c r="A1840" s="1" t="s">
        <v>529</v>
      </c>
      <c r="B1840" s="1" t="s">
        <v>4221</v>
      </c>
      <c r="C1840" t="str">
        <f t="shared" si="28"/>
        <v>McMahon</v>
      </c>
      <c r="D1840" t="s">
        <v>6372</v>
      </c>
      <c r="E1840" t="s">
        <v>6063</v>
      </c>
    </row>
    <row r="1841" spans="1:5" ht="15.5" x14ac:dyDescent="0.35">
      <c r="A1841" s="1" t="s">
        <v>528</v>
      </c>
      <c r="B1841" s="1" t="s">
        <v>4222</v>
      </c>
      <c r="C1841" t="str">
        <f t="shared" si="28"/>
        <v>Harris</v>
      </c>
      <c r="D1841" t="s">
        <v>6372</v>
      </c>
      <c r="E1841" t="s">
        <v>6064</v>
      </c>
    </row>
    <row r="1842" spans="1:5" ht="15.5" x14ac:dyDescent="0.35">
      <c r="A1842" s="1" t="s">
        <v>527</v>
      </c>
      <c r="B1842" s="1" t="s">
        <v>4223</v>
      </c>
      <c r="C1842" t="str">
        <f t="shared" si="28"/>
        <v>Lombardo</v>
      </c>
      <c r="D1842" t="s">
        <v>6371</v>
      </c>
      <c r="E1842" t="s">
        <v>4780</v>
      </c>
    </row>
    <row r="1843" spans="1:5" ht="15.5" x14ac:dyDescent="0.35">
      <c r="A1843" s="1" t="s">
        <v>526</v>
      </c>
      <c r="B1843" s="1" t="s">
        <v>4224</v>
      </c>
      <c r="C1843" t="str">
        <f t="shared" si="28"/>
        <v>Bode</v>
      </c>
      <c r="D1843" t="s">
        <v>6371</v>
      </c>
      <c r="E1843" t="s">
        <v>6065</v>
      </c>
    </row>
    <row r="1844" spans="1:5" ht="15.5" x14ac:dyDescent="0.35">
      <c r="A1844" s="1" t="s">
        <v>525</v>
      </c>
      <c r="B1844" s="1" t="s">
        <v>4225</v>
      </c>
      <c r="C1844" t="str">
        <f t="shared" si="28"/>
        <v>Johnson</v>
      </c>
      <c r="D1844" t="s">
        <v>6372</v>
      </c>
      <c r="E1844" t="s">
        <v>6066</v>
      </c>
    </row>
    <row r="1845" spans="1:5" ht="15.5" x14ac:dyDescent="0.35">
      <c r="A1845" s="1" t="s">
        <v>524</v>
      </c>
      <c r="B1845" s="1" t="s">
        <v>4226</v>
      </c>
      <c r="C1845" t="str">
        <f t="shared" si="28"/>
        <v>Norcross</v>
      </c>
      <c r="D1845" t="s">
        <v>6372</v>
      </c>
      <c r="E1845" t="s">
        <v>6067</v>
      </c>
    </row>
    <row r="1846" spans="1:5" ht="15.5" x14ac:dyDescent="0.35">
      <c r="A1846" s="1" t="s">
        <v>523</v>
      </c>
      <c r="B1846" s="1" t="s">
        <v>4227</v>
      </c>
      <c r="C1846" t="str">
        <f t="shared" si="28"/>
        <v>Lazrus</v>
      </c>
      <c r="D1846" t="s">
        <v>6372</v>
      </c>
      <c r="E1846" t="s">
        <v>4744</v>
      </c>
    </row>
    <row r="1847" spans="1:5" ht="15.5" x14ac:dyDescent="0.35">
      <c r="A1847" s="1" t="s">
        <v>522</v>
      </c>
      <c r="B1847" s="1" t="s">
        <v>4228</v>
      </c>
      <c r="C1847" t="str">
        <f t="shared" si="28"/>
        <v>Tsegay</v>
      </c>
      <c r="D1847" t="s">
        <v>6372</v>
      </c>
      <c r="E1847" t="s">
        <v>6068</v>
      </c>
    </row>
    <row r="1848" spans="1:5" ht="15.5" x14ac:dyDescent="0.35">
      <c r="A1848" s="1" t="s">
        <v>521</v>
      </c>
      <c r="B1848" s="1" t="s">
        <v>4229</v>
      </c>
      <c r="C1848" t="str">
        <f t="shared" si="28"/>
        <v>Schneider</v>
      </c>
      <c r="D1848" t="s">
        <v>6372</v>
      </c>
      <c r="E1848" t="s">
        <v>6069</v>
      </c>
    </row>
    <row r="1849" spans="1:5" ht="15.5" x14ac:dyDescent="0.35">
      <c r="A1849" s="1" t="s">
        <v>520</v>
      </c>
      <c r="B1849" s="1" t="s">
        <v>4230</v>
      </c>
      <c r="C1849" t="str">
        <f t="shared" si="28"/>
        <v>Loreto</v>
      </c>
      <c r="D1849" t="s">
        <v>6372</v>
      </c>
      <c r="E1849" t="s">
        <v>6070</v>
      </c>
    </row>
    <row r="1850" spans="1:5" ht="15.5" x14ac:dyDescent="0.35">
      <c r="A1850" s="1" t="s">
        <v>519</v>
      </c>
      <c r="B1850" s="1" t="s">
        <v>4231</v>
      </c>
      <c r="C1850" t="str">
        <f t="shared" si="28"/>
        <v>Callahan</v>
      </c>
      <c r="D1850" t="s">
        <v>6372</v>
      </c>
      <c r="E1850" t="s">
        <v>6071</v>
      </c>
    </row>
    <row r="1851" spans="1:5" ht="15.5" x14ac:dyDescent="0.35">
      <c r="A1851" s="1" t="s">
        <v>518</v>
      </c>
      <c r="B1851" s="1" t="s">
        <v>4232</v>
      </c>
      <c r="C1851" t="str">
        <f t="shared" si="28"/>
        <v>Timko</v>
      </c>
      <c r="D1851" t="s">
        <v>6372</v>
      </c>
      <c r="E1851" t="s">
        <v>4988</v>
      </c>
    </row>
    <row r="1852" spans="1:5" ht="15.5" x14ac:dyDescent="0.35">
      <c r="A1852" s="1" t="s">
        <v>517</v>
      </c>
      <c r="B1852" s="1" t="s">
        <v>4233</v>
      </c>
      <c r="C1852" t="str">
        <f t="shared" si="28"/>
        <v>Achatz</v>
      </c>
      <c r="D1852" t="s">
        <v>6372</v>
      </c>
      <c r="E1852" t="s">
        <v>4766</v>
      </c>
    </row>
    <row r="1853" spans="1:5" ht="15.5" x14ac:dyDescent="0.35">
      <c r="A1853" s="1" t="s">
        <v>516</v>
      </c>
      <c r="B1853" s="1" t="s">
        <v>4234</v>
      </c>
      <c r="C1853" t="str">
        <f t="shared" si="28"/>
        <v>Horwitz</v>
      </c>
      <c r="D1853" t="s">
        <v>6372</v>
      </c>
      <c r="E1853" t="s">
        <v>6072</v>
      </c>
    </row>
    <row r="1854" spans="1:5" ht="15.5" x14ac:dyDescent="0.35">
      <c r="A1854" s="1" t="s">
        <v>514</v>
      </c>
      <c r="B1854" s="1" t="s">
        <v>4235</v>
      </c>
      <c r="C1854" t="str">
        <f t="shared" si="28"/>
        <v>Gordyan</v>
      </c>
      <c r="D1854" t="s">
        <v>6372</v>
      </c>
      <c r="E1854" t="s">
        <v>4766</v>
      </c>
    </row>
    <row r="1855" spans="1:5" ht="15.5" x14ac:dyDescent="0.35">
      <c r="A1855" s="1" t="s">
        <v>513</v>
      </c>
      <c r="B1855" s="1" t="s">
        <v>4236</v>
      </c>
      <c r="C1855" t="str">
        <f t="shared" si="28"/>
        <v>Hetherington</v>
      </c>
      <c r="D1855" t="s">
        <v>6371</v>
      </c>
      <c r="E1855" t="s">
        <v>6073</v>
      </c>
    </row>
    <row r="1856" spans="1:5" ht="15.5" x14ac:dyDescent="0.35">
      <c r="A1856" s="1" t="s">
        <v>512</v>
      </c>
      <c r="B1856" s="1" t="s">
        <v>4237</v>
      </c>
      <c r="C1856" t="str">
        <f t="shared" ref="C1856:C1919" si="29">LEFT(B1856,FIND(",",B1856)-1)</f>
        <v>Thompson</v>
      </c>
      <c r="D1856" t="s">
        <v>6372</v>
      </c>
      <c r="E1856" t="s">
        <v>5695</v>
      </c>
    </row>
    <row r="1857" spans="1:5" ht="15.5" x14ac:dyDescent="0.35">
      <c r="A1857" s="1" t="s">
        <v>511</v>
      </c>
      <c r="B1857" s="1" t="s">
        <v>4238</v>
      </c>
      <c r="C1857" t="str">
        <f t="shared" si="29"/>
        <v>Battoo</v>
      </c>
      <c r="D1857" t="s">
        <v>6372</v>
      </c>
      <c r="E1857" t="s">
        <v>5078</v>
      </c>
    </row>
    <row r="1858" spans="1:5" ht="15.5" x14ac:dyDescent="0.35">
      <c r="A1858" s="1" t="s">
        <v>510</v>
      </c>
      <c r="B1858" s="1" t="s">
        <v>4239</v>
      </c>
      <c r="C1858" t="str">
        <f t="shared" si="29"/>
        <v>Barker</v>
      </c>
      <c r="D1858" t="s">
        <v>6371</v>
      </c>
      <c r="E1858" t="s">
        <v>6074</v>
      </c>
    </row>
    <row r="1859" spans="1:5" ht="15.5" x14ac:dyDescent="0.35">
      <c r="A1859" s="1" t="s">
        <v>509</v>
      </c>
      <c r="B1859" s="1" t="s">
        <v>4240</v>
      </c>
      <c r="C1859" t="str">
        <f t="shared" si="29"/>
        <v>Saarnilehto</v>
      </c>
      <c r="D1859" t="s">
        <v>6372</v>
      </c>
      <c r="E1859" t="s">
        <v>6075</v>
      </c>
    </row>
    <row r="1860" spans="1:5" ht="15.5" x14ac:dyDescent="0.35">
      <c r="A1860" s="1" t="s">
        <v>508</v>
      </c>
      <c r="B1860" s="1" t="s">
        <v>4241</v>
      </c>
      <c r="C1860" t="str">
        <f t="shared" si="29"/>
        <v>Morton</v>
      </c>
      <c r="D1860" t="s">
        <v>6371</v>
      </c>
      <c r="E1860" t="s">
        <v>5725</v>
      </c>
    </row>
    <row r="1861" spans="1:5" ht="15.5" x14ac:dyDescent="0.35">
      <c r="A1861" s="1" t="s">
        <v>507</v>
      </c>
      <c r="B1861" s="1" t="s">
        <v>4242</v>
      </c>
      <c r="C1861" t="str">
        <f t="shared" si="29"/>
        <v>Thomas</v>
      </c>
      <c r="D1861" t="s">
        <v>6371</v>
      </c>
      <c r="E1861" t="s">
        <v>6076</v>
      </c>
    </row>
    <row r="1862" spans="1:5" ht="15.5" x14ac:dyDescent="0.35">
      <c r="A1862" s="1" t="s">
        <v>506</v>
      </c>
      <c r="B1862" s="1" t="s">
        <v>4243</v>
      </c>
      <c r="C1862" t="str">
        <f t="shared" si="29"/>
        <v>Hillman</v>
      </c>
      <c r="D1862" t="s">
        <v>6371</v>
      </c>
      <c r="E1862" t="s">
        <v>6077</v>
      </c>
    </row>
    <row r="1863" spans="1:5" ht="15.5" x14ac:dyDescent="0.35">
      <c r="A1863" s="1" t="s">
        <v>505</v>
      </c>
      <c r="B1863" s="1" t="s">
        <v>4244</v>
      </c>
      <c r="C1863" t="str">
        <f t="shared" si="29"/>
        <v>Edwards</v>
      </c>
      <c r="D1863" t="s">
        <v>6371</v>
      </c>
      <c r="E1863" t="s">
        <v>5161</v>
      </c>
    </row>
    <row r="1864" spans="1:5" ht="15.5" x14ac:dyDescent="0.35">
      <c r="A1864" s="1" t="s">
        <v>504</v>
      </c>
      <c r="B1864" s="1" t="s">
        <v>4245</v>
      </c>
      <c r="C1864" t="str">
        <f t="shared" si="29"/>
        <v>Bartel</v>
      </c>
      <c r="D1864" t="s">
        <v>6371</v>
      </c>
      <c r="E1864" t="s">
        <v>6078</v>
      </c>
    </row>
    <row r="1865" spans="1:5" ht="15.5" x14ac:dyDescent="0.35">
      <c r="A1865" s="1" t="s">
        <v>503</v>
      </c>
      <c r="B1865" s="1" t="s">
        <v>4246</v>
      </c>
      <c r="C1865" t="str">
        <f t="shared" si="29"/>
        <v>Potekhina</v>
      </c>
      <c r="D1865" t="s">
        <v>6371</v>
      </c>
      <c r="E1865" t="s">
        <v>4771</v>
      </c>
    </row>
    <row r="1866" spans="1:5" ht="15.5" x14ac:dyDescent="0.35">
      <c r="A1866" s="1" t="s">
        <v>502</v>
      </c>
      <c r="B1866" s="1" t="s">
        <v>4247</v>
      </c>
      <c r="C1866" t="str">
        <f t="shared" si="29"/>
        <v>Kelly</v>
      </c>
      <c r="D1866" t="s">
        <v>6371</v>
      </c>
      <c r="E1866" t="s">
        <v>6079</v>
      </c>
    </row>
    <row r="1867" spans="1:5" ht="15.5" x14ac:dyDescent="0.35">
      <c r="A1867" s="1" t="s">
        <v>501</v>
      </c>
      <c r="B1867" s="1" t="s">
        <v>4248</v>
      </c>
      <c r="C1867" t="str">
        <f t="shared" si="29"/>
        <v>Lapp</v>
      </c>
      <c r="D1867" t="s">
        <v>6372</v>
      </c>
      <c r="E1867" t="s">
        <v>6080</v>
      </c>
    </row>
    <row r="1868" spans="1:5" ht="15.5" x14ac:dyDescent="0.35">
      <c r="A1868" s="1" t="s">
        <v>500</v>
      </c>
      <c r="B1868" s="1" t="s">
        <v>4249</v>
      </c>
      <c r="C1868" t="str">
        <f t="shared" si="29"/>
        <v>Burke</v>
      </c>
      <c r="D1868" t="s">
        <v>6371</v>
      </c>
      <c r="E1868" t="s">
        <v>5341</v>
      </c>
    </row>
    <row r="1869" spans="1:5" ht="15.5" x14ac:dyDescent="0.35">
      <c r="A1869" s="1" t="s">
        <v>499</v>
      </c>
      <c r="B1869" s="1" t="s">
        <v>4250</v>
      </c>
      <c r="C1869" t="str">
        <f t="shared" si="29"/>
        <v>Barry</v>
      </c>
      <c r="D1869" t="s">
        <v>6372</v>
      </c>
      <c r="E1869" t="s">
        <v>6081</v>
      </c>
    </row>
    <row r="1870" spans="1:5" ht="15.5" x14ac:dyDescent="0.35">
      <c r="A1870" s="1" t="s">
        <v>498</v>
      </c>
      <c r="B1870" s="1" t="s">
        <v>4251</v>
      </c>
      <c r="C1870" t="str">
        <f t="shared" si="29"/>
        <v>McCormick</v>
      </c>
      <c r="D1870" t="s">
        <v>6372</v>
      </c>
      <c r="E1870" t="s">
        <v>5050</v>
      </c>
    </row>
    <row r="1871" spans="1:5" ht="15.5" x14ac:dyDescent="0.35">
      <c r="A1871" s="1" t="s">
        <v>497</v>
      </c>
      <c r="B1871" s="1" t="s">
        <v>4252</v>
      </c>
      <c r="C1871" t="str">
        <f t="shared" si="29"/>
        <v>McElroy</v>
      </c>
      <c r="D1871" t="s">
        <v>6372</v>
      </c>
      <c r="E1871" t="s">
        <v>4838</v>
      </c>
    </row>
    <row r="1872" spans="1:5" ht="15.5" x14ac:dyDescent="0.35">
      <c r="A1872" s="1" t="s">
        <v>496</v>
      </c>
      <c r="B1872" s="1" t="s">
        <v>4253</v>
      </c>
      <c r="C1872" t="str">
        <f t="shared" si="29"/>
        <v>Coffed</v>
      </c>
      <c r="D1872" t="s">
        <v>6372</v>
      </c>
      <c r="E1872" t="s">
        <v>6082</v>
      </c>
    </row>
    <row r="1873" spans="1:5" ht="15.5" x14ac:dyDescent="0.35">
      <c r="A1873" s="1" t="s">
        <v>495</v>
      </c>
      <c r="B1873" s="1" t="s">
        <v>4254</v>
      </c>
      <c r="C1873" t="str">
        <f t="shared" si="29"/>
        <v>Estes</v>
      </c>
      <c r="D1873" t="s">
        <v>6372</v>
      </c>
      <c r="E1873" t="s">
        <v>6083</v>
      </c>
    </row>
    <row r="1874" spans="1:5" ht="15.5" x14ac:dyDescent="0.35">
      <c r="A1874" s="1" t="s">
        <v>494</v>
      </c>
      <c r="B1874" s="1" t="s">
        <v>4255</v>
      </c>
      <c r="C1874" t="str">
        <f t="shared" si="29"/>
        <v>Miles</v>
      </c>
      <c r="D1874" t="s">
        <v>6372</v>
      </c>
      <c r="E1874" t="s">
        <v>6084</v>
      </c>
    </row>
    <row r="1875" spans="1:5" ht="15.5" x14ac:dyDescent="0.35">
      <c r="A1875" s="1" t="s">
        <v>493</v>
      </c>
      <c r="B1875" s="1" t="s">
        <v>4256</v>
      </c>
      <c r="C1875" t="str">
        <f t="shared" si="29"/>
        <v>Zamore</v>
      </c>
      <c r="D1875" t="s">
        <v>6372</v>
      </c>
      <c r="E1875" t="s">
        <v>6085</v>
      </c>
    </row>
    <row r="1876" spans="1:5" ht="15.5" x14ac:dyDescent="0.35">
      <c r="A1876" s="1" t="s">
        <v>492</v>
      </c>
      <c r="B1876" s="1" t="s">
        <v>4257</v>
      </c>
      <c r="C1876" t="str">
        <f t="shared" si="29"/>
        <v>Donaghy</v>
      </c>
      <c r="D1876" t="s">
        <v>6372</v>
      </c>
      <c r="E1876" t="s">
        <v>6086</v>
      </c>
    </row>
    <row r="1877" spans="1:5" ht="15.5" x14ac:dyDescent="0.35">
      <c r="A1877" s="1" t="s">
        <v>491</v>
      </c>
      <c r="B1877" s="1" t="s">
        <v>4258</v>
      </c>
      <c r="C1877" t="str">
        <f t="shared" si="29"/>
        <v>Kennedy</v>
      </c>
      <c r="D1877" t="s">
        <v>6371</v>
      </c>
      <c r="E1877" t="s">
        <v>6087</v>
      </c>
    </row>
    <row r="1878" spans="1:5" ht="15.5" x14ac:dyDescent="0.35">
      <c r="A1878" s="1" t="s">
        <v>490</v>
      </c>
      <c r="B1878" s="1" t="s">
        <v>4259</v>
      </c>
      <c r="C1878" t="str">
        <f t="shared" si="29"/>
        <v>Fiorini</v>
      </c>
      <c r="D1878" t="s">
        <v>6371</v>
      </c>
      <c r="E1878" t="s">
        <v>5283</v>
      </c>
    </row>
    <row r="1879" spans="1:5" ht="15.5" x14ac:dyDescent="0.35">
      <c r="A1879" s="1" t="s">
        <v>489</v>
      </c>
      <c r="B1879" s="1" t="s">
        <v>4260</v>
      </c>
      <c r="C1879" t="str">
        <f t="shared" si="29"/>
        <v>Alexander</v>
      </c>
      <c r="D1879" t="s">
        <v>6373</v>
      </c>
      <c r="E1879" t="s">
        <v>6088</v>
      </c>
    </row>
    <row r="1880" spans="1:5" ht="15.5" x14ac:dyDescent="0.35">
      <c r="A1880" s="1" t="s">
        <v>488</v>
      </c>
      <c r="B1880" s="1" t="s">
        <v>4261</v>
      </c>
      <c r="C1880" t="str">
        <f t="shared" si="29"/>
        <v>Watkins</v>
      </c>
      <c r="D1880" t="s">
        <v>6371</v>
      </c>
      <c r="E1880" t="s">
        <v>6089</v>
      </c>
    </row>
    <row r="1881" spans="1:5" ht="15.5" x14ac:dyDescent="0.35">
      <c r="A1881" s="1" t="s">
        <v>487</v>
      </c>
      <c r="B1881" s="1" t="s">
        <v>4262</v>
      </c>
      <c r="C1881" t="str">
        <f t="shared" si="29"/>
        <v>Cassel</v>
      </c>
      <c r="D1881" t="s">
        <v>6371</v>
      </c>
      <c r="E1881" t="s">
        <v>6090</v>
      </c>
    </row>
    <row r="1882" spans="1:5" ht="15.5" x14ac:dyDescent="0.35">
      <c r="A1882" s="1" t="s">
        <v>486</v>
      </c>
      <c r="B1882" s="1" t="s">
        <v>4263</v>
      </c>
      <c r="C1882" t="str">
        <f t="shared" si="29"/>
        <v>Ferguson</v>
      </c>
      <c r="D1882" t="s">
        <v>6372</v>
      </c>
      <c r="E1882" t="s">
        <v>6091</v>
      </c>
    </row>
    <row r="1883" spans="1:5" ht="15.5" x14ac:dyDescent="0.35">
      <c r="A1883" s="1" t="s">
        <v>485</v>
      </c>
      <c r="B1883" s="1" t="s">
        <v>4264</v>
      </c>
      <c r="C1883" t="str">
        <f t="shared" si="29"/>
        <v>O'Sullivan</v>
      </c>
      <c r="D1883" t="s">
        <v>6371</v>
      </c>
      <c r="E1883" t="s">
        <v>6087</v>
      </c>
    </row>
    <row r="1884" spans="1:5" ht="15.5" x14ac:dyDescent="0.35">
      <c r="A1884" s="1" t="s">
        <v>484</v>
      </c>
      <c r="B1884" s="1" t="s">
        <v>4265</v>
      </c>
      <c r="C1884" t="str">
        <f t="shared" si="29"/>
        <v>Chepkirui</v>
      </c>
      <c r="D1884" t="s">
        <v>6371</v>
      </c>
      <c r="E1884" t="s">
        <v>6092</v>
      </c>
    </row>
    <row r="1885" spans="1:5" ht="15.5" x14ac:dyDescent="0.35">
      <c r="A1885" s="1" t="s">
        <v>483</v>
      </c>
      <c r="B1885" s="1" t="s">
        <v>4266</v>
      </c>
      <c r="C1885" t="str">
        <f t="shared" si="29"/>
        <v>Gurney</v>
      </c>
      <c r="D1885" t="s">
        <v>6371</v>
      </c>
      <c r="E1885" t="s">
        <v>6093</v>
      </c>
    </row>
    <row r="1886" spans="1:5" ht="15.5" x14ac:dyDescent="0.35">
      <c r="A1886" s="1" t="s">
        <v>482</v>
      </c>
      <c r="B1886" s="1" t="s">
        <v>4267</v>
      </c>
      <c r="C1886" t="str">
        <f t="shared" si="29"/>
        <v>Francis</v>
      </c>
      <c r="D1886" t="s">
        <v>6371</v>
      </c>
      <c r="E1886" t="s">
        <v>6094</v>
      </c>
    </row>
    <row r="1887" spans="1:5" ht="15.5" x14ac:dyDescent="0.35">
      <c r="A1887" s="1" t="s">
        <v>481</v>
      </c>
      <c r="B1887" s="1" t="s">
        <v>4268</v>
      </c>
      <c r="C1887" t="str">
        <f t="shared" si="29"/>
        <v>Gruca</v>
      </c>
      <c r="D1887" t="s">
        <v>6371</v>
      </c>
      <c r="E1887" t="s">
        <v>6095</v>
      </c>
    </row>
    <row r="1888" spans="1:5" ht="15.5" x14ac:dyDescent="0.35">
      <c r="A1888" s="1" t="s">
        <v>480</v>
      </c>
      <c r="B1888" s="1" t="s">
        <v>4269</v>
      </c>
      <c r="C1888" t="str">
        <f t="shared" si="29"/>
        <v>Rojas Alvarez</v>
      </c>
      <c r="D1888" t="s">
        <v>6372</v>
      </c>
      <c r="E1888" t="s">
        <v>6096</v>
      </c>
    </row>
    <row r="1889" spans="1:5" ht="15.5" x14ac:dyDescent="0.35">
      <c r="A1889" s="1" t="s">
        <v>479</v>
      </c>
      <c r="B1889" s="1" t="s">
        <v>4270</v>
      </c>
      <c r="C1889" t="str">
        <f t="shared" si="29"/>
        <v>Denton</v>
      </c>
      <c r="D1889" t="s">
        <v>6372</v>
      </c>
      <c r="E1889" t="s">
        <v>5065</v>
      </c>
    </row>
    <row r="1890" spans="1:5" ht="15.5" x14ac:dyDescent="0.35">
      <c r="A1890" s="1" t="s">
        <v>478</v>
      </c>
      <c r="B1890" s="1" t="s">
        <v>4271</v>
      </c>
      <c r="C1890" t="str">
        <f t="shared" si="29"/>
        <v>Mason</v>
      </c>
      <c r="D1890" t="s">
        <v>6372</v>
      </c>
      <c r="E1890" t="s">
        <v>6097</v>
      </c>
    </row>
    <row r="1891" spans="1:5" ht="15.5" x14ac:dyDescent="0.35">
      <c r="A1891" s="1" t="s">
        <v>477</v>
      </c>
      <c r="B1891" s="1" t="s">
        <v>4272</v>
      </c>
      <c r="C1891" t="str">
        <f t="shared" si="29"/>
        <v>Trout</v>
      </c>
      <c r="D1891" t="s">
        <v>6371</v>
      </c>
      <c r="E1891" t="s">
        <v>5621</v>
      </c>
    </row>
    <row r="1892" spans="1:5" ht="15.5" x14ac:dyDescent="0.35">
      <c r="A1892" s="1" t="s">
        <v>476</v>
      </c>
      <c r="B1892" s="1" t="s">
        <v>4273</v>
      </c>
      <c r="C1892" t="str">
        <f t="shared" si="29"/>
        <v>Gilbert</v>
      </c>
      <c r="D1892" t="s">
        <v>6372</v>
      </c>
      <c r="E1892" t="s">
        <v>4738</v>
      </c>
    </row>
    <row r="1893" spans="1:5" ht="15.5" x14ac:dyDescent="0.35">
      <c r="A1893" s="1" t="s">
        <v>475</v>
      </c>
      <c r="B1893" s="1" t="s">
        <v>4274</v>
      </c>
      <c r="C1893" t="str">
        <f t="shared" si="29"/>
        <v>Chong</v>
      </c>
      <c r="D1893" t="s">
        <v>6372</v>
      </c>
      <c r="E1893" t="s">
        <v>6098</v>
      </c>
    </row>
    <row r="1894" spans="1:5" ht="15.5" x14ac:dyDescent="0.35">
      <c r="A1894" s="1" t="s">
        <v>474</v>
      </c>
      <c r="B1894" s="1" t="s">
        <v>4275</v>
      </c>
      <c r="C1894" t="str">
        <f t="shared" si="29"/>
        <v>Henry</v>
      </c>
      <c r="D1894" t="s">
        <v>6371</v>
      </c>
      <c r="E1894" t="s">
        <v>6099</v>
      </c>
    </row>
    <row r="1895" spans="1:5" ht="15.5" x14ac:dyDescent="0.35">
      <c r="A1895" s="1" t="s">
        <v>473</v>
      </c>
      <c r="B1895" s="1" t="s">
        <v>4276</v>
      </c>
      <c r="C1895" t="str">
        <f t="shared" si="29"/>
        <v>Brenneman</v>
      </c>
      <c r="D1895" t="s">
        <v>6372</v>
      </c>
      <c r="E1895" t="s">
        <v>4828</v>
      </c>
    </row>
    <row r="1896" spans="1:5" ht="15.5" x14ac:dyDescent="0.35">
      <c r="A1896" s="1" t="s">
        <v>472</v>
      </c>
      <c r="B1896" s="1" t="s">
        <v>4277</v>
      </c>
      <c r="C1896" t="str">
        <f t="shared" si="29"/>
        <v>Kemp</v>
      </c>
      <c r="D1896" t="s">
        <v>6371</v>
      </c>
      <c r="E1896" t="s">
        <v>6100</v>
      </c>
    </row>
    <row r="1897" spans="1:5" ht="15.5" x14ac:dyDescent="0.35">
      <c r="A1897" s="1" t="s">
        <v>471</v>
      </c>
      <c r="B1897" s="1" t="s">
        <v>4278</v>
      </c>
      <c r="C1897" t="str">
        <f t="shared" si="29"/>
        <v>Wilson</v>
      </c>
      <c r="D1897" t="s">
        <v>6372</v>
      </c>
      <c r="E1897" t="s">
        <v>6101</v>
      </c>
    </row>
    <row r="1898" spans="1:5" ht="15.5" x14ac:dyDescent="0.35">
      <c r="A1898" s="1" t="s">
        <v>470</v>
      </c>
      <c r="B1898" s="1" t="s">
        <v>4279</v>
      </c>
      <c r="C1898" t="str">
        <f t="shared" si="29"/>
        <v>Hillyard</v>
      </c>
      <c r="D1898" t="s">
        <v>6372</v>
      </c>
      <c r="E1898" t="s">
        <v>4864</v>
      </c>
    </row>
    <row r="1899" spans="1:5" ht="15.5" x14ac:dyDescent="0.35">
      <c r="A1899" s="1" t="s">
        <v>469</v>
      </c>
      <c r="B1899" s="1" t="s">
        <v>4280</v>
      </c>
      <c r="C1899" t="str">
        <f t="shared" si="29"/>
        <v>Turner</v>
      </c>
      <c r="D1899" t="s">
        <v>6372</v>
      </c>
      <c r="E1899" t="s">
        <v>6102</v>
      </c>
    </row>
    <row r="1900" spans="1:5" ht="15.5" x14ac:dyDescent="0.35">
      <c r="A1900" s="1" t="s">
        <v>468</v>
      </c>
      <c r="B1900" s="1" t="s">
        <v>4281</v>
      </c>
      <c r="C1900" t="str">
        <f t="shared" si="29"/>
        <v>Benestad</v>
      </c>
      <c r="D1900" t="s">
        <v>6372</v>
      </c>
      <c r="E1900" t="s">
        <v>5078</v>
      </c>
    </row>
    <row r="1901" spans="1:5" ht="15.5" x14ac:dyDescent="0.35">
      <c r="A1901" s="1" t="s">
        <v>467</v>
      </c>
      <c r="B1901" s="1" t="s">
        <v>4282</v>
      </c>
      <c r="C1901" t="str">
        <f t="shared" si="29"/>
        <v>Gonzales</v>
      </c>
      <c r="D1901" t="s">
        <v>6371</v>
      </c>
      <c r="E1901" t="s">
        <v>4810</v>
      </c>
    </row>
    <row r="1902" spans="1:5" ht="15.5" x14ac:dyDescent="0.35">
      <c r="A1902" s="1" t="s">
        <v>466</v>
      </c>
      <c r="B1902" s="1" t="s">
        <v>4283</v>
      </c>
      <c r="C1902" t="str">
        <f t="shared" si="29"/>
        <v>Newman</v>
      </c>
      <c r="D1902" t="s">
        <v>6371</v>
      </c>
      <c r="E1902" t="s">
        <v>6103</v>
      </c>
    </row>
    <row r="1903" spans="1:5" ht="15.5" x14ac:dyDescent="0.35">
      <c r="A1903" s="1" t="s">
        <v>465</v>
      </c>
      <c r="B1903" s="1" t="s">
        <v>4284</v>
      </c>
      <c r="C1903" t="str">
        <f t="shared" si="29"/>
        <v>Sayre</v>
      </c>
      <c r="D1903" t="s">
        <v>6371</v>
      </c>
      <c r="E1903" t="s">
        <v>5595</v>
      </c>
    </row>
    <row r="1904" spans="1:5" ht="15.5" x14ac:dyDescent="0.35">
      <c r="A1904" s="1" t="s">
        <v>464</v>
      </c>
      <c r="B1904" s="1" t="s">
        <v>4285</v>
      </c>
      <c r="C1904" t="str">
        <f t="shared" si="29"/>
        <v>Panke</v>
      </c>
      <c r="D1904" t="s">
        <v>6371</v>
      </c>
      <c r="E1904" t="s">
        <v>4926</v>
      </c>
    </row>
    <row r="1905" spans="1:5" ht="15.5" x14ac:dyDescent="0.35">
      <c r="A1905" s="1" t="s">
        <v>463</v>
      </c>
      <c r="B1905" s="1" t="s">
        <v>4286</v>
      </c>
      <c r="C1905" t="str">
        <f t="shared" si="29"/>
        <v>Brennan</v>
      </c>
      <c r="D1905" t="s">
        <v>6371</v>
      </c>
      <c r="E1905" t="s">
        <v>6104</v>
      </c>
    </row>
    <row r="1906" spans="1:5" ht="15.5" x14ac:dyDescent="0.35">
      <c r="A1906" s="1" t="s">
        <v>462</v>
      </c>
      <c r="B1906" s="1" t="s">
        <v>4287</v>
      </c>
      <c r="C1906" t="str">
        <f t="shared" si="29"/>
        <v>Ngo</v>
      </c>
      <c r="D1906" t="s">
        <v>6371</v>
      </c>
      <c r="E1906" t="s">
        <v>6105</v>
      </c>
    </row>
    <row r="1907" spans="1:5" ht="15.5" x14ac:dyDescent="0.35">
      <c r="A1907" s="1" t="s">
        <v>461</v>
      </c>
      <c r="B1907" s="1" t="s">
        <v>4288</v>
      </c>
      <c r="C1907" t="str">
        <f t="shared" si="29"/>
        <v>Guerdan</v>
      </c>
      <c r="D1907" t="s">
        <v>6372</v>
      </c>
      <c r="E1907" t="s">
        <v>6106</v>
      </c>
    </row>
    <row r="1908" spans="1:5" ht="15.5" x14ac:dyDescent="0.35">
      <c r="A1908" s="1" t="s">
        <v>460</v>
      </c>
      <c r="B1908" s="1" t="s">
        <v>4289</v>
      </c>
      <c r="C1908" t="str">
        <f t="shared" si="29"/>
        <v>Shaw</v>
      </c>
      <c r="D1908" t="s">
        <v>6371</v>
      </c>
      <c r="E1908" t="s">
        <v>6107</v>
      </c>
    </row>
    <row r="1909" spans="1:5" ht="15.5" x14ac:dyDescent="0.35">
      <c r="A1909" s="1" t="s">
        <v>459</v>
      </c>
      <c r="B1909" s="1" t="s">
        <v>4290</v>
      </c>
      <c r="C1909" t="str">
        <f t="shared" si="29"/>
        <v>Mills-Honarvar</v>
      </c>
      <c r="D1909" t="s">
        <v>6371</v>
      </c>
      <c r="E1909" t="s">
        <v>6108</v>
      </c>
    </row>
    <row r="1910" spans="1:5" ht="15.5" x14ac:dyDescent="0.35">
      <c r="A1910" s="1" t="s">
        <v>458</v>
      </c>
      <c r="B1910" s="1" t="s">
        <v>4291</v>
      </c>
      <c r="C1910" t="str">
        <f t="shared" si="29"/>
        <v>Farvard</v>
      </c>
      <c r="D1910" t="s">
        <v>6372</v>
      </c>
      <c r="E1910" t="s">
        <v>6109</v>
      </c>
    </row>
    <row r="1911" spans="1:5" ht="15.5" x14ac:dyDescent="0.35">
      <c r="A1911" s="1" t="s">
        <v>457</v>
      </c>
      <c r="B1911" s="1" t="s">
        <v>4292</v>
      </c>
      <c r="C1911" t="str">
        <f t="shared" si="29"/>
        <v>Kelly</v>
      </c>
      <c r="D1911" t="s">
        <v>6372</v>
      </c>
      <c r="E1911" t="s">
        <v>6110</v>
      </c>
    </row>
    <row r="1912" spans="1:5" ht="15.5" x14ac:dyDescent="0.35">
      <c r="A1912" s="1" t="s">
        <v>456</v>
      </c>
      <c r="B1912" s="1" t="s">
        <v>4293</v>
      </c>
      <c r="C1912" t="str">
        <f t="shared" si="29"/>
        <v>Skinner</v>
      </c>
      <c r="D1912" t="s">
        <v>6371</v>
      </c>
      <c r="E1912" t="s">
        <v>6111</v>
      </c>
    </row>
    <row r="1913" spans="1:5" ht="15.5" x14ac:dyDescent="0.35">
      <c r="A1913" s="1" t="s">
        <v>455</v>
      </c>
      <c r="B1913" s="1" t="s">
        <v>4294</v>
      </c>
      <c r="C1913" t="str">
        <f t="shared" si="29"/>
        <v>Murphy</v>
      </c>
      <c r="D1913" t="s">
        <v>6372</v>
      </c>
      <c r="E1913" t="s">
        <v>6112</v>
      </c>
    </row>
    <row r="1914" spans="1:5" ht="15.5" x14ac:dyDescent="0.35">
      <c r="A1914" s="1" t="s">
        <v>454</v>
      </c>
      <c r="B1914" s="1" t="s">
        <v>4295</v>
      </c>
      <c r="C1914" t="str">
        <f t="shared" si="29"/>
        <v>Shue</v>
      </c>
      <c r="D1914" t="s">
        <v>6372</v>
      </c>
      <c r="E1914" t="s">
        <v>6113</v>
      </c>
    </row>
    <row r="1915" spans="1:5" ht="15.5" x14ac:dyDescent="0.35">
      <c r="A1915" s="1" t="s">
        <v>453</v>
      </c>
      <c r="B1915" s="1" t="s">
        <v>4296</v>
      </c>
      <c r="C1915" t="str">
        <f t="shared" si="29"/>
        <v>Reilly</v>
      </c>
      <c r="D1915" t="s">
        <v>6372</v>
      </c>
      <c r="E1915" t="s">
        <v>6114</v>
      </c>
    </row>
    <row r="1916" spans="1:5" ht="15.5" x14ac:dyDescent="0.35">
      <c r="A1916" s="1" t="s">
        <v>452</v>
      </c>
      <c r="B1916" s="1" t="s">
        <v>4297</v>
      </c>
      <c r="C1916" t="str">
        <f t="shared" si="29"/>
        <v>Blinn</v>
      </c>
      <c r="D1916" t="s">
        <v>6371</v>
      </c>
      <c r="E1916" t="s">
        <v>6115</v>
      </c>
    </row>
    <row r="1917" spans="1:5" ht="15.5" x14ac:dyDescent="0.35">
      <c r="A1917" s="1" t="s">
        <v>451</v>
      </c>
      <c r="B1917" s="1" t="s">
        <v>4298</v>
      </c>
      <c r="C1917" t="str">
        <f t="shared" si="29"/>
        <v>Duyn</v>
      </c>
      <c r="D1917" t="s">
        <v>6372</v>
      </c>
      <c r="E1917" t="s">
        <v>6116</v>
      </c>
    </row>
    <row r="1918" spans="1:5" ht="15.5" x14ac:dyDescent="0.35">
      <c r="A1918" s="1" t="s">
        <v>450</v>
      </c>
      <c r="B1918" s="1" t="s">
        <v>4299</v>
      </c>
      <c r="C1918" t="str">
        <f t="shared" si="29"/>
        <v>Wardian</v>
      </c>
      <c r="D1918" t="s">
        <v>6372</v>
      </c>
      <c r="E1918" t="s">
        <v>4862</v>
      </c>
    </row>
    <row r="1919" spans="1:5" ht="15.5" x14ac:dyDescent="0.35">
      <c r="A1919" s="1" t="s">
        <v>449</v>
      </c>
      <c r="B1919" s="1" t="s">
        <v>4300</v>
      </c>
      <c r="C1919" t="str">
        <f t="shared" si="29"/>
        <v>Heuninck</v>
      </c>
      <c r="D1919" t="s">
        <v>6372</v>
      </c>
      <c r="E1919" t="s">
        <v>5737</v>
      </c>
    </row>
    <row r="1920" spans="1:5" ht="15.5" x14ac:dyDescent="0.35">
      <c r="A1920" s="1" t="s">
        <v>448</v>
      </c>
      <c r="B1920" s="1" t="s">
        <v>4301</v>
      </c>
      <c r="C1920" t="str">
        <f t="shared" ref="C1920:C1983" si="30">LEFT(B1920,FIND(",",B1920)-1)</f>
        <v>Kipyego</v>
      </c>
      <c r="D1920" t="s">
        <v>6372</v>
      </c>
      <c r="E1920" t="s">
        <v>6117</v>
      </c>
    </row>
    <row r="1921" spans="1:5" ht="15.5" x14ac:dyDescent="0.35">
      <c r="A1921" s="1" t="s">
        <v>447</v>
      </c>
      <c r="B1921" s="1" t="s">
        <v>4302</v>
      </c>
      <c r="C1921" t="str">
        <f t="shared" si="30"/>
        <v>Kuehl</v>
      </c>
      <c r="D1921" t="s">
        <v>6372</v>
      </c>
      <c r="E1921" t="s">
        <v>4825</v>
      </c>
    </row>
    <row r="1922" spans="1:5" ht="15.5" x14ac:dyDescent="0.35">
      <c r="A1922" s="1" t="s">
        <v>446</v>
      </c>
      <c r="B1922" s="1" t="s">
        <v>4303</v>
      </c>
      <c r="C1922" t="str">
        <f t="shared" si="30"/>
        <v>Burkholder</v>
      </c>
      <c r="D1922" t="s">
        <v>6373</v>
      </c>
      <c r="E1922" t="s">
        <v>6118</v>
      </c>
    </row>
    <row r="1923" spans="1:5" ht="15.5" x14ac:dyDescent="0.35">
      <c r="A1923" s="1" t="s">
        <v>445</v>
      </c>
      <c r="B1923" s="1" t="s">
        <v>4304</v>
      </c>
      <c r="C1923" t="str">
        <f t="shared" si="30"/>
        <v>Stadolnik</v>
      </c>
      <c r="D1923" t="s">
        <v>6372</v>
      </c>
      <c r="E1923" t="s">
        <v>4862</v>
      </c>
    </row>
    <row r="1924" spans="1:5" ht="15.5" x14ac:dyDescent="0.35">
      <c r="A1924" s="1" t="s">
        <v>444</v>
      </c>
      <c r="B1924" s="1" t="s">
        <v>4305</v>
      </c>
      <c r="C1924" t="str">
        <f t="shared" si="30"/>
        <v>Shields</v>
      </c>
      <c r="D1924" t="s">
        <v>6372</v>
      </c>
      <c r="E1924" t="s">
        <v>5315</v>
      </c>
    </row>
    <row r="1925" spans="1:5" ht="15.5" x14ac:dyDescent="0.35">
      <c r="A1925" s="1" t="s">
        <v>443</v>
      </c>
      <c r="B1925" s="1" t="s">
        <v>4306</v>
      </c>
      <c r="C1925" t="str">
        <f t="shared" si="30"/>
        <v>Margolis</v>
      </c>
      <c r="D1925" t="s">
        <v>6372</v>
      </c>
      <c r="E1925" t="s">
        <v>6119</v>
      </c>
    </row>
    <row r="1926" spans="1:5" ht="15.5" x14ac:dyDescent="0.35">
      <c r="A1926" s="1" t="s">
        <v>442</v>
      </c>
      <c r="B1926" s="1" t="s">
        <v>4307</v>
      </c>
      <c r="C1926" t="str">
        <f t="shared" si="30"/>
        <v>Uffenbeck</v>
      </c>
      <c r="D1926" t="s">
        <v>6372</v>
      </c>
      <c r="E1926" t="s">
        <v>4848</v>
      </c>
    </row>
    <row r="1927" spans="1:5" ht="15.5" x14ac:dyDescent="0.35">
      <c r="A1927" s="1" t="s">
        <v>441</v>
      </c>
      <c r="B1927" s="1" t="s">
        <v>4308</v>
      </c>
      <c r="C1927" t="str">
        <f t="shared" si="30"/>
        <v>Brake</v>
      </c>
      <c r="D1927" t="s">
        <v>6371</v>
      </c>
      <c r="E1927" t="s">
        <v>6120</v>
      </c>
    </row>
    <row r="1928" spans="1:5" ht="15.5" x14ac:dyDescent="0.35">
      <c r="A1928" s="1" t="s">
        <v>440</v>
      </c>
      <c r="B1928" s="1" t="s">
        <v>4309</v>
      </c>
      <c r="C1928" t="str">
        <f t="shared" si="30"/>
        <v>Stepanova</v>
      </c>
      <c r="D1928" t="s">
        <v>6371</v>
      </c>
      <c r="E1928" t="s">
        <v>6121</v>
      </c>
    </row>
    <row r="1929" spans="1:5" ht="15.5" x14ac:dyDescent="0.35">
      <c r="A1929" s="1" t="s">
        <v>439</v>
      </c>
      <c r="B1929" s="1" t="s">
        <v>4310</v>
      </c>
      <c r="C1929" t="str">
        <f t="shared" si="30"/>
        <v>Verdi</v>
      </c>
      <c r="D1929" t="s">
        <v>6372</v>
      </c>
      <c r="E1929" t="s">
        <v>4781</v>
      </c>
    </row>
    <row r="1930" spans="1:5" ht="15.5" x14ac:dyDescent="0.35">
      <c r="A1930" s="1" t="s">
        <v>438</v>
      </c>
      <c r="B1930" s="1" t="s">
        <v>4311</v>
      </c>
      <c r="C1930" t="str">
        <f t="shared" si="30"/>
        <v>McLean</v>
      </c>
      <c r="D1930" t="s">
        <v>6371</v>
      </c>
      <c r="E1930" t="s">
        <v>6122</v>
      </c>
    </row>
    <row r="1931" spans="1:5" ht="15.5" x14ac:dyDescent="0.35">
      <c r="A1931" s="1" t="s">
        <v>437</v>
      </c>
      <c r="B1931" s="1" t="s">
        <v>4312</v>
      </c>
      <c r="C1931" t="str">
        <f t="shared" si="30"/>
        <v>Ryan</v>
      </c>
      <c r="D1931" t="s">
        <v>6371</v>
      </c>
      <c r="E1931" t="s">
        <v>5593</v>
      </c>
    </row>
    <row r="1932" spans="1:5" ht="15.5" x14ac:dyDescent="0.35">
      <c r="A1932" s="1" t="s">
        <v>436</v>
      </c>
      <c r="B1932" s="1" t="s">
        <v>4313</v>
      </c>
      <c r="C1932" t="str">
        <f t="shared" si="30"/>
        <v>Mickelson</v>
      </c>
      <c r="D1932" t="s">
        <v>6371</v>
      </c>
      <c r="E1932" t="s">
        <v>6123</v>
      </c>
    </row>
    <row r="1933" spans="1:5" ht="15.5" x14ac:dyDescent="0.35">
      <c r="A1933" s="1" t="s">
        <v>435</v>
      </c>
      <c r="B1933" s="1" t="s">
        <v>4314</v>
      </c>
      <c r="C1933" t="str">
        <f t="shared" si="30"/>
        <v>Dibaba</v>
      </c>
      <c r="D1933" t="s">
        <v>6371</v>
      </c>
      <c r="E1933" t="s">
        <v>6124</v>
      </c>
    </row>
    <row r="1934" spans="1:5" ht="15.5" x14ac:dyDescent="0.35">
      <c r="A1934" s="1" t="s">
        <v>434</v>
      </c>
      <c r="B1934" s="1" t="s">
        <v>4315</v>
      </c>
      <c r="C1934" t="str">
        <f t="shared" si="30"/>
        <v>Shilling</v>
      </c>
      <c r="D1934" t="s">
        <v>6372</v>
      </c>
      <c r="E1934" t="s">
        <v>4798</v>
      </c>
    </row>
    <row r="1935" spans="1:5" ht="15.5" x14ac:dyDescent="0.35">
      <c r="A1935" s="1" t="s">
        <v>433</v>
      </c>
      <c r="B1935" s="1" t="s">
        <v>4316</v>
      </c>
      <c r="C1935" t="str">
        <f t="shared" si="30"/>
        <v>Bashaw</v>
      </c>
      <c r="D1935" t="s">
        <v>6371</v>
      </c>
      <c r="E1935" t="s">
        <v>4810</v>
      </c>
    </row>
    <row r="1936" spans="1:5" ht="15.5" x14ac:dyDescent="0.35">
      <c r="A1936" s="1" t="s">
        <v>432</v>
      </c>
      <c r="B1936" s="1" t="s">
        <v>4317</v>
      </c>
      <c r="C1936" t="str">
        <f t="shared" si="30"/>
        <v>Jacob</v>
      </c>
      <c r="D1936" t="s">
        <v>6371</v>
      </c>
      <c r="E1936" t="s">
        <v>6125</v>
      </c>
    </row>
    <row r="1937" spans="1:5" ht="15.5" x14ac:dyDescent="0.35">
      <c r="A1937" s="1" t="s">
        <v>431</v>
      </c>
      <c r="B1937" s="1" t="s">
        <v>4318</v>
      </c>
      <c r="C1937" t="str">
        <f t="shared" si="30"/>
        <v>McCutcheon</v>
      </c>
      <c r="D1937" t="s">
        <v>6372</v>
      </c>
      <c r="E1937" t="s">
        <v>6126</v>
      </c>
    </row>
    <row r="1938" spans="1:5" ht="15.5" x14ac:dyDescent="0.35">
      <c r="A1938" s="1" t="s">
        <v>430</v>
      </c>
      <c r="B1938" s="1" t="s">
        <v>4319</v>
      </c>
      <c r="C1938" t="str">
        <f t="shared" si="30"/>
        <v>Connor</v>
      </c>
      <c r="D1938" t="s">
        <v>6373</v>
      </c>
      <c r="E1938" t="s">
        <v>6127</v>
      </c>
    </row>
    <row r="1939" spans="1:5" ht="15.5" x14ac:dyDescent="0.35">
      <c r="A1939" s="1" t="s">
        <v>429</v>
      </c>
      <c r="B1939" s="1" t="s">
        <v>4320</v>
      </c>
      <c r="C1939" t="str">
        <f t="shared" si="30"/>
        <v>May</v>
      </c>
      <c r="D1939" t="s">
        <v>6372</v>
      </c>
      <c r="E1939" t="s">
        <v>4730</v>
      </c>
    </row>
    <row r="1940" spans="1:5" ht="15.5" x14ac:dyDescent="0.35">
      <c r="A1940" s="1" t="s">
        <v>428</v>
      </c>
      <c r="B1940" s="1" t="s">
        <v>4321</v>
      </c>
      <c r="C1940" t="str">
        <f t="shared" si="30"/>
        <v>Geoghegan</v>
      </c>
      <c r="D1940" t="s">
        <v>6372</v>
      </c>
      <c r="E1940" t="s">
        <v>6128</v>
      </c>
    </row>
    <row r="1941" spans="1:5" ht="15.5" x14ac:dyDescent="0.35">
      <c r="A1941" s="1" t="s">
        <v>427</v>
      </c>
      <c r="B1941" s="1" t="s">
        <v>4322</v>
      </c>
      <c r="C1941" t="str">
        <f t="shared" si="30"/>
        <v>McGinn</v>
      </c>
      <c r="D1941" t="s">
        <v>6372</v>
      </c>
      <c r="E1941" t="s">
        <v>6129</v>
      </c>
    </row>
    <row r="1942" spans="1:5" ht="15.5" x14ac:dyDescent="0.35">
      <c r="A1942" s="1" t="s">
        <v>426</v>
      </c>
      <c r="B1942" s="1" t="s">
        <v>4323</v>
      </c>
      <c r="C1942" t="str">
        <f t="shared" si="30"/>
        <v>Jones</v>
      </c>
      <c r="D1942" t="s">
        <v>6372</v>
      </c>
      <c r="E1942" t="s">
        <v>6130</v>
      </c>
    </row>
    <row r="1943" spans="1:5" ht="15.5" x14ac:dyDescent="0.35">
      <c r="A1943" s="1" t="s">
        <v>425</v>
      </c>
      <c r="B1943" s="1" t="s">
        <v>4324</v>
      </c>
      <c r="C1943" t="str">
        <f t="shared" si="30"/>
        <v>Quinteros</v>
      </c>
      <c r="D1943" t="s">
        <v>6372</v>
      </c>
      <c r="E1943" t="s">
        <v>6131</v>
      </c>
    </row>
    <row r="1944" spans="1:5" ht="15.5" x14ac:dyDescent="0.35">
      <c r="A1944" s="1" t="s">
        <v>424</v>
      </c>
      <c r="B1944" s="1" t="s">
        <v>4325</v>
      </c>
      <c r="C1944" t="str">
        <f t="shared" si="30"/>
        <v>Loenser</v>
      </c>
      <c r="D1944" t="s">
        <v>6372</v>
      </c>
      <c r="E1944" t="s">
        <v>4862</v>
      </c>
    </row>
    <row r="1945" spans="1:5" ht="15.5" x14ac:dyDescent="0.35">
      <c r="A1945" s="1" t="s">
        <v>423</v>
      </c>
      <c r="B1945" s="1" t="s">
        <v>4326</v>
      </c>
      <c r="C1945" t="str">
        <f t="shared" si="30"/>
        <v>Aitken</v>
      </c>
      <c r="D1945" t="s">
        <v>6372</v>
      </c>
      <c r="E1945" t="s">
        <v>6132</v>
      </c>
    </row>
    <row r="1946" spans="1:5" ht="15.5" x14ac:dyDescent="0.35">
      <c r="A1946" s="1" t="s">
        <v>422</v>
      </c>
      <c r="B1946" s="1" t="s">
        <v>4327</v>
      </c>
      <c r="C1946" t="str">
        <f t="shared" si="30"/>
        <v>Furrer</v>
      </c>
      <c r="D1946" t="s">
        <v>6371</v>
      </c>
      <c r="E1946" t="s">
        <v>4820</v>
      </c>
    </row>
    <row r="1947" spans="1:5" ht="15.5" x14ac:dyDescent="0.35">
      <c r="A1947" s="1" t="s">
        <v>421</v>
      </c>
      <c r="B1947" s="1" t="s">
        <v>4328</v>
      </c>
      <c r="C1947" t="str">
        <f t="shared" si="30"/>
        <v>Konigs</v>
      </c>
      <c r="D1947" t="s">
        <v>6372</v>
      </c>
      <c r="E1947" t="s">
        <v>6086</v>
      </c>
    </row>
    <row r="1948" spans="1:5" ht="15.5" x14ac:dyDescent="0.35">
      <c r="A1948" s="1" t="s">
        <v>420</v>
      </c>
      <c r="B1948" s="1" t="s">
        <v>4329</v>
      </c>
      <c r="C1948" t="str">
        <f t="shared" si="30"/>
        <v>Tesdahl</v>
      </c>
      <c r="D1948" t="s">
        <v>6372</v>
      </c>
      <c r="E1948" t="s">
        <v>6133</v>
      </c>
    </row>
    <row r="1949" spans="1:5" ht="15.5" x14ac:dyDescent="0.35">
      <c r="A1949" s="1" t="s">
        <v>419</v>
      </c>
      <c r="B1949" s="1" t="s">
        <v>4330</v>
      </c>
      <c r="C1949" t="str">
        <f t="shared" si="30"/>
        <v>Engel</v>
      </c>
      <c r="D1949" t="s">
        <v>6372</v>
      </c>
      <c r="E1949" t="s">
        <v>6134</v>
      </c>
    </row>
    <row r="1950" spans="1:5" ht="15.5" x14ac:dyDescent="0.35">
      <c r="A1950" s="1" t="s">
        <v>418</v>
      </c>
      <c r="B1950" s="1" t="s">
        <v>4331</v>
      </c>
      <c r="C1950" t="str">
        <f t="shared" si="30"/>
        <v>Kuck</v>
      </c>
      <c r="D1950" t="s">
        <v>6371</v>
      </c>
      <c r="E1950" t="s">
        <v>6135</v>
      </c>
    </row>
    <row r="1951" spans="1:5" ht="15.5" x14ac:dyDescent="0.35">
      <c r="A1951" s="1" t="s">
        <v>417</v>
      </c>
      <c r="B1951" s="1" t="s">
        <v>4332</v>
      </c>
      <c r="C1951" t="str">
        <f t="shared" si="30"/>
        <v>Dillon</v>
      </c>
      <c r="D1951" t="s">
        <v>6372</v>
      </c>
      <c r="E1951" t="s">
        <v>4848</v>
      </c>
    </row>
    <row r="1952" spans="1:5" ht="15.5" x14ac:dyDescent="0.35">
      <c r="A1952" s="1" t="s">
        <v>416</v>
      </c>
      <c r="B1952" s="1" t="s">
        <v>4333</v>
      </c>
      <c r="C1952" t="str">
        <f t="shared" si="30"/>
        <v>Neuschel</v>
      </c>
      <c r="D1952" t="s">
        <v>6371</v>
      </c>
      <c r="E1952" t="s">
        <v>6136</v>
      </c>
    </row>
    <row r="1953" spans="1:5" ht="15.5" x14ac:dyDescent="0.35">
      <c r="A1953" s="1" t="s">
        <v>415</v>
      </c>
      <c r="B1953" s="1" t="s">
        <v>4334</v>
      </c>
      <c r="C1953" t="str">
        <f t="shared" si="30"/>
        <v>Rosales Ramirez</v>
      </c>
      <c r="D1953" t="s">
        <v>6372</v>
      </c>
      <c r="E1953" t="s">
        <v>6137</v>
      </c>
    </row>
    <row r="1954" spans="1:5" ht="15.5" x14ac:dyDescent="0.35">
      <c r="A1954" s="1" t="s">
        <v>414</v>
      </c>
      <c r="B1954" s="1" t="s">
        <v>4335</v>
      </c>
      <c r="C1954" t="str">
        <f t="shared" si="30"/>
        <v>Marquez</v>
      </c>
      <c r="D1954" t="s">
        <v>6372</v>
      </c>
      <c r="E1954" t="s">
        <v>6138</v>
      </c>
    </row>
    <row r="1955" spans="1:5" ht="15.5" x14ac:dyDescent="0.35">
      <c r="A1955" s="1" t="s">
        <v>413</v>
      </c>
      <c r="B1955" s="1" t="s">
        <v>4336</v>
      </c>
      <c r="C1955" t="str">
        <f t="shared" si="30"/>
        <v>Green</v>
      </c>
      <c r="D1955" t="s">
        <v>6371</v>
      </c>
      <c r="E1955" t="s">
        <v>6139</v>
      </c>
    </row>
    <row r="1956" spans="1:5" ht="15.5" x14ac:dyDescent="0.35">
      <c r="A1956" s="1" t="s">
        <v>412</v>
      </c>
      <c r="B1956" s="1" t="s">
        <v>4337</v>
      </c>
      <c r="C1956" t="str">
        <f t="shared" si="30"/>
        <v>Schubel</v>
      </c>
      <c r="D1956" t="s">
        <v>6371</v>
      </c>
      <c r="E1956" t="s">
        <v>6140</v>
      </c>
    </row>
    <row r="1957" spans="1:5" ht="15.5" x14ac:dyDescent="0.35">
      <c r="A1957" s="1" t="s">
        <v>411</v>
      </c>
      <c r="B1957" s="1" t="s">
        <v>4338</v>
      </c>
      <c r="C1957" t="str">
        <f t="shared" si="30"/>
        <v>Jimenez</v>
      </c>
      <c r="D1957" t="s">
        <v>6371</v>
      </c>
      <c r="E1957" t="s">
        <v>6141</v>
      </c>
    </row>
    <row r="1958" spans="1:5" ht="15.5" x14ac:dyDescent="0.35">
      <c r="A1958" s="1" t="s">
        <v>410</v>
      </c>
      <c r="B1958" s="1" t="s">
        <v>4339</v>
      </c>
      <c r="C1958" t="str">
        <f t="shared" si="30"/>
        <v>Zimny-Schmitt</v>
      </c>
      <c r="D1958" t="s">
        <v>6372</v>
      </c>
      <c r="E1958" t="s">
        <v>6142</v>
      </c>
    </row>
    <row r="1959" spans="1:5" ht="15.5" x14ac:dyDescent="0.35">
      <c r="A1959" s="1" t="s">
        <v>409</v>
      </c>
      <c r="B1959" s="1" t="s">
        <v>4340</v>
      </c>
      <c r="C1959" t="str">
        <f t="shared" si="30"/>
        <v>Hill</v>
      </c>
      <c r="D1959" t="s">
        <v>6371</v>
      </c>
      <c r="E1959" t="s">
        <v>5107</v>
      </c>
    </row>
    <row r="1960" spans="1:5" ht="15.5" x14ac:dyDescent="0.35">
      <c r="A1960" s="1" t="s">
        <v>408</v>
      </c>
      <c r="B1960" s="1" t="s">
        <v>4341</v>
      </c>
      <c r="C1960" t="str">
        <f t="shared" si="30"/>
        <v>Brohart</v>
      </c>
      <c r="D1960" t="s">
        <v>6371</v>
      </c>
      <c r="E1960" t="s">
        <v>4751</v>
      </c>
    </row>
    <row r="1961" spans="1:5" ht="15.5" x14ac:dyDescent="0.35">
      <c r="A1961" s="1" t="s">
        <v>407</v>
      </c>
      <c r="B1961" s="1" t="s">
        <v>4342</v>
      </c>
      <c r="C1961" t="str">
        <f t="shared" si="30"/>
        <v>Ryan</v>
      </c>
      <c r="D1961" t="s">
        <v>6371</v>
      </c>
      <c r="E1961" t="s">
        <v>4926</v>
      </c>
    </row>
    <row r="1962" spans="1:5" ht="15.5" x14ac:dyDescent="0.35">
      <c r="A1962" s="1" t="s">
        <v>406</v>
      </c>
      <c r="B1962" s="1" t="s">
        <v>4343</v>
      </c>
      <c r="C1962" t="str">
        <f t="shared" si="30"/>
        <v>Oka</v>
      </c>
      <c r="D1962" t="s">
        <v>6371</v>
      </c>
      <c r="E1962" t="s">
        <v>6143</v>
      </c>
    </row>
    <row r="1963" spans="1:5" ht="15.5" x14ac:dyDescent="0.35">
      <c r="A1963" s="1" t="s">
        <v>405</v>
      </c>
      <c r="B1963" s="1" t="s">
        <v>4344</v>
      </c>
      <c r="C1963" t="str">
        <f t="shared" si="30"/>
        <v>Newman</v>
      </c>
      <c r="D1963" t="s">
        <v>6372</v>
      </c>
      <c r="E1963" t="s">
        <v>4720</v>
      </c>
    </row>
    <row r="1964" spans="1:5" ht="15.5" x14ac:dyDescent="0.35">
      <c r="A1964" s="1" t="s">
        <v>404</v>
      </c>
      <c r="B1964" s="1" t="s">
        <v>4345</v>
      </c>
      <c r="C1964" t="str">
        <f t="shared" si="30"/>
        <v>Metzger</v>
      </c>
      <c r="D1964" t="s">
        <v>6372</v>
      </c>
      <c r="E1964" t="s">
        <v>6144</v>
      </c>
    </row>
    <row r="1965" spans="1:5" ht="15.5" x14ac:dyDescent="0.35">
      <c r="A1965" s="1" t="s">
        <v>403</v>
      </c>
      <c r="B1965" s="1" t="s">
        <v>4346</v>
      </c>
      <c r="C1965" t="str">
        <f t="shared" si="30"/>
        <v>Gonzalez</v>
      </c>
      <c r="D1965" t="s">
        <v>6372</v>
      </c>
      <c r="E1965" t="s">
        <v>6145</v>
      </c>
    </row>
    <row r="1966" spans="1:5" ht="15.5" x14ac:dyDescent="0.35">
      <c r="A1966" s="1" t="s">
        <v>402</v>
      </c>
      <c r="B1966" s="1" t="s">
        <v>4347</v>
      </c>
      <c r="C1966" t="str">
        <f t="shared" si="30"/>
        <v>Vaughn</v>
      </c>
      <c r="D1966" t="s">
        <v>6371</v>
      </c>
      <c r="E1966" t="s">
        <v>6146</v>
      </c>
    </row>
    <row r="1967" spans="1:5" ht="15.5" x14ac:dyDescent="0.35">
      <c r="A1967" s="1" t="s">
        <v>401</v>
      </c>
      <c r="B1967" s="1" t="s">
        <v>4348</v>
      </c>
      <c r="C1967" t="str">
        <f t="shared" si="30"/>
        <v>Clifford</v>
      </c>
      <c r="D1967" t="s">
        <v>6372</v>
      </c>
      <c r="E1967" t="s">
        <v>6147</v>
      </c>
    </row>
    <row r="1968" spans="1:5" ht="15.5" x14ac:dyDescent="0.35">
      <c r="A1968" s="1" t="s">
        <v>400</v>
      </c>
      <c r="B1968" s="1" t="s">
        <v>4349</v>
      </c>
      <c r="C1968" t="str">
        <f t="shared" si="30"/>
        <v>Petty</v>
      </c>
      <c r="D1968" t="s">
        <v>6372</v>
      </c>
      <c r="E1968" t="s">
        <v>6148</v>
      </c>
    </row>
    <row r="1969" spans="1:5" ht="15.5" x14ac:dyDescent="0.35">
      <c r="A1969" s="1" t="s">
        <v>399</v>
      </c>
      <c r="B1969" s="1" t="s">
        <v>4350</v>
      </c>
      <c r="C1969" t="str">
        <f t="shared" si="30"/>
        <v>Sanford</v>
      </c>
      <c r="D1969" t="s">
        <v>6372</v>
      </c>
      <c r="E1969" t="s">
        <v>6149</v>
      </c>
    </row>
    <row r="1970" spans="1:5" ht="15.5" x14ac:dyDescent="0.35">
      <c r="A1970" s="1" t="s">
        <v>398</v>
      </c>
      <c r="B1970" s="1" t="s">
        <v>4351</v>
      </c>
      <c r="C1970" t="str">
        <f t="shared" si="30"/>
        <v>Sprague</v>
      </c>
      <c r="D1970" t="s">
        <v>6372</v>
      </c>
      <c r="E1970" t="s">
        <v>6150</v>
      </c>
    </row>
    <row r="1971" spans="1:5" ht="15.5" x14ac:dyDescent="0.35">
      <c r="A1971" s="1" t="s">
        <v>397</v>
      </c>
      <c r="B1971" s="1" t="s">
        <v>4352</v>
      </c>
      <c r="C1971" t="str">
        <f t="shared" si="30"/>
        <v>Lasseron</v>
      </c>
      <c r="D1971" t="s">
        <v>6373</v>
      </c>
      <c r="E1971" t="s">
        <v>6151</v>
      </c>
    </row>
    <row r="1972" spans="1:5" ht="15.5" x14ac:dyDescent="0.35">
      <c r="A1972" s="1" t="s">
        <v>396</v>
      </c>
      <c r="B1972" s="1" t="s">
        <v>4353</v>
      </c>
      <c r="C1972" t="str">
        <f t="shared" si="30"/>
        <v>Bushong</v>
      </c>
      <c r="D1972" t="s">
        <v>6371</v>
      </c>
      <c r="E1972" t="s">
        <v>6152</v>
      </c>
    </row>
    <row r="1973" spans="1:5" ht="15.5" x14ac:dyDescent="0.35">
      <c r="A1973" s="1" t="s">
        <v>395</v>
      </c>
      <c r="B1973" s="1" t="s">
        <v>4354</v>
      </c>
      <c r="C1973" t="str">
        <f t="shared" si="30"/>
        <v>Dennison</v>
      </c>
      <c r="D1973" t="s">
        <v>6372</v>
      </c>
      <c r="E1973" t="s">
        <v>4793</v>
      </c>
    </row>
    <row r="1974" spans="1:5" ht="15.5" x14ac:dyDescent="0.35">
      <c r="A1974" s="1" t="s">
        <v>394</v>
      </c>
      <c r="B1974" s="1" t="s">
        <v>4355</v>
      </c>
      <c r="C1974" t="str">
        <f t="shared" si="30"/>
        <v>Lira</v>
      </c>
      <c r="D1974" t="s">
        <v>6372</v>
      </c>
      <c r="E1974" t="s">
        <v>6153</v>
      </c>
    </row>
    <row r="1975" spans="1:5" ht="15.5" x14ac:dyDescent="0.35">
      <c r="A1975" s="1" t="s">
        <v>393</v>
      </c>
      <c r="B1975" s="1" t="s">
        <v>4356</v>
      </c>
      <c r="C1975" t="str">
        <f t="shared" si="30"/>
        <v>Nahigian</v>
      </c>
      <c r="D1975" t="s">
        <v>6371</v>
      </c>
      <c r="E1975" t="s">
        <v>6154</v>
      </c>
    </row>
    <row r="1976" spans="1:5" ht="15.5" x14ac:dyDescent="0.35">
      <c r="A1976" s="1" t="s">
        <v>392</v>
      </c>
      <c r="B1976" s="1" t="s">
        <v>4357</v>
      </c>
      <c r="C1976" t="str">
        <f t="shared" si="30"/>
        <v>Cackett</v>
      </c>
      <c r="D1976" t="s">
        <v>6371</v>
      </c>
      <c r="E1976" t="s">
        <v>6155</v>
      </c>
    </row>
    <row r="1977" spans="1:5" ht="15.5" x14ac:dyDescent="0.35">
      <c r="A1977" s="1" t="s">
        <v>391</v>
      </c>
      <c r="B1977" s="1" t="s">
        <v>4358</v>
      </c>
      <c r="C1977" t="str">
        <f t="shared" si="30"/>
        <v>Hunter-Galvan</v>
      </c>
      <c r="D1977" t="s">
        <v>6371</v>
      </c>
      <c r="E1977" t="s">
        <v>6156</v>
      </c>
    </row>
    <row r="1978" spans="1:5" ht="15.5" x14ac:dyDescent="0.35">
      <c r="A1978" s="1" t="s">
        <v>390</v>
      </c>
      <c r="B1978" s="1" t="s">
        <v>4359</v>
      </c>
      <c r="C1978" t="str">
        <f t="shared" si="30"/>
        <v>Pierret</v>
      </c>
      <c r="D1978" t="s">
        <v>6371</v>
      </c>
      <c r="E1978" t="s">
        <v>4773</v>
      </c>
    </row>
    <row r="1979" spans="1:5" ht="15.5" x14ac:dyDescent="0.35">
      <c r="A1979" s="1" t="s">
        <v>389</v>
      </c>
      <c r="B1979" s="1" t="s">
        <v>4360</v>
      </c>
      <c r="C1979" t="str">
        <f t="shared" si="30"/>
        <v>White</v>
      </c>
      <c r="D1979" t="s">
        <v>6371</v>
      </c>
      <c r="E1979" t="s">
        <v>6157</v>
      </c>
    </row>
    <row r="1980" spans="1:5" ht="15.5" x14ac:dyDescent="0.35">
      <c r="A1980" s="1" t="s">
        <v>388</v>
      </c>
      <c r="B1980" s="1" t="s">
        <v>4361</v>
      </c>
      <c r="C1980" t="str">
        <f t="shared" si="30"/>
        <v>O'Neil</v>
      </c>
      <c r="D1980" t="s">
        <v>6371</v>
      </c>
      <c r="E1980" t="s">
        <v>6158</v>
      </c>
    </row>
    <row r="1981" spans="1:5" ht="15.5" x14ac:dyDescent="0.35">
      <c r="A1981" s="1" t="s">
        <v>387</v>
      </c>
      <c r="B1981" s="1" t="s">
        <v>4362</v>
      </c>
      <c r="C1981" t="str">
        <f t="shared" si="30"/>
        <v>Leitz</v>
      </c>
      <c r="D1981" t="s">
        <v>6371</v>
      </c>
      <c r="E1981" t="s">
        <v>6159</v>
      </c>
    </row>
    <row r="1982" spans="1:5" ht="15.5" x14ac:dyDescent="0.35">
      <c r="A1982" s="1" t="s">
        <v>386</v>
      </c>
      <c r="B1982" s="1" t="s">
        <v>4363</v>
      </c>
      <c r="C1982" t="str">
        <f t="shared" si="30"/>
        <v>Durfee</v>
      </c>
      <c r="D1982" t="s">
        <v>6371</v>
      </c>
      <c r="E1982" t="s">
        <v>6160</v>
      </c>
    </row>
    <row r="1983" spans="1:5" ht="15.5" x14ac:dyDescent="0.35">
      <c r="A1983" s="1" t="s">
        <v>385</v>
      </c>
      <c r="B1983" s="1" t="s">
        <v>4364</v>
      </c>
      <c r="C1983" t="str">
        <f t="shared" si="30"/>
        <v>Maylone</v>
      </c>
      <c r="D1983" t="s">
        <v>6371</v>
      </c>
      <c r="E1983" t="s">
        <v>6161</v>
      </c>
    </row>
    <row r="1984" spans="1:5" ht="15.5" x14ac:dyDescent="0.35">
      <c r="A1984" s="1" t="s">
        <v>384</v>
      </c>
      <c r="B1984" s="1" t="s">
        <v>4365</v>
      </c>
      <c r="C1984" t="str">
        <f t="shared" ref="C1984:C2047" si="31">LEFT(B1984,FIND(",",B1984)-1)</f>
        <v>Reiland</v>
      </c>
      <c r="D1984" t="s">
        <v>6371</v>
      </c>
      <c r="E1984" t="s">
        <v>6162</v>
      </c>
    </row>
    <row r="1985" spans="1:5" ht="15.5" x14ac:dyDescent="0.35">
      <c r="A1985" s="1" t="s">
        <v>383</v>
      </c>
      <c r="B1985" s="1" t="s">
        <v>4366</v>
      </c>
      <c r="C1985" t="str">
        <f t="shared" si="31"/>
        <v>Hu</v>
      </c>
      <c r="D1985" t="s">
        <v>6372</v>
      </c>
      <c r="E1985" t="s">
        <v>6163</v>
      </c>
    </row>
    <row r="1986" spans="1:5" ht="15.5" x14ac:dyDescent="0.35">
      <c r="A1986" s="1" t="s">
        <v>382</v>
      </c>
      <c r="B1986" s="1" t="s">
        <v>4367</v>
      </c>
      <c r="C1986" t="str">
        <f t="shared" si="31"/>
        <v>Lessek</v>
      </c>
      <c r="D1986" t="s">
        <v>6372</v>
      </c>
      <c r="E1986" t="s">
        <v>5519</v>
      </c>
    </row>
    <row r="1987" spans="1:5" ht="15.5" x14ac:dyDescent="0.35">
      <c r="A1987" s="1" t="s">
        <v>381</v>
      </c>
      <c r="B1987" s="1" t="s">
        <v>4368</v>
      </c>
      <c r="C1987" t="str">
        <f t="shared" si="31"/>
        <v>Colavincenzo</v>
      </c>
      <c r="D1987" t="s">
        <v>6372</v>
      </c>
      <c r="E1987" t="s">
        <v>4738</v>
      </c>
    </row>
    <row r="1988" spans="1:5" ht="15.5" x14ac:dyDescent="0.35">
      <c r="A1988" s="1" t="s">
        <v>380</v>
      </c>
      <c r="B1988" s="1" t="s">
        <v>4369</v>
      </c>
      <c r="C1988" t="str">
        <f t="shared" si="31"/>
        <v>Mendez-Karr</v>
      </c>
      <c r="D1988" t="s">
        <v>6373</v>
      </c>
      <c r="E1988" t="s">
        <v>5020</v>
      </c>
    </row>
    <row r="1989" spans="1:5" ht="15.5" x14ac:dyDescent="0.35">
      <c r="A1989" s="1" t="s">
        <v>379</v>
      </c>
      <c r="B1989" s="1" t="s">
        <v>4370</v>
      </c>
      <c r="C1989" t="str">
        <f t="shared" si="31"/>
        <v>Saulnier</v>
      </c>
      <c r="D1989" t="s">
        <v>6372</v>
      </c>
      <c r="E1989" t="s">
        <v>6164</v>
      </c>
    </row>
    <row r="1990" spans="1:5" ht="15.5" x14ac:dyDescent="0.35">
      <c r="A1990" s="1" t="s">
        <v>378</v>
      </c>
      <c r="B1990" s="1" t="s">
        <v>4371</v>
      </c>
      <c r="C1990" t="str">
        <f t="shared" si="31"/>
        <v>Schoonover</v>
      </c>
      <c r="D1990" t="s">
        <v>6371</v>
      </c>
      <c r="E1990" t="s">
        <v>4797</v>
      </c>
    </row>
    <row r="1991" spans="1:5" ht="15.5" x14ac:dyDescent="0.35">
      <c r="A1991" s="1" t="s">
        <v>377</v>
      </c>
      <c r="B1991" s="1" t="s">
        <v>4372</v>
      </c>
      <c r="C1991" t="str">
        <f t="shared" si="31"/>
        <v>Hass</v>
      </c>
      <c r="D1991" t="s">
        <v>6372</v>
      </c>
      <c r="E1991" t="s">
        <v>6165</v>
      </c>
    </row>
    <row r="1992" spans="1:5" ht="15.5" x14ac:dyDescent="0.35">
      <c r="A1992" s="1" t="s">
        <v>376</v>
      </c>
      <c r="B1992" s="1" t="s">
        <v>4373</v>
      </c>
      <c r="C1992" t="str">
        <f t="shared" si="31"/>
        <v>Cadotte</v>
      </c>
      <c r="D1992" t="s">
        <v>6372</v>
      </c>
      <c r="E1992" t="s">
        <v>6166</v>
      </c>
    </row>
    <row r="1993" spans="1:5" ht="15.5" x14ac:dyDescent="0.35">
      <c r="A1993" s="1" t="s">
        <v>375</v>
      </c>
      <c r="B1993" s="1" t="s">
        <v>4374</v>
      </c>
      <c r="C1993" t="str">
        <f t="shared" si="31"/>
        <v>Cacciapaglia</v>
      </c>
      <c r="D1993" t="s">
        <v>6372</v>
      </c>
      <c r="E1993" t="s">
        <v>6167</v>
      </c>
    </row>
    <row r="1994" spans="1:5" ht="15.5" x14ac:dyDescent="0.35">
      <c r="A1994" s="1" t="s">
        <v>374</v>
      </c>
      <c r="B1994" s="1" t="s">
        <v>4375</v>
      </c>
      <c r="C1994" t="str">
        <f t="shared" si="31"/>
        <v>Mininger</v>
      </c>
      <c r="D1994" t="s">
        <v>6372</v>
      </c>
      <c r="E1994" t="s">
        <v>6168</v>
      </c>
    </row>
    <row r="1995" spans="1:5" ht="15.5" x14ac:dyDescent="0.35">
      <c r="A1995" s="1" t="s">
        <v>373</v>
      </c>
      <c r="B1995" s="1" t="s">
        <v>4376</v>
      </c>
      <c r="C1995" t="str">
        <f t="shared" si="31"/>
        <v>Mayo</v>
      </c>
      <c r="D1995" t="s">
        <v>6371</v>
      </c>
      <c r="E1995" t="s">
        <v>5866</v>
      </c>
    </row>
    <row r="1996" spans="1:5" ht="15.5" x14ac:dyDescent="0.35">
      <c r="A1996" s="1" t="s">
        <v>372</v>
      </c>
      <c r="B1996" s="1" t="s">
        <v>4377</v>
      </c>
      <c r="C1996" t="str">
        <f t="shared" si="31"/>
        <v>Zicko</v>
      </c>
      <c r="D1996" t="s">
        <v>6371</v>
      </c>
      <c r="E1996" t="s">
        <v>6169</v>
      </c>
    </row>
    <row r="1997" spans="1:5" ht="15.5" x14ac:dyDescent="0.35">
      <c r="A1997" s="1" t="s">
        <v>371</v>
      </c>
      <c r="B1997" s="1" t="s">
        <v>4378</v>
      </c>
      <c r="C1997" t="str">
        <f t="shared" si="31"/>
        <v>Graham</v>
      </c>
      <c r="D1997" t="s">
        <v>6371</v>
      </c>
      <c r="E1997" t="s">
        <v>6170</v>
      </c>
    </row>
    <row r="1998" spans="1:5" ht="15.5" x14ac:dyDescent="0.35">
      <c r="A1998" s="1" t="s">
        <v>370</v>
      </c>
      <c r="B1998" s="1" t="s">
        <v>4379</v>
      </c>
      <c r="C1998" t="str">
        <f t="shared" si="31"/>
        <v>Boland</v>
      </c>
      <c r="D1998" t="s">
        <v>6371</v>
      </c>
      <c r="E1998" t="s">
        <v>4947</v>
      </c>
    </row>
    <row r="1999" spans="1:5" ht="15.5" x14ac:dyDescent="0.35">
      <c r="A1999" s="1" t="s">
        <v>369</v>
      </c>
      <c r="B1999" s="1" t="s">
        <v>4380</v>
      </c>
      <c r="C1999" t="str">
        <f t="shared" si="31"/>
        <v>Cupp</v>
      </c>
      <c r="D1999" t="s">
        <v>6371</v>
      </c>
      <c r="E1999" t="s">
        <v>6171</v>
      </c>
    </row>
    <row r="2000" spans="1:5" ht="15.5" x14ac:dyDescent="0.35">
      <c r="A2000" s="1" t="s">
        <v>368</v>
      </c>
      <c r="B2000" s="1" t="s">
        <v>4381</v>
      </c>
      <c r="C2000" t="str">
        <f t="shared" si="31"/>
        <v>Shaw</v>
      </c>
      <c r="D2000" t="s">
        <v>6371</v>
      </c>
      <c r="E2000" t="s">
        <v>5115</v>
      </c>
    </row>
    <row r="2001" spans="1:5" ht="15.5" x14ac:dyDescent="0.35">
      <c r="A2001" s="1" t="s">
        <v>367</v>
      </c>
      <c r="B2001" s="1" t="s">
        <v>4382</v>
      </c>
      <c r="C2001" t="str">
        <f t="shared" si="31"/>
        <v>Klassen</v>
      </c>
      <c r="D2001" t="s">
        <v>6371</v>
      </c>
      <c r="E2001" t="s">
        <v>6172</v>
      </c>
    </row>
    <row r="2002" spans="1:5" ht="15.5" x14ac:dyDescent="0.35">
      <c r="A2002" s="1" t="s">
        <v>366</v>
      </c>
      <c r="B2002" s="1" t="s">
        <v>4383</v>
      </c>
      <c r="C2002" t="str">
        <f t="shared" si="31"/>
        <v>Musal</v>
      </c>
      <c r="D2002" t="s">
        <v>6372</v>
      </c>
      <c r="E2002" t="s">
        <v>6173</v>
      </c>
    </row>
    <row r="2003" spans="1:5" ht="15.5" x14ac:dyDescent="0.35">
      <c r="A2003" s="1" t="s">
        <v>365</v>
      </c>
      <c r="B2003" s="1" t="s">
        <v>4384</v>
      </c>
      <c r="C2003" t="str">
        <f t="shared" si="31"/>
        <v>Kitayama</v>
      </c>
      <c r="D2003" t="s">
        <v>6371</v>
      </c>
      <c r="E2003" t="s">
        <v>6174</v>
      </c>
    </row>
    <row r="2004" spans="1:5" ht="15.5" x14ac:dyDescent="0.35">
      <c r="A2004" s="1" t="s">
        <v>364</v>
      </c>
      <c r="B2004" s="1" t="s">
        <v>4385</v>
      </c>
      <c r="C2004" t="str">
        <f t="shared" si="31"/>
        <v>Altman</v>
      </c>
      <c r="D2004" t="s">
        <v>6371</v>
      </c>
      <c r="E2004" t="s">
        <v>5137</v>
      </c>
    </row>
    <row r="2005" spans="1:5" ht="15.5" x14ac:dyDescent="0.35">
      <c r="A2005" s="1" t="s">
        <v>363</v>
      </c>
      <c r="B2005" s="1" t="s">
        <v>4386</v>
      </c>
      <c r="C2005" t="str">
        <f t="shared" si="31"/>
        <v>Demchko</v>
      </c>
      <c r="D2005" t="s">
        <v>6371</v>
      </c>
      <c r="E2005" t="s">
        <v>6175</v>
      </c>
    </row>
    <row r="2006" spans="1:5" ht="15.5" x14ac:dyDescent="0.35">
      <c r="A2006" s="1" t="s">
        <v>362</v>
      </c>
      <c r="B2006" s="1" t="s">
        <v>4387</v>
      </c>
      <c r="C2006" t="str">
        <f t="shared" si="31"/>
        <v>Wild</v>
      </c>
      <c r="D2006" t="s">
        <v>6371</v>
      </c>
      <c r="E2006" t="s">
        <v>6176</v>
      </c>
    </row>
    <row r="2007" spans="1:5" ht="15.5" x14ac:dyDescent="0.35">
      <c r="A2007" s="1" t="s">
        <v>361</v>
      </c>
      <c r="B2007" s="1" t="s">
        <v>4388</v>
      </c>
      <c r="C2007" t="str">
        <f t="shared" si="31"/>
        <v>Betts</v>
      </c>
      <c r="D2007" t="s">
        <v>6371</v>
      </c>
      <c r="E2007" t="s">
        <v>4780</v>
      </c>
    </row>
    <row r="2008" spans="1:5" ht="15.5" x14ac:dyDescent="0.35">
      <c r="A2008" s="1" t="s">
        <v>360</v>
      </c>
      <c r="B2008" s="1" t="s">
        <v>4389</v>
      </c>
      <c r="C2008" t="str">
        <f t="shared" si="31"/>
        <v>Martin</v>
      </c>
      <c r="D2008" t="s">
        <v>6373</v>
      </c>
      <c r="E2008" t="s">
        <v>6177</v>
      </c>
    </row>
    <row r="2009" spans="1:5" ht="15.5" x14ac:dyDescent="0.35">
      <c r="A2009" s="1" t="s">
        <v>359</v>
      </c>
      <c r="B2009" s="1" t="s">
        <v>4390</v>
      </c>
      <c r="C2009" t="str">
        <f t="shared" si="31"/>
        <v>Vandeventer</v>
      </c>
      <c r="D2009" t="s">
        <v>6371</v>
      </c>
      <c r="E2009" t="s">
        <v>6178</v>
      </c>
    </row>
    <row r="2010" spans="1:5" ht="15.5" x14ac:dyDescent="0.35">
      <c r="A2010" s="1" t="s">
        <v>358</v>
      </c>
      <c r="B2010" s="1" t="s">
        <v>4391</v>
      </c>
      <c r="C2010" t="str">
        <f t="shared" si="31"/>
        <v>Hirano</v>
      </c>
      <c r="D2010" t="s">
        <v>6372</v>
      </c>
      <c r="E2010" t="s">
        <v>6179</v>
      </c>
    </row>
    <row r="2011" spans="1:5" ht="15.5" x14ac:dyDescent="0.35">
      <c r="A2011" s="1" t="s">
        <v>357</v>
      </c>
      <c r="B2011" s="1" t="s">
        <v>4392</v>
      </c>
      <c r="C2011" t="str">
        <f t="shared" si="31"/>
        <v>Davi</v>
      </c>
      <c r="D2011" t="s">
        <v>6372</v>
      </c>
      <c r="E2011" t="s">
        <v>6180</v>
      </c>
    </row>
    <row r="2012" spans="1:5" ht="15.5" x14ac:dyDescent="0.35">
      <c r="A2012" s="1" t="s">
        <v>356</v>
      </c>
      <c r="B2012" s="1" t="s">
        <v>4393</v>
      </c>
      <c r="C2012" t="str">
        <f t="shared" si="31"/>
        <v>Sloan</v>
      </c>
      <c r="D2012" t="s">
        <v>6372</v>
      </c>
      <c r="E2012" t="s">
        <v>4974</v>
      </c>
    </row>
    <row r="2013" spans="1:5" ht="15.5" x14ac:dyDescent="0.35">
      <c r="A2013" s="1" t="s">
        <v>354</v>
      </c>
      <c r="B2013" s="1" t="s">
        <v>4394</v>
      </c>
      <c r="C2013" t="str">
        <f t="shared" si="31"/>
        <v>Homich</v>
      </c>
      <c r="D2013" t="s">
        <v>6372</v>
      </c>
      <c r="E2013" t="s">
        <v>4906</v>
      </c>
    </row>
    <row r="2014" spans="1:5" ht="15.5" x14ac:dyDescent="0.35">
      <c r="A2014" s="1" t="s">
        <v>353</v>
      </c>
      <c r="B2014" s="1" t="s">
        <v>4395</v>
      </c>
      <c r="C2014" t="str">
        <f t="shared" si="31"/>
        <v>Bell</v>
      </c>
      <c r="D2014" t="s">
        <v>6371</v>
      </c>
      <c r="E2014" t="s">
        <v>6181</v>
      </c>
    </row>
    <row r="2015" spans="1:5" ht="15.5" x14ac:dyDescent="0.35">
      <c r="A2015" s="1" t="s">
        <v>352</v>
      </c>
      <c r="B2015" s="1" t="s">
        <v>4396</v>
      </c>
      <c r="C2015" t="str">
        <f t="shared" si="31"/>
        <v>Kristjansson</v>
      </c>
      <c r="D2015" t="s">
        <v>6372</v>
      </c>
      <c r="E2015" t="s">
        <v>6182</v>
      </c>
    </row>
    <row r="2016" spans="1:5" ht="15.5" x14ac:dyDescent="0.35">
      <c r="A2016" s="1" t="s">
        <v>351</v>
      </c>
      <c r="B2016" s="1" t="s">
        <v>4397</v>
      </c>
      <c r="C2016" t="str">
        <f t="shared" si="31"/>
        <v>Pitman</v>
      </c>
      <c r="D2016" t="s">
        <v>6371</v>
      </c>
      <c r="E2016" t="s">
        <v>6183</v>
      </c>
    </row>
    <row r="2017" spans="1:5" ht="15.5" x14ac:dyDescent="0.35">
      <c r="A2017" s="1" t="s">
        <v>350</v>
      </c>
      <c r="B2017" s="1" t="s">
        <v>4398</v>
      </c>
      <c r="C2017" t="str">
        <f t="shared" si="31"/>
        <v>Curley</v>
      </c>
      <c r="D2017" t="s">
        <v>6372</v>
      </c>
      <c r="E2017" t="s">
        <v>6134</v>
      </c>
    </row>
    <row r="2018" spans="1:5" ht="15.5" x14ac:dyDescent="0.35">
      <c r="A2018" s="1" t="s">
        <v>349</v>
      </c>
      <c r="B2018" s="1" t="s">
        <v>4399</v>
      </c>
      <c r="C2018" t="str">
        <f t="shared" si="31"/>
        <v>Zimmer</v>
      </c>
      <c r="D2018" t="s">
        <v>6371</v>
      </c>
      <c r="E2018" t="s">
        <v>6184</v>
      </c>
    </row>
    <row r="2019" spans="1:5" ht="15.5" x14ac:dyDescent="0.35">
      <c r="A2019" s="1" t="s">
        <v>348</v>
      </c>
      <c r="B2019" s="1" t="s">
        <v>4400</v>
      </c>
      <c r="C2019" t="str">
        <f t="shared" si="31"/>
        <v>Granski</v>
      </c>
      <c r="D2019" t="s">
        <v>6371</v>
      </c>
      <c r="E2019" t="s">
        <v>4780</v>
      </c>
    </row>
    <row r="2020" spans="1:5" ht="15.5" x14ac:dyDescent="0.35">
      <c r="A2020" s="1" t="s">
        <v>347</v>
      </c>
      <c r="B2020" s="1" t="s">
        <v>4401</v>
      </c>
      <c r="C2020" t="str">
        <f t="shared" si="31"/>
        <v>Dunn</v>
      </c>
      <c r="D2020" t="s">
        <v>6371</v>
      </c>
      <c r="E2020" t="s">
        <v>6185</v>
      </c>
    </row>
    <row r="2021" spans="1:5" ht="15.5" x14ac:dyDescent="0.35">
      <c r="A2021" s="1" t="s">
        <v>346</v>
      </c>
      <c r="B2021" s="1" t="s">
        <v>4402</v>
      </c>
      <c r="C2021" t="str">
        <f t="shared" si="31"/>
        <v>Regina</v>
      </c>
      <c r="D2021" t="s">
        <v>6372</v>
      </c>
      <c r="E2021" t="s">
        <v>6186</v>
      </c>
    </row>
    <row r="2022" spans="1:5" ht="15.5" x14ac:dyDescent="0.35">
      <c r="A2022" s="1" t="s">
        <v>345</v>
      </c>
      <c r="B2022" s="1" t="s">
        <v>4403</v>
      </c>
      <c r="C2022" t="str">
        <f t="shared" si="31"/>
        <v>O'Connor</v>
      </c>
      <c r="D2022" t="s">
        <v>6372</v>
      </c>
      <c r="E2022" t="s">
        <v>6036</v>
      </c>
    </row>
    <row r="2023" spans="1:5" ht="15.5" x14ac:dyDescent="0.35">
      <c r="A2023" s="1" t="s">
        <v>344</v>
      </c>
      <c r="B2023" s="1" t="s">
        <v>4404</v>
      </c>
      <c r="C2023" t="str">
        <f t="shared" si="31"/>
        <v>Howe</v>
      </c>
      <c r="D2023" t="s">
        <v>6371</v>
      </c>
      <c r="E2023" t="s">
        <v>6187</v>
      </c>
    </row>
    <row r="2024" spans="1:5" ht="15.5" x14ac:dyDescent="0.35">
      <c r="A2024" s="1" t="s">
        <v>343</v>
      </c>
      <c r="B2024" s="1" t="s">
        <v>4405</v>
      </c>
      <c r="C2024" t="str">
        <f t="shared" si="31"/>
        <v>Atwater</v>
      </c>
      <c r="D2024" t="s">
        <v>6372</v>
      </c>
      <c r="E2024" t="s">
        <v>6188</v>
      </c>
    </row>
    <row r="2025" spans="1:5" ht="15.5" x14ac:dyDescent="0.35">
      <c r="A2025" s="1" t="s">
        <v>342</v>
      </c>
      <c r="B2025" s="1" t="s">
        <v>4406</v>
      </c>
      <c r="C2025" t="str">
        <f t="shared" si="31"/>
        <v>Gurganus</v>
      </c>
      <c r="D2025" t="s">
        <v>6371</v>
      </c>
      <c r="E2025" t="s">
        <v>6189</v>
      </c>
    </row>
    <row r="2026" spans="1:5" ht="15.5" x14ac:dyDescent="0.35">
      <c r="A2026" s="1" t="s">
        <v>341</v>
      </c>
      <c r="B2026" s="1" t="s">
        <v>4407</v>
      </c>
      <c r="C2026" t="str">
        <f t="shared" si="31"/>
        <v>Holden</v>
      </c>
      <c r="D2026" t="s">
        <v>6371</v>
      </c>
      <c r="E2026" t="s">
        <v>6190</v>
      </c>
    </row>
    <row r="2027" spans="1:5" ht="15.5" x14ac:dyDescent="0.35">
      <c r="A2027" s="1" t="s">
        <v>340</v>
      </c>
      <c r="B2027" s="1" t="s">
        <v>4408</v>
      </c>
      <c r="C2027" t="str">
        <f t="shared" si="31"/>
        <v>Parton</v>
      </c>
      <c r="D2027" t="s">
        <v>6372</v>
      </c>
      <c r="E2027" t="s">
        <v>6191</v>
      </c>
    </row>
    <row r="2028" spans="1:5" ht="15.5" x14ac:dyDescent="0.35">
      <c r="A2028" s="1" t="s">
        <v>339</v>
      </c>
      <c r="B2028" s="1" t="s">
        <v>4409</v>
      </c>
      <c r="C2028" t="str">
        <f t="shared" si="31"/>
        <v>Downs</v>
      </c>
      <c r="D2028" t="s">
        <v>6371</v>
      </c>
      <c r="E2028" t="s">
        <v>6192</v>
      </c>
    </row>
    <row r="2029" spans="1:5" ht="15.5" x14ac:dyDescent="0.35">
      <c r="A2029" s="1" t="s">
        <v>338</v>
      </c>
      <c r="B2029" s="1" t="s">
        <v>4410</v>
      </c>
      <c r="C2029" t="str">
        <f t="shared" si="31"/>
        <v>Dent</v>
      </c>
      <c r="D2029" t="s">
        <v>6372</v>
      </c>
      <c r="E2029" t="s">
        <v>6193</v>
      </c>
    </row>
    <row r="2030" spans="1:5" ht="15.5" x14ac:dyDescent="0.35">
      <c r="A2030" s="1" t="s">
        <v>337</v>
      </c>
      <c r="B2030" s="1" t="s">
        <v>4411</v>
      </c>
      <c r="C2030" t="str">
        <f t="shared" si="31"/>
        <v>Ranti</v>
      </c>
      <c r="D2030" t="s">
        <v>6372</v>
      </c>
      <c r="E2030" t="s">
        <v>4781</v>
      </c>
    </row>
    <row r="2031" spans="1:5" ht="15.5" x14ac:dyDescent="0.35">
      <c r="A2031" s="1" t="s">
        <v>336</v>
      </c>
      <c r="B2031" s="1" t="s">
        <v>4412</v>
      </c>
      <c r="C2031" t="str">
        <f t="shared" si="31"/>
        <v>Ishaq</v>
      </c>
      <c r="D2031" t="s">
        <v>6371</v>
      </c>
      <c r="E2031" t="s">
        <v>6194</v>
      </c>
    </row>
    <row r="2032" spans="1:5" ht="15.5" x14ac:dyDescent="0.35">
      <c r="A2032" s="1" t="s">
        <v>335</v>
      </c>
      <c r="B2032" s="1" t="s">
        <v>4413</v>
      </c>
      <c r="C2032" t="str">
        <f t="shared" si="31"/>
        <v>Wiles</v>
      </c>
      <c r="D2032" t="s">
        <v>6371</v>
      </c>
      <c r="E2032" t="s">
        <v>6195</v>
      </c>
    </row>
    <row r="2033" spans="1:5" ht="15.5" x14ac:dyDescent="0.35">
      <c r="A2033" s="1" t="s">
        <v>334</v>
      </c>
      <c r="B2033" s="1" t="s">
        <v>4414</v>
      </c>
      <c r="C2033" t="str">
        <f t="shared" si="31"/>
        <v>Roberts</v>
      </c>
      <c r="D2033" t="s">
        <v>6372</v>
      </c>
      <c r="E2033" t="s">
        <v>6196</v>
      </c>
    </row>
    <row r="2034" spans="1:5" ht="15.5" x14ac:dyDescent="0.35">
      <c r="A2034" s="1" t="s">
        <v>333</v>
      </c>
      <c r="B2034" s="1" t="s">
        <v>4415</v>
      </c>
      <c r="C2034" t="str">
        <f t="shared" si="31"/>
        <v>Serafini</v>
      </c>
      <c r="D2034" t="s">
        <v>6372</v>
      </c>
      <c r="E2034" t="s">
        <v>6197</v>
      </c>
    </row>
    <row r="2035" spans="1:5" ht="15.5" x14ac:dyDescent="0.35">
      <c r="A2035" s="1" t="s">
        <v>332</v>
      </c>
      <c r="B2035" s="1" t="s">
        <v>4416</v>
      </c>
      <c r="C2035" t="str">
        <f t="shared" si="31"/>
        <v>Button</v>
      </c>
      <c r="D2035" t="s">
        <v>6372</v>
      </c>
      <c r="E2035" t="s">
        <v>5497</v>
      </c>
    </row>
    <row r="2036" spans="1:5" ht="15.5" x14ac:dyDescent="0.35">
      <c r="A2036" s="1" t="s">
        <v>331</v>
      </c>
      <c r="B2036" s="1" t="s">
        <v>4417</v>
      </c>
      <c r="C2036" t="str">
        <f t="shared" si="31"/>
        <v>Gaal</v>
      </c>
      <c r="D2036" t="s">
        <v>6371</v>
      </c>
      <c r="E2036" t="s">
        <v>6198</v>
      </c>
    </row>
    <row r="2037" spans="1:5" ht="15.5" x14ac:dyDescent="0.35">
      <c r="A2037" s="1" t="s">
        <v>330</v>
      </c>
      <c r="B2037" s="1" t="s">
        <v>4418</v>
      </c>
      <c r="C2037" t="str">
        <f t="shared" si="31"/>
        <v>Liptak</v>
      </c>
      <c r="D2037" t="s">
        <v>6371</v>
      </c>
      <c r="E2037" t="s">
        <v>6199</v>
      </c>
    </row>
    <row r="2038" spans="1:5" ht="15.5" x14ac:dyDescent="0.35">
      <c r="A2038" s="1" t="s">
        <v>329</v>
      </c>
      <c r="B2038" s="1" t="s">
        <v>4419</v>
      </c>
      <c r="C2038" t="str">
        <f t="shared" si="31"/>
        <v>Kellam</v>
      </c>
      <c r="D2038" t="s">
        <v>6371</v>
      </c>
      <c r="E2038" t="s">
        <v>6200</v>
      </c>
    </row>
    <row r="2039" spans="1:5" ht="15.5" x14ac:dyDescent="0.35">
      <c r="A2039" s="1" t="s">
        <v>328</v>
      </c>
      <c r="B2039" s="1" t="s">
        <v>4420</v>
      </c>
      <c r="C2039" t="str">
        <f t="shared" si="31"/>
        <v>Gordon</v>
      </c>
      <c r="D2039" t="s">
        <v>6371</v>
      </c>
      <c r="E2039" t="s">
        <v>4942</v>
      </c>
    </row>
    <row r="2040" spans="1:5" ht="15.5" x14ac:dyDescent="0.35">
      <c r="A2040" s="1" t="s">
        <v>327</v>
      </c>
      <c r="B2040" s="1" t="s">
        <v>4421</v>
      </c>
      <c r="C2040" t="str">
        <f t="shared" si="31"/>
        <v>Hyland</v>
      </c>
      <c r="D2040" t="s">
        <v>6372</v>
      </c>
      <c r="E2040" t="s">
        <v>6201</v>
      </c>
    </row>
    <row r="2041" spans="1:5" ht="15.5" x14ac:dyDescent="0.35">
      <c r="A2041" s="1" t="s">
        <v>326</v>
      </c>
      <c r="B2041" s="1" t="s">
        <v>4422</v>
      </c>
      <c r="C2041" t="str">
        <f t="shared" si="31"/>
        <v>Wagoner</v>
      </c>
      <c r="D2041" t="s">
        <v>6371</v>
      </c>
      <c r="E2041" t="s">
        <v>6202</v>
      </c>
    </row>
    <row r="2042" spans="1:5" ht="15.5" x14ac:dyDescent="0.35">
      <c r="A2042" s="1" t="s">
        <v>325</v>
      </c>
      <c r="B2042" s="1" t="s">
        <v>4423</v>
      </c>
      <c r="C2042" t="str">
        <f t="shared" si="31"/>
        <v>Thomas</v>
      </c>
      <c r="D2042" t="s">
        <v>6372</v>
      </c>
      <c r="E2042" t="s">
        <v>5443</v>
      </c>
    </row>
    <row r="2043" spans="1:5" ht="15.5" x14ac:dyDescent="0.35">
      <c r="A2043" s="1" t="s">
        <v>324</v>
      </c>
      <c r="B2043" s="1" t="s">
        <v>4424</v>
      </c>
      <c r="C2043" t="str">
        <f t="shared" si="31"/>
        <v>Goffi</v>
      </c>
      <c r="D2043" t="s">
        <v>6372</v>
      </c>
      <c r="E2043" t="s">
        <v>6203</v>
      </c>
    </row>
    <row r="2044" spans="1:5" ht="15.5" x14ac:dyDescent="0.35">
      <c r="A2044" s="1" t="s">
        <v>323</v>
      </c>
      <c r="B2044" s="1" t="s">
        <v>4425</v>
      </c>
      <c r="C2044" t="str">
        <f t="shared" si="31"/>
        <v>Salovaara</v>
      </c>
      <c r="D2044" t="s">
        <v>6372</v>
      </c>
      <c r="E2044" t="s">
        <v>6204</v>
      </c>
    </row>
    <row r="2045" spans="1:5" ht="15.5" x14ac:dyDescent="0.35">
      <c r="A2045" s="1" t="s">
        <v>322</v>
      </c>
      <c r="B2045" s="1" t="s">
        <v>4426</v>
      </c>
      <c r="C2045" t="str">
        <f t="shared" si="31"/>
        <v>Reid</v>
      </c>
      <c r="D2045" t="s">
        <v>6371</v>
      </c>
      <c r="E2045" t="s">
        <v>6205</v>
      </c>
    </row>
    <row r="2046" spans="1:5" ht="15.5" x14ac:dyDescent="0.35">
      <c r="A2046" s="1" t="s">
        <v>321</v>
      </c>
      <c r="B2046" s="1" t="s">
        <v>4427</v>
      </c>
      <c r="C2046" t="str">
        <f t="shared" si="31"/>
        <v>Allan</v>
      </c>
      <c r="D2046" t="s">
        <v>6371</v>
      </c>
      <c r="E2046" t="s">
        <v>6206</v>
      </c>
    </row>
    <row r="2047" spans="1:5" ht="15.5" x14ac:dyDescent="0.35">
      <c r="A2047" s="1" t="s">
        <v>320</v>
      </c>
      <c r="B2047" s="1" t="s">
        <v>4428</v>
      </c>
      <c r="C2047" t="str">
        <f t="shared" si="31"/>
        <v>McLaughlin</v>
      </c>
      <c r="D2047" t="s">
        <v>6371</v>
      </c>
      <c r="E2047" t="s">
        <v>6207</v>
      </c>
    </row>
    <row r="2048" spans="1:5" ht="15.5" x14ac:dyDescent="0.35">
      <c r="A2048" s="1" t="s">
        <v>319</v>
      </c>
      <c r="B2048" s="1" t="s">
        <v>4429</v>
      </c>
      <c r="C2048" t="str">
        <f t="shared" ref="C2048:C2111" si="32">LEFT(B2048,FIND(",",B2048)-1)</f>
        <v>Lee</v>
      </c>
      <c r="D2048" t="s">
        <v>6371</v>
      </c>
      <c r="E2048" t="s">
        <v>4794</v>
      </c>
    </row>
    <row r="2049" spans="1:5" ht="15.5" x14ac:dyDescent="0.35">
      <c r="A2049" s="1" t="s">
        <v>318</v>
      </c>
      <c r="B2049" s="1" t="s">
        <v>4430</v>
      </c>
      <c r="C2049" t="str">
        <f t="shared" si="32"/>
        <v>Tang</v>
      </c>
      <c r="D2049" t="s">
        <v>6371</v>
      </c>
      <c r="E2049" t="s">
        <v>6208</v>
      </c>
    </row>
    <row r="2050" spans="1:5" ht="15.5" x14ac:dyDescent="0.35">
      <c r="A2050" s="1" t="s">
        <v>317</v>
      </c>
      <c r="B2050" s="1" t="s">
        <v>4431</v>
      </c>
      <c r="C2050" t="str">
        <f t="shared" si="32"/>
        <v>Kennedy</v>
      </c>
      <c r="D2050" t="s">
        <v>6372</v>
      </c>
      <c r="E2050" t="s">
        <v>6209</v>
      </c>
    </row>
    <row r="2051" spans="1:5" ht="15.5" x14ac:dyDescent="0.35">
      <c r="A2051" s="1" t="s">
        <v>316</v>
      </c>
      <c r="B2051" s="1" t="s">
        <v>4432</v>
      </c>
      <c r="C2051" t="str">
        <f t="shared" si="32"/>
        <v>Condon</v>
      </c>
      <c r="D2051" t="s">
        <v>6372</v>
      </c>
      <c r="E2051" t="s">
        <v>5191</v>
      </c>
    </row>
    <row r="2052" spans="1:5" ht="15.5" x14ac:dyDescent="0.35">
      <c r="A2052" s="1" t="s">
        <v>315</v>
      </c>
      <c r="B2052" s="1" t="s">
        <v>4433</v>
      </c>
      <c r="C2052" t="str">
        <f t="shared" si="32"/>
        <v>Chepkwony</v>
      </c>
      <c r="D2052" t="s">
        <v>6372</v>
      </c>
      <c r="E2052" t="s">
        <v>6210</v>
      </c>
    </row>
    <row r="2053" spans="1:5" ht="15.5" x14ac:dyDescent="0.35">
      <c r="A2053" s="1" t="s">
        <v>314</v>
      </c>
      <c r="B2053" s="1" t="s">
        <v>4434</v>
      </c>
      <c r="C2053" t="str">
        <f t="shared" si="32"/>
        <v>Rodriguez</v>
      </c>
      <c r="D2053" t="s">
        <v>6371</v>
      </c>
      <c r="E2053" t="s">
        <v>6211</v>
      </c>
    </row>
    <row r="2054" spans="1:5" ht="15.5" x14ac:dyDescent="0.35">
      <c r="A2054" s="1" t="s">
        <v>313</v>
      </c>
      <c r="B2054" s="1" t="s">
        <v>4435</v>
      </c>
      <c r="C2054" t="str">
        <f t="shared" si="32"/>
        <v>Szynkarczuk</v>
      </c>
      <c r="D2054" t="s">
        <v>6371</v>
      </c>
      <c r="E2054" t="s">
        <v>6212</v>
      </c>
    </row>
    <row r="2055" spans="1:5" ht="15.5" x14ac:dyDescent="0.35">
      <c r="A2055" s="1" t="s">
        <v>312</v>
      </c>
      <c r="B2055" s="1" t="s">
        <v>4436</v>
      </c>
      <c r="C2055" t="str">
        <f t="shared" si="32"/>
        <v>Brill</v>
      </c>
      <c r="D2055" t="s">
        <v>6371</v>
      </c>
      <c r="E2055" t="s">
        <v>6213</v>
      </c>
    </row>
    <row r="2056" spans="1:5" ht="15.5" x14ac:dyDescent="0.35">
      <c r="A2056" s="1" t="s">
        <v>311</v>
      </c>
      <c r="B2056" s="1" t="s">
        <v>4437</v>
      </c>
      <c r="C2056" t="str">
        <f t="shared" si="32"/>
        <v>Adams</v>
      </c>
      <c r="D2056" t="s">
        <v>6371</v>
      </c>
      <c r="E2056" t="s">
        <v>6214</v>
      </c>
    </row>
    <row r="2057" spans="1:5" ht="15.5" x14ac:dyDescent="0.35">
      <c r="A2057" s="1" t="s">
        <v>310</v>
      </c>
      <c r="B2057" s="1" t="s">
        <v>4438</v>
      </c>
      <c r="C2057" t="str">
        <f t="shared" si="32"/>
        <v>Nunn</v>
      </c>
      <c r="D2057" t="s">
        <v>6372</v>
      </c>
      <c r="E2057" t="s">
        <v>6215</v>
      </c>
    </row>
    <row r="2058" spans="1:5" ht="15.5" x14ac:dyDescent="0.35">
      <c r="A2058" s="1" t="s">
        <v>309</v>
      </c>
      <c r="B2058" s="1" t="s">
        <v>4439</v>
      </c>
      <c r="C2058" t="str">
        <f t="shared" si="32"/>
        <v>Blair</v>
      </c>
      <c r="D2058" t="s">
        <v>6371</v>
      </c>
      <c r="E2058" t="s">
        <v>6216</v>
      </c>
    </row>
    <row r="2059" spans="1:5" ht="15.5" x14ac:dyDescent="0.35">
      <c r="A2059" s="1" t="s">
        <v>308</v>
      </c>
      <c r="B2059" s="1" t="s">
        <v>4440</v>
      </c>
      <c r="C2059" t="str">
        <f t="shared" si="32"/>
        <v>Sharkey</v>
      </c>
      <c r="D2059" t="s">
        <v>6372</v>
      </c>
      <c r="E2059" t="s">
        <v>5174</v>
      </c>
    </row>
    <row r="2060" spans="1:5" ht="15.5" x14ac:dyDescent="0.35">
      <c r="A2060" s="1" t="s">
        <v>307</v>
      </c>
      <c r="B2060" s="1" t="s">
        <v>4441</v>
      </c>
      <c r="C2060" t="str">
        <f t="shared" si="32"/>
        <v>Scalard</v>
      </c>
      <c r="D2060" t="s">
        <v>6371</v>
      </c>
      <c r="E2060" t="s">
        <v>6217</v>
      </c>
    </row>
    <row r="2061" spans="1:5" ht="15.5" x14ac:dyDescent="0.35">
      <c r="A2061" s="1" t="s">
        <v>306</v>
      </c>
      <c r="B2061" s="1" t="s">
        <v>4442</v>
      </c>
      <c r="C2061" t="str">
        <f t="shared" si="32"/>
        <v>Burget</v>
      </c>
      <c r="D2061" t="s">
        <v>6372</v>
      </c>
      <c r="E2061" t="s">
        <v>5440</v>
      </c>
    </row>
    <row r="2062" spans="1:5" ht="15.5" x14ac:dyDescent="0.35">
      <c r="A2062" s="1" t="s">
        <v>305</v>
      </c>
      <c r="B2062" s="1" t="s">
        <v>4443</v>
      </c>
      <c r="C2062" t="str">
        <f t="shared" si="32"/>
        <v>English</v>
      </c>
      <c r="D2062" t="s">
        <v>6372</v>
      </c>
      <c r="E2062" t="s">
        <v>6218</v>
      </c>
    </row>
    <row r="2063" spans="1:5" ht="15.5" x14ac:dyDescent="0.35">
      <c r="A2063" s="1" t="s">
        <v>304</v>
      </c>
      <c r="B2063" s="1" t="s">
        <v>4444</v>
      </c>
      <c r="C2063" t="str">
        <f t="shared" si="32"/>
        <v>Hampton</v>
      </c>
      <c r="D2063" t="s">
        <v>6372</v>
      </c>
      <c r="E2063" t="s">
        <v>6219</v>
      </c>
    </row>
    <row r="2064" spans="1:5" ht="15.5" x14ac:dyDescent="0.35">
      <c r="A2064" s="1" t="s">
        <v>303</v>
      </c>
      <c r="B2064" s="1" t="s">
        <v>4445</v>
      </c>
      <c r="C2064" t="str">
        <f t="shared" si="32"/>
        <v>Flynn</v>
      </c>
      <c r="D2064" t="s">
        <v>6371</v>
      </c>
      <c r="E2064" t="s">
        <v>6220</v>
      </c>
    </row>
    <row r="2065" spans="1:5" ht="15.5" x14ac:dyDescent="0.35">
      <c r="A2065" s="1" t="s">
        <v>302</v>
      </c>
      <c r="B2065" s="1" t="s">
        <v>4446</v>
      </c>
      <c r="C2065" t="str">
        <f t="shared" si="32"/>
        <v>Knast</v>
      </c>
      <c r="D2065" t="s">
        <v>6371</v>
      </c>
      <c r="E2065" t="s">
        <v>4942</v>
      </c>
    </row>
    <row r="2066" spans="1:5" ht="15.5" x14ac:dyDescent="0.35">
      <c r="A2066" s="1" t="s">
        <v>301</v>
      </c>
      <c r="B2066" s="1" t="s">
        <v>4447</v>
      </c>
      <c r="C2066" t="str">
        <f t="shared" si="32"/>
        <v>Lucas</v>
      </c>
      <c r="D2066" t="s">
        <v>6371</v>
      </c>
      <c r="E2066" t="s">
        <v>6221</v>
      </c>
    </row>
    <row r="2067" spans="1:5" ht="15.5" x14ac:dyDescent="0.35">
      <c r="A2067" s="1" t="s">
        <v>300</v>
      </c>
      <c r="B2067" s="1" t="s">
        <v>4448</v>
      </c>
      <c r="C2067" t="str">
        <f t="shared" si="32"/>
        <v>Thomas</v>
      </c>
      <c r="D2067" t="s">
        <v>6371</v>
      </c>
      <c r="E2067" t="s">
        <v>6222</v>
      </c>
    </row>
    <row r="2068" spans="1:5" ht="15.5" x14ac:dyDescent="0.35">
      <c r="A2068" s="1" t="s">
        <v>298</v>
      </c>
      <c r="B2068" s="1" t="s">
        <v>4449</v>
      </c>
      <c r="C2068" t="str">
        <f t="shared" si="32"/>
        <v>Cherewatti</v>
      </c>
      <c r="D2068" t="s">
        <v>6372</v>
      </c>
      <c r="E2068" t="s">
        <v>5870</v>
      </c>
    </row>
    <row r="2069" spans="1:5" ht="15.5" x14ac:dyDescent="0.35">
      <c r="A2069" s="1" t="s">
        <v>297</v>
      </c>
      <c r="B2069" s="1" t="s">
        <v>4450</v>
      </c>
      <c r="C2069" t="str">
        <f t="shared" si="32"/>
        <v>Olle</v>
      </c>
      <c r="D2069" t="s">
        <v>6372</v>
      </c>
      <c r="E2069" t="s">
        <v>6223</v>
      </c>
    </row>
    <row r="2070" spans="1:5" ht="15.5" x14ac:dyDescent="0.35">
      <c r="A2070" s="1" t="s">
        <v>296</v>
      </c>
      <c r="B2070" s="1" t="s">
        <v>4451</v>
      </c>
      <c r="C2070" t="str">
        <f t="shared" si="32"/>
        <v>Hamsi</v>
      </c>
      <c r="D2070" t="s">
        <v>6372</v>
      </c>
      <c r="E2070" t="s">
        <v>6224</v>
      </c>
    </row>
    <row r="2071" spans="1:5" ht="15.5" x14ac:dyDescent="0.35">
      <c r="A2071" s="1" t="s">
        <v>295</v>
      </c>
      <c r="B2071" s="1" t="s">
        <v>4452</v>
      </c>
      <c r="C2071" t="str">
        <f t="shared" si="32"/>
        <v>Finnegan</v>
      </c>
      <c r="D2071" t="s">
        <v>6371</v>
      </c>
      <c r="E2071" t="s">
        <v>4893</v>
      </c>
    </row>
    <row r="2072" spans="1:5" ht="15.5" x14ac:dyDescent="0.35">
      <c r="A2072" s="1" t="s">
        <v>294</v>
      </c>
      <c r="B2072" s="1" t="s">
        <v>4453</v>
      </c>
      <c r="C2072" t="str">
        <f t="shared" si="32"/>
        <v>Walsh</v>
      </c>
      <c r="D2072" t="s">
        <v>6372</v>
      </c>
      <c r="E2072" t="s">
        <v>4919</v>
      </c>
    </row>
    <row r="2073" spans="1:5" ht="15.5" x14ac:dyDescent="0.35">
      <c r="A2073" s="1" t="s">
        <v>293</v>
      </c>
      <c r="B2073" s="1" t="s">
        <v>4454</v>
      </c>
      <c r="C2073" t="str">
        <f t="shared" si="32"/>
        <v>Villa</v>
      </c>
      <c r="D2073" t="s">
        <v>6371</v>
      </c>
      <c r="E2073" t="s">
        <v>6225</v>
      </c>
    </row>
    <row r="2074" spans="1:5" ht="15.5" x14ac:dyDescent="0.35">
      <c r="A2074" s="1" t="s">
        <v>292</v>
      </c>
      <c r="B2074" s="1" t="s">
        <v>4455</v>
      </c>
      <c r="C2074" t="str">
        <f t="shared" si="32"/>
        <v>Cable</v>
      </c>
      <c r="D2074" t="s">
        <v>6372</v>
      </c>
      <c r="E2074" t="s">
        <v>6226</v>
      </c>
    </row>
    <row r="2075" spans="1:5" ht="15.5" x14ac:dyDescent="0.35">
      <c r="A2075" s="1" t="s">
        <v>291</v>
      </c>
      <c r="B2075" s="1" t="s">
        <v>4456</v>
      </c>
      <c r="C2075" t="str">
        <f t="shared" si="32"/>
        <v>Eiring</v>
      </c>
      <c r="D2075" t="s">
        <v>6371</v>
      </c>
      <c r="E2075" t="s">
        <v>6227</v>
      </c>
    </row>
    <row r="2076" spans="1:5" ht="15.5" x14ac:dyDescent="0.35">
      <c r="A2076" s="1" t="s">
        <v>290</v>
      </c>
      <c r="B2076" s="1" t="s">
        <v>4457</v>
      </c>
      <c r="C2076" t="str">
        <f t="shared" si="32"/>
        <v>Connor</v>
      </c>
      <c r="D2076" t="s">
        <v>6371</v>
      </c>
      <c r="E2076" t="s">
        <v>6228</v>
      </c>
    </row>
    <row r="2077" spans="1:5" ht="15.5" x14ac:dyDescent="0.35">
      <c r="A2077" s="1" t="s">
        <v>289</v>
      </c>
      <c r="B2077" s="1" t="s">
        <v>4458</v>
      </c>
      <c r="C2077" t="str">
        <f t="shared" si="32"/>
        <v>Friedman</v>
      </c>
      <c r="D2077" t="s">
        <v>6372</v>
      </c>
      <c r="E2077" t="s">
        <v>5995</v>
      </c>
    </row>
    <row r="2078" spans="1:5" ht="15.5" x14ac:dyDescent="0.35">
      <c r="A2078" s="1" t="s">
        <v>288</v>
      </c>
      <c r="B2078" s="1" t="s">
        <v>4459</v>
      </c>
      <c r="C2078" t="str">
        <f t="shared" si="32"/>
        <v>Croker</v>
      </c>
      <c r="D2078" t="s">
        <v>6372</v>
      </c>
      <c r="E2078" t="s">
        <v>4807</v>
      </c>
    </row>
    <row r="2079" spans="1:5" ht="15.5" x14ac:dyDescent="0.35">
      <c r="A2079" s="1" t="s">
        <v>287</v>
      </c>
      <c r="B2079" s="1" t="s">
        <v>4460</v>
      </c>
      <c r="C2079" t="str">
        <f t="shared" si="32"/>
        <v>Beganics</v>
      </c>
      <c r="D2079" t="s">
        <v>6372</v>
      </c>
      <c r="E2079" t="s">
        <v>5250</v>
      </c>
    </row>
    <row r="2080" spans="1:5" ht="15.5" x14ac:dyDescent="0.35">
      <c r="A2080" s="1" t="s">
        <v>286</v>
      </c>
      <c r="B2080" s="1" t="s">
        <v>4461</v>
      </c>
      <c r="C2080" t="str">
        <f t="shared" si="32"/>
        <v>Huberty</v>
      </c>
      <c r="D2080" t="s">
        <v>6372</v>
      </c>
      <c r="E2080" t="s">
        <v>5174</v>
      </c>
    </row>
    <row r="2081" spans="1:5" ht="15.5" x14ac:dyDescent="0.35">
      <c r="A2081" s="1" t="s">
        <v>285</v>
      </c>
      <c r="B2081" s="1" t="s">
        <v>4462</v>
      </c>
      <c r="C2081" t="str">
        <f t="shared" si="32"/>
        <v>Jacobs</v>
      </c>
      <c r="D2081" t="s">
        <v>6371</v>
      </c>
      <c r="E2081" t="s">
        <v>6229</v>
      </c>
    </row>
    <row r="2082" spans="1:5" ht="15.5" x14ac:dyDescent="0.35">
      <c r="A2082" s="1" t="s">
        <v>284</v>
      </c>
      <c r="B2082" s="1" t="s">
        <v>4463</v>
      </c>
      <c r="C2082" t="str">
        <f t="shared" si="32"/>
        <v>Hazlehurst</v>
      </c>
      <c r="D2082" t="s">
        <v>6371</v>
      </c>
      <c r="E2082" t="s">
        <v>5632</v>
      </c>
    </row>
    <row r="2083" spans="1:5" ht="15.5" x14ac:dyDescent="0.35">
      <c r="A2083" s="1" t="s">
        <v>283</v>
      </c>
      <c r="B2083" s="1" t="s">
        <v>4464</v>
      </c>
      <c r="C2083" t="str">
        <f t="shared" si="32"/>
        <v>Marin</v>
      </c>
      <c r="D2083" t="s">
        <v>6371</v>
      </c>
      <c r="E2083" t="s">
        <v>5565</v>
      </c>
    </row>
    <row r="2084" spans="1:5" ht="15.5" x14ac:dyDescent="0.35">
      <c r="A2084" s="1" t="s">
        <v>282</v>
      </c>
      <c r="B2084" s="1" t="s">
        <v>4465</v>
      </c>
      <c r="C2084" t="str">
        <f t="shared" si="32"/>
        <v>Dear</v>
      </c>
      <c r="D2084" t="s">
        <v>6371</v>
      </c>
      <c r="E2084" t="s">
        <v>6230</v>
      </c>
    </row>
    <row r="2085" spans="1:5" ht="15.5" x14ac:dyDescent="0.35">
      <c r="A2085" s="1" t="s">
        <v>281</v>
      </c>
      <c r="B2085" s="1" t="s">
        <v>4466</v>
      </c>
      <c r="C2085" t="str">
        <f t="shared" si="32"/>
        <v>Lederer</v>
      </c>
      <c r="D2085" t="s">
        <v>6371</v>
      </c>
      <c r="E2085" t="s">
        <v>6231</v>
      </c>
    </row>
    <row r="2086" spans="1:5" ht="15.5" x14ac:dyDescent="0.35">
      <c r="A2086" s="1" t="s">
        <v>280</v>
      </c>
      <c r="B2086" s="1" t="s">
        <v>4467</v>
      </c>
      <c r="C2086" t="str">
        <f t="shared" si="32"/>
        <v>Robson</v>
      </c>
      <c r="D2086" t="s">
        <v>6371</v>
      </c>
      <c r="E2086" t="s">
        <v>6232</v>
      </c>
    </row>
    <row r="2087" spans="1:5" ht="15.5" x14ac:dyDescent="0.35">
      <c r="A2087" s="1" t="s">
        <v>279</v>
      </c>
      <c r="B2087" s="1" t="s">
        <v>4468</v>
      </c>
      <c r="C2087" t="str">
        <f t="shared" si="32"/>
        <v>Galvan</v>
      </c>
      <c r="D2087" t="s">
        <v>6372</v>
      </c>
      <c r="E2087" t="s">
        <v>6233</v>
      </c>
    </row>
    <row r="2088" spans="1:5" ht="15.5" x14ac:dyDescent="0.35">
      <c r="A2088" s="1" t="s">
        <v>278</v>
      </c>
      <c r="B2088" s="1" t="s">
        <v>4469</v>
      </c>
      <c r="C2088" t="str">
        <f t="shared" si="32"/>
        <v>Walsh</v>
      </c>
      <c r="D2088" t="s">
        <v>6372</v>
      </c>
      <c r="E2088" t="s">
        <v>4924</v>
      </c>
    </row>
    <row r="2089" spans="1:5" ht="15.5" x14ac:dyDescent="0.35">
      <c r="A2089" s="1" t="s">
        <v>277</v>
      </c>
      <c r="B2089" s="1" t="s">
        <v>4470</v>
      </c>
      <c r="C2089" t="str">
        <f t="shared" si="32"/>
        <v>Teeuwen</v>
      </c>
      <c r="D2089" t="s">
        <v>6371</v>
      </c>
      <c r="E2089" t="s">
        <v>6234</v>
      </c>
    </row>
    <row r="2090" spans="1:5" ht="15.5" x14ac:dyDescent="0.35">
      <c r="A2090" s="1" t="s">
        <v>276</v>
      </c>
      <c r="B2090" s="1" t="s">
        <v>4471</v>
      </c>
      <c r="C2090" t="str">
        <f t="shared" si="32"/>
        <v>List</v>
      </c>
      <c r="D2090" t="s">
        <v>6372</v>
      </c>
      <c r="E2090" t="s">
        <v>6119</v>
      </c>
    </row>
    <row r="2091" spans="1:5" ht="15.5" x14ac:dyDescent="0.35">
      <c r="A2091" s="1" t="s">
        <v>274</v>
      </c>
      <c r="B2091" s="1" t="s">
        <v>4472</v>
      </c>
      <c r="C2091" t="str">
        <f t="shared" si="32"/>
        <v>Shafar</v>
      </c>
      <c r="D2091" t="s">
        <v>6372</v>
      </c>
      <c r="E2091" t="s">
        <v>6235</v>
      </c>
    </row>
    <row r="2092" spans="1:5" ht="15.5" x14ac:dyDescent="0.35">
      <c r="A2092" s="1" t="s">
        <v>273</v>
      </c>
      <c r="B2092" s="1" t="s">
        <v>4473</v>
      </c>
      <c r="C2092" t="str">
        <f t="shared" si="32"/>
        <v>Copenhaver</v>
      </c>
      <c r="D2092" t="s">
        <v>6372</v>
      </c>
      <c r="E2092" t="s">
        <v>6236</v>
      </c>
    </row>
    <row r="2093" spans="1:5" ht="15.5" x14ac:dyDescent="0.35">
      <c r="A2093" s="1" t="s">
        <v>272</v>
      </c>
      <c r="B2093" s="1" t="s">
        <v>4474</v>
      </c>
      <c r="C2093" t="str">
        <f t="shared" si="32"/>
        <v>Stump</v>
      </c>
      <c r="D2093" t="s">
        <v>6372</v>
      </c>
      <c r="E2093" t="s">
        <v>4851</v>
      </c>
    </row>
    <row r="2094" spans="1:5" ht="15.5" x14ac:dyDescent="0.35">
      <c r="A2094" s="1" t="s">
        <v>271</v>
      </c>
      <c r="B2094" s="1" t="s">
        <v>4475</v>
      </c>
      <c r="C2094" t="str">
        <f t="shared" si="32"/>
        <v>Wehrman</v>
      </c>
      <c r="D2094" t="s">
        <v>6372</v>
      </c>
      <c r="E2094" t="s">
        <v>4817</v>
      </c>
    </row>
    <row r="2095" spans="1:5" ht="15.5" x14ac:dyDescent="0.35">
      <c r="A2095" s="1" t="s">
        <v>270</v>
      </c>
      <c r="B2095" s="1" t="s">
        <v>4476</v>
      </c>
      <c r="C2095" t="str">
        <f t="shared" si="32"/>
        <v>Sischo</v>
      </c>
      <c r="D2095" t="s">
        <v>6371</v>
      </c>
      <c r="E2095" t="s">
        <v>5107</v>
      </c>
    </row>
    <row r="2096" spans="1:5" ht="15.5" x14ac:dyDescent="0.35">
      <c r="A2096" s="1" t="s">
        <v>269</v>
      </c>
      <c r="B2096" s="1" t="s">
        <v>4477</v>
      </c>
      <c r="C2096" t="str">
        <f t="shared" si="32"/>
        <v>Fonti</v>
      </c>
      <c r="D2096" t="s">
        <v>6372</v>
      </c>
      <c r="E2096" t="s">
        <v>6237</v>
      </c>
    </row>
    <row r="2097" spans="1:5" ht="15.5" x14ac:dyDescent="0.35">
      <c r="A2097" s="1" t="s">
        <v>268</v>
      </c>
      <c r="B2097" s="1" t="s">
        <v>4478</v>
      </c>
      <c r="C2097" t="str">
        <f t="shared" si="32"/>
        <v>Merlis</v>
      </c>
      <c r="D2097" t="s">
        <v>6372</v>
      </c>
      <c r="E2097" t="s">
        <v>5308</v>
      </c>
    </row>
    <row r="2098" spans="1:5" ht="15.5" x14ac:dyDescent="0.35">
      <c r="A2098" s="1" t="s">
        <v>267</v>
      </c>
      <c r="B2098" s="1" t="s">
        <v>4479</v>
      </c>
      <c r="C2098" t="str">
        <f t="shared" si="32"/>
        <v>Hasegawa</v>
      </c>
      <c r="D2098" t="s">
        <v>6372</v>
      </c>
      <c r="E2098" t="s">
        <v>6238</v>
      </c>
    </row>
    <row r="2099" spans="1:5" ht="15.5" x14ac:dyDescent="0.35">
      <c r="A2099" s="1" t="s">
        <v>266</v>
      </c>
      <c r="B2099" s="1" t="s">
        <v>4480</v>
      </c>
      <c r="C2099" t="str">
        <f t="shared" si="32"/>
        <v>Haselden</v>
      </c>
      <c r="D2099" t="s">
        <v>6371</v>
      </c>
      <c r="E2099" t="s">
        <v>5414</v>
      </c>
    </row>
    <row r="2100" spans="1:5" ht="15.5" x14ac:dyDescent="0.35">
      <c r="A2100" s="1" t="s">
        <v>265</v>
      </c>
      <c r="B2100" s="1" t="s">
        <v>4481</v>
      </c>
      <c r="C2100" t="str">
        <f t="shared" si="32"/>
        <v>Simonson</v>
      </c>
      <c r="D2100" t="s">
        <v>6372</v>
      </c>
      <c r="E2100" t="s">
        <v>4864</v>
      </c>
    </row>
    <row r="2101" spans="1:5" ht="15.5" x14ac:dyDescent="0.35">
      <c r="A2101" s="1" t="s">
        <v>264</v>
      </c>
      <c r="B2101" s="1" t="s">
        <v>4482</v>
      </c>
      <c r="C2101" t="str">
        <f t="shared" si="32"/>
        <v>Montag</v>
      </c>
      <c r="D2101" t="s">
        <v>6371</v>
      </c>
      <c r="E2101" t="s">
        <v>6239</v>
      </c>
    </row>
    <row r="2102" spans="1:5" ht="15.5" x14ac:dyDescent="0.35">
      <c r="A2102" s="1" t="s">
        <v>263</v>
      </c>
      <c r="B2102" s="1" t="s">
        <v>4483</v>
      </c>
      <c r="C2102" t="str">
        <f t="shared" si="32"/>
        <v>Deroian</v>
      </c>
      <c r="D2102" t="s">
        <v>6371</v>
      </c>
      <c r="E2102" t="s">
        <v>6240</v>
      </c>
    </row>
    <row r="2103" spans="1:5" ht="15.5" x14ac:dyDescent="0.35">
      <c r="A2103" s="1" t="s">
        <v>262</v>
      </c>
      <c r="B2103" s="1" t="s">
        <v>4484</v>
      </c>
      <c r="C2103" t="str">
        <f t="shared" si="32"/>
        <v>Goetz</v>
      </c>
      <c r="D2103" t="s">
        <v>6372</v>
      </c>
      <c r="E2103" t="s">
        <v>5223</v>
      </c>
    </row>
    <row r="2104" spans="1:5" ht="15.5" x14ac:dyDescent="0.35">
      <c r="A2104" s="1" t="s">
        <v>261</v>
      </c>
      <c r="B2104" s="1" t="s">
        <v>4485</v>
      </c>
      <c r="C2104" t="str">
        <f t="shared" si="32"/>
        <v>Brady</v>
      </c>
      <c r="D2104" t="s">
        <v>6372</v>
      </c>
      <c r="E2104" t="s">
        <v>6241</v>
      </c>
    </row>
    <row r="2105" spans="1:5" ht="15.5" x14ac:dyDescent="0.35">
      <c r="A2105" s="1" t="s">
        <v>260</v>
      </c>
      <c r="B2105" s="1" t="s">
        <v>4486</v>
      </c>
      <c r="C2105" t="str">
        <f t="shared" si="32"/>
        <v>Moran</v>
      </c>
      <c r="D2105" t="s">
        <v>6372</v>
      </c>
      <c r="E2105" t="s">
        <v>5035</v>
      </c>
    </row>
    <row r="2106" spans="1:5" ht="15.5" x14ac:dyDescent="0.35">
      <c r="A2106" s="1" t="s">
        <v>259</v>
      </c>
      <c r="B2106" s="1" t="s">
        <v>4487</v>
      </c>
      <c r="C2106" t="str">
        <f t="shared" si="32"/>
        <v>Strickler</v>
      </c>
      <c r="D2106" t="s">
        <v>6371</v>
      </c>
      <c r="E2106" t="s">
        <v>6242</v>
      </c>
    </row>
    <row r="2107" spans="1:5" ht="15.5" x14ac:dyDescent="0.35">
      <c r="A2107" s="1" t="s">
        <v>258</v>
      </c>
      <c r="B2107" s="1" t="s">
        <v>4488</v>
      </c>
      <c r="C2107" t="str">
        <f t="shared" si="32"/>
        <v>Simone</v>
      </c>
      <c r="D2107" t="s">
        <v>6371</v>
      </c>
      <c r="E2107" t="s">
        <v>6243</v>
      </c>
    </row>
    <row r="2108" spans="1:5" ht="15.5" x14ac:dyDescent="0.35">
      <c r="A2108" s="1" t="s">
        <v>257</v>
      </c>
      <c r="B2108" s="1" t="s">
        <v>4489</v>
      </c>
      <c r="C2108" t="str">
        <f t="shared" si="32"/>
        <v>Von Rock</v>
      </c>
      <c r="D2108" t="s">
        <v>6371</v>
      </c>
      <c r="E2108" t="s">
        <v>6244</v>
      </c>
    </row>
    <row r="2109" spans="1:5" ht="15.5" x14ac:dyDescent="0.35">
      <c r="A2109" s="1" t="s">
        <v>256</v>
      </c>
      <c r="B2109" s="1" t="s">
        <v>4490</v>
      </c>
      <c r="C2109" t="str">
        <f t="shared" si="32"/>
        <v>Woodard</v>
      </c>
      <c r="D2109" t="s">
        <v>6371</v>
      </c>
      <c r="E2109" t="s">
        <v>6245</v>
      </c>
    </row>
    <row r="2110" spans="1:5" ht="15.5" x14ac:dyDescent="0.35">
      <c r="A2110" s="1" t="s">
        <v>255</v>
      </c>
      <c r="B2110" s="1" t="s">
        <v>4491</v>
      </c>
      <c r="C2110" t="str">
        <f t="shared" si="32"/>
        <v>Li</v>
      </c>
      <c r="D2110" t="s">
        <v>6371</v>
      </c>
      <c r="E2110" t="s">
        <v>6246</v>
      </c>
    </row>
    <row r="2111" spans="1:5" ht="15.5" x14ac:dyDescent="0.35">
      <c r="A2111" s="1" t="s">
        <v>254</v>
      </c>
      <c r="B2111" s="1" t="s">
        <v>4492</v>
      </c>
      <c r="C2111" t="str">
        <f t="shared" si="32"/>
        <v>Sinda</v>
      </c>
      <c r="D2111" t="s">
        <v>6371</v>
      </c>
      <c r="E2111" t="s">
        <v>6247</v>
      </c>
    </row>
    <row r="2112" spans="1:5" ht="15.5" x14ac:dyDescent="0.35">
      <c r="A2112" s="1" t="s">
        <v>253</v>
      </c>
      <c r="B2112" s="1" t="s">
        <v>4493</v>
      </c>
      <c r="C2112" t="str">
        <f t="shared" ref="C2112:C2175" si="33">LEFT(B2112,FIND(",",B2112)-1)</f>
        <v>Rydland</v>
      </c>
      <c r="D2112" t="s">
        <v>6371</v>
      </c>
      <c r="E2112" t="s">
        <v>6248</v>
      </c>
    </row>
    <row r="2113" spans="1:5" ht="15.5" x14ac:dyDescent="0.35">
      <c r="A2113" s="1" t="s">
        <v>252</v>
      </c>
      <c r="B2113" s="1" t="s">
        <v>4494</v>
      </c>
      <c r="C2113" t="str">
        <f t="shared" si="33"/>
        <v>Vespa</v>
      </c>
      <c r="D2113" t="s">
        <v>6371</v>
      </c>
      <c r="E2113" t="s">
        <v>6249</v>
      </c>
    </row>
    <row r="2114" spans="1:5" ht="15.5" x14ac:dyDescent="0.35">
      <c r="A2114" s="1" t="s">
        <v>251</v>
      </c>
      <c r="B2114" s="1" t="s">
        <v>4495</v>
      </c>
      <c r="C2114" t="str">
        <f t="shared" si="33"/>
        <v>Meadows</v>
      </c>
      <c r="D2114" t="s">
        <v>6371</v>
      </c>
      <c r="E2114" t="s">
        <v>5397</v>
      </c>
    </row>
    <row r="2115" spans="1:5" ht="15.5" x14ac:dyDescent="0.35">
      <c r="A2115" s="1" t="s">
        <v>250</v>
      </c>
      <c r="B2115" s="1" t="s">
        <v>4496</v>
      </c>
      <c r="C2115" t="str">
        <f t="shared" si="33"/>
        <v>Toppen</v>
      </c>
      <c r="D2115" t="s">
        <v>6371</v>
      </c>
      <c r="E2115" t="s">
        <v>5022</v>
      </c>
    </row>
    <row r="2116" spans="1:5" ht="15.5" x14ac:dyDescent="0.35">
      <c r="A2116" s="1" t="s">
        <v>249</v>
      </c>
      <c r="B2116" s="1" t="s">
        <v>4497</v>
      </c>
      <c r="C2116" t="str">
        <f t="shared" si="33"/>
        <v>Ermer</v>
      </c>
      <c r="D2116" t="s">
        <v>6371</v>
      </c>
      <c r="E2116" t="s">
        <v>5159</v>
      </c>
    </row>
    <row r="2117" spans="1:5" ht="15.5" x14ac:dyDescent="0.35">
      <c r="A2117" s="1" t="s">
        <v>247</v>
      </c>
      <c r="B2117" s="1" t="s">
        <v>4498</v>
      </c>
      <c r="C2117" t="str">
        <f t="shared" si="33"/>
        <v>Dionne</v>
      </c>
      <c r="D2117" t="s">
        <v>6371</v>
      </c>
      <c r="E2117" t="s">
        <v>6250</v>
      </c>
    </row>
    <row r="2118" spans="1:5" ht="15.5" x14ac:dyDescent="0.35">
      <c r="A2118" s="1" t="s">
        <v>245</v>
      </c>
      <c r="B2118" s="1" t="s">
        <v>4499</v>
      </c>
      <c r="C2118" t="str">
        <f t="shared" si="33"/>
        <v>Stasulli</v>
      </c>
      <c r="D2118" t="s">
        <v>6371</v>
      </c>
      <c r="E2118" t="s">
        <v>6251</v>
      </c>
    </row>
    <row r="2119" spans="1:5" ht="15.5" x14ac:dyDescent="0.35">
      <c r="A2119" s="1" t="s">
        <v>244</v>
      </c>
      <c r="B2119" s="1" t="s">
        <v>4500</v>
      </c>
      <c r="C2119" t="str">
        <f t="shared" si="33"/>
        <v>Duran</v>
      </c>
      <c r="D2119" t="s">
        <v>6372</v>
      </c>
      <c r="E2119" t="s">
        <v>6252</v>
      </c>
    </row>
    <row r="2120" spans="1:5" ht="15.5" x14ac:dyDescent="0.35">
      <c r="A2120" s="1" t="s">
        <v>243</v>
      </c>
      <c r="B2120" s="1" t="s">
        <v>4501</v>
      </c>
      <c r="C2120" t="str">
        <f t="shared" si="33"/>
        <v>Klundt</v>
      </c>
      <c r="D2120" t="s">
        <v>6372</v>
      </c>
      <c r="E2120" t="s">
        <v>4864</v>
      </c>
    </row>
    <row r="2121" spans="1:5" ht="15.5" x14ac:dyDescent="0.35">
      <c r="A2121" s="1" t="s">
        <v>242</v>
      </c>
      <c r="B2121" s="1" t="s">
        <v>4502</v>
      </c>
      <c r="C2121" t="str">
        <f t="shared" si="33"/>
        <v>Waters</v>
      </c>
      <c r="D2121" t="s">
        <v>6371</v>
      </c>
      <c r="E2121" t="s">
        <v>5146</v>
      </c>
    </row>
    <row r="2122" spans="1:5" ht="15.5" x14ac:dyDescent="0.35">
      <c r="A2122" s="1" t="s">
        <v>241</v>
      </c>
      <c r="B2122" s="1" t="s">
        <v>4503</v>
      </c>
      <c r="C2122" t="str">
        <f t="shared" si="33"/>
        <v>Rusk</v>
      </c>
      <c r="D2122" t="s">
        <v>6371</v>
      </c>
      <c r="E2122" t="s">
        <v>6253</v>
      </c>
    </row>
    <row r="2123" spans="1:5" ht="15.5" x14ac:dyDescent="0.35">
      <c r="A2123" s="1" t="s">
        <v>240</v>
      </c>
      <c r="B2123" s="1" t="s">
        <v>4504</v>
      </c>
      <c r="C2123" t="str">
        <f t="shared" si="33"/>
        <v>Gersbach</v>
      </c>
      <c r="D2123" t="s">
        <v>6371</v>
      </c>
      <c r="E2123" t="s">
        <v>6254</v>
      </c>
    </row>
    <row r="2124" spans="1:5" ht="15.5" x14ac:dyDescent="0.35">
      <c r="A2124" s="1" t="s">
        <v>239</v>
      </c>
      <c r="B2124" s="1" t="s">
        <v>4505</v>
      </c>
      <c r="C2124" t="str">
        <f t="shared" si="33"/>
        <v>Taylor-Watson</v>
      </c>
      <c r="D2124" t="s">
        <v>6371</v>
      </c>
      <c r="E2124" t="s">
        <v>6255</v>
      </c>
    </row>
    <row r="2125" spans="1:5" ht="15.5" x14ac:dyDescent="0.35">
      <c r="A2125" s="1" t="s">
        <v>238</v>
      </c>
      <c r="B2125" s="1" t="s">
        <v>4506</v>
      </c>
      <c r="C2125" t="str">
        <f t="shared" si="33"/>
        <v>Crawford</v>
      </c>
      <c r="D2125" t="s">
        <v>6371</v>
      </c>
      <c r="E2125" t="s">
        <v>6256</v>
      </c>
    </row>
    <row r="2126" spans="1:5" ht="15.5" x14ac:dyDescent="0.35">
      <c r="A2126" s="1" t="s">
        <v>237</v>
      </c>
      <c r="B2126" s="1" t="s">
        <v>4507</v>
      </c>
      <c r="C2126" t="str">
        <f t="shared" si="33"/>
        <v>Levitsky</v>
      </c>
      <c r="D2126" t="s">
        <v>6371</v>
      </c>
      <c r="E2126" t="s">
        <v>6257</v>
      </c>
    </row>
    <row r="2127" spans="1:5" ht="15.5" x14ac:dyDescent="0.35">
      <c r="A2127" s="1" t="s">
        <v>236</v>
      </c>
      <c r="B2127" s="1" t="s">
        <v>4508</v>
      </c>
      <c r="C2127" t="str">
        <f t="shared" si="33"/>
        <v>Carroll</v>
      </c>
      <c r="D2127" t="s">
        <v>6371</v>
      </c>
      <c r="E2127" t="s">
        <v>6213</v>
      </c>
    </row>
    <row r="2128" spans="1:5" ht="15.5" x14ac:dyDescent="0.35">
      <c r="A2128" s="1" t="s">
        <v>235</v>
      </c>
      <c r="B2128" s="1" t="s">
        <v>4509</v>
      </c>
      <c r="C2128" t="str">
        <f t="shared" si="33"/>
        <v>Campos</v>
      </c>
      <c r="D2128" t="s">
        <v>6372</v>
      </c>
      <c r="E2128" t="s">
        <v>6258</v>
      </c>
    </row>
    <row r="2129" spans="1:5" ht="15.5" x14ac:dyDescent="0.35">
      <c r="A2129" s="1" t="s">
        <v>234</v>
      </c>
      <c r="B2129" s="1" t="s">
        <v>4510</v>
      </c>
      <c r="C2129" t="str">
        <f t="shared" si="33"/>
        <v>Flajslik</v>
      </c>
      <c r="D2129" t="s">
        <v>6371</v>
      </c>
      <c r="E2129" t="s">
        <v>5980</v>
      </c>
    </row>
    <row r="2130" spans="1:5" ht="15.5" x14ac:dyDescent="0.35">
      <c r="A2130" s="1" t="s">
        <v>233</v>
      </c>
      <c r="B2130" s="1" t="s">
        <v>4511</v>
      </c>
      <c r="C2130" t="str">
        <f t="shared" si="33"/>
        <v>Chua</v>
      </c>
      <c r="D2130" t="s">
        <v>6371</v>
      </c>
      <c r="E2130" t="s">
        <v>6259</v>
      </c>
    </row>
    <row r="2131" spans="1:5" ht="15.5" x14ac:dyDescent="0.35">
      <c r="A2131" s="1" t="s">
        <v>232</v>
      </c>
      <c r="B2131" s="1" t="s">
        <v>4512</v>
      </c>
      <c r="C2131" t="str">
        <f t="shared" si="33"/>
        <v>Wiltse</v>
      </c>
      <c r="D2131" t="s">
        <v>6371</v>
      </c>
      <c r="E2131" t="s">
        <v>5905</v>
      </c>
    </row>
    <row r="2132" spans="1:5" ht="15.5" x14ac:dyDescent="0.35">
      <c r="A2132" s="1" t="s">
        <v>231</v>
      </c>
      <c r="B2132" s="1" t="s">
        <v>4513</v>
      </c>
      <c r="C2132" t="str">
        <f t="shared" si="33"/>
        <v>Fisher</v>
      </c>
      <c r="D2132" t="s">
        <v>6371</v>
      </c>
      <c r="E2132" t="s">
        <v>6260</v>
      </c>
    </row>
    <row r="2133" spans="1:5" ht="15.5" x14ac:dyDescent="0.35">
      <c r="A2133" s="1" t="s">
        <v>230</v>
      </c>
      <c r="B2133" s="1" t="s">
        <v>4514</v>
      </c>
      <c r="C2133" t="str">
        <f t="shared" si="33"/>
        <v>Wilzbacher</v>
      </c>
      <c r="D2133" t="s">
        <v>6372</v>
      </c>
      <c r="E2133" t="s">
        <v>6261</v>
      </c>
    </row>
    <row r="2134" spans="1:5" ht="15.5" x14ac:dyDescent="0.35">
      <c r="A2134" s="1" t="s">
        <v>229</v>
      </c>
      <c r="B2134" s="1" t="s">
        <v>4515</v>
      </c>
      <c r="C2134" t="str">
        <f t="shared" si="33"/>
        <v>Thayer</v>
      </c>
      <c r="D2134" t="s">
        <v>6371</v>
      </c>
      <c r="E2134" t="s">
        <v>6200</v>
      </c>
    </row>
    <row r="2135" spans="1:5" ht="15.5" x14ac:dyDescent="0.35">
      <c r="A2135" s="1" t="s">
        <v>228</v>
      </c>
      <c r="B2135" s="1" t="s">
        <v>4516</v>
      </c>
      <c r="C2135" t="str">
        <f t="shared" si="33"/>
        <v>Brosseau</v>
      </c>
      <c r="D2135" t="s">
        <v>6372</v>
      </c>
      <c r="E2135" t="s">
        <v>4952</v>
      </c>
    </row>
    <row r="2136" spans="1:5" ht="15.5" x14ac:dyDescent="0.35">
      <c r="A2136" s="1" t="s">
        <v>227</v>
      </c>
      <c r="B2136" s="1" t="s">
        <v>4517</v>
      </c>
      <c r="C2136" t="str">
        <f t="shared" si="33"/>
        <v>Phares</v>
      </c>
      <c r="D2136" t="s">
        <v>6372</v>
      </c>
      <c r="E2136" t="s">
        <v>6262</v>
      </c>
    </row>
    <row r="2137" spans="1:5" ht="15.5" x14ac:dyDescent="0.35">
      <c r="A2137" s="1" t="s">
        <v>226</v>
      </c>
      <c r="B2137" s="1" t="s">
        <v>4518</v>
      </c>
      <c r="C2137" t="str">
        <f t="shared" si="33"/>
        <v>Curley</v>
      </c>
      <c r="D2137" t="s">
        <v>6372</v>
      </c>
      <c r="E2137" t="s">
        <v>6263</v>
      </c>
    </row>
    <row r="2138" spans="1:5" ht="15.5" x14ac:dyDescent="0.35">
      <c r="A2138" s="1" t="s">
        <v>225</v>
      </c>
      <c r="B2138" s="1" t="s">
        <v>4519</v>
      </c>
      <c r="C2138" t="str">
        <f t="shared" si="33"/>
        <v>Johnston</v>
      </c>
      <c r="D2138" t="s">
        <v>6372</v>
      </c>
      <c r="E2138" t="s">
        <v>6264</v>
      </c>
    </row>
    <row r="2139" spans="1:5" ht="15.5" x14ac:dyDescent="0.35">
      <c r="A2139" s="1" t="s">
        <v>224</v>
      </c>
      <c r="B2139" s="1" t="s">
        <v>4520</v>
      </c>
      <c r="C2139" t="str">
        <f t="shared" si="33"/>
        <v>Padula</v>
      </c>
      <c r="D2139" t="s">
        <v>6373</v>
      </c>
      <c r="E2139" t="s">
        <v>5107</v>
      </c>
    </row>
    <row r="2140" spans="1:5" ht="15.5" x14ac:dyDescent="0.35">
      <c r="A2140" s="1" t="s">
        <v>223</v>
      </c>
      <c r="B2140" s="1" t="s">
        <v>4521</v>
      </c>
      <c r="C2140" t="str">
        <f t="shared" si="33"/>
        <v>Gamirov</v>
      </c>
      <c r="D2140" t="s">
        <v>6372</v>
      </c>
      <c r="E2140" t="s">
        <v>6265</v>
      </c>
    </row>
    <row r="2141" spans="1:5" ht="15.5" x14ac:dyDescent="0.35">
      <c r="A2141" s="1" t="s">
        <v>222</v>
      </c>
      <c r="B2141" s="1" t="s">
        <v>4522</v>
      </c>
      <c r="C2141" t="str">
        <f t="shared" si="33"/>
        <v>Briot</v>
      </c>
      <c r="D2141" t="s">
        <v>6372</v>
      </c>
      <c r="E2141" t="s">
        <v>4808</v>
      </c>
    </row>
    <row r="2142" spans="1:5" ht="15.5" x14ac:dyDescent="0.35">
      <c r="A2142" s="1" t="s">
        <v>221</v>
      </c>
      <c r="B2142" s="1" t="s">
        <v>4523</v>
      </c>
      <c r="C2142" t="str">
        <f t="shared" si="33"/>
        <v>De Hueck</v>
      </c>
      <c r="D2142" t="s">
        <v>6371</v>
      </c>
      <c r="E2142" t="s">
        <v>4794</v>
      </c>
    </row>
    <row r="2143" spans="1:5" ht="15.5" x14ac:dyDescent="0.35">
      <c r="A2143" s="1" t="s">
        <v>220</v>
      </c>
      <c r="B2143" s="1" t="s">
        <v>4524</v>
      </c>
      <c r="C2143" t="str">
        <f t="shared" si="33"/>
        <v>Putt</v>
      </c>
      <c r="D2143" t="s">
        <v>6371</v>
      </c>
      <c r="E2143" t="s">
        <v>6266</v>
      </c>
    </row>
    <row r="2144" spans="1:5" ht="15.5" x14ac:dyDescent="0.35">
      <c r="A2144" s="1" t="s">
        <v>219</v>
      </c>
      <c r="B2144" s="1" t="s">
        <v>4525</v>
      </c>
      <c r="C2144" t="str">
        <f t="shared" si="33"/>
        <v>Deiman</v>
      </c>
      <c r="D2144" t="s">
        <v>6371</v>
      </c>
      <c r="E2144" t="s">
        <v>6267</v>
      </c>
    </row>
    <row r="2145" spans="1:5" ht="15.5" x14ac:dyDescent="0.35">
      <c r="A2145" s="1" t="s">
        <v>218</v>
      </c>
      <c r="B2145" s="1" t="s">
        <v>4526</v>
      </c>
      <c r="C2145" t="str">
        <f t="shared" si="33"/>
        <v>Bonanni</v>
      </c>
      <c r="D2145" t="s">
        <v>6371</v>
      </c>
      <c r="E2145" t="s">
        <v>6268</v>
      </c>
    </row>
    <row r="2146" spans="1:5" ht="15.5" x14ac:dyDescent="0.35">
      <c r="A2146" s="1" t="s">
        <v>217</v>
      </c>
      <c r="B2146" s="1" t="s">
        <v>4527</v>
      </c>
      <c r="C2146" t="str">
        <f t="shared" si="33"/>
        <v>Stein</v>
      </c>
      <c r="D2146" t="s">
        <v>6372</v>
      </c>
      <c r="E2146" t="s">
        <v>6269</v>
      </c>
    </row>
    <row r="2147" spans="1:5" ht="15.5" x14ac:dyDescent="0.35">
      <c r="A2147" s="1" t="s">
        <v>216</v>
      </c>
      <c r="B2147" s="1" t="s">
        <v>4528</v>
      </c>
      <c r="C2147" t="str">
        <f t="shared" si="33"/>
        <v>Laumann</v>
      </c>
      <c r="D2147" t="s">
        <v>6372</v>
      </c>
      <c r="E2147" t="s">
        <v>6270</v>
      </c>
    </row>
    <row r="2148" spans="1:5" ht="15.5" x14ac:dyDescent="0.35">
      <c r="A2148" s="1" t="s">
        <v>215</v>
      </c>
      <c r="B2148" s="1" t="s">
        <v>4529</v>
      </c>
      <c r="C2148" t="str">
        <f t="shared" si="33"/>
        <v>Galaviz</v>
      </c>
      <c r="D2148" t="s">
        <v>6372</v>
      </c>
      <c r="E2148" t="s">
        <v>6271</v>
      </c>
    </row>
    <row r="2149" spans="1:5" ht="15.5" x14ac:dyDescent="0.35">
      <c r="A2149" s="1" t="s">
        <v>214</v>
      </c>
      <c r="B2149" s="1" t="s">
        <v>4530</v>
      </c>
      <c r="C2149" t="str">
        <f t="shared" si="33"/>
        <v>Piper</v>
      </c>
      <c r="D2149" t="s">
        <v>6372</v>
      </c>
      <c r="E2149" t="s">
        <v>6272</v>
      </c>
    </row>
    <row r="2150" spans="1:5" ht="15.5" x14ac:dyDescent="0.35">
      <c r="A2150" s="1" t="s">
        <v>213</v>
      </c>
      <c r="B2150" s="1" t="s">
        <v>4531</v>
      </c>
      <c r="C2150" t="str">
        <f t="shared" si="33"/>
        <v>Cantini</v>
      </c>
      <c r="D2150" t="s">
        <v>6372</v>
      </c>
      <c r="E2150" t="s">
        <v>4744</v>
      </c>
    </row>
    <row r="2151" spans="1:5" ht="15.5" x14ac:dyDescent="0.35">
      <c r="A2151" s="1" t="s">
        <v>212</v>
      </c>
      <c r="B2151" s="1" t="s">
        <v>4532</v>
      </c>
      <c r="C2151" t="str">
        <f t="shared" si="33"/>
        <v>Hartman</v>
      </c>
      <c r="D2151" t="s">
        <v>6372</v>
      </c>
      <c r="E2151" t="s">
        <v>6273</v>
      </c>
    </row>
    <row r="2152" spans="1:5" ht="15.5" x14ac:dyDescent="0.35">
      <c r="A2152" s="1" t="s">
        <v>211</v>
      </c>
      <c r="B2152" s="1" t="s">
        <v>4533</v>
      </c>
      <c r="C2152" t="str">
        <f t="shared" si="33"/>
        <v>Werhane</v>
      </c>
      <c r="D2152" t="s">
        <v>6372</v>
      </c>
      <c r="E2152" t="s">
        <v>6274</v>
      </c>
    </row>
    <row r="2153" spans="1:5" ht="15.5" x14ac:dyDescent="0.35">
      <c r="A2153" s="1" t="s">
        <v>210</v>
      </c>
      <c r="B2153" s="1" t="s">
        <v>4534</v>
      </c>
      <c r="C2153" t="str">
        <f t="shared" si="33"/>
        <v>Davies</v>
      </c>
      <c r="D2153" t="s">
        <v>6372</v>
      </c>
      <c r="E2153" t="s">
        <v>6275</v>
      </c>
    </row>
    <row r="2154" spans="1:5" ht="15.5" x14ac:dyDescent="0.35">
      <c r="A2154" s="1" t="s">
        <v>209</v>
      </c>
      <c r="B2154" s="1" t="s">
        <v>4535</v>
      </c>
      <c r="C2154" t="str">
        <f t="shared" si="33"/>
        <v>Hummel</v>
      </c>
      <c r="D2154" t="s">
        <v>6372</v>
      </c>
      <c r="E2154" t="s">
        <v>6276</v>
      </c>
    </row>
    <row r="2155" spans="1:5" ht="15.5" x14ac:dyDescent="0.35">
      <c r="A2155" s="1" t="s">
        <v>208</v>
      </c>
      <c r="B2155" s="1" t="s">
        <v>4536</v>
      </c>
      <c r="C2155" t="str">
        <f t="shared" si="33"/>
        <v>Lutz</v>
      </c>
      <c r="D2155" t="s">
        <v>6372</v>
      </c>
      <c r="E2155" t="s">
        <v>6277</v>
      </c>
    </row>
    <row r="2156" spans="1:5" ht="15.5" x14ac:dyDescent="0.35">
      <c r="A2156" s="1" t="s">
        <v>207</v>
      </c>
      <c r="B2156" s="1" t="s">
        <v>4537</v>
      </c>
      <c r="C2156" t="str">
        <f t="shared" si="33"/>
        <v>Waters</v>
      </c>
      <c r="D2156" t="s">
        <v>6372</v>
      </c>
      <c r="E2156" t="s">
        <v>6278</v>
      </c>
    </row>
    <row r="2157" spans="1:5" ht="15.5" x14ac:dyDescent="0.35">
      <c r="A2157" s="1" t="s">
        <v>206</v>
      </c>
      <c r="B2157" s="1" t="s">
        <v>4538</v>
      </c>
      <c r="C2157" t="str">
        <f t="shared" si="33"/>
        <v>Viglienzoni</v>
      </c>
      <c r="D2157" t="s">
        <v>6372</v>
      </c>
      <c r="E2157" t="s">
        <v>6110</v>
      </c>
    </row>
    <row r="2158" spans="1:5" ht="15.5" x14ac:dyDescent="0.35">
      <c r="A2158" s="1" t="s">
        <v>205</v>
      </c>
      <c r="B2158" s="1" t="s">
        <v>4539</v>
      </c>
      <c r="C2158" t="str">
        <f t="shared" si="33"/>
        <v>Rathbun</v>
      </c>
      <c r="D2158" t="s">
        <v>6372</v>
      </c>
      <c r="E2158" t="s">
        <v>4726</v>
      </c>
    </row>
    <row r="2159" spans="1:5" ht="15.5" x14ac:dyDescent="0.35">
      <c r="A2159" s="1" t="s">
        <v>204</v>
      </c>
      <c r="B2159" s="1" t="s">
        <v>4540</v>
      </c>
      <c r="C2159" t="str">
        <f t="shared" si="33"/>
        <v>crane</v>
      </c>
      <c r="D2159" t="s">
        <v>6371</v>
      </c>
      <c r="E2159" t="s">
        <v>6279</v>
      </c>
    </row>
    <row r="2160" spans="1:5" ht="15.5" x14ac:dyDescent="0.35">
      <c r="A2160" s="1" t="s">
        <v>203</v>
      </c>
      <c r="B2160" s="1" t="s">
        <v>4541</v>
      </c>
      <c r="C2160" t="str">
        <f t="shared" si="33"/>
        <v>Conant</v>
      </c>
      <c r="D2160" t="s">
        <v>6371</v>
      </c>
      <c r="E2160" t="s">
        <v>6004</v>
      </c>
    </row>
    <row r="2161" spans="1:5" ht="15.5" x14ac:dyDescent="0.35">
      <c r="A2161" s="1" t="s">
        <v>202</v>
      </c>
      <c r="B2161" s="1" t="s">
        <v>4542</v>
      </c>
      <c r="C2161" t="str">
        <f t="shared" si="33"/>
        <v>Huyser-Wierenga</v>
      </c>
      <c r="D2161" t="s">
        <v>6371</v>
      </c>
      <c r="E2161" t="s">
        <v>6280</v>
      </c>
    </row>
    <row r="2162" spans="1:5" ht="15.5" x14ac:dyDescent="0.35">
      <c r="A2162" s="1" t="s">
        <v>201</v>
      </c>
      <c r="B2162" s="1" t="s">
        <v>4543</v>
      </c>
      <c r="C2162" t="str">
        <f t="shared" si="33"/>
        <v>Natalini</v>
      </c>
      <c r="D2162" t="s">
        <v>6371</v>
      </c>
      <c r="E2162" t="s">
        <v>5343</v>
      </c>
    </row>
    <row r="2163" spans="1:5" ht="15.5" x14ac:dyDescent="0.35">
      <c r="A2163" s="1" t="s">
        <v>200</v>
      </c>
      <c r="B2163" s="1" t="s">
        <v>4544</v>
      </c>
      <c r="C2163" t="str">
        <f t="shared" si="33"/>
        <v>Robbins</v>
      </c>
      <c r="D2163" t="s">
        <v>6371</v>
      </c>
      <c r="E2163" t="s">
        <v>4890</v>
      </c>
    </row>
    <row r="2164" spans="1:5" ht="15.5" x14ac:dyDescent="0.35">
      <c r="A2164" s="1" t="s">
        <v>198</v>
      </c>
      <c r="B2164" s="1" t="s">
        <v>4545</v>
      </c>
      <c r="C2164" t="str">
        <f t="shared" si="33"/>
        <v>Stanislav</v>
      </c>
      <c r="D2164" t="s">
        <v>6373</v>
      </c>
      <c r="E2164" t="s">
        <v>6281</v>
      </c>
    </row>
    <row r="2165" spans="1:5" ht="15.5" x14ac:dyDescent="0.35">
      <c r="A2165" s="1" t="s">
        <v>197</v>
      </c>
      <c r="B2165" s="1" t="s">
        <v>4546</v>
      </c>
      <c r="C2165" t="str">
        <f t="shared" si="33"/>
        <v>Meyer</v>
      </c>
      <c r="D2165" t="s">
        <v>6371</v>
      </c>
      <c r="E2165" t="s">
        <v>6282</v>
      </c>
    </row>
    <row r="2166" spans="1:5" ht="15.5" x14ac:dyDescent="0.35">
      <c r="A2166" s="1" t="s">
        <v>196</v>
      </c>
      <c r="B2166" s="1" t="s">
        <v>4547</v>
      </c>
      <c r="C2166" t="str">
        <f t="shared" si="33"/>
        <v>Mears</v>
      </c>
      <c r="D2166" t="s">
        <v>6372</v>
      </c>
      <c r="E2166" t="s">
        <v>5315</v>
      </c>
    </row>
    <row r="2167" spans="1:5" ht="15.5" x14ac:dyDescent="0.35">
      <c r="A2167" s="1" t="s">
        <v>195</v>
      </c>
      <c r="B2167" s="1" t="s">
        <v>4548</v>
      </c>
      <c r="C2167" t="str">
        <f t="shared" si="33"/>
        <v>Neill</v>
      </c>
      <c r="D2167" t="s">
        <v>6372</v>
      </c>
      <c r="E2167" t="s">
        <v>6283</v>
      </c>
    </row>
    <row r="2168" spans="1:5" ht="15.5" x14ac:dyDescent="0.35">
      <c r="A2168" s="1" t="s">
        <v>194</v>
      </c>
      <c r="B2168" s="1" t="s">
        <v>4549</v>
      </c>
      <c r="C2168" t="str">
        <f t="shared" si="33"/>
        <v>Tola</v>
      </c>
      <c r="D2168" t="s">
        <v>6372</v>
      </c>
      <c r="E2168" t="s">
        <v>6284</v>
      </c>
    </row>
    <row r="2169" spans="1:5" ht="15.5" x14ac:dyDescent="0.35">
      <c r="A2169" s="1" t="s">
        <v>193</v>
      </c>
      <c r="B2169" s="1" t="s">
        <v>4550</v>
      </c>
      <c r="C2169" t="str">
        <f t="shared" si="33"/>
        <v>Briskman</v>
      </c>
      <c r="D2169" t="s">
        <v>6372</v>
      </c>
      <c r="E2169" t="s">
        <v>5199</v>
      </c>
    </row>
    <row r="2170" spans="1:5" ht="15.5" x14ac:dyDescent="0.35">
      <c r="A2170" s="1" t="s">
        <v>192</v>
      </c>
      <c r="B2170" s="1" t="s">
        <v>4551</v>
      </c>
      <c r="C2170" t="str">
        <f t="shared" si="33"/>
        <v>Ritzenhein</v>
      </c>
      <c r="D2170" t="s">
        <v>6372</v>
      </c>
      <c r="E2170" t="s">
        <v>6285</v>
      </c>
    </row>
    <row r="2171" spans="1:5" ht="15.5" x14ac:dyDescent="0.35">
      <c r="A2171" s="1" t="s">
        <v>191</v>
      </c>
      <c r="B2171" s="1" t="s">
        <v>4552</v>
      </c>
      <c r="C2171" t="str">
        <f t="shared" si="33"/>
        <v>Malkowski</v>
      </c>
      <c r="D2171" t="s">
        <v>6372</v>
      </c>
      <c r="E2171" t="s">
        <v>4854</v>
      </c>
    </row>
    <row r="2172" spans="1:5" ht="15.5" x14ac:dyDescent="0.35">
      <c r="A2172" s="1" t="s">
        <v>190</v>
      </c>
      <c r="B2172" s="1" t="s">
        <v>4553</v>
      </c>
      <c r="C2172" t="str">
        <f t="shared" si="33"/>
        <v>Andreyko</v>
      </c>
      <c r="D2172" t="s">
        <v>6371</v>
      </c>
      <c r="E2172" t="s">
        <v>5474</v>
      </c>
    </row>
    <row r="2173" spans="1:5" ht="15.5" x14ac:dyDescent="0.35">
      <c r="A2173" s="1" t="s">
        <v>189</v>
      </c>
      <c r="B2173" s="1" t="s">
        <v>4554</v>
      </c>
      <c r="C2173" t="str">
        <f t="shared" si="33"/>
        <v>Landry</v>
      </c>
      <c r="D2173" t="s">
        <v>6372</v>
      </c>
      <c r="E2173" t="s">
        <v>4861</v>
      </c>
    </row>
    <row r="2174" spans="1:5" ht="15.5" x14ac:dyDescent="0.35">
      <c r="A2174" s="1" t="s">
        <v>188</v>
      </c>
      <c r="B2174" s="1" t="s">
        <v>4555</v>
      </c>
      <c r="C2174" t="str">
        <f t="shared" si="33"/>
        <v>Lozier</v>
      </c>
      <c r="D2174" t="s">
        <v>6372</v>
      </c>
      <c r="E2174" t="s">
        <v>6286</v>
      </c>
    </row>
    <row r="2175" spans="1:5" ht="15.5" x14ac:dyDescent="0.35">
      <c r="A2175" s="1" t="s">
        <v>187</v>
      </c>
      <c r="B2175" s="1" t="s">
        <v>4556</v>
      </c>
      <c r="C2175" t="str">
        <f t="shared" si="33"/>
        <v>O'Brien</v>
      </c>
      <c r="D2175" t="s">
        <v>6371</v>
      </c>
      <c r="E2175" t="s">
        <v>6287</v>
      </c>
    </row>
    <row r="2176" spans="1:5" ht="15.5" x14ac:dyDescent="0.35">
      <c r="A2176" s="1" t="s">
        <v>186</v>
      </c>
      <c r="B2176" s="1" t="s">
        <v>4557</v>
      </c>
      <c r="C2176" t="str">
        <f t="shared" ref="C2176:C2239" si="34">LEFT(B2176,FIND(",",B2176)-1)</f>
        <v>Rodas</v>
      </c>
      <c r="D2176" t="s">
        <v>6372</v>
      </c>
      <c r="E2176" t="s">
        <v>6288</v>
      </c>
    </row>
    <row r="2177" spans="1:5" ht="15.5" x14ac:dyDescent="0.35">
      <c r="A2177" s="1" t="s">
        <v>185</v>
      </c>
      <c r="B2177" s="1" t="s">
        <v>4558</v>
      </c>
      <c r="C2177" t="str">
        <f t="shared" si="34"/>
        <v>O'Connor</v>
      </c>
      <c r="D2177" t="s">
        <v>6371</v>
      </c>
      <c r="E2177" t="s">
        <v>6289</v>
      </c>
    </row>
    <row r="2178" spans="1:5" ht="15.5" x14ac:dyDescent="0.35">
      <c r="A2178" s="1" t="s">
        <v>184</v>
      </c>
      <c r="B2178" s="1" t="s">
        <v>4559</v>
      </c>
      <c r="C2178" t="str">
        <f t="shared" si="34"/>
        <v>White</v>
      </c>
      <c r="D2178" t="s">
        <v>6371</v>
      </c>
      <c r="E2178" t="s">
        <v>6290</v>
      </c>
    </row>
    <row r="2179" spans="1:5" ht="15.5" x14ac:dyDescent="0.35">
      <c r="A2179" s="1" t="s">
        <v>183</v>
      </c>
      <c r="B2179" s="1" t="s">
        <v>4560</v>
      </c>
      <c r="C2179" t="str">
        <f t="shared" si="34"/>
        <v>Davenport</v>
      </c>
      <c r="D2179" t="s">
        <v>6371</v>
      </c>
      <c r="E2179" t="s">
        <v>5032</v>
      </c>
    </row>
    <row r="2180" spans="1:5" ht="15.5" x14ac:dyDescent="0.35">
      <c r="A2180" s="1" t="s">
        <v>182</v>
      </c>
      <c r="B2180" s="1" t="s">
        <v>4561</v>
      </c>
      <c r="C2180" t="str">
        <f t="shared" si="34"/>
        <v>Karmen</v>
      </c>
      <c r="D2180" t="s">
        <v>6371</v>
      </c>
      <c r="E2180" t="s">
        <v>6291</v>
      </c>
    </row>
    <row r="2181" spans="1:5" ht="15.5" x14ac:dyDescent="0.35">
      <c r="A2181" s="1" t="s">
        <v>181</v>
      </c>
      <c r="B2181" s="1" t="s">
        <v>4562</v>
      </c>
      <c r="C2181" t="str">
        <f t="shared" si="34"/>
        <v>Miller</v>
      </c>
      <c r="D2181" t="s">
        <v>6371</v>
      </c>
      <c r="E2181" t="s">
        <v>5014</v>
      </c>
    </row>
    <row r="2182" spans="1:5" ht="15.5" x14ac:dyDescent="0.35">
      <c r="A2182" s="1" t="s">
        <v>180</v>
      </c>
      <c r="B2182" s="1" t="s">
        <v>4563</v>
      </c>
      <c r="C2182" t="str">
        <f t="shared" si="34"/>
        <v>Lippmann</v>
      </c>
      <c r="D2182" t="s">
        <v>6371</v>
      </c>
      <c r="E2182" t="s">
        <v>6292</v>
      </c>
    </row>
    <row r="2183" spans="1:5" ht="15.5" x14ac:dyDescent="0.35">
      <c r="A2183" s="1" t="s">
        <v>179</v>
      </c>
      <c r="B2183" s="1" t="s">
        <v>4564</v>
      </c>
      <c r="C2183" t="str">
        <f t="shared" si="34"/>
        <v>Klehm</v>
      </c>
      <c r="D2183" t="s">
        <v>6371</v>
      </c>
      <c r="E2183" t="s">
        <v>5030</v>
      </c>
    </row>
    <row r="2184" spans="1:5" ht="15.5" x14ac:dyDescent="0.35">
      <c r="A2184" s="1" t="s">
        <v>178</v>
      </c>
      <c r="B2184" s="1" t="s">
        <v>4565</v>
      </c>
      <c r="C2184" t="str">
        <f t="shared" si="34"/>
        <v>Murphy</v>
      </c>
      <c r="D2184" t="s">
        <v>6372</v>
      </c>
      <c r="E2184" t="s">
        <v>6049</v>
      </c>
    </row>
    <row r="2185" spans="1:5" ht="15.5" x14ac:dyDescent="0.35">
      <c r="A2185" s="1" t="s">
        <v>177</v>
      </c>
      <c r="B2185" s="1" t="s">
        <v>4566</v>
      </c>
      <c r="C2185" t="str">
        <f t="shared" si="34"/>
        <v>Desisa</v>
      </c>
      <c r="D2185" t="s">
        <v>6372</v>
      </c>
      <c r="E2185" t="s">
        <v>6293</v>
      </c>
    </row>
    <row r="2186" spans="1:5" ht="15.5" x14ac:dyDescent="0.35">
      <c r="A2186" s="1" t="s">
        <v>176</v>
      </c>
      <c r="B2186" s="1" t="s">
        <v>4567</v>
      </c>
      <c r="C2186" t="str">
        <f t="shared" si="34"/>
        <v>Brooks</v>
      </c>
      <c r="D2186" t="s">
        <v>6372</v>
      </c>
      <c r="E2186" t="s">
        <v>4950</v>
      </c>
    </row>
    <row r="2187" spans="1:5" ht="15.5" x14ac:dyDescent="0.35">
      <c r="A2187" s="1" t="s">
        <v>175</v>
      </c>
      <c r="B2187" s="1" t="s">
        <v>4568</v>
      </c>
      <c r="C2187" t="str">
        <f t="shared" si="34"/>
        <v>Stone</v>
      </c>
      <c r="D2187" t="s">
        <v>6372</v>
      </c>
      <c r="E2187" t="s">
        <v>6294</v>
      </c>
    </row>
    <row r="2188" spans="1:5" ht="15.5" x14ac:dyDescent="0.35">
      <c r="A2188" s="1" t="s">
        <v>174</v>
      </c>
      <c r="B2188" s="1" t="s">
        <v>4569</v>
      </c>
      <c r="C2188" t="str">
        <f t="shared" si="34"/>
        <v>Weispfennig</v>
      </c>
      <c r="D2188" t="s">
        <v>6372</v>
      </c>
      <c r="E2188" t="s">
        <v>4725</v>
      </c>
    </row>
    <row r="2189" spans="1:5" ht="15.5" x14ac:dyDescent="0.35">
      <c r="A2189" s="1" t="s">
        <v>173</v>
      </c>
      <c r="B2189" s="1" t="s">
        <v>4570</v>
      </c>
      <c r="C2189" t="str">
        <f t="shared" si="34"/>
        <v>Sorrell</v>
      </c>
      <c r="D2189" t="s">
        <v>6372</v>
      </c>
      <c r="E2189" t="s">
        <v>4798</v>
      </c>
    </row>
    <row r="2190" spans="1:5" ht="15.5" x14ac:dyDescent="0.35">
      <c r="A2190" s="1" t="s">
        <v>172</v>
      </c>
      <c r="B2190" s="1" t="s">
        <v>4571</v>
      </c>
      <c r="C2190" t="str">
        <f t="shared" si="34"/>
        <v>Morris</v>
      </c>
      <c r="D2190" t="s">
        <v>6372</v>
      </c>
      <c r="E2190" t="s">
        <v>6295</v>
      </c>
    </row>
    <row r="2191" spans="1:5" ht="15.5" x14ac:dyDescent="0.35">
      <c r="A2191" s="1" t="s">
        <v>171</v>
      </c>
      <c r="B2191" s="1" t="s">
        <v>4572</v>
      </c>
      <c r="C2191" t="str">
        <f t="shared" si="34"/>
        <v>Marek</v>
      </c>
      <c r="D2191" t="s">
        <v>6372</v>
      </c>
      <c r="E2191" t="s">
        <v>6296</v>
      </c>
    </row>
    <row r="2192" spans="1:5" ht="15.5" x14ac:dyDescent="0.35">
      <c r="A2192" s="1" t="s">
        <v>170</v>
      </c>
      <c r="B2192" s="1" t="s">
        <v>4573</v>
      </c>
      <c r="C2192" t="str">
        <f t="shared" si="34"/>
        <v>Armstrong</v>
      </c>
      <c r="D2192" t="s">
        <v>6372</v>
      </c>
      <c r="E2192" t="s">
        <v>6297</v>
      </c>
    </row>
    <row r="2193" spans="1:5" ht="15.5" x14ac:dyDescent="0.35">
      <c r="A2193" s="1" t="s">
        <v>168</v>
      </c>
      <c r="B2193" s="1" t="s">
        <v>4574</v>
      </c>
      <c r="C2193" t="str">
        <f t="shared" si="34"/>
        <v>Werner</v>
      </c>
      <c r="D2193" t="s">
        <v>6372</v>
      </c>
      <c r="E2193" t="s">
        <v>6298</v>
      </c>
    </row>
    <row r="2194" spans="1:5" ht="15.5" x14ac:dyDescent="0.35">
      <c r="A2194" s="1" t="s">
        <v>166</v>
      </c>
      <c r="B2194" s="1" t="s">
        <v>4575</v>
      </c>
      <c r="C2194" t="str">
        <f t="shared" si="34"/>
        <v>Gries</v>
      </c>
      <c r="D2194" t="s">
        <v>6372</v>
      </c>
      <c r="E2194" t="s">
        <v>6299</v>
      </c>
    </row>
    <row r="2195" spans="1:5" ht="15.5" x14ac:dyDescent="0.35">
      <c r="A2195" s="1" t="s">
        <v>164</v>
      </c>
      <c r="B2195" s="1" t="s">
        <v>4576</v>
      </c>
      <c r="C2195" t="str">
        <f t="shared" si="34"/>
        <v>Mills</v>
      </c>
      <c r="D2195" t="s">
        <v>6372</v>
      </c>
      <c r="E2195" t="s">
        <v>6300</v>
      </c>
    </row>
    <row r="2196" spans="1:5" ht="15.5" x14ac:dyDescent="0.35">
      <c r="A2196" s="1" t="s">
        <v>162</v>
      </c>
      <c r="B2196" s="1" t="s">
        <v>4577</v>
      </c>
      <c r="C2196" t="str">
        <f t="shared" si="34"/>
        <v>Penny</v>
      </c>
      <c r="D2196" t="s">
        <v>6372</v>
      </c>
      <c r="E2196" t="s">
        <v>6301</v>
      </c>
    </row>
    <row r="2197" spans="1:5" ht="15.5" x14ac:dyDescent="0.35">
      <c r="A2197" s="1" t="s">
        <v>161</v>
      </c>
      <c r="B2197" s="1" t="s">
        <v>4578</v>
      </c>
      <c r="C2197" t="str">
        <f t="shared" si="34"/>
        <v>Hicks</v>
      </c>
      <c r="D2197" t="s">
        <v>6372</v>
      </c>
      <c r="E2197" t="s">
        <v>6302</v>
      </c>
    </row>
    <row r="2198" spans="1:5" ht="15.5" x14ac:dyDescent="0.35">
      <c r="A2198" s="1" t="s">
        <v>160</v>
      </c>
      <c r="B2198" s="1" t="s">
        <v>4579</v>
      </c>
      <c r="C2198" t="str">
        <f t="shared" si="34"/>
        <v>Masayesva</v>
      </c>
      <c r="D2198" t="s">
        <v>6372</v>
      </c>
      <c r="E2198" t="s">
        <v>6303</v>
      </c>
    </row>
    <row r="2199" spans="1:5" ht="15.5" x14ac:dyDescent="0.35">
      <c r="A2199" s="1" t="s">
        <v>159</v>
      </c>
      <c r="B2199" s="1" t="s">
        <v>4580</v>
      </c>
      <c r="C2199" t="str">
        <f t="shared" si="34"/>
        <v>Paavola</v>
      </c>
      <c r="D2199" t="s">
        <v>6372</v>
      </c>
      <c r="E2199" t="s">
        <v>4766</v>
      </c>
    </row>
    <row r="2200" spans="1:5" ht="15.5" x14ac:dyDescent="0.35">
      <c r="A2200" s="1" t="s">
        <v>158</v>
      </c>
      <c r="B2200" s="1" t="s">
        <v>4581</v>
      </c>
      <c r="C2200" t="str">
        <f t="shared" si="34"/>
        <v>Gehlsen</v>
      </c>
      <c r="D2200" t="s">
        <v>6372</v>
      </c>
      <c r="E2200" t="s">
        <v>6304</v>
      </c>
    </row>
    <row r="2201" spans="1:5" ht="15.5" x14ac:dyDescent="0.35">
      <c r="A2201" s="1" t="s">
        <v>157</v>
      </c>
      <c r="B2201" s="1" t="s">
        <v>4582</v>
      </c>
      <c r="C2201" t="str">
        <f t="shared" si="34"/>
        <v>Roche</v>
      </c>
      <c r="D2201" t="s">
        <v>6372</v>
      </c>
      <c r="E2201" t="s">
        <v>6305</v>
      </c>
    </row>
    <row r="2202" spans="1:5" ht="15.5" x14ac:dyDescent="0.35">
      <c r="A2202" s="1" t="s">
        <v>156</v>
      </c>
      <c r="B2202" s="1" t="s">
        <v>4583</v>
      </c>
      <c r="C2202" t="str">
        <f t="shared" si="34"/>
        <v>Hearn</v>
      </c>
      <c r="D2202" t="s">
        <v>6372</v>
      </c>
      <c r="E2202" t="s">
        <v>6306</v>
      </c>
    </row>
    <row r="2203" spans="1:5" ht="15.5" x14ac:dyDescent="0.35">
      <c r="A2203" s="1" t="s">
        <v>155</v>
      </c>
      <c r="B2203" s="1" t="s">
        <v>4584</v>
      </c>
      <c r="C2203" t="str">
        <f t="shared" si="34"/>
        <v>Dimson</v>
      </c>
      <c r="D2203" t="s">
        <v>6372</v>
      </c>
      <c r="E2203" t="s">
        <v>4886</v>
      </c>
    </row>
    <row r="2204" spans="1:5" ht="15.5" x14ac:dyDescent="0.35">
      <c r="A2204" s="1" t="s">
        <v>154</v>
      </c>
      <c r="B2204" s="1" t="s">
        <v>4585</v>
      </c>
      <c r="C2204" t="str">
        <f t="shared" si="34"/>
        <v>Slason</v>
      </c>
      <c r="D2204" t="s">
        <v>6371</v>
      </c>
      <c r="E2204" t="s">
        <v>6307</v>
      </c>
    </row>
    <row r="2205" spans="1:5" ht="15.5" x14ac:dyDescent="0.35">
      <c r="A2205" s="1" t="s">
        <v>153</v>
      </c>
      <c r="B2205" s="1" t="s">
        <v>4586</v>
      </c>
      <c r="C2205" t="str">
        <f t="shared" si="34"/>
        <v>Gibson</v>
      </c>
      <c r="D2205" t="s">
        <v>6371</v>
      </c>
      <c r="E2205" t="s">
        <v>6308</v>
      </c>
    </row>
    <row r="2206" spans="1:5" ht="15.5" x14ac:dyDescent="0.35">
      <c r="A2206" s="1" t="s">
        <v>152</v>
      </c>
      <c r="B2206" s="1" t="s">
        <v>4587</v>
      </c>
      <c r="C2206" t="str">
        <f t="shared" si="34"/>
        <v>Erdos</v>
      </c>
      <c r="D2206" t="s">
        <v>6371</v>
      </c>
      <c r="E2206" t="s">
        <v>6309</v>
      </c>
    </row>
    <row r="2207" spans="1:5" ht="15.5" x14ac:dyDescent="0.35">
      <c r="A2207" s="1" t="s">
        <v>151</v>
      </c>
      <c r="B2207" s="1" t="s">
        <v>4588</v>
      </c>
      <c r="C2207" t="str">
        <f t="shared" si="34"/>
        <v>Cushman</v>
      </c>
      <c r="D2207" t="s">
        <v>6372</v>
      </c>
      <c r="E2207" t="s">
        <v>6310</v>
      </c>
    </row>
    <row r="2208" spans="1:5" ht="15.5" x14ac:dyDescent="0.35">
      <c r="A2208" s="1" t="s">
        <v>150</v>
      </c>
      <c r="B2208" s="1" t="s">
        <v>4589</v>
      </c>
      <c r="C2208" t="str">
        <f t="shared" si="34"/>
        <v>Hammel</v>
      </c>
      <c r="D2208" t="s">
        <v>6372</v>
      </c>
      <c r="E2208" t="s">
        <v>5809</v>
      </c>
    </row>
    <row r="2209" spans="1:5" ht="15.5" x14ac:dyDescent="0.35">
      <c r="A2209" s="1" t="s">
        <v>149</v>
      </c>
      <c r="B2209" s="1" t="s">
        <v>4590</v>
      </c>
      <c r="C2209" t="str">
        <f t="shared" si="34"/>
        <v>Ytterstad</v>
      </c>
      <c r="D2209" t="s">
        <v>6371</v>
      </c>
      <c r="E2209" t="s">
        <v>6311</v>
      </c>
    </row>
    <row r="2210" spans="1:5" ht="15.5" x14ac:dyDescent="0.35">
      <c r="A2210" s="1" t="s">
        <v>148</v>
      </c>
      <c r="B2210" s="1" t="s">
        <v>4591</v>
      </c>
      <c r="C2210" t="str">
        <f t="shared" si="34"/>
        <v>Prince</v>
      </c>
      <c r="D2210" t="s">
        <v>6371</v>
      </c>
      <c r="E2210" t="s">
        <v>6312</v>
      </c>
    </row>
    <row r="2211" spans="1:5" ht="15.5" x14ac:dyDescent="0.35">
      <c r="A2211" s="1" t="s">
        <v>147</v>
      </c>
      <c r="B2211" s="1" t="s">
        <v>4592</v>
      </c>
      <c r="C2211" t="str">
        <f t="shared" si="34"/>
        <v>Freeman</v>
      </c>
      <c r="D2211" t="s">
        <v>6371</v>
      </c>
      <c r="E2211" t="s">
        <v>4735</v>
      </c>
    </row>
    <row r="2212" spans="1:5" ht="15.5" x14ac:dyDescent="0.35">
      <c r="A2212" s="1" t="s">
        <v>146</v>
      </c>
      <c r="B2212" s="1" t="s">
        <v>4593</v>
      </c>
      <c r="C2212" t="str">
        <f t="shared" si="34"/>
        <v>Petrulak</v>
      </c>
      <c r="D2212" t="s">
        <v>6372</v>
      </c>
      <c r="E2212" t="s">
        <v>6131</v>
      </c>
    </row>
    <row r="2213" spans="1:5" ht="15.5" x14ac:dyDescent="0.35">
      <c r="A2213" s="1" t="s">
        <v>145</v>
      </c>
      <c r="B2213" s="1" t="s">
        <v>4594</v>
      </c>
      <c r="C2213" t="str">
        <f t="shared" si="34"/>
        <v>Lloyd</v>
      </c>
      <c r="D2213" t="s">
        <v>6372</v>
      </c>
      <c r="E2213" t="s">
        <v>5809</v>
      </c>
    </row>
    <row r="2214" spans="1:5" ht="15.5" x14ac:dyDescent="0.35">
      <c r="A2214" s="1" t="s">
        <v>144</v>
      </c>
      <c r="B2214" s="1" t="s">
        <v>4595</v>
      </c>
      <c r="C2214" t="str">
        <f t="shared" si="34"/>
        <v>Zablocki</v>
      </c>
      <c r="D2214" t="s">
        <v>6372</v>
      </c>
      <c r="E2214" t="s">
        <v>5078</v>
      </c>
    </row>
    <row r="2215" spans="1:5" ht="15.5" x14ac:dyDescent="0.35">
      <c r="A2215" s="1" t="s">
        <v>143</v>
      </c>
      <c r="B2215" s="1" t="s">
        <v>4596</v>
      </c>
      <c r="C2215" t="str">
        <f t="shared" si="34"/>
        <v>Van Meter</v>
      </c>
      <c r="D2215" t="s">
        <v>6371</v>
      </c>
      <c r="E2215" t="s">
        <v>6313</v>
      </c>
    </row>
    <row r="2216" spans="1:5" ht="15.5" x14ac:dyDescent="0.35">
      <c r="A2216" s="1" t="s">
        <v>142</v>
      </c>
      <c r="B2216" s="1" t="s">
        <v>4597</v>
      </c>
      <c r="C2216" t="str">
        <f t="shared" si="34"/>
        <v>Babay</v>
      </c>
      <c r="D2216" t="s">
        <v>6371</v>
      </c>
      <c r="E2216" t="s">
        <v>5087</v>
      </c>
    </row>
    <row r="2217" spans="1:5" ht="15.5" x14ac:dyDescent="0.35">
      <c r="A2217" s="1" t="s">
        <v>141</v>
      </c>
      <c r="B2217" s="1" t="s">
        <v>4598</v>
      </c>
      <c r="C2217" t="str">
        <f t="shared" si="34"/>
        <v>Taylor</v>
      </c>
      <c r="D2217" t="s">
        <v>6372</v>
      </c>
      <c r="E2217" t="s">
        <v>6314</v>
      </c>
    </row>
    <row r="2218" spans="1:5" ht="15.5" x14ac:dyDescent="0.35">
      <c r="A2218" s="1" t="s">
        <v>140</v>
      </c>
      <c r="B2218" s="1" t="s">
        <v>4599</v>
      </c>
      <c r="C2218" t="str">
        <f t="shared" si="34"/>
        <v>Smith</v>
      </c>
      <c r="D2218" t="s">
        <v>6371</v>
      </c>
      <c r="E2218" t="s">
        <v>6315</v>
      </c>
    </row>
    <row r="2219" spans="1:5" ht="15.5" x14ac:dyDescent="0.35">
      <c r="A2219" s="1" t="s">
        <v>139</v>
      </c>
      <c r="B2219" s="1" t="s">
        <v>4600</v>
      </c>
      <c r="C2219" t="str">
        <f t="shared" si="34"/>
        <v>Moody</v>
      </c>
      <c r="D2219" t="s">
        <v>6371</v>
      </c>
      <c r="E2219" t="s">
        <v>5325</v>
      </c>
    </row>
    <row r="2220" spans="1:5" ht="15.5" x14ac:dyDescent="0.35">
      <c r="A2220" s="1" t="s">
        <v>138</v>
      </c>
      <c r="B2220" s="1" t="s">
        <v>4601</v>
      </c>
      <c r="C2220" t="str">
        <f t="shared" si="34"/>
        <v>Swierzbinski</v>
      </c>
      <c r="D2220" t="s">
        <v>6371</v>
      </c>
      <c r="E2220" t="s">
        <v>4926</v>
      </c>
    </row>
    <row r="2221" spans="1:5" ht="15.5" x14ac:dyDescent="0.35">
      <c r="A2221" s="1" t="s">
        <v>137</v>
      </c>
      <c r="B2221" s="1" t="s">
        <v>4602</v>
      </c>
      <c r="C2221" t="str">
        <f t="shared" si="34"/>
        <v>Schwartz</v>
      </c>
      <c r="D2221" t="s">
        <v>6371</v>
      </c>
      <c r="E2221" t="s">
        <v>6316</v>
      </c>
    </row>
    <row r="2222" spans="1:5" ht="15.5" x14ac:dyDescent="0.35">
      <c r="A2222" s="1" t="s">
        <v>136</v>
      </c>
      <c r="B2222" s="1" t="s">
        <v>4603</v>
      </c>
      <c r="C2222" t="str">
        <f t="shared" si="34"/>
        <v>Sanseverino</v>
      </c>
      <c r="D2222" t="s">
        <v>6372</v>
      </c>
      <c r="E2222" t="s">
        <v>4850</v>
      </c>
    </row>
    <row r="2223" spans="1:5" ht="15.5" x14ac:dyDescent="0.35">
      <c r="A2223" s="1" t="s">
        <v>135</v>
      </c>
      <c r="B2223" s="1" t="s">
        <v>4604</v>
      </c>
      <c r="C2223" t="str">
        <f t="shared" si="34"/>
        <v>Lawder</v>
      </c>
      <c r="D2223" t="s">
        <v>6372</v>
      </c>
      <c r="E2223" t="s">
        <v>5539</v>
      </c>
    </row>
    <row r="2224" spans="1:5" ht="15.5" x14ac:dyDescent="0.35">
      <c r="A2224" s="1" t="s">
        <v>134</v>
      </c>
      <c r="B2224" s="1" t="s">
        <v>4605</v>
      </c>
      <c r="C2224" t="str">
        <f t="shared" si="34"/>
        <v>Young</v>
      </c>
      <c r="D2224" t="s">
        <v>6372</v>
      </c>
      <c r="E2224" t="s">
        <v>5050</v>
      </c>
    </row>
    <row r="2225" spans="1:5" ht="15.5" x14ac:dyDescent="0.35">
      <c r="A2225" s="1" t="s">
        <v>133</v>
      </c>
      <c r="B2225" s="1" t="s">
        <v>4606</v>
      </c>
      <c r="C2225" t="str">
        <f t="shared" si="34"/>
        <v>Hoerner</v>
      </c>
      <c r="D2225" t="s">
        <v>6372</v>
      </c>
      <c r="E2225" t="s">
        <v>5539</v>
      </c>
    </row>
    <row r="2226" spans="1:5" ht="15.5" x14ac:dyDescent="0.35">
      <c r="A2226" s="1" t="s">
        <v>132</v>
      </c>
      <c r="B2226" s="1" t="s">
        <v>4607</v>
      </c>
      <c r="C2226" t="str">
        <f t="shared" si="34"/>
        <v>Benson</v>
      </c>
      <c r="D2226" t="s">
        <v>6372</v>
      </c>
      <c r="E2226" t="s">
        <v>6317</v>
      </c>
    </row>
    <row r="2227" spans="1:5" ht="15.5" x14ac:dyDescent="0.35">
      <c r="A2227" s="1" t="s">
        <v>131</v>
      </c>
      <c r="B2227" s="1" t="s">
        <v>4608</v>
      </c>
      <c r="C2227" t="str">
        <f t="shared" si="34"/>
        <v>Horton</v>
      </c>
      <c r="D2227" t="s">
        <v>6371</v>
      </c>
      <c r="E2227" t="s">
        <v>4944</v>
      </c>
    </row>
    <row r="2228" spans="1:5" ht="15.5" x14ac:dyDescent="0.35">
      <c r="A2228" s="1" t="s">
        <v>130</v>
      </c>
      <c r="B2228" s="1" t="s">
        <v>4609</v>
      </c>
      <c r="C2228" t="str">
        <f t="shared" si="34"/>
        <v>McGraw</v>
      </c>
      <c r="D2228" t="s">
        <v>6371</v>
      </c>
      <c r="E2228" t="s">
        <v>5704</v>
      </c>
    </row>
    <row r="2229" spans="1:5" ht="15.5" x14ac:dyDescent="0.35">
      <c r="A2229" s="1" t="s">
        <v>129</v>
      </c>
      <c r="B2229" s="1" t="s">
        <v>4610</v>
      </c>
      <c r="C2229" t="str">
        <f t="shared" si="34"/>
        <v>Beaulne</v>
      </c>
      <c r="D2229" t="s">
        <v>6371</v>
      </c>
      <c r="E2229" t="s">
        <v>6318</v>
      </c>
    </row>
    <row r="2230" spans="1:5" ht="15.5" x14ac:dyDescent="0.35">
      <c r="A2230" s="1" t="s">
        <v>128</v>
      </c>
      <c r="B2230" s="1" t="s">
        <v>4611</v>
      </c>
      <c r="C2230" t="str">
        <f t="shared" si="34"/>
        <v>Lunz</v>
      </c>
      <c r="D2230" t="s">
        <v>6371</v>
      </c>
      <c r="E2230" t="s">
        <v>6319</v>
      </c>
    </row>
    <row r="2231" spans="1:5" ht="15.5" x14ac:dyDescent="0.35">
      <c r="A2231" s="1" t="s">
        <v>127</v>
      </c>
      <c r="B2231" s="1" t="s">
        <v>4612</v>
      </c>
      <c r="C2231" t="str">
        <f t="shared" si="34"/>
        <v>Kyle</v>
      </c>
      <c r="D2231" t="s">
        <v>6372</v>
      </c>
      <c r="E2231" t="s">
        <v>6320</v>
      </c>
    </row>
    <row r="2232" spans="1:5" ht="15.5" x14ac:dyDescent="0.35">
      <c r="A2232" s="1" t="s">
        <v>126</v>
      </c>
      <c r="B2232" s="1" t="s">
        <v>4613</v>
      </c>
      <c r="C2232" t="str">
        <f t="shared" si="34"/>
        <v>Brackenwagen</v>
      </c>
      <c r="D2232" t="s">
        <v>6371</v>
      </c>
      <c r="E2232" t="s">
        <v>6321</v>
      </c>
    </row>
    <row r="2233" spans="1:5" ht="15.5" x14ac:dyDescent="0.35">
      <c r="A2233" s="1" t="s">
        <v>125</v>
      </c>
      <c r="B2233" s="1" t="s">
        <v>4614</v>
      </c>
      <c r="C2233" t="str">
        <f t="shared" si="34"/>
        <v>Schmitt</v>
      </c>
      <c r="D2233" t="s">
        <v>6371</v>
      </c>
      <c r="E2233" t="s">
        <v>6322</v>
      </c>
    </row>
    <row r="2234" spans="1:5" ht="15.5" x14ac:dyDescent="0.35">
      <c r="A2234" s="1" t="s">
        <v>124</v>
      </c>
      <c r="B2234" s="1" t="s">
        <v>4615</v>
      </c>
      <c r="C2234" t="str">
        <f t="shared" si="34"/>
        <v>Borden</v>
      </c>
      <c r="D2234" t="s">
        <v>6371</v>
      </c>
      <c r="E2234" t="s">
        <v>6323</v>
      </c>
    </row>
    <row r="2235" spans="1:5" ht="15.5" x14ac:dyDescent="0.35">
      <c r="A2235" s="1" t="s">
        <v>123</v>
      </c>
      <c r="B2235" s="1" t="s">
        <v>4616</v>
      </c>
      <c r="C2235" t="str">
        <f t="shared" si="34"/>
        <v>McLean</v>
      </c>
      <c r="D2235" t="s">
        <v>6372</v>
      </c>
      <c r="E2235" t="s">
        <v>4725</v>
      </c>
    </row>
    <row r="2236" spans="1:5" ht="15.5" x14ac:dyDescent="0.35">
      <c r="A2236" s="1" t="s">
        <v>122</v>
      </c>
      <c r="B2236" s="1" t="s">
        <v>4617</v>
      </c>
      <c r="C2236" t="str">
        <f t="shared" si="34"/>
        <v>Regan</v>
      </c>
      <c r="D2236" t="s">
        <v>6372</v>
      </c>
      <c r="E2236" t="s">
        <v>4738</v>
      </c>
    </row>
    <row r="2237" spans="1:5" ht="15.5" x14ac:dyDescent="0.35">
      <c r="A2237" s="1" t="s">
        <v>121</v>
      </c>
      <c r="B2237" s="1" t="s">
        <v>4618</v>
      </c>
      <c r="C2237" t="str">
        <f t="shared" si="34"/>
        <v>Koenis</v>
      </c>
      <c r="D2237" t="s">
        <v>6372</v>
      </c>
      <c r="E2237" t="s">
        <v>6324</v>
      </c>
    </row>
    <row r="2238" spans="1:5" ht="15.5" x14ac:dyDescent="0.35">
      <c r="A2238" s="1" t="s">
        <v>120</v>
      </c>
      <c r="B2238" s="1" t="s">
        <v>4619</v>
      </c>
      <c r="C2238" t="str">
        <f t="shared" si="34"/>
        <v>Kittaka</v>
      </c>
      <c r="D2238" t="s">
        <v>6372</v>
      </c>
      <c r="E2238" t="s">
        <v>6044</v>
      </c>
    </row>
    <row r="2239" spans="1:5" ht="15.5" x14ac:dyDescent="0.35">
      <c r="A2239" s="1" t="s">
        <v>119</v>
      </c>
      <c r="B2239" s="1" t="s">
        <v>4620</v>
      </c>
      <c r="C2239" t="str">
        <f t="shared" si="34"/>
        <v>Concannon</v>
      </c>
      <c r="D2239" t="s">
        <v>6372</v>
      </c>
      <c r="E2239" t="s">
        <v>6325</v>
      </c>
    </row>
    <row r="2240" spans="1:5" ht="15.5" x14ac:dyDescent="0.35">
      <c r="A2240" s="1" t="s">
        <v>118</v>
      </c>
      <c r="B2240" s="1" t="s">
        <v>4621</v>
      </c>
      <c r="C2240" t="str">
        <f t="shared" ref="C2240:C2303" si="35">LEFT(B2240,FIND(",",B2240)-1)</f>
        <v>Johnson</v>
      </c>
      <c r="D2240" t="s">
        <v>6372</v>
      </c>
      <c r="E2240" t="s">
        <v>6326</v>
      </c>
    </row>
    <row r="2241" spans="1:5" ht="15.5" x14ac:dyDescent="0.35">
      <c r="A2241" s="1" t="s">
        <v>117</v>
      </c>
      <c r="B2241" s="1" t="s">
        <v>4622</v>
      </c>
      <c r="C2241" t="str">
        <f t="shared" si="35"/>
        <v>Schultz</v>
      </c>
      <c r="D2241" t="s">
        <v>6371</v>
      </c>
      <c r="E2241" t="s">
        <v>6327</v>
      </c>
    </row>
    <row r="2242" spans="1:5" ht="15.5" x14ac:dyDescent="0.35">
      <c r="A2242" s="1" t="s">
        <v>116</v>
      </c>
      <c r="B2242" s="1" t="s">
        <v>4623</v>
      </c>
      <c r="C2242" t="str">
        <f t="shared" si="35"/>
        <v>Brannigan</v>
      </c>
      <c r="D2242" t="s">
        <v>6371</v>
      </c>
      <c r="E2242" t="s">
        <v>4810</v>
      </c>
    </row>
    <row r="2243" spans="1:5" ht="15.5" x14ac:dyDescent="0.35">
      <c r="A2243" s="1" t="s">
        <v>115</v>
      </c>
      <c r="B2243" s="1" t="s">
        <v>4624</v>
      </c>
      <c r="C2243" t="str">
        <f t="shared" si="35"/>
        <v>Cavallo</v>
      </c>
      <c r="D2243" t="s">
        <v>6371</v>
      </c>
      <c r="E2243" t="s">
        <v>6328</v>
      </c>
    </row>
    <row r="2244" spans="1:5" ht="15.5" x14ac:dyDescent="0.35">
      <c r="A2244" s="1" t="s">
        <v>114</v>
      </c>
      <c r="B2244" s="1" t="s">
        <v>4625</v>
      </c>
      <c r="C2244" t="str">
        <f t="shared" si="35"/>
        <v>Chang</v>
      </c>
      <c r="D2244" t="s">
        <v>6372</v>
      </c>
      <c r="E2244" t="s">
        <v>5080</v>
      </c>
    </row>
    <row r="2245" spans="1:5" ht="15.5" x14ac:dyDescent="0.35">
      <c r="A2245" s="1" t="s">
        <v>113</v>
      </c>
      <c r="B2245" s="1" t="s">
        <v>4626</v>
      </c>
      <c r="C2245" t="str">
        <f t="shared" si="35"/>
        <v>Axelrod</v>
      </c>
      <c r="D2245" t="s">
        <v>6372</v>
      </c>
      <c r="E2245" t="s">
        <v>4812</v>
      </c>
    </row>
    <row r="2246" spans="1:5" ht="15.5" x14ac:dyDescent="0.35">
      <c r="A2246" s="1" t="s">
        <v>112</v>
      </c>
      <c r="B2246" s="1" t="s">
        <v>4627</v>
      </c>
      <c r="C2246" t="str">
        <f t="shared" si="35"/>
        <v>Davenport</v>
      </c>
      <c r="D2246" t="s">
        <v>6371</v>
      </c>
      <c r="E2246" t="s">
        <v>5808</v>
      </c>
    </row>
    <row r="2247" spans="1:5" ht="15.5" x14ac:dyDescent="0.35">
      <c r="A2247" s="1" t="s">
        <v>111</v>
      </c>
      <c r="B2247" s="1" t="s">
        <v>4628</v>
      </c>
      <c r="C2247" t="str">
        <f t="shared" si="35"/>
        <v>Roberge</v>
      </c>
      <c r="D2247" t="s">
        <v>6371</v>
      </c>
      <c r="E2247" t="s">
        <v>5349</v>
      </c>
    </row>
    <row r="2248" spans="1:5" ht="15.5" x14ac:dyDescent="0.35">
      <c r="A2248" s="1" t="s">
        <v>110</v>
      </c>
      <c r="B2248" s="1" t="s">
        <v>4629</v>
      </c>
      <c r="C2248" t="str">
        <f t="shared" si="35"/>
        <v>Schmidt</v>
      </c>
      <c r="D2248" t="s">
        <v>6371</v>
      </c>
      <c r="E2248" t="s">
        <v>4810</v>
      </c>
    </row>
    <row r="2249" spans="1:5" ht="15.5" x14ac:dyDescent="0.35">
      <c r="A2249" s="1" t="s">
        <v>109</v>
      </c>
      <c r="B2249" s="1" t="s">
        <v>4630</v>
      </c>
      <c r="C2249" t="str">
        <f t="shared" si="35"/>
        <v>Kosters</v>
      </c>
      <c r="D2249" t="s">
        <v>6372</v>
      </c>
      <c r="E2249" t="s">
        <v>6329</v>
      </c>
    </row>
    <row r="2250" spans="1:5" ht="15.5" x14ac:dyDescent="0.35">
      <c r="A2250" s="1" t="s">
        <v>108</v>
      </c>
      <c r="B2250" s="1" t="s">
        <v>4631</v>
      </c>
      <c r="C2250" t="str">
        <f t="shared" si="35"/>
        <v>Dykes</v>
      </c>
      <c r="D2250" t="s">
        <v>6372</v>
      </c>
      <c r="E2250" t="s">
        <v>5155</v>
      </c>
    </row>
    <row r="2251" spans="1:5" ht="15.5" x14ac:dyDescent="0.35">
      <c r="A2251" s="1" t="s">
        <v>107</v>
      </c>
      <c r="B2251" s="1" t="s">
        <v>4632</v>
      </c>
      <c r="C2251" t="str">
        <f t="shared" si="35"/>
        <v>Velan</v>
      </c>
      <c r="D2251" t="s">
        <v>6371</v>
      </c>
      <c r="E2251" t="s">
        <v>5206</v>
      </c>
    </row>
    <row r="2252" spans="1:5" ht="15.5" x14ac:dyDescent="0.35">
      <c r="A2252" s="1" t="s">
        <v>106</v>
      </c>
      <c r="B2252" s="1" t="s">
        <v>4633</v>
      </c>
      <c r="C2252" t="str">
        <f t="shared" si="35"/>
        <v>Goolik</v>
      </c>
      <c r="D2252" t="s">
        <v>6371</v>
      </c>
      <c r="E2252" t="s">
        <v>4747</v>
      </c>
    </row>
    <row r="2253" spans="1:5" ht="15.5" x14ac:dyDescent="0.35">
      <c r="A2253" s="1" t="s">
        <v>105</v>
      </c>
      <c r="B2253" s="1" t="s">
        <v>4634</v>
      </c>
      <c r="C2253" t="str">
        <f t="shared" si="35"/>
        <v>Bain</v>
      </c>
      <c r="D2253" t="s">
        <v>6372</v>
      </c>
      <c r="E2253" t="s">
        <v>5078</v>
      </c>
    </row>
    <row r="2254" spans="1:5" ht="15.5" x14ac:dyDescent="0.35">
      <c r="A2254" s="1" t="s">
        <v>104</v>
      </c>
      <c r="B2254" s="1" t="s">
        <v>4635</v>
      </c>
      <c r="C2254" t="str">
        <f t="shared" si="35"/>
        <v>Wieck</v>
      </c>
      <c r="D2254" t="s">
        <v>6371</v>
      </c>
      <c r="E2254" t="s">
        <v>6330</v>
      </c>
    </row>
    <row r="2255" spans="1:5" ht="15.5" x14ac:dyDescent="0.35">
      <c r="A2255" s="1" t="s">
        <v>103</v>
      </c>
      <c r="B2255" s="1" t="s">
        <v>4636</v>
      </c>
      <c r="C2255" t="str">
        <f t="shared" si="35"/>
        <v>Friel</v>
      </c>
      <c r="D2255" t="s">
        <v>6371</v>
      </c>
      <c r="E2255" t="s">
        <v>5535</v>
      </c>
    </row>
    <row r="2256" spans="1:5" ht="15.5" x14ac:dyDescent="0.35">
      <c r="A2256" s="1" t="s">
        <v>102</v>
      </c>
      <c r="B2256" s="1" t="s">
        <v>4637</v>
      </c>
      <c r="C2256" t="str">
        <f t="shared" si="35"/>
        <v>Santandreu</v>
      </c>
      <c r="D2256" t="s">
        <v>6371</v>
      </c>
      <c r="E2256" t="s">
        <v>6331</v>
      </c>
    </row>
    <row r="2257" spans="1:5" ht="15.5" x14ac:dyDescent="0.35">
      <c r="A2257" s="1" t="s">
        <v>101</v>
      </c>
      <c r="B2257" s="1" t="s">
        <v>4638</v>
      </c>
      <c r="C2257" t="str">
        <f t="shared" si="35"/>
        <v>Johnson</v>
      </c>
      <c r="D2257" t="s">
        <v>6372</v>
      </c>
      <c r="E2257" t="s">
        <v>6332</v>
      </c>
    </row>
    <row r="2258" spans="1:5" ht="15.5" x14ac:dyDescent="0.35">
      <c r="A2258" s="1" t="s">
        <v>100</v>
      </c>
      <c r="B2258" s="1" t="s">
        <v>4639</v>
      </c>
      <c r="C2258" t="str">
        <f t="shared" si="35"/>
        <v>Gerber</v>
      </c>
      <c r="D2258" t="s">
        <v>6372</v>
      </c>
      <c r="E2258" t="s">
        <v>6333</v>
      </c>
    </row>
    <row r="2259" spans="1:5" ht="15.5" x14ac:dyDescent="0.35">
      <c r="A2259" s="1" t="s">
        <v>99</v>
      </c>
      <c r="B2259" s="1" t="s">
        <v>4640</v>
      </c>
      <c r="C2259" t="str">
        <f t="shared" si="35"/>
        <v>Benadum</v>
      </c>
      <c r="D2259" t="s">
        <v>6372</v>
      </c>
      <c r="E2259" t="s">
        <v>6334</v>
      </c>
    </row>
    <row r="2260" spans="1:5" ht="15.5" x14ac:dyDescent="0.35">
      <c r="A2260" s="1" t="s">
        <v>98</v>
      </c>
      <c r="B2260" s="1" t="s">
        <v>4641</v>
      </c>
      <c r="C2260" t="str">
        <f t="shared" si="35"/>
        <v>Ragazzini</v>
      </c>
      <c r="D2260" t="s">
        <v>6372</v>
      </c>
      <c r="E2260" t="s">
        <v>6335</v>
      </c>
    </row>
    <row r="2261" spans="1:5" ht="15.5" x14ac:dyDescent="0.35">
      <c r="A2261" s="1" t="s">
        <v>97</v>
      </c>
      <c r="B2261" s="1" t="s">
        <v>4642</v>
      </c>
      <c r="C2261" t="str">
        <f t="shared" si="35"/>
        <v>Kessinger</v>
      </c>
      <c r="D2261" t="s">
        <v>6372</v>
      </c>
      <c r="E2261" t="s">
        <v>4927</v>
      </c>
    </row>
    <row r="2262" spans="1:5" ht="15.5" x14ac:dyDescent="0.35">
      <c r="A2262" s="1" t="s">
        <v>96</v>
      </c>
      <c r="B2262" s="1" t="s">
        <v>4643</v>
      </c>
      <c r="C2262" t="str">
        <f t="shared" si="35"/>
        <v>Bezgin</v>
      </c>
      <c r="D2262" t="s">
        <v>6371</v>
      </c>
      <c r="E2262" t="s">
        <v>4792</v>
      </c>
    </row>
    <row r="2263" spans="1:5" ht="15.5" x14ac:dyDescent="0.35">
      <c r="A2263" s="1" t="s">
        <v>95</v>
      </c>
      <c r="B2263" s="1" t="s">
        <v>4644</v>
      </c>
      <c r="C2263" t="str">
        <f t="shared" si="35"/>
        <v>Woldesilassie</v>
      </c>
      <c r="D2263" t="s">
        <v>6372</v>
      </c>
      <c r="E2263" t="s">
        <v>4781</v>
      </c>
    </row>
    <row r="2264" spans="1:5" ht="15.5" x14ac:dyDescent="0.35">
      <c r="A2264" s="1" t="s">
        <v>94</v>
      </c>
      <c r="B2264" s="1" t="s">
        <v>4645</v>
      </c>
      <c r="C2264" t="str">
        <f t="shared" si="35"/>
        <v>Ruiz Herrero</v>
      </c>
      <c r="D2264" t="s">
        <v>6372</v>
      </c>
      <c r="E2264" t="s">
        <v>4909</v>
      </c>
    </row>
    <row r="2265" spans="1:5" ht="15.5" x14ac:dyDescent="0.35">
      <c r="A2265" s="1" t="s">
        <v>93</v>
      </c>
      <c r="B2265" s="1" t="s">
        <v>4646</v>
      </c>
      <c r="C2265" t="str">
        <f t="shared" si="35"/>
        <v>Bin Alias</v>
      </c>
      <c r="D2265" t="s">
        <v>6372</v>
      </c>
      <c r="E2265" t="s">
        <v>6336</v>
      </c>
    </row>
    <row r="2266" spans="1:5" ht="15.5" x14ac:dyDescent="0.35">
      <c r="A2266" s="1" t="s">
        <v>92</v>
      </c>
      <c r="B2266" s="1" t="s">
        <v>4647</v>
      </c>
      <c r="C2266" t="str">
        <f t="shared" si="35"/>
        <v>Fischer-Daly</v>
      </c>
      <c r="D2266" t="s">
        <v>6372</v>
      </c>
      <c r="E2266" t="s">
        <v>4864</v>
      </c>
    </row>
    <row r="2267" spans="1:5" ht="15.5" x14ac:dyDescent="0.35">
      <c r="A2267" s="1" t="s">
        <v>91</v>
      </c>
      <c r="B2267" s="1" t="s">
        <v>4648</v>
      </c>
      <c r="C2267" t="str">
        <f t="shared" si="35"/>
        <v>Pulliam</v>
      </c>
      <c r="D2267" t="s">
        <v>6371</v>
      </c>
      <c r="E2267" t="s">
        <v>5597</v>
      </c>
    </row>
    <row r="2268" spans="1:5" ht="15.5" x14ac:dyDescent="0.35">
      <c r="A2268" s="1" t="s">
        <v>90</v>
      </c>
      <c r="B2268" s="1" t="s">
        <v>4649</v>
      </c>
      <c r="C2268" t="str">
        <f t="shared" si="35"/>
        <v>Guisinger</v>
      </c>
      <c r="D2268" t="s">
        <v>6371</v>
      </c>
      <c r="E2268" t="s">
        <v>5161</v>
      </c>
    </row>
    <row r="2269" spans="1:5" ht="15.5" x14ac:dyDescent="0.35">
      <c r="A2269" s="1" t="s">
        <v>89</v>
      </c>
      <c r="B2269" s="1" t="s">
        <v>4650</v>
      </c>
      <c r="C2269" t="str">
        <f t="shared" si="35"/>
        <v>Arnerich</v>
      </c>
      <c r="D2269" t="s">
        <v>6371</v>
      </c>
      <c r="E2269" t="s">
        <v>6337</v>
      </c>
    </row>
    <row r="2270" spans="1:5" ht="15.5" x14ac:dyDescent="0.35">
      <c r="A2270" s="1" t="s">
        <v>88</v>
      </c>
      <c r="B2270" s="1" t="s">
        <v>4651</v>
      </c>
      <c r="C2270" t="str">
        <f t="shared" si="35"/>
        <v>Lynch</v>
      </c>
      <c r="D2270" t="s">
        <v>6371</v>
      </c>
      <c r="E2270" t="s">
        <v>6338</v>
      </c>
    </row>
    <row r="2271" spans="1:5" ht="15.5" x14ac:dyDescent="0.35">
      <c r="A2271" s="1" t="s">
        <v>87</v>
      </c>
      <c r="B2271" s="1" t="s">
        <v>4652</v>
      </c>
      <c r="C2271" t="str">
        <f t="shared" si="35"/>
        <v>Reilly</v>
      </c>
      <c r="D2271" t="s">
        <v>6371</v>
      </c>
      <c r="E2271" t="s">
        <v>5811</v>
      </c>
    </row>
    <row r="2272" spans="1:5" ht="15.5" x14ac:dyDescent="0.35">
      <c r="A2272" s="1" t="s">
        <v>86</v>
      </c>
      <c r="B2272" s="1" t="s">
        <v>4653</v>
      </c>
      <c r="C2272" t="str">
        <f t="shared" si="35"/>
        <v>Nolette</v>
      </c>
      <c r="D2272" t="s">
        <v>6372</v>
      </c>
      <c r="E2272" t="s">
        <v>6339</v>
      </c>
    </row>
    <row r="2273" spans="1:5" ht="15.5" x14ac:dyDescent="0.35">
      <c r="A2273" s="1" t="s">
        <v>85</v>
      </c>
      <c r="B2273" s="1" t="s">
        <v>4654</v>
      </c>
      <c r="C2273" t="str">
        <f t="shared" si="35"/>
        <v>Chabrier</v>
      </c>
      <c r="D2273" t="s">
        <v>6371</v>
      </c>
      <c r="E2273" t="s">
        <v>6340</v>
      </c>
    </row>
    <row r="2274" spans="1:5" ht="15.5" x14ac:dyDescent="0.35">
      <c r="A2274" s="1" t="s">
        <v>84</v>
      </c>
      <c r="B2274" s="1" t="s">
        <v>4655</v>
      </c>
      <c r="C2274" t="str">
        <f t="shared" si="35"/>
        <v>Lee</v>
      </c>
      <c r="D2274" t="s">
        <v>6372</v>
      </c>
      <c r="E2274" t="s">
        <v>6341</v>
      </c>
    </row>
    <row r="2275" spans="1:5" ht="15.5" x14ac:dyDescent="0.35">
      <c r="A2275" s="1" t="s">
        <v>83</v>
      </c>
      <c r="B2275" s="1" t="s">
        <v>4656</v>
      </c>
      <c r="C2275" t="str">
        <f t="shared" si="35"/>
        <v>Knotts</v>
      </c>
      <c r="D2275" t="s">
        <v>6371</v>
      </c>
      <c r="E2275" t="s">
        <v>6291</v>
      </c>
    </row>
    <row r="2276" spans="1:5" ht="15.5" x14ac:dyDescent="0.35">
      <c r="A2276" s="1" t="s">
        <v>82</v>
      </c>
      <c r="B2276" s="1" t="s">
        <v>4657</v>
      </c>
      <c r="C2276" t="str">
        <f t="shared" si="35"/>
        <v>Pultorak</v>
      </c>
      <c r="D2276" t="s">
        <v>6372</v>
      </c>
      <c r="E2276" t="s">
        <v>5118</v>
      </c>
    </row>
    <row r="2277" spans="1:5" ht="15.5" x14ac:dyDescent="0.35">
      <c r="A2277" s="1" t="s">
        <v>81</v>
      </c>
      <c r="B2277" s="1" t="s">
        <v>4658</v>
      </c>
      <c r="C2277" t="str">
        <f t="shared" si="35"/>
        <v>Maxon</v>
      </c>
      <c r="D2277" t="s">
        <v>6372</v>
      </c>
      <c r="E2277" t="s">
        <v>5519</v>
      </c>
    </row>
    <row r="2278" spans="1:5" ht="15.5" x14ac:dyDescent="0.35">
      <c r="A2278" s="1" t="s">
        <v>80</v>
      </c>
      <c r="B2278" s="1" t="s">
        <v>4659</v>
      </c>
      <c r="C2278" t="str">
        <f t="shared" si="35"/>
        <v>Kraai</v>
      </c>
      <c r="D2278" t="s">
        <v>6371</v>
      </c>
      <c r="E2278" t="s">
        <v>6342</v>
      </c>
    </row>
    <row r="2279" spans="1:5" ht="15.5" x14ac:dyDescent="0.35">
      <c r="A2279" s="1" t="s">
        <v>79</v>
      </c>
      <c r="B2279" s="1" t="s">
        <v>4660</v>
      </c>
      <c r="C2279" t="str">
        <f t="shared" si="35"/>
        <v>Larosa</v>
      </c>
      <c r="D2279" t="s">
        <v>6372</v>
      </c>
      <c r="E2279" t="s">
        <v>4817</v>
      </c>
    </row>
    <row r="2280" spans="1:5" ht="15.5" x14ac:dyDescent="0.35">
      <c r="A2280" s="1" t="s">
        <v>78</v>
      </c>
      <c r="B2280" s="1" t="s">
        <v>4661</v>
      </c>
      <c r="C2280" t="str">
        <f t="shared" si="35"/>
        <v>King</v>
      </c>
      <c r="D2280" t="s">
        <v>6372</v>
      </c>
      <c r="E2280" t="s">
        <v>6343</v>
      </c>
    </row>
    <row r="2281" spans="1:5" ht="15.5" x14ac:dyDescent="0.35">
      <c r="A2281" s="1" t="s">
        <v>77</v>
      </c>
      <c r="B2281" s="1" t="s">
        <v>4662</v>
      </c>
      <c r="C2281" t="str">
        <f t="shared" si="35"/>
        <v>Haney</v>
      </c>
      <c r="D2281" t="s">
        <v>6372</v>
      </c>
      <c r="E2281" t="s">
        <v>4793</v>
      </c>
    </row>
    <row r="2282" spans="1:5" ht="15.5" x14ac:dyDescent="0.35">
      <c r="A2282" s="1" t="s">
        <v>76</v>
      </c>
      <c r="B2282" s="1" t="s">
        <v>4663</v>
      </c>
      <c r="C2282" t="str">
        <f t="shared" si="35"/>
        <v>Boulay</v>
      </c>
      <c r="D2282" t="s">
        <v>6372</v>
      </c>
      <c r="E2282" t="s">
        <v>6344</v>
      </c>
    </row>
    <row r="2283" spans="1:5" ht="15.5" x14ac:dyDescent="0.35">
      <c r="A2283" s="1" t="s">
        <v>75</v>
      </c>
      <c r="B2283" s="1" t="s">
        <v>4664</v>
      </c>
      <c r="C2283" t="str">
        <f t="shared" si="35"/>
        <v>Peters</v>
      </c>
      <c r="D2283" t="s">
        <v>6371</v>
      </c>
      <c r="E2283" t="s">
        <v>4797</v>
      </c>
    </row>
    <row r="2284" spans="1:5" ht="15.5" x14ac:dyDescent="0.35">
      <c r="A2284" s="1" t="s">
        <v>74</v>
      </c>
      <c r="B2284" s="1" t="s">
        <v>4665</v>
      </c>
      <c r="C2284" t="str">
        <f t="shared" si="35"/>
        <v>Luy</v>
      </c>
      <c r="D2284" t="s">
        <v>6372</v>
      </c>
      <c r="E2284" t="s">
        <v>4730</v>
      </c>
    </row>
    <row r="2285" spans="1:5" ht="15.5" x14ac:dyDescent="0.35">
      <c r="A2285" s="1" t="s">
        <v>73</v>
      </c>
      <c r="B2285" s="1" t="s">
        <v>4666</v>
      </c>
      <c r="C2285" t="str">
        <f t="shared" si="35"/>
        <v>Fava</v>
      </c>
      <c r="D2285" t="s">
        <v>6371</v>
      </c>
      <c r="E2285" t="s">
        <v>5450</v>
      </c>
    </row>
    <row r="2286" spans="1:5" ht="15.5" x14ac:dyDescent="0.35">
      <c r="A2286" s="1" t="s">
        <v>72</v>
      </c>
      <c r="B2286" s="1" t="s">
        <v>4667</v>
      </c>
      <c r="C2286" t="str">
        <f t="shared" si="35"/>
        <v>Montoya</v>
      </c>
      <c r="D2286" t="s">
        <v>6372</v>
      </c>
      <c r="E2286" t="s">
        <v>6345</v>
      </c>
    </row>
    <row r="2287" spans="1:5" ht="15.5" x14ac:dyDescent="0.35">
      <c r="A2287" s="1" t="s">
        <v>71</v>
      </c>
      <c r="B2287" s="1" t="s">
        <v>4668</v>
      </c>
      <c r="C2287" t="str">
        <f t="shared" si="35"/>
        <v>Bain</v>
      </c>
      <c r="D2287" t="s">
        <v>6371</v>
      </c>
      <c r="E2287" t="s">
        <v>4805</v>
      </c>
    </row>
    <row r="2288" spans="1:5" ht="15.5" x14ac:dyDescent="0.35">
      <c r="A2288" s="1" t="s">
        <v>70</v>
      </c>
      <c r="B2288" s="1" t="s">
        <v>4669</v>
      </c>
      <c r="C2288" t="str">
        <f t="shared" si="35"/>
        <v>Albertson</v>
      </c>
      <c r="D2288" t="s">
        <v>6372</v>
      </c>
      <c r="E2288" t="s">
        <v>6346</v>
      </c>
    </row>
    <row r="2289" spans="1:5" ht="15.5" x14ac:dyDescent="0.35">
      <c r="A2289" s="1" t="s">
        <v>69</v>
      </c>
      <c r="B2289" s="1" t="s">
        <v>4670</v>
      </c>
      <c r="C2289" t="str">
        <f t="shared" si="35"/>
        <v>Barger</v>
      </c>
      <c r="D2289" t="s">
        <v>6371</v>
      </c>
      <c r="E2289" t="s">
        <v>5813</v>
      </c>
    </row>
    <row r="2290" spans="1:5" ht="15.5" x14ac:dyDescent="0.35">
      <c r="A2290" s="1" t="s">
        <v>68</v>
      </c>
      <c r="B2290" s="1" t="s">
        <v>4671</v>
      </c>
      <c r="C2290" t="str">
        <f t="shared" si="35"/>
        <v>Fraioli</v>
      </c>
      <c r="D2290" t="s">
        <v>6372</v>
      </c>
      <c r="E2290" t="s">
        <v>6347</v>
      </c>
    </row>
    <row r="2291" spans="1:5" ht="15.5" x14ac:dyDescent="0.35">
      <c r="A2291" s="1" t="s">
        <v>67</v>
      </c>
      <c r="B2291" s="1" t="s">
        <v>4672</v>
      </c>
      <c r="C2291" t="str">
        <f t="shared" si="35"/>
        <v>April</v>
      </c>
      <c r="D2291" t="s">
        <v>6372</v>
      </c>
      <c r="E2291" t="s">
        <v>6348</v>
      </c>
    </row>
    <row r="2292" spans="1:5" ht="15.5" x14ac:dyDescent="0.35">
      <c r="A2292" s="1" t="s">
        <v>66</v>
      </c>
      <c r="B2292" s="1" t="s">
        <v>4673</v>
      </c>
      <c r="C2292" t="str">
        <f t="shared" si="35"/>
        <v>King</v>
      </c>
      <c r="D2292" t="s">
        <v>6371</v>
      </c>
      <c r="E2292" t="s">
        <v>4959</v>
      </c>
    </row>
    <row r="2293" spans="1:5" ht="15.5" x14ac:dyDescent="0.35">
      <c r="A2293" s="1" t="s">
        <v>65</v>
      </c>
      <c r="B2293" s="1" t="s">
        <v>4674</v>
      </c>
      <c r="C2293" t="str">
        <f t="shared" si="35"/>
        <v>Talhelm</v>
      </c>
      <c r="D2293" t="s">
        <v>6372</v>
      </c>
      <c r="E2293" t="s">
        <v>6349</v>
      </c>
    </row>
    <row r="2294" spans="1:5" ht="15.5" x14ac:dyDescent="0.35">
      <c r="A2294" s="1" t="s">
        <v>64</v>
      </c>
      <c r="B2294" s="1" t="s">
        <v>4675</v>
      </c>
      <c r="C2294" t="str">
        <f t="shared" si="35"/>
        <v>Regnier</v>
      </c>
      <c r="D2294" t="s">
        <v>6372</v>
      </c>
      <c r="E2294" t="s">
        <v>4766</v>
      </c>
    </row>
    <row r="2295" spans="1:5" ht="15.5" x14ac:dyDescent="0.35">
      <c r="A2295" s="1" t="s">
        <v>63</v>
      </c>
      <c r="B2295" s="1" t="s">
        <v>4676</v>
      </c>
      <c r="C2295" t="str">
        <f t="shared" si="35"/>
        <v>Treece</v>
      </c>
      <c r="D2295" t="s">
        <v>6371</v>
      </c>
      <c r="E2295" t="s">
        <v>4805</v>
      </c>
    </row>
    <row r="2296" spans="1:5" ht="15.5" x14ac:dyDescent="0.35">
      <c r="A2296" s="1" t="s">
        <v>62</v>
      </c>
      <c r="B2296" s="1" t="s">
        <v>4677</v>
      </c>
      <c r="C2296" t="str">
        <f t="shared" si="35"/>
        <v>Beisel</v>
      </c>
      <c r="D2296" t="s">
        <v>6372</v>
      </c>
      <c r="E2296" t="s">
        <v>5308</v>
      </c>
    </row>
    <row r="2297" spans="1:5" ht="15.5" x14ac:dyDescent="0.35">
      <c r="A2297" s="1" t="s">
        <v>61</v>
      </c>
      <c r="B2297" s="1" t="s">
        <v>4678</v>
      </c>
      <c r="C2297" t="str">
        <f t="shared" si="35"/>
        <v>Enke</v>
      </c>
      <c r="D2297" t="s">
        <v>6372</v>
      </c>
      <c r="E2297" t="s">
        <v>6350</v>
      </c>
    </row>
    <row r="2298" spans="1:5" ht="15.5" x14ac:dyDescent="0.35">
      <c r="A2298" s="1" t="s">
        <v>60</v>
      </c>
      <c r="B2298" s="1" t="s">
        <v>4679</v>
      </c>
      <c r="C2298" t="str">
        <f t="shared" si="35"/>
        <v>Ruiz-Tagle Barros</v>
      </c>
      <c r="D2298" t="s">
        <v>6372</v>
      </c>
      <c r="E2298" t="s">
        <v>6351</v>
      </c>
    </row>
    <row r="2299" spans="1:5" ht="15.5" x14ac:dyDescent="0.35">
      <c r="A2299" s="1" t="s">
        <v>59</v>
      </c>
      <c r="B2299" s="1" t="s">
        <v>4680</v>
      </c>
      <c r="C2299" t="str">
        <f t="shared" si="35"/>
        <v>Ferrell</v>
      </c>
      <c r="D2299" t="s">
        <v>6371</v>
      </c>
      <c r="E2299" t="s">
        <v>6352</v>
      </c>
    </row>
    <row r="2300" spans="1:5" ht="15.5" x14ac:dyDescent="0.35">
      <c r="A2300" s="1" t="s">
        <v>58</v>
      </c>
      <c r="B2300" s="1" t="s">
        <v>4681</v>
      </c>
      <c r="C2300" t="str">
        <f t="shared" si="35"/>
        <v>Gates</v>
      </c>
      <c r="D2300" t="s">
        <v>6372</v>
      </c>
      <c r="E2300" t="s">
        <v>6353</v>
      </c>
    </row>
    <row r="2301" spans="1:5" ht="15.5" x14ac:dyDescent="0.35">
      <c r="A2301" s="1" t="s">
        <v>57</v>
      </c>
      <c r="B2301" s="1" t="s">
        <v>4682</v>
      </c>
      <c r="C2301" t="str">
        <f t="shared" si="35"/>
        <v>Jeffers</v>
      </c>
      <c r="D2301" t="s">
        <v>6372</v>
      </c>
      <c r="E2301" t="s">
        <v>4796</v>
      </c>
    </row>
    <row r="2302" spans="1:5" ht="15.5" x14ac:dyDescent="0.35">
      <c r="A2302" s="1" t="s">
        <v>56</v>
      </c>
      <c r="B2302" s="1" t="s">
        <v>4683</v>
      </c>
      <c r="C2302" t="str">
        <f t="shared" si="35"/>
        <v>Sulhanek</v>
      </c>
      <c r="D2302" t="s">
        <v>6372</v>
      </c>
      <c r="E2302" t="s">
        <v>6354</v>
      </c>
    </row>
    <row r="2303" spans="1:5" ht="15.5" x14ac:dyDescent="0.35">
      <c r="A2303" s="1" t="s">
        <v>55</v>
      </c>
      <c r="B2303" s="1" t="s">
        <v>4684</v>
      </c>
      <c r="C2303" t="str">
        <f t="shared" si="35"/>
        <v>Ozahowski</v>
      </c>
      <c r="D2303" t="s">
        <v>6372</v>
      </c>
      <c r="E2303" t="s">
        <v>4730</v>
      </c>
    </row>
    <row r="2304" spans="1:5" ht="15.5" x14ac:dyDescent="0.35">
      <c r="A2304" s="1" t="s">
        <v>54</v>
      </c>
      <c r="B2304" s="1" t="s">
        <v>4685</v>
      </c>
      <c r="C2304" t="str">
        <f t="shared" ref="C2304:C2336" si="36">LEFT(B2304,FIND(",",B2304)-1)</f>
        <v>Caron</v>
      </c>
      <c r="D2304" t="s">
        <v>6371</v>
      </c>
      <c r="E2304" t="s">
        <v>6355</v>
      </c>
    </row>
    <row r="2305" spans="1:5" ht="15.5" x14ac:dyDescent="0.35">
      <c r="A2305" s="1" t="s">
        <v>53</v>
      </c>
      <c r="B2305" s="1" t="s">
        <v>4686</v>
      </c>
      <c r="C2305" t="str">
        <f t="shared" si="36"/>
        <v>Fullarton</v>
      </c>
      <c r="D2305" t="s">
        <v>6372</v>
      </c>
      <c r="E2305" t="s">
        <v>5118</v>
      </c>
    </row>
    <row r="2306" spans="1:5" ht="15.5" x14ac:dyDescent="0.35">
      <c r="A2306" s="1" t="s">
        <v>52</v>
      </c>
      <c r="B2306" s="1" t="s">
        <v>4687</v>
      </c>
      <c r="C2306" t="str">
        <f t="shared" si="36"/>
        <v>Lindgren</v>
      </c>
      <c r="D2306" t="s">
        <v>6372</v>
      </c>
      <c r="E2306" t="s">
        <v>6356</v>
      </c>
    </row>
    <row r="2307" spans="1:5" ht="15.5" x14ac:dyDescent="0.35">
      <c r="A2307" s="1" t="s">
        <v>51</v>
      </c>
      <c r="B2307" s="1" t="s">
        <v>4688</v>
      </c>
      <c r="C2307" t="str">
        <f t="shared" si="36"/>
        <v>Akiha</v>
      </c>
      <c r="D2307" t="s">
        <v>6372</v>
      </c>
      <c r="E2307" t="s">
        <v>5584</v>
      </c>
    </row>
    <row r="2308" spans="1:5" ht="15.5" x14ac:dyDescent="0.35">
      <c r="A2308" s="1" t="s">
        <v>50</v>
      </c>
      <c r="B2308" s="1" t="s">
        <v>4689</v>
      </c>
      <c r="C2308" t="str">
        <f t="shared" si="36"/>
        <v>Sweny</v>
      </c>
      <c r="D2308" t="s">
        <v>6371</v>
      </c>
      <c r="E2308" t="s">
        <v>4975</v>
      </c>
    </row>
    <row r="2309" spans="1:5" ht="15.5" x14ac:dyDescent="0.35">
      <c r="A2309" s="1" t="s">
        <v>49</v>
      </c>
      <c r="B2309" s="1" t="s">
        <v>4690</v>
      </c>
      <c r="C2309" t="str">
        <f t="shared" si="36"/>
        <v>Tobin</v>
      </c>
      <c r="D2309" t="s">
        <v>6371</v>
      </c>
      <c r="E2309" t="s">
        <v>5997</v>
      </c>
    </row>
    <row r="2310" spans="1:5" ht="15.5" x14ac:dyDescent="0.35">
      <c r="A2310" s="1" t="s">
        <v>48</v>
      </c>
      <c r="B2310" s="1" t="s">
        <v>4691</v>
      </c>
      <c r="C2310" t="str">
        <f t="shared" si="36"/>
        <v>Pedersen</v>
      </c>
      <c r="D2310" t="s">
        <v>6371</v>
      </c>
      <c r="E2310" t="s">
        <v>5980</v>
      </c>
    </row>
    <row r="2311" spans="1:5" ht="15.5" x14ac:dyDescent="0.35">
      <c r="A2311" s="1" t="s">
        <v>47</v>
      </c>
      <c r="B2311" s="1" t="s">
        <v>4692</v>
      </c>
      <c r="C2311" t="str">
        <f t="shared" si="36"/>
        <v>Lynch</v>
      </c>
      <c r="D2311" t="s">
        <v>6372</v>
      </c>
      <c r="E2311" t="s">
        <v>4864</v>
      </c>
    </row>
    <row r="2312" spans="1:5" ht="15.5" x14ac:dyDescent="0.35">
      <c r="A2312" s="1" t="s">
        <v>46</v>
      </c>
      <c r="B2312" s="1" t="s">
        <v>4693</v>
      </c>
      <c r="C2312" t="str">
        <f t="shared" si="36"/>
        <v>Keys</v>
      </c>
      <c r="D2312" t="s">
        <v>6373</v>
      </c>
      <c r="E2312" t="s">
        <v>5259</v>
      </c>
    </row>
    <row r="2313" spans="1:5" ht="15.5" x14ac:dyDescent="0.35">
      <c r="A2313" s="1" t="s">
        <v>45</v>
      </c>
      <c r="B2313" s="1" t="s">
        <v>4694</v>
      </c>
      <c r="C2313" t="str">
        <f t="shared" si="36"/>
        <v>Wilbur</v>
      </c>
      <c r="D2313" t="s">
        <v>6371</v>
      </c>
      <c r="E2313" t="s">
        <v>4773</v>
      </c>
    </row>
    <row r="2314" spans="1:5" ht="15.5" x14ac:dyDescent="0.35">
      <c r="A2314" s="1" t="s">
        <v>44</v>
      </c>
      <c r="B2314" s="1" t="s">
        <v>4695</v>
      </c>
      <c r="C2314" t="str">
        <f t="shared" si="36"/>
        <v>Ditota</v>
      </c>
      <c r="D2314" t="s">
        <v>6372</v>
      </c>
      <c r="E2314" t="s">
        <v>4757</v>
      </c>
    </row>
    <row r="2315" spans="1:5" ht="15.5" x14ac:dyDescent="0.35">
      <c r="A2315" s="1" t="s">
        <v>43</v>
      </c>
      <c r="B2315" s="1" t="s">
        <v>4696</v>
      </c>
      <c r="C2315" t="str">
        <f t="shared" si="36"/>
        <v>Horbol</v>
      </c>
      <c r="D2315" t="s">
        <v>6371</v>
      </c>
      <c r="E2315" t="s">
        <v>5068</v>
      </c>
    </row>
    <row r="2316" spans="1:5" ht="15.5" x14ac:dyDescent="0.35">
      <c r="A2316" s="1" t="s">
        <v>42</v>
      </c>
      <c r="B2316" s="1" t="s">
        <v>4697</v>
      </c>
      <c r="C2316" t="str">
        <f t="shared" si="36"/>
        <v>O'Rourke</v>
      </c>
      <c r="D2316" t="s">
        <v>6371</v>
      </c>
      <c r="E2316" t="s">
        <v>6357</v>
      </c>
    </row>
    <row r="2317" spans="1:5" ht="15.5" x14ac:dyDescent="0.35">
      <c r="A2317" s="1" t="s">
        <v>40</v>
      </c>
      <c r="B2317" s="1" t="s">
        <v>4698</v>
      </c>
      <c r="C2317" t="str">
        <f t="shared" si="36"/>
        <v>Williams</v>
      </c>
      <c r="D2317" t="s">
        <v>6372</v>
      </c>
      <c r="E2317" t="s">
        <v>6358</v>
      </c>
    </row>
    <row r="2318" spans="1:5" ht="15.5" x14ac:dyDescent="0.35">
      <c r="A2318" s="1" t="s">
        <v>39</v>
      </c>
      <c r="B2318" s="1" t="s">
        <v>4699</v>
      </c>
      <c r="C2318" t="str">
        <f t="shared" si="36"/>
        <v>Murakami</v>
      </c>
      <c r="D2318" t="s">
        <v>6372</v>
      </c>
      <c r="E2318" t="s">
        <v>5358</v>
      </c>
    </row>
    <row r="2319" spans="1:5" ht="15.5" x14ac:dyDescent="0.35">
      <c r="A2319" s="1" t="s">
        <v>38</v>
      </c>
      <c r="B2319" s="1" t="s">
        <v>4700</v>
      </c>
      <c r="C2319" t="str">
        <f t="shared" si="36"/>
        <v>Gagnon</v>
      </c>
      <c r="D2319" t="s">
        <v>6371</v>
      </c>
      <c r="E2319" t="s">
        <v>6359</v>
      </c>
    </row>
    <row r="2320" spans="1:5" ht="15.5" x14ac:dyDescent="0.35">
      <c r="A2320" s="1" t="s">
        <v>37</v>
      </c>
      <c r="B2320" s="1" t="s">
        <v>4701</v>
      </c>
      <c r="C2320" t="str">
        <f t="shared" si="36"/>
        <v>Petermann</v>
      </c>
      <c r="D2320" t="s">
        <v>6372</v>
      </c>
      <c r="E2320" t="s">
        <v>6360</v>
      </c>
    </row>
    <row r="2321" spans="1:5" ht="15.5" x14ac:dyDescent="0.35">
      <c r="A2321" s="1" t="s">
        <v>35</v>
      </c>
      <c r="B2321" s="1" t="s">
        <v>4702</v>
      </c>
      <c r="C2321" t="str">
        <f t="shared" si="36"/>
        <v>Graves - Rostro</v>
      </c>
      <c r="D2321" t="s">
        <v>6371</v>
      </c>
      <c r="E2321" t="s">
        <v>6361</v>
      </c>
    </row>
    <row r="2322" spans="1:5" ht="15.5" x14ac:dyDescent="0.35">
      <c r="A2322" s="1" t="s">
        <v>33</v>
      </c>
      <c r="B2322" s="1" t="s">
        <v>4703</v>
      </c>
      <c r="C2322" t="str">
        <f t="shared" si="36"/>
        <v>Danielson</v>
      </c>
      <c r="D2322" t="s">
        <v>6372</v>
      </c>
      <c r="E2322" t="s">
        <v>4808</v>
      </c>
    </row>
    <row r="2323" spans="1:5" ht="15.5" x14ac:dyDescent="0.35">
      <c r="A2323" s="1" t="s">
        <v>32</v>
      </c>
      <c r="B2323" s="1" t="s">
        <v>4704</v>
      </c>
      <c r="C2323" t="str">
        <f t="shared" si="36"/>
        <v>Street</v>
      </c>
      <c r="D2323" t="s">
        <v>6371</v>
      </c>
      <c r="E2323" t="s">
        <v>6362</v>
      </c>
    </row>
    <row r="2324" spans="1:5" ht="15.5" x14ac:dyDescent="0.35">
      <c r="A2324" s="1" t="s">
        <v>31</v>
      </c>
      <c r="B2324" s="1" t="s">
        <v>4705</v>
      </c>
      <c r="C2324" t="str">
        <f t="shared" si="36"/>
        <v>Buss</v>
      </c>
      <c r="D2324" t="s">
        <v>6372</v>
      </c>
      <c r="E2324" t="s">
        <v>4864</v>
      </c>
    </row>
    <row r="2325" spans="1:5" ht="15.5" x14ac:dyDescent="0.35">
      <c r="A2325" s="1" t="s">
        <v>28</v>
      </c>
      <c r="B2325" s="1" t="s">
        <v>4706</v>
      </c>
      <c r="C2325" t="str">
        <f t="shared" si="36"/>
        <v>Duffy</v>
      </c>
      <c r="D2325" t="s">
        <v>6371</v>
      </c>
      <c r="E2325" t="s">
        <v>6363</v>
      </c>
    </row>
    <row r="2326" spans="1:5" ht="15.5" x14ac:dyDescent="0.35">
      <c r="A2326" s="1" t="s">
        <v>27</v>
      </c>
      <c r="B2326" s="1" t="s">
        <v>4707</v>
      </c>
      <c r="C2326" t="str">
        <f t="shared" si="36"/>
        <v>Hines</v>
      </c>
      <c r="D2326" t="s">
        <v>6372</v>
      </c>
      <c r="E2326" t="s">
        <v>6364</v>
      </c>
    </row>
    <row r="2327" spans="1:5" ht="15.5" x14ac:dyDescent="0.35">
      <c r="A2327" s="1" t="s">
        <v>26</v>
      </c>
      <c r="B2327" s="1" t="s">
        <v>4708</v>
      </c>
      <c r="C2327" t="str">
        <f t="shared" si="36"/>
        <v>Castro</v>
      </c>
      <c r="D2327" t="s">
        <v>6372</v>
      </c>
      <c r="E2327" t="s">
        <v>6365</v>
      </c>
    </row>
    <row r="2328" spans="1:5" ht="15.5" x14ac:dyDescent="0.35">
      <c r="A2328" s="1" t="s">
        <v>25</v>
      </c>
      <c r="B2328" s="1" t="s">
        <v>4709</v>
      </c>
      <c r="C2328" t="str">
        <f t="shared" si="36"/>
        <v>Howell</v>
      </c>
      <c r="D2328" t="s">
        <v>6371</v>
      </c>
      <c r="E2328" t="s">
        <v>5565</v>
      </c>
    </row>
    <row r="2329" spans="1:5" ht="15.5" x14ac:dyDescent="0.35">
      <c r="A2329" s="1" t="s">
        <v>24</v>
      </c>
      <c r="B2329" s="1" t="s">
        <v>4710</v>
      </c>
      <c r="C2329" t="str">
        <f t="shared" si="36"/>
        <v>Avery</v>
      </c>
      <c r="D2329" t="s">
        <v>6371</v>
      </c>
      <c r="E2329" t="s">
        <v>4741</v>
      </c>
    </row>
    <row r="2330" spans="1:5" ht="15.5" x14ac:dyDescent="0.35">
      <c r="A2330" s="1" t="s">
        <v>23</v>
      </c>
      <c r="B2330" s="1" t="s">
        <v>4711</v>
      </c>
      <c r="C2330" t="str">
        <f t="shared" si="36"/>
        <v>Bohinski</v>
      </c>
      <c r="D2330" t="s">
        <v>6371</v>
      </c>
      <c r="E2330" t="s">
        <v>6366</v>
      </c>
    </row>
    <row r="2331" spans="1:5" ht="15.5" x14ac:dyDescent="0.35">
      <c r="A2331" s="1" t="s">
        <v>21</v>
      </c>
      <c r="B2331" s="1" t="s">
        <v>4712</v>
      </c>
      <c r="C2331" t="str">
        <f t="shared" si="36"/>
        <v>Kohls</v>
      </c>
      <c r="D2331" t="s">
        <v>6371</v>
      </c>
      <c r="E2331" t="s">
        <v>6367</v>
      </c>
    </row>
    <row r="2332" spans="1:5" ht="15.5" x14ac:dyDescent="0.35">
      <c r="A2332" s="1" t="s">
        <v>20</v>
      </c>
      <c r="B2332" s="1" t="s">
        <v>4713</v>
      </c>
      <c r="C2332" t="str">
        <f t="shared" si="36"/>
        <v>Brietzke</v>
      </c>
      <c r="D2332" t="s">
        <v>6372</v>
      </c>
      <c r="E2332" t="s">
        <v>5080</v>
      </c>
    </row>
    <row r="2333" spans="1:5" ht="15.5" x14ac:dyDescent="0.35">
      <c r="A2333" s="1" t="s">
        <v>18</v>
      </c>
      <c r="B2333" s="1" t="s">
        <v>4714</v>
      </c>
      <c r="C2333" t="str">
        <f t="shared" si="36"/>
        <v>Riveros Gonzalez</v>
      </c>
      <c r="D2333" t="s">
        <v>6372</v>
      </c>
      <c r="E2333" t="s">
        <v>6368</v>
      </c>
    </row>
    <row r="2334" spans="1:5" ht="15.5" x14ac:dyDescent="0.35">
      <c r="A2334" s="1" t="s">
        <v>16</v>
      </c>
      <c r="B2334" s="1" t="s">
        <v>4715</v>
      </c>
      <c r="C2334" t="str">
        <f t="shared" si="36"/>
        <v>Albano</v>
      </c>
      <c r="D2334" t="s">
        <v>6371</v>
      </c>
      <c r="E2334" t="s">
        <v>5988</v>
      </c>
    </row>
    <row r="2335" spans="1:5" ht="15.5" x14ac:dyDescent="0.35">
      <c r="A2335" s="1" t="s">
        <v>13</v>
      </c>
      <c r="B2335" s="1" t="s">
        <v>4716</v>
      </c>
      <c r="C2335" t="str">
        <f t="shared" si="36"/>
        <v>Rosendahl</v>
      </c>
      <c r="E2335" t="s">
        <v>6369</v>
      </c>
    </row>
    <row r="2336" spans="1:5" ht="15.5" x14ac:dyDescent="0.35">
      <c r="A2336" s="1" t="s">
        <v>8</v>
      </c>
      <c r="B2336" s="1" t="s">
        <v>4717</v>
      </c>
      <c r="C2336" t="str">
        <f t="shared" si="36"/>
        <v>German</v>
      </c>
      <c r="E2336" t="s">
        <v>6370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G5" sqref="G5"/>
    </sheetView>
  </sheetViews>
  <sheetFormatPr defaultRowHeight="14.5" x14ac:dyDescent="0.35"/>
  <cols>
    <col min="1" max="1" width="11.81640625" bestFit="1" customWidth="1"/>
    <col min="3" max="3" width="12.26953125" bestFit="1" customWidth="1"/>
    <col min="5" max="5" width="10.1796875" customWidth="1"/>
    <col min="6" max="6" width="11.7265625" bestFit="1" customWidth="1"/>
    <col min="7" max="7" width="15.1796875" bestFit="1" customWidth="1"/>
    <col min="8" max="8" width="13.7265625" bestFit="1" customWidth="1"/>
    <col min="9" max="9" width="24.26953125" bestFit="1" customWidth="1"/>
  </cols>
  <sheetData>
    <row r="1" spans="1:15" ht="19" customHeight="1" x14ac:dyDescent="0.35">
      <c r="A1" s="4" t="s">
        <v>0</v>
      </c>
      <c r="B1" s="4" t="s">
        <v>2372</v>
      </c>
      <c r="C1" s="9" t="s">
        <v>6377</v>
      </c>
      <c r="D1" s="4" t="s">
        <v>2373</v>
      </c>
      <c r="E1" s="9" t="s">
        <v>6378</v>
      </c>
      <c r="F1" s="4" t="s">
        <v>2374</v>
      </c>
      <c r="G1" s="4" t="s">
        <v>2375</v>
      </c>
      <c r="H1" s="4" t="s">
        <v>2376</v>
      </c>
      <c r="I1" s="4" t="s">
        <v>2377</v>
      </c>
      <c r="J1" s="4" t="s">
        <v>2378</v>
      </c>
    </row>
    <row r="2" spans="1:15" x14ac:dyDescent="0.35">
      <c r="A2" t="s">
        <v>2371</v>
      </c>
      <c r="B2">
        <v>47.41</v>
      </c>
      <c r="C2" t="str">
        <f>IF(B2&lt;18.5,"Underweight",
 IF(B2&lt;=24.9,"Normal Weight",
 IF(B2&lt;=29.9,"Overweight","Obesity")))</f>
        <v>Obesity</v>
      </c>
      <c r="D2">
        <v>7.47</v>
      </c>
      <c r="E2" t="str">
        <f>IF(D2&lt;5.7,"Normal",IF(D2&lt;=6.4,"Prediabetes","Diabetes"))</f>
        <v>Diabetes</v>
      </c>
      <c r="F2" t="s">
        <v>2379</v>
      </c>
      <c r="G2" t="s">
        <v>2379</v>
      </c>
      <c r="H2" t="s">
        <v>2379</v>
      </c>
      <c r="I2">
        <v>0</v>
      </c>
      <c r="J2" t="s">
        <v>2381</v>
      </c>
      <c r="L2">
        <f>COUNTIF(A:A," ")</f>
        <v>0</v>
      </c>
      <c r="M2" t="str" cm="1">
        <f t="array" ref="M2:M5">_xlfn.UNIQUE(F:F)</f>
        <v>Heart Issues</v>
      </c>
      <c r="O2" t="str" cm="1">
        <f t="array" ref="O2:O5">_xlfn.UNIQUE(J:J)</f>
        <v>smoker</v>
      </c>
    </row>
    <row r="3" spans="1:15" x14ac:dyDescent="0.35">
      <c r="A3" t="s">
        <v>2370</v>
      </c>
      <c r="B3">
        <v>30.36</v>
      </c>
      <c r="C3" t="str">
        <f t="shared" ref="C3:C66" si="0">IF(B3&lt;18.5,"Underweight",
 IF(B3&lt;=24.9,"Normal Weight",
 IF(B3&lt;=29.9,"Overweight","Obesity")))</f>
        <v>Obesity</v>
      </c>
      <c r="D3">
        <v>5.77</v>
      </c>
      <c r="E3" t="str">
        <f t="shared" ref="E3:E66" si="1">IF(D3&lt;5.7,"Normal",IF(D3&lt;=6.4,"Prediabetes","Diabetes"))</f>
        <v>Prediabetes</v>
      </c>
      <c r="F3" t="s">
        <v>2379</v>
      </c>
      <c r="G3" t="s">
        <v>2379</v>
      </c>
      <c r="H3" t="s">
        <v>2379</v>
      </c>
      <c r="I3">
        <v>0</v>
      </c>
      <c r="J3" t="s">
        <v>2381</v>
      </c>
      <c r="L3">
        <f>COUNTIF(B:B,"?")</f>
        <v>0</v>
      </c>
      <c r="M3" t="str">
        <v>No</v>
      </c>
      <c r="O3" t="str">
        <v>Yes</v>
      </c>
    </row>
    <row r="4" spans="1:15" x14ac:dyDescent="0.35">
      <c r="A4" t="s">
        <v>2369</v>
      </c>
      <c r="B4">
        <v>34.484999999999999</v>
      </c>
      <c r="C4" t="str">
        <f t="shared" si="0"/>
        <v>Obesity</v>
      </c>
      <c r="D4">
        <v>11.87</v>
      </c>
      <c r="E4" t="str">
        <f t="shared" si="1"/>
        <v>Diabetes</v>
      </c>
      <c r="F4" t="s">
        <v>2381</v>
      </c>
      <c r="G4" t="s">
        <v>2379</v>
      </c>
      <c r="H4" t="s">
        <v>2379</v>
      </c>
      <c r="I4">
        <v>2</v>
      </c>
      <c r="J4" t="s">
        <v>2381</v>
      </c>
      <c r="L4">
        <f>COUNTIF(D:D,"?")</f>
        <v>0</v>
      </c>
      <c r="M4" t="str">
        <v>Yes</v>
      </c>
      <c r="O4" t="str">
        <v>No</v>
      </c>
    </row>
    <row r="5" spans="1:15" x14ac:dyDescent="0.35">
      <c r="A5" t="s">
        <v>2368</v>
      </c>
      <c r="B5">
        <v>38.094999999999999</v>
      </c>
      <c r="C5" t="str">
        <f t="shared" si="0"/>
        <v>Obesity</v>
      </c>
      <c r="D5">
        <v>6.05</v>
      </c>
      <c r="E5" t="str">
        <f t="shared" si="1"/>
        <v>Prediabetes</v>
      </c>
      <c r="F5" t="s">
        <v>2379</v>
      </c>
      <c r="G5" t="s">
        <v>2379</v>
      </c>
      <c r="H5" t="s">
        <v>2379</v>
      </c>
      <c r="I5">
        <v>0</v>
      </c>
      <c r="J5" t="s">
        <v>2381</v>
      </c>
      <c r="L5">
        <f>COUNTIF(F:F,"?")</f>
        <v>0</v>
      </c>
      <c r="M5">
        <v>0</v>
      </c>
      <c r="O5">
        <v>0</v>
      </c>
    </row>
    <row r="6" spans="1:15" x14ac:dyDescent="0.35">
      <c r="A6" t="s">
        <v>2367</v>
      </c>
      <c r="B6">
        <v>35.53</v>
      </c>
      <c r="C6" t="str">
        <f t="shared" si="0"/>
        <v>Obesity</v>
      </c>
      <c r="D6">
        <v>5.45</v>
      </c>
      <c r="E6" t="str">
        <f t="shared" si="1"/>
        <v>Normal</v>
      </c>
      <c r="F6" t="s">
        <v>2379</v>
      </c>
      <c r="G6" t="s">
        <v>2379</v>
      </c>
      <c r="H6" t="s">
        <v>2379</v>
      </c>
      <c r="I6">
        <v>0</v>
      </c>
      <c r="J6" t="s">
        <v>2381</v>
      </c>
      <c r="L6">
        <f>COUNTIF(G:G,"?")</f>
        <v>0</v>
      </c>
      <c r="M6">
        <f>COUNTIF(F:F,"0")</f>
        <v>0</v>
      </c>
    </row>
    <row r="7" spans="1:15" x14ac:dyDescent="0.35">
      <c r="A7" t="s">
        <v>2366</v>
      </c>
      <c r="B7">
        <v>32.799999999999997</v>
      </c>
      <c r="C7" t="str">
        <f t="shared" si="0"/>
        <v>Obesity</v>
      </c>
      <c r="D7">
        <v>6.59</v>
      </c>
      <c r="E7" t="str">
        <f t="shared" si="1"/>
        <v>Diabetes</v>
      </c>
      <c r="F7" t="s">
        <v>2379</v>
      </c>
      <c r="G7" t="s">
        <v>2379</v>
      </c>
      <c r="H7" t="s">
        <v>2379</v>
      </c>
      <c r="I7">
        <v>0</v>
      </c>
      <c r="J7" t="s">
        <v>2381</v>
      </c>
      <c r="L7">
        <f>COUNTIF(H:H,"?")</f>
        <v>0</v>
      </c>
    </row>
    <row r="8" spans="1:15" x14ac:dyDescent="0.35">
      <c r="A8" t="s">
        <v>2365</v>
      </c>
      <c r="B8">
        <v>36.4</v>
      </c>
      <c r="C8" t="str">
        <f t="shared" si="0"/>
        <v>Obesity</v>
      </c>
      <c r="D8">
        <v>6.07</v>
      </c>
      <c r="E8" t="str">
        <f t="shared" si="1"/>
        <v>Prediabetes</v>
      </c>
      <c r="F8" t="s">
        <v>2379</v>
      </c>
      <c r="G8" t="s">
        <v>2379</v>
      </c>
      <c r="H8" t="s">
        <v>2379</v>
      </c>
      <c r="I8">
        <v>0</v>
      </c>
      <c r="J8" t="s">
        <v>2381</v>
      </c>
      <c r="L8">
        <f>COUNTIF(I:I,"?")</f>
        <v>0</v>
      </c>
    </row>
    <row r="9" spans="1:15" x14ac:dyDescent="0.35">
      <c r="A9" t="s">
        <v>2364</v>
      </c>
      <c r="B9">
        <v>36.96</v>
      </c>
      <c r="C9" t="str">
        <f t="shared" si="0"/>
        <v>Obesity</v>
      </c>
      <c r="D9">
        <v>7.93</v>
      </c>
      <c r="E9" t="str">
        <f t="shared" si="1"/>
        <v>Diabetes</v>
      </c>
      <c r="F9" t="s">
        <v>2379</v>
      </c>
      <c r="G9" t="s">
        <v>2379</v>
      </c>
      <c r="H9" t="s">
        <v>2379</v>
      </c>
      <c r="I9">
        <v>3</v>
      </c>
      <c r="J9" t="s">
        <v>2381</v>
      </c>
      <c r="L9">
        <f>COUNTIF(J:J,"?")</f>
        <v>0</v>
      </c>
    </row>
    <row r="10" spans="1:15" x14ac:dyDescent="0.35">
      <c r="A10" t="s">
        <v>2363</v>
      </c>
      <c r="B10">
        <v>41.14</v>
      </c>
      <c r="C10" t="str">
        <f t="shared" si="0"/>
        <v>Obesity</v>
      </c>
      <c r="D10">
        <v>9.58</v>
      </c>
      <c r="E10" t="str">
        <f t="shared" si="1"/>
        <v>Diabetes</v>
      </c>
      <c r="F10" t="s">
        <v>2381</v>
      </c>
      <c r="G10" t="s">
        <v>2379</v>
      </c>
      <c r="H10" t="s">
        <v>2381</v>
      </c>
      <c r="I10">
        <v>1</v>
      </c>
      <c r="J10" t="s">
        <v>2381</v>
      </c>
    </row>
    <row r="11" spans="1:15" x14ac:dyDescent="0.35">
      <c r="A11" t="s">
        <v>2362</v>
      </c>
      <c r="B11">
        <v>38.06</v>
      </c>
      <c r="C11" t="str">
        <f t="shared" si="0"/>
        <v>Obesity</v>
      </c>
      <c r="D11">
        <v>10.79</v>
      </c>
      <c r="E11" t="str">
        <f t="shared" si="1"/>
        <v>Diabetes</v>
      </c>
      <c r="F11" t="s">
        <v>2379</v>
      </c>
      <c r="G11" t="s">
        <v>2379</v>
      </c>
      <c r="H11" t="s">
        <v>2379</v>
      </c>
      <c r="I11">
        <v>0</v>
      </c>
      <c r="J11" t="s">
        <v>2381</v>
      </c>
      <c r="L11">
        <f>COUNTIF(J:J,"yes")</f>
        <v>488</v>
      </c>
    </row>
    <row r="12" spans="1:15" x14ac:dyDescent="0.35">
      <c r="A12" t="s">
        <v>2361</v>
      </c>
      <c r="B12">
        <v>37.700000000000003</v>
      </c>
      <c r="C12" t="str">
        <f t="shared" si="0"/>
        <v>Obesity</v>
      </c>
      <c r="D12">
        <v>5.96</v>
      </c>
      <c r="E12" t="str">
        <f t="shared" si="1"/>
        <v>Prediabetes</v>
      </c>
      <c r="F12" t="s">
        <v>2381</v>
      </c>
      <c r="G12" t="s">
        <v>2379</v>
      </c>
      <c r="H12" t="s">
        <v>2379</v>
      </c>
      <c r="I12">
        <v>2</v>
      </c>
      <c r="J12" t="s">
        <v>2381</v>
      </c>
      <c r="L12">
        <f>COUNTIF(J:J,"No")</f>
        <v>1847</v>
      </c>
    </row>
    <row r="13" spans="1:15" x14ac:dyDescent="0.35">
      <c r="A13" t="s">
        <v>2360</v>
      </c>
      <c r="B13">
        <v>42.13</v>
      </c>
      <c r="C13" t="str">
        <f t="shared" si="0"/>
        <v>Obesity</v>
      </c>
      <c r="D13">
        <v>11.9</v>
      </c>
      <c r="E13" t="str">
        <f t="shared" si="1"/>
        <v>Diabetes</v>
      </c>
      <c r="F13" t="s">
        <v>2379</v>
      </c>
      <c r="G13" t="s">
        <v>2379</v>
      </c>
      <c r="H13" t="s">
        <v>2379</v>
      </c>
      <c r="I13">
        <v>0</v>
      </c>
      <c r="J13" t="s">
        <v>2381</v>
      </c>
    </row>
    <row r="14" spans="1:15" x14ac:dyDescent="0.35">
      <c r="A14" t="s">
        <v>2359</v>
      </c>
      <c r="B14">
        <v>40.92</v>
      </c>
      <c r="C14" t="str">
        <f t="shared" si="0"/>
        <v>Obesity</v>
      </c>
      <c r="D14">
        <v>8.41</v>
      </c>
      <c r="E14" t="str">
        <f t="shared" si="1"/>
        <v>Diabetes</v>
      </c>
      <c r="F14" t="s">
        <v>2379</v>
      </c>
      <c r="G14" t="s">
        <v>2379</v>
      </c>
      <c r="H14" t="s">
        <v>2379</v>
      </c>
      <c r="I14">
        <v>0</v>
      </c>
      <c r="J14" t="s">
        <v>2381</v>
      </c>
    </row>
    <row r="15" spans="1:15" x14ac:dyDescent="0.35">
      <c r="A15" t="s">
        <v>2358</v>
      </c>
      <c r="B15">
        <v>40.564999999999998</v>
      </c>
      <c r="C15" t="str">
        <f t="shared" si="0"/>
        <v>Obesity</v>
      </c>
      <c r="D15">
        <v>7.02</v>
      </c>
      <c r="E15" t="str">
        <f t="shared" si="1"/>
        <v>Diabetes</v>
      </c>
      <c r="F15" t="s">
        <v>2379</v>
      </c>
      <c r="G15" t="s">
        <v>2379</v>
      </c>
      <c r="H15" t="s">
        <v>2379</v>
      </c>
      <c r="I15">
        <v>0</v>
      </c>
      <c r="J15" t="s">
        <v>2381</v>
      </c>
    </row>
    <row r="16" spans="1:15" x14ac:dyDescent="0.35">
      <c r="A16" t="s">
        <v>2357</v>
      </c>
      <c r="B16">
        <v>36.384999999999998</v>
      </c>
      <c r="C16" t="str">
        <f t="shared" si="0"/>
        <v>Obesity</v>
      </c>
      <c r="D16">
        <v>7.59</v>
      </c>
      <c r="E16" t="str">
        <f t="shared" si="1"/>
        <v>Diabetes</v>
      </c>
      <c r="F16" t="s">
        <v>2381</v>
      </c>
      <c r="G16" t="s">
        <v>2379</v>
      </c>
      <c r="H16" t="s">
        <v>2379</v>
      </c>
      <c r="I16">
        <v>2</v>
      </c>
      <c r="J16" t="s">
        <v>2381</v>
      </c>
    </row>
    <row r="17" spans="1:10" x14ac:dyDescent="0.35">
      <c r="A17" t="s">
        <v>2356</v>
      </c>
      <c r="B17">
        <v>39.9</v>
      </c>
      <c r="C17" t="str">
        <f t="shared" si="0"/>
        <v>Obesity</v>
      </c>
      <c r="D17">
        <v>11.32</v>
      </c>
      <c r="E17" t="str">
        <f t="shared" si="1"/>
        <v>Diabetes</v>
      </c>
      <c r="F17" t="s">
        <v>2379</v>
      </c>
      <c r="G17" t="s">
        <v>2379</v>
      </c>
      <c r="H17" t="s">
        <v>2379</v>
      </c>
      <c r="I17">
        <v>0</v>
      </c>
      <c r="J17" t="s">
        <v>2381</v>
      </c>
    </row>
    <row r="18" spans="1:10" x14ac:dyDescent="0.35">
      <c r="A18" t="s">
        <v>2355</v>
      </c>
      <c r="B18">
        <v>33.799999999999997</v>
      </c>
      <c r="C18" t="str">
        <f t="shared" si="0"/>
        <v>Obesity</v>
      </c>
      <c r="D18">
        <v>7.67</v>
      </c>
      <c r="E18" t="str">
        <f t="shared" si="1"/>
        <v>Diabetes</v>
      </c>
      <c r="F18" t="s">
        <v>2379</v>
      </c>
      <c r="G18" t="s">
        <v>2379</v>
      </c>
      <c r="H18" t="s">
        <v>2379</v>
      </c>
      <c r="I18">
        <v>3</v>
      </c>
      <c r="J18" t="s">
        <v>2381</v>
      </c>
    </row>
    <row r="19" spans="1:10" x14ac:dyDescent="0.35">
      <c r="A19" t="s">
        <v>2354</v>
      </c>
      <c r="B19">
        <v>36.765000000000001</v>
      </c>
      <c r="C19" t="str">
        <f t="shared" si="0"/>
        <v>Obesity</v>
      </c>
      <c r="D19">
        <v>7.29</v>
      </c>
      <c r="E19" t="str">
        <f t="shared" si="1"/>
        <v>Diabetes</v>
      </c>
      <c r="F19" t="s">
        <v>2381</v>
      </c>
      <c r="G19" t="s">
        <v>2379</v>
      </c>
      <c r="H19" t="s">
        <v>2381</v>
      </c>
      <c r="I19">
        <v>1</v>
      </c>
      <c r="J19" t="s">
        <v>2381</v>
      </c>
    </row>
    <row r="20" spans="1:10" x14ac:dyDescent="0.35">
      <c r="A20" t="s">
        <v>2353</v>
      </c>
      <c r="B20">
        <v>36.954999999999998</v>
      </c>
      <c r="C20" t="str">
        <f t="shared" si="0"/>
        <v>Obesity</v>
      </c>
      <c r="D20">
        <v>4.72</v>
      </c>
      <c r="E20" t="str">
        <f t="shared" si="1"/>
        <v>Normal</v>
      </c>
      <c r="F20" t="s">
        <v>2381</v>
      </c>
      <c r="G20" t="s">
        <v>2379</v>
      </c>
      <c r="H20" t="s">
        <v>2379</v>
      </c>
      <c r="I20">
        <v>1</v>
      </c>
      <c r="J20" t="s">
        <v>2381</v>
      </c>
    </row>
    <row r="21" spans="1:10" x14ac:dyDescent="0.35">
      <c r="A21" t="s">
        <v>2352</v>
      </c>
      <c r="B21">
        <v>42.9</v>
      </c>
      <c r="C21" t="str">
        <f t="shared" si="0"/>
        <v>Obesity</v>
      </c>
      <c r="D21">
        <v>11.41</v>
      </c>
      <c r="E21" t="str">
        <f t="shared" si="1"/>
        <v>Diabetes</v>
      </c>
      <c r="F21" t="s">
        <v>2379</v>
      </c>
      <c r="G21" t="s">
        <v>2379</v>
      </c>
      <c r="H21" t="s">
        <v>2379</v>
      </c>
      <c r="I21">
        <v>0</v>
      </c>
      <c r="J21" t="s">
        <v>2381</v>
      </c>
    </row>
    <row r="22" spans="1:10" x14ac:dyDescent="0.35">
      <c r="A22" t="s">
        <v>2351</v>
      </c>
      <c r="B22">
        <v>36.299999999999997</v>
      </c>
      <c r="C22" t="str">
        <f t="shared" si="0"/>
        <v>Obesity</v>
      </c>
      <c r="D22">
        <v>11.5</v>
      </c>
      <c r="E22" t="str">
        <f t="shared" si="1"/>
        <v>Diabetes</v>
      </c>
      <c r="F22" t="s">
        <v>2381</v>
      </c>
      <c r="G22" t="s">
        <v>2379</v>
      </c>
      <c r="H22" t="s">
        <v>2379</v>
      </c>
      <c r="I22">
        <v>2</v>
      </c>
      <c r="J22" t="s">
        <v>2381</v>
      </c>
    </row>
    <row r="23" spans="1:10" x14ac:dyDescent="0.35">
      <c r="A23" t="s">
        <v>2350</v>
      </c>
      <c r="B23">
        <v>32.200000000000003</v>
      </c>
      <c r="C23" t="str">
        <f t="shared" si="0"/>
        <v>Obesity</v>
      </c>
      <c r="D23">
        <v>6.22</v>
      </c>
      <c r="E23" t="str">
        <f t="shared" si="1"/>
        <v>Prediabetes</v>
      </c>
      <c r="F23" t="s">
        <v>2381</v>
      </c>
      <c r="G23" t="s">
        <v>2379</v>
      </c>
      <c r="H23" t="s">
        <v>2379</v>
      </c>
      <c r="I23">
        <v>2</v>
      </c>
      <c r="J23" t="s">
        <v>2381</v>
      </c>
    </row>
    <row r="24" spans="1:10" x14ac:dyDescent="0.35">
      <c r="A24" t="s">
        <v>2349</v>
      </c>
      <c r="B24">
        <v>31.3</v>
      </c>
      <c r="C24" t="str">
        <f t="shared" si="0"/>
        <v>Obesity</v>
      </c>
      <c r="D24">
        <v>11.38</v>
      </c>
      <c r="E24" t="str">
        <f t="shared" si="1"/>
        <v>Diabetes</v>
      </c>
      <c r="F24" t="s">
        <v>2379</v>
      </c>
      <c r="G24" t="s">
        <v>2379</v>
      </c>
      <c r="H24" t="s">
        <v>2379</v>
      </c>
      <c r="I24">
        <v>3</v>
      </c>
      <c r="J24" t="s">
        <v>2381</v>
      </c>
    </row>
    <row r="25" spans="1:10" x14ac:dyDescent="0.35">
      <c r="A25" t="s">
        <v>2348</v>
      </c>
      <c r="B25">
        <v>41.8</v>
      </c>
      <c r="C25" t="str">
        <f t="shared" si="0"/>
        <v>Obesity</v>
      </c>
      <c r="D25">
        <v>7.89</v>
      </c>
      <c r="E25" t="str">
        <f t="shared" si="1"/>
        <v>Diabetes</v>
      </c>
      <c r="F25" t="s">
        <v>2381</v>
      </c>
      <c r="G25" t="s">
        <v>2379</v>
      </c>
      <c r="H25" t="s">
        <v>2379</v>
      </c>
      <c r="I25">
        <v>2</v>
      </c>
      <c r="J25" t="s">
        <v>2381</v>
      </c>
    </row>
    <row r="26" spans="1:10" x14ac:dyDescent="0.35">
      <c r="A26" t="s">
        <v>2347</v>
      </c>
      <c r="B26">
        <v>35.090000000000003</v>
      </c>
      <c r="C26" t="str">
        <f t="shared" si="0"/>
        <v>Obesity</v>
      </c>
      <c r="D26">
        <v>4.38</v>
      </c>
      <c r="E26" t="str">
        <f t="shared" si="1"/>
        <v>Normal</v>
      </c>
      <c r="F26" t="s">
        <v>2381</v>
      </c>
      <c r="G26" t="s">
        <v>2379</v>
      </c>
      <c r="H26" t="s">
        <v>2379</v>
      </c>
      <c r="I26">
        <v>2</v>
      </c>
      <c r="J26" t="s">
        <v>2381</v>
      </c>
    </row>
    <row r="27" spans="1:10" x14ac:dyDescent="0.35">
      <c r="A27" t="s">
        <v>2346</v>
      </c>
      <c r="B27">
        <v>33.880000000000003</v>
      </c>
      <c r="C27" t="str">
        <f t="shared" si="0"/>
        <v>Obesity</v>
      </c>
      <c r="D27">
        <v>7.01</v>
      </c>
      <c r="E27" t="str">
        <f t="shared" si="1"/>
        <v>Diabetes</v>
      </c>
      <c r="F27" t="s">
        <v>2379</v>
      </c>
      <c r="G27" t="s">
        <v>2379</v>
      </c>
      <c r="H27" t="s">
        <v>2379</v>
      </c>
      <c r="I27">
        <v>3</v>
      </c>
      <c r="J27" t="s">
        <v>2381</v>
      </c>
    </row>
    <row r="28" spans="1:10" x14ac:dyDescent="0.35">
      <c r="A28" t="s">
        <v>2345</v>
      </c>
      <c r="B28">
        <v>30.875</v>
      </c>
      <c r="C28" t="str">
        <f t="shared" si="0"/>
        <v>Obesity</v>
      </c>
      <c r="D28">
        <v>11.88</v>
      </c>
      <c r="E28" t="str">
        <f t="shared" si="1"/>
        <v>Diabetes</v>
      </c>
      <c r="F28" t="s">
        <v>2379</v>
      </c>
      <c r="G28" t="s">
        <v>2379</v>
      </c>
      <c r="H28" t="s">
        <v>2379</v>
      </c>
      <c r="I28">
        <v>0</v>
      </c>
      <c r="J28" t="s">
        <v>2381</v>
      </c>
    </row>
    <row r="29" spans="1:10" x14ac:dyDescent="0.35">
      <c r="A29" t="s">
        <v>2344</v>
      </c>
      <c r="B29">
        <v>36.86</v>
      </c>
      <c r="C29" t="str">
        <f t="shared" si="0"/>
        <v>Obesity</v>
      </c>
      <c r="D29">
        <v>5.19</v>
      </c>
      <c r="E29" t="str">
        <f t="shared" si="1"/>
        <v>Normal</v>
      </c>
      <c r="F29" t="s">
        <v>2381</v>
      </c>
      <c r="G29" t="s">
        <v>2379</v>
      </c>
      <c r="H29" t="s">
        <v>2381</v>
      </c>
      <c r="I29">
        <v>1</v>
      </c>
      <c r="J29" t="s">
        <v>2381</v>
      </c>
    </row>
    <row r="30" spans="1:10" x14ac:dyDescent="0.35">
      <c r="A30" t="s">
        <v>2343</v>
      </c>
      <c r="B30">
        <v>35.86</v>
      </c>
      <c r="C30" t="str">
        <f t="shared" si="0"/>
        <v>Obesity</v>
      </c>
      <c r="D30">
        <v>6.74</v>
      </c>
      <c r="E30" t="str">
        <f t="shared" si="1"/>
        <v>Diabetes</v>
      </c>
      <c r="F30" t="s">
        <v>2381</v>
      </c>
      <c r="G30" t="s">
        <v>2379</v>
      </c>
      <c r="H30" t="s">
        <v>2379</v>
      </c>
      <c r="I30">
        <v>2</v>
      </c>
      <c r="J30" t="s">
        <v>2381</v>
      </c>
    </row>
    <row r="31" spans="1:10" x14ac:dyDescent="0.35">
      <c r="A31" t="s">
        <v>2342</v>
      </c>
      <c r="B31">
        <v>37.049999999999997</v>
      </c>
      <c r="C31" t="str">
        <f t="shared" si="0"/>
        <v>Obesity</v>
      </c>
      <c r="D31">
        <v>8.44</v>
      </c>
      <c r="E31" t="str">
        <f t="shared" si="1"/>
        <v>Diabetes</v>
      </c>
      <c r="F31" t="s">
        <v>2379</v>
      </c>
      <c r="G31" t="s">
        <v>2379</v>
      </c>
      <c r="H31" t="s">
        <v>2379</v>
      </c>
      <c r="I31">
        <v>0</v>
      </c>
      <c r="J31" t="s">
        <v>2381</v>
      </c>
    </row>
    <row r="32" spans="1:10" x14ac:dyDescent="0.35">
      <c r="A32" t="s">
        <v>2341</v>
      </c>
      <c r="B32">
        <v>43.89</v>
      </c>
      <c r="C32" t="str">
        <f t="shared" si="0"/>
        <v>Obesity</v>
      </c>
      <c r="D32">
        <v>8.7100000000000009</v>
      </c>
      <c r="E32" t="str">
        <f t="shared" si="1"/>
        <v>Diabetes</v>
      </c>
      <c r="F32" t="s">
        <v>2379</v>
      </c>
      <c r="G32" t="s">
        <v>2379</v>
      </c>
      <c r="H32" t="s">
        <v>2379</v>
      </c>
      <c r="I32">
        <v>0</v>
      </c>
      <c r="J32" t="s">
        <v>2381</v>
      </c>
    </row>
    <row r="33" spans="1:10" x14ac:dyDescent="0.35">
      <c r="A33" t="s">
        <v>2340</v>
      </c>
      <c r="B33">
        <v>42.35</v>
      </c>
      <c r="C33" t="str">
        <f t="shared" si="0"/>
        <v>Obesity</v>
      </c>
      <c r="D33">
        <v>5.08</v>
      </c>
      <c r="E33" t="str">
        <f t="shared" si="1"/>
        <v>Normal</v>
      </c>
      <c r="F33" t="s">
        <v>2381</v>
      </c>
      <c r="G33" t="s">
        <v>2379</v>
      </c>
      <c r="H33" t="s">
        <v>2379</v>
      </c>
      <c r="I33">
        <v>0</v>
      </c>
      <c r="J33" t="s">
        <v>2381</v>
      </c>
    </row>
    <row r="34" spans="1:10" x14ac:dyDescent="0.35">
      <c r="A34" t="s">
        <v>2339</v>
      </c>
      <c r="B34">
        <v>31.35</v>
      </c>
      <c r="C34" t="str">
        <f t="shared" si="0"/>
        <v>Obesity</v>
      </c>
      <c r="D34">
        <v>6.86</v>
      </c>
      <c r="E34" t="str">
        <f t="shared" si="1"/>
        <v>Diabetes</v>
      </c>
      <c r="F34" t="s">
        <v>2379</v>
      </c>
      <c r="G34" t="s">
        <v>2379</v>
      </c>
      <c r="H34" t="s">
        <v>2379</v>
      </c>
      <c r="I34">
        <v>0</v>
      </c>
      <c r="J34" t="s">
        <v>2381</v>
      </c>
    </row>
    <row r="35" spans="1:10" x14ac:dyDescent="0.35">
      <c r="A35" t="s">
        <v>2338</v>
      </c>
      <c r="B35">
        <v>47.6</v>
      </c>
      <c r="C35" t="str">
        <f t="shared" si="0"/>
        <v>Obesity</v>
      </c>
      <c r="D35">
        <v>5.95</v>
      </c>
      <c r="E35" t="str">
        <f t="shared" si="1"/>
        <v>Prediabetes</v>
      </c>
      <c r="F35" t="s">
        <v>2381</v>
      </c>
      <c r="G35" t="s">
        <v>2379</v>
      </c>
      <c r="H35" t="s">
        <v>2379</v>
      </c>
      <c r="I35">
        <v>0</v>
      </c>
      <c r="J35" t="s">
        <v>2381</v>
      </c>
    </row>
    <row r="36" spans="1:10" x14ac:dyDescent="0.35">
      <c r="A36" t="s">
        <v>2337</v>
      </c>
      <c r="B36">
        <v>46.2</v>
      </c>
      <c r="C36" t="str">
        <f t="shared" si="0"/>
        <v>Obesity</v>
      </c>
      <c r="D36">
        <v>6.09</v>
      </c>
      <c r="E36" t="str">
        <f t="shared" si="1"/>
        <v>Prediabetes</v>
      </c>
      <c r="F36" t="s">
        <v>2379</v>
      </c>
      <c r="G36" t="s">
        <v>2379</v>
      </c>
      <c r="H36" t="s">
        <v>2381</v>
      </c>
      <c r="I36">
        <v>1</v>
      </c>
      <c r="J36" t="s">
        <v>2381</v>
      </c>
    </row>
    <row r="37" spans="1:10" x14ac:dyDescent="0.35">
      <c r="A37" t="s">
        <v>2336</v>
      </c>
      <c r="B37">
        <v>32.015000000000001</v>
      </c>
      <c r="C37" t="str">
        <f t="shared" si="0"/>
        <v>Obesity</v>
      </c>
      <c r="D37">
        <v>11.75</v>
      </c>
      <c r="E37" t="str">
        <f t="shared" si="1"/>
        <v>Diabetes</v>
      </c>
      <c r="F37" t="s">
        <v>2379</v>
      </c>
      <c r="G37" t="s">
        <v>2379</v>
      </c>
      <c r="H37" t="s">
        <v>2379</v>
      </c>
      <c r="I37">
        <v>0</v>
      </c>
      <c r="J37" t="s">
        <v>2381</v>
      </c>
    </row>
    <row r="38" spans="1:10" x14ac:dyDescent="0.35">
      <c r="A38" t="s">
        <v>2335</v>
      </c>
      <c r="B38">
        <v>40.564999999999998</v>
      </c>
      <c r="C38" t="str">
        <f t="shared" si="0"/>
        <v>Obesity</v>
      </c>
      <c r="D38">
        <v>7.37</v>
      </c>
      <c r="E38" t="str">
        <f t="shared" si="1"/>
        <v>Diabetes</v>
      </c>
      <c r="F38" t="s">
        <v>2379</v>
      </c>
      <c r="G38" t="s">
        <v>2379</v>
      </c>
      <c r="H38" t="s">
        <v>2379</v>
      </c>
      <c r="I38">
        <v>0</v>
      </c>
      <c r="J38" t="s">
        <v>2381</v>
      </c>
    </row>
    <row r="39" spans="1:10" x14ac:dyDescent="0.35">
      <c r="A39" t="s">
        <v>2334</v>
      </c>
      <c r="B39">
        <v>32.450000000000003</v>
      </c>
      <c r="C39" t="str">
        <f t="shared" si="0"/>
        <v>Obesity</v>
      </c>
      <c r="D39">
        <v>11.91</v>
      </c>
      <c r="E39" t="str">
        <f t="shared" si="1"/>
        <v>Diabetes</v>
      </c>
      <c r="F39" t="s">
        <v>2379</v>
      </c>
      <c r="G39" t="s">
        <v>2379</v>
      </c>
      <c r="H39" t="s">
        <v>2379</v>
      </c>
      <c r="I39">
        <v>0</v>
      </c>
      <c r="J39" t="s">
        <v>2381</v>
      </c>
    </row>
    <row r="40" spans="1:10" x14ac:dyDescent="0.35">
      <c r="A40" t="s">
        <v>2333</v>
      </c>
      <c r="B40">
        <v>34.96</v>
      </c>
      <c r="C40" t="str">
        <f t="shared" si="0"/>
        <v>Obesity</v>
      </c>
      <c r="D40">
        <v>6.52</v>
      </c>
      <c r="E40" t="str">
        <f t="shared" si="1"/>
        <v>Diabetes</v>
      </c>
      <c r="F40" t="s">
        <v>2379</v>
      </c>
      <c r="G40" t="s">
        <v>2379</v>
      </c>
      <c r="H40" t="s">
        <v>2379</v>
      </c>
      <c r="I40">
        <v>0</v>
      </c>
      <c r="J40" t="s">
        <v>2381</v>
      </c>
    </row>
    <row r="41" spans="1:10" x14ac:dyDescent="0.35">
      <c r="A41" t="s">
        <v>2332</v>
      </c>
      <c r="B41">
        <v>35.5</v>
      </c>
      <c r="C41" t="str">
        <f t="shared" si="0"/>
        <v>Obesity</v>
      </c>
      <c r="D41">
        <v>5.14</v>
      </c>
      <c r="E41" t="str">
        <f t="shared" si="1"/>
        <v>Normal</v>
      </c>
      <c r="F41" t="s">
        <v>2379</v>
      </c>
      <c r="G41" t="s">
        <v>2379</v>
      </c>
      <c r="H41" t="s">
        <v>2381</v>
      </c>
      <c r="I41">
        <v>1</v>
      </c>
      <c r="J41" t="s">
        <v>2381</v>
      </c>
    </row>
    <row r="42" spans="1:10" x14ac:dyDescent="0.35">
      <c r="A42" t="s">
        <v>2331</v>
      </c>
      <c r="B42">
        <v>52.58</v>
      </c>
      <c r="C42" t="str">
        <f t="shared" si="0"/>
        <v>Obesity</v>
      </c>
      <c r="D42">
        <v>4.1900000000000004</v>
      </c>
      <c r="E42" t="str">
        <f t="shared" si="1"/>
        <v>Normal</v>
      </c>
      <c r="F42" t="s">
        <v>2379</v>
      </c>
      <c r="G42" t="s">
        <v>2380</v>
      </c>
      <c r="H42" t="s">
        <v>2379</v>
      </c>
      <c r="I42">
        <v>1</v>
      </c>
      <c r="J42" t="s">
        <v>2381</v>
      </c>
    </row>
    <row r="43" spans="1:10" x14ac:dyDescent="0.35">
      <c r="A43" t="s">
        <v>2330</v>
      </c>
      <c r="B43">
        <v>35.200000000000003</v>
      </c>
      <c r="C43" t="str">
        <f t="shared" si="0"/>
        <v>Obesity</v>
      </c>
      <c r="D43">
        <v>11.68</v>
      </c>
      <c r="E43" t="str">
        <f t="shared" si="1"/>
        <v>Diabetes</v>
      </c>
      <c r="F43" t="s">
        <v>2381</v>
      </c>
      <c r="G43" t="s">
        <v>2379</v>
      </c>
      <c r="H43" t="s">
        <v>2379</v>
      </c>
      <c r="I43">
        <v>0</v>
      </c>
      <c r="J43" t="s">
        <v>2381</v>
      </c>
    </row>
    <row r="44" spans="1:10" x14ac:dyDescent="0.35">
      <c r="A44" t="s">
        <v>2329</v>
      </c>
      <c r="B44">
        <v>38.06</v>
      </c>
      <c r="C44" t="str">
        <f t="shared" si="0"/>
        <v>Obesity</v>
      </c>
      <c r="D44">
        <v>6.98</v>
      </c>
      <c r="E44" t="str">
        <f t="shared" si="1"/>
        <v>Diabetes</v>
      </c>
      <c r="F44" t="s">
        <v>2379</v>
      </c>
      <c r="G44" t="s">
        <v>2379</v>
      </c>
      <c r="H44" t="s">
        <v>2379</v>
      </c>
      <c r="I44">
        <v>0</v>
      </c>
      <c r="J44" t="s">
        <v>2381</v>
      </c>
    </row>
    <row r="45" spans="1:10" x14ac:dyDescent="0.35">
      <c r="A45" t="s">
        <v>2328</v>
      </c>
      <c r="B45">
        <v>34.21</v>
      </c>
      <c r="C45" t="str">
        <f t="shared" si="0"/>
        <v>Obesity</v>
      </c>
      <c r="D45">
        <v>8.34</v>
      </c>
      <c r="E45" t="str">
        <f t="shared" si="1"/>
        <v>Diabetes</v>
      </c>
      <c r="F45" t="s">
        <v>2379</v>
      </c>
      <c r="G45" t="s">
        <v>2379</v>
      </c>
      <c r="H45" t="s">
        <v>2379</v>
      </c>
      <c r="I45">
        <v>0</v>
      </c>
      <c r="J45" t="s">
        <v>2381</v>
      </c>
    </row>
    <row r="46" spans="1:10" x14ac:dyDescent="0.35">
      <c r="A46" t="s">
        <v>2327</v>
      </c>
      <c r="B46">
        <v>38.94</v>
      </c>
      <c r="C46" t="str">
        <f t="shared" si="0"/>
        <v>Obesity</v>
      </c>
      <c r="D46">
        <v>8.49</v>
      </c>
      <c r="E46" t="str">
        <f t="shared" si="1"/>
        <v>Diabetes</v>
      </c>
      <c r="F46" t="s">
        <v>2381</v>
      </c>
      <c r="G46" t="s">
        <v>2379</v>
      </c>
      <c r="H46" t="s">
        <v>2379</v>
      </c>
      <c r="I46">
        <v>1</v>
      </c>
      <c r="J46" t="s">
        <v>2381</v>
      </c>
    </row>
    <row r="47" spans="1:10" x14ac:dyDescent="0.35">
      <c r="A47" t="s">
        <v>2326</v>
      </c>
      <c r="B47">
        <v>30.21</v>
      </c>
      <c r="C47" t="str">
        <f t="shared" si="0"/>
        <v>Obesity</v>
      </c>
      <c r="D47">
        <v>5.34</v>
      </c>
      <c r="E47" t="str">
        <f t="shared" si="1"/>
        <v>Normal</v>
      </c>
      <c r="F47" t="s">
        <v>2381</v>
      </c>
      <c r="G47" t="s">
        <v>2379</v>
      </c>
      <c r="H47" t="s">
        <v>2379</v>
      </c>
      <c r="I47">
        <v>1</v>
      </c>
      <c r="J47" t="s">
        <v>2381</v>
      </c>
    </row>
    <row r="48" spans="1:10" x14ac:dyDescent="0.35">
      <c r="A48" t="s">
        <v>2325</v>
      </c>
      <c r="B48">
        <v>33.630000000000003</v>
      </c>
      <c r="C48" t="str">
        <f t="shared" si="0"/>
        <v>Obesity</v>
      </c>
      <c r="D48">
        <v>4.43</v>
      </c>
      <c r="E48" t="str">
        <f t="shared" si="1"/>
        <v>Normal</v>
      </c>
      <c r="F48" t="s">
        <v>2381</v>
      </c>
      <c r="G48" t="s">
        <v>2379</v>
      </c>
      <c r="H48" t="s">
        <v>2379</v>
      </c>
      <c r="I48">
        <v>2</v>
      </c>
      <c r="J48" t="s">
        <v>2381</v>
      </c>
    </row>
    <row r="49" spans="1:10" x14ac:dyDescent="0.35">
      <c r="A49" t="s">
        <v>2324</v>
      </c>
      <c r="B49">
        <v>40.369999999999997</v>
      </c>
      <c r="C49" t="str">
        <f t="shared" si="0"/>
        <v>Obesity</v>
      </c>
      <c r="D49">
        <v>4.47</v>
      </c>
      <c r="E49" t="str">
        <f t="shared" si="1"/>
        <v>Normal</v>
      </c>
      <c r="F49" t="s">
        <v>2379</v>
      </c>
      <c r="G49" t="s">
        <v>2379</v>
      </c>
      <c r="H49" t="s">
        <v>2379</v>
      </c>
      <c r="I49">
        <v>0</v>
      </c>
      <c r="J49" t="s">
        <v>2381</v>
      </c>
    </row>
    <row r="50" spans="1:10" x14ac:dyDescent="0.35">
      <c r="A50" t="s">
        <v>2323</v>
      </c>
      <c r="B50">
        <v>53.09</v>
      </c>
      <c r="C50" t="str">
        <f t="shared" si="0"/>
        <v>Obesity</v>
      </c>
      <c r="D50">
        <v>4.82</v>
      </c>
      <c r="E50" t="str">
        <f t="shared" si="1"/>
        <v>Normal</v>
      </c>
      <c r="F50" t="s">
        <v>2381</v>
      </c>
      <c r="G50" t="s">
        <v>2379</v>
      </c>
      <c r="H50" t="s">
        <v>2379</v>
      </c>
      <c r="I50">
        <v>2</v>
      </c>
      <c r="J50" t="s">
        <v>2381</v>
      </c>
    </row>
    <row r="51" spans="1:10" x14ac:dyDescent="0.35">
      <c r="A51" t="s">
        <v>2322</v>
      </c>
      <c r="B51">
        <v>31.79</v>
      </c>
      <c r="C51" t="str">
        <f t="shared" si="0"/>
        <v>Obesity</v>
      </c>
      <c r="D51">
        <v>5.51</v>
      </c>
      <c r="E51" t="str">
        <f t="shared" si="1"/>
        <v>Normal</v>
      </c>
      <c r="F51" t="s">
        <v>2381</v>
      </c>
      <c r="G51" t="s">
        <v>2379</v>
      </c>
      <c r="H51" t="s">
        <v>2379</v>
      </c>
      <c r="I51">
        <v>2</v>
      </c>
      <c r="J51" t="s">
        <v>2381</v>
      </c>
    </row>
    <row r="52" spans="1:10" x14ac:dyDescent="0.35">
      <c r="A52" t="s">
        <v>2321</v>
      </c>
      <c r="B52">
        <v>41.895000000000003</v>
      </c>
      <c r="C52" t="str">
        <f t="shared" si="0"/>
        <v>Obesity</v>
      </c>
      <c r="D52">
        <v>10.87</v>
      </c>
      <c r="E52" t="str">
        <f t="shared" si="1"/>
        <v>Diabetes</v>
      </c>
      <c r="F52" t="s">
        <v>2381</v>
      </c>
      <c r="G52" t="s">
        <v>2379</v>
      </c>
      <c r="H52" t="s">
        <v>2379</v>
      </c>
      <c r="I52">
        <v>1</v>
      </c>
      <c r="J52" t="s">
        <v>2381</v>
      </c>
    </row>
    <row r="53" spans="1:10" x14ac:dyDescent="0.35">
      <c r="A53" t="s">
        <v>2320</v>
      </c>
      <c r="B53">
        <v>31.16</v>
      </c>
      <c r="C53" t="str">
        <f t="shared" si="0"/>
        <v>Obesity</v>
      </c>
      <c r="D53">
        <v>9.34</v>
      </c>
      <c r="E53" t="str">
        <f t="shared" si="1"/>
        <v>Diabetes</v>
      </c>
      <c r="F53" t="s">
        <v>2379</v>
      </c>
      <c r="G53" t="s">
        <v>2379</v>
      </c>
      <c r="H53" t="s">
        <v>2379</v>
      </c>
      <c r="I53">
        <v>0</v>
      </c>
      <c r="J53" t="s">
        <v>2381</v>
      </c>
    </row>
    <row r="54" spans="1:10" x14ac:dyDescent="0.35">
      <c r="A54" t="s">
        <v>2319</v>
      </c>
      <c r="B54">
        <v>34.104999999999997</v>
      </c>
      <c r="C54" t="str">
        <f t="shared" si="0"/>
        <v>Obesity</v>
      </c>
      <c r="D54">
        <v>5.03</v>
      </c>
      <c r="E54" t="str">
        <f t="shared" si="1"/>
        <v>Normal</v>
      </c>
      <c r="F54" t="s">
        <v>2381</v>
      </c>
      <c r="G54" t="s">
        <v>2379</v>
      </c>
      <c r="H54" t="s">
        <v>2381</v>
      </c>
      <c r="I54">
        <v>1</v>
      </c>
      <c r="J54" t="s">
        <v>2381</v>
      </c>
    </row>
    <row r="55" spans="1:10" x14ac:dyDescent="0.35">
      <c r="A55" t="s">
        <v>2318</v>
      </c>
      <c r="B55">
        <v>51.93</v>
      </c>
      <c r="C55" t="str">
        <f t="shared" si="0"/>
        <v>Obesity</v>
      </c>
      <c r="D55">
        <v>11.05</v>
      </c>
      <c r="E55" t="str">
        <f t="shared" si="1"/>
        <v>Diabetes</v>
      </c>
      <c r="F55" t="s">
        <v>2379</v>
      </c>
      <c r="G55" t="s">
        <v>2379</v>
      </c>
      <c r="H55" t="s">
        <v>2379</v>
      </c>
      <c r="I55">
        <v>0</v>
      </c>
      <c r="J55" t="s">
        <v>2381</v>
      </c>
    </row>
    <row r="56" spans="1:10" x14ac:dyDescent="0.35">
      <c r="A56" t="s">
        <v>2317</v>
      </c>
      <c r="B56">
        <v>38.950000000000003</v>
      </c>
      <c r="C56" t="str">
        <f t="shared" si="0"/>
        <v>Obesity</v>
      </c>
      <c r="D56">
        <v>11.95</v>
      </c>
      <c r="E56" t="str">
        <f t="shared" si="1"/>
        <v>Diabetes</v>
      </c>
      <c r="F56" t="s">
        <v>2379</v>
      </c>
      <c r="G56" t="s">
        <v>2379</v>
      </c>
      <c r="H56" t="s">
        <v>2379</v>
      </c>
      <c r="I56">
        <v>0</v>
      </c>
      <c r="J56" t="s">
        <v>2381</v>
      </c>
    </row>
    <row r="57" spans="1:10" x14ac:dyDescent="0.35">
      <c r="A57" t="s">
        <v>2316</v>
      </c>
      <c r="B57">
        <v>36.630000000000003</v>
      </c>
      <c r="C57" t="str">
        <f t="shared" si="0"/>
        <v>Obesity</v>
      </c>
      <c r="D57">
        <v>7.72</v>
      </c>
      <c r="E57" t="str">
        <f t="shared" si="1"/>
        <v>Diabetes</v>
      </c>
      <c r="F57" t="s">
        <v>2381</v>
      </c>
      <c r="G57" t="s">
        <v>2379</v>
      </c>
      <c r="H57" t="s">
        <v>2379</v>
      </c>
      <c r="I57">
        <v>1</v>
      </c>
      <c r="J57" t="s">
        <v>2381</v>
      </c>
    </row>
    <row r="58" spans="1:10" x14ac:dyDescent="0.35">
      <c r="A58" t="s">
        <v>2315</v>
      </c>
      <c r="B58">
        <v>34.200000000000003</v>
      </c>
      <c r="C58" t="str">
        <f t="shared" si="0"/>
        <v>Obesity</v>
      </c>
      <c r="D58">
        <v>5.75</v>
      </c>
      <c r="E58" t="str">
        <f t="shared" si="1"/>
        <v>Prediabetes</v>
      </c>
      <c r="F58" t="s">
        <v>2379</v>
      </c>
      <c r="G58" t="s">
        <v>2379</v>
      </c>
      <c r="H58" t="s">
        <v>2379</v>
      </c>
      <c r="I58">
        <v>2</v>
      </c>
      <c r="J58" t="s">
        <v>2381</v>
      </c>
    </row>
    <row r="59" spans="1:10" x14ac:dyDescent="0.35">
      <c r="A59" t="s">
        <v>2314</v>
      </c>
      <c r="B59">
        <v>50.63</v>
      </c>
      <c r="C59" t="str">
        <f t="shared" si="0"/>
        <v>Obesity</v>
      </c>
      <c r="D59">
        <v>11.89</v>
      </c>
      <c r="E59" t="str">
        <f t="shared" si="1"/>
        <v>Diabetes</v>
      </c>
      <c r="F59" t="s">
        <v>2379</v>
      </c>
      <c r="G59" t="s">
        <v>2379</v>
      </c>
      <c r="H59" t="s">
        <v>2379</v>
      </c>
      <c r="I59">
        <v>0</v>
      </c>
      <c r="J59" t="s">
        <v>2381</v>
      </c>
    </row>
    <row r="60" spans="1:10" x14ac:dyDescent="0.35">
      <c r="A60" t="s">
        <v>2313</v>
      </c>
      <c r="B60">
        <v>36.479999999999997</v>
      </c>
      <c r="C60" t="str">
        <f t="shared" si="0"/>
        <v>Obesity</v>
      </c>
      <c r="D60">
        <v>6.2</v>
      </c>
      <c r="E60" t="str">
        <f t="shared" si="1"/>
        <v>Prediabetes</v>
      </c>
      <c r="F60" t="s">
        <v>2379</v>
      </c>
      <c r="G60" t="s">
        <v>2379</v>
      </c>
      <c r="H60" t="s">
        <v>2379</v>
      </c>
      <c r="I60">
        <v>0</v>
      </c>
      <c r="J60" t="s">
        <v>2381</v>
      </c>
    </row>
    <row r="61" spans="1:10" x14ac:dyDescent="0.35">
      <c r="A61" t="s">
        <v>2312</v>
      </c>
      <c r="B61">
        <v>54.82</v>
      </c>
      <c r="C61" t="str">
        <f t="shared" si="0"/>
        <v>Obesity</v>
      </c>
      <c r="D61">
        <v>10.61</v>
      </c>
      <c r="E61" t="str">
        <f t="shared" si="1"/>
        <v>Diabetes</v>
      </c>
      <c r="F61" t="s">
        <v>2379</v>
      </c>
      <c r="G61" t="s">
        <v>2379</v>
      </c>
      <c r="H61" t="s">
        <v>2379</v>
      </c>
      <c r="I61">
        <v>0</v>
      </c>
      <c r="J61" t="s">
        <v>2381</v>
      </c>
    </row>
    <row r="62" spans="1:10" x14ac:dyDescent="0.35">
      <c r="A62" t="s">
        <v>2311</v>
      </c>
      <c r="B62">
        <v>38.06</v>
      </c>
      <c r="C62" t="str">
        <f t="shared" si="0"/>
        <v>Obesity</v>
      </c>
      <c r="D62">
        <v>6.04</v>
      </c>
      <c r="E62" t="str">
        <f t="shared" si="1"/>
        <v>Prediabetes</v>
      </c>
      <c r="F62" t="s">
        <v>2379</v>
      </c>
      <c r="G62" t="s">
        <v>2379</v>
      </c>
      <c r="H62" t="s">
        <v>2381</v>
      </c>
      <c r="I62">
        <v>1</v>
      </c>
      <c r="J62" t="s">
        <v>2381</v>
      </c>
    </row>
    <row r="63" spans="1:10" x14ac:dyDescent="0.35">
      <c r="A63" t="s">
        <v>2310</v>
      </c>
      <c r="B63">
        <v>51.48</v>
      </c>
      <c r="C63" t="str">
        <f t="shared" si="0"/>
        <v>Obesity</v>
      </c>
      <c r="D63">
        <v>9.33</v>
      </c>
      <c r="E63" t="str">
        <f t="shared" si="1"/>
        <v>Diabetes</v>
      </c>
      <c r="F63" t="s">
        <v>2381</v>
      </c>
      <c r="G63" t="s">
        <v>2379</v>
      </c>
      <c r="H63" t="s">
        <v>2379</v>
      </c>
      <c r="I63">
        <v>0</v>
      </c>
      <c r="J63" t="s">
        <v>2381</v>
      </c>
    </row>
    <row r="64" spans="1:10" x14ac:dyDescent="0.35">
      <c r="A64" t="s">
        <v>2309</v>
      </c>
      <c r="B64">
        <v>52.06</v>
      </c>
      <c r="C64" t="str">
        <f t="shared" si="0"/>
        <v>Obesity</v>
      </c>
      <c r="D64">
        <v>11.47</v>
      </c>
      <c r="E64" t="str">
        <f t="shared" si="1"/>
        <v>Diabetes</v>
      </c>
      <c r="F64" t="s">
        <v>2379</v>
      </c>
      <c r="G64" t="s">
        <v>2379</v>
      </c>
      <c r="H64" t="s">
        <v>2379</v>
      </c>
      <c r="I64">
        <v>0</v>
      </c>
      <c r="J64" t="s">
        <v>2381</v>
      </c>
    </row>
    <row r="65" spans="1:10" x14ac:dyDescent="0.35">
      <c r="A65" t="s">
        <v>2308</v>
      </c>
      <c r="B65">
        <v>30.684999999999999</v>
      </c>
      <c r="C65" t="str">
        <f t="shared" si="0"/>
        <v>Obesity</v>
      </c>
      <c r="D65">
        <v>7.02</v>
      </c>
      <c r="E65" t="str">
        <f t="shared" si="1"/>
        <v>Diabetes</v>
      </c>
      <c r="F65" t="s">
        <v>2381</v>
      </c>
      <c r="G65" t="s">
        <v>2379</v>
      </c>
      <c r="H65" t="s">
        <v>2379</v>
      </c>
      <c r="I65">
        <v>0</v>
      </c>
      <c r="J65" t="s">
        <v>2381</v>
      </c>
    </row>
    <row r="66" spans="1:10" x14ac:dyDescent="0.35">
      <c r="A66" t="s">
        <v>2307</v>
      </c>
      <c r="B66">
        <v>36.08</v>
      </c>
      <c r="C66" t="str">
        <f t="shared" si="0"/>
        <v>Obesity</v>
      </c>
      <c r="D66">
        <v>8.8000000000000007</v>
      </c>
      <c r="E66" t="str">
        <f t="shared" si="1"/>
        <v>Diabetes</v>
      </c>
      <c r="F66" t="s">
        <v>2381</v>
      </c>
      <c r="G66" t="s">
        <v>2379</v>
      </c>
      <c r="H66" t="s">
        <v>2379</v>
      </c>
      <c r="I66">
        <v>1</v>
      </c>
      <c r="J66" t="s">
        <v>2381</v>
      </c>
    </row>
    <row r="67" spans="1:10" x14ac:dyDescent="0.35">
      <c r="A67" t="s">
        <v>2306</v>
      </c>
      <c r="B67">
        <v>54.99</v>
      </c>
      <c r="C67" t="str">
        <f t="shared" ref="C67:C130" si="2">IF(B67&lt;18.5,"Underweight",
 IF(B67&lt;=24.9,"Normal Weight",
 IF(B67&lt;=29.9,"Overweight","Obesity")))</f>
        <v>Obesity</v>
      </c>
      <c r="D67">
        <v>8.68</v>
      </c>
      <c r="E67" t="str">
        <f t="shared" ref="E67:E130" si="3">IF(D67&lt;5.7,"Normal",IF(D67&lt;=6.4,"Prediabetes","Diabetes"))</f>
        <v>Diabetes</v>
      </c>
      <c r="F67" t="s">
        <v>2379</v>
      </c>
      <c r="G67" t="s">
        <v>2379</v>
      </c>
      <c r="H67" t="s">
        <v>2379</v>
      </c>
      <c r="I67">
        <v>2</v>
      </c>
      <c r="J67" t="s">
        <v>2381</v>
      </c>
    </row>
    <row r="68" spans="1:10" x14ac:dyDescent="0.35">
      <c r="A68" t="s">
        <v>2305</v>
      </c>
      <c r="B68">
        <v>35.97</v>
      </c>
      <c r="C68" t="str">
        <f t="shared" si="2"/>
        <v>Obesity</v>
      </c>
      <c r="D68">
        <v>6.12</v>
      </c>
      <c r="E68" t="str">
        <f t="shared" si="3"/>
        <v>Prediabetes</v>
      </c>
      <c r="F68" t="s">
        <v>2379</v>
      </c>
      <c r="G68" t="s">
        <v>2379</v>
      </c>
      <c r="H68" t="s">
        <v>2381</v>
      </c>
      <c r="I68">
        <v>1</v>
      </c>
      <c r="J68" t="s">
        <v>2381</v>
      </c>
    </row>
    <row r="69" spans="1:10" x14ac:dyDescent="0.35">
      <c r="A69" t="s">
        <v>2304</v>
      </c>
      <c r="B69">
        <v>45.54</v>
      </c>
      <c r="C69" t="str">
        <f t="shared" si="2"/>
        <v>Obesity</v>
      </c>
      <c r="D69">
        <v>5.4</v>
      </c>
      <c r="E69" t="str">
        <f t="shared" si="3"/>
        <v>Normal</v>
      </c>
      <c r="F69" t="s">
        <v>2381</v>
      </c>
      <c r="G69" t="s">
        <v>2379</v>
      </c>
      <c r="H69" t="s">
        <v>2381</v>
      </c>
      <c r="I69">
        <v>1</v>
      </c>
      <c r="J69" t="s">
        <v>2381</v>
      </c>
    </row>
    <row r="70" spans="1:10" x14ac:dyDescent="0.35">
      <c r="A70" t="s">
        <v>2303</v>
      </c>
      <c r="B70">
        <v>35.53</v>
      </c>
      <c r="C70" t="str">
        <f t="shared" si="2"/>
        <v>Obesity</v>
      </c>
      <c r="D70">
        <v>4.3600000000000003</v>
      </c>
      <c r="E70" t="str">
        <f t="shared" si="3"/>
        <v>Normal</v>
      </c>
      <c r="F70" t="s">
        <v>2381</v>
      </c>
      <c r="G70" t="s">
        <v>2379</v>
      </c>
      <c r="H70" t="s">
        <v>2379</v>
      </c>
      <c r="I70">
        <v>0</v>
      </c>
      <c r="J70" t="s">
        <v>2381</v>
      </c>
    </row>
    <row r="71" spans="1:10" x14ac:dyDescent="0.35">
      <c r="A71" t="s">
        <v>2302</v>
      </c>
      <c r="B71">
        <v>30.8</v>
      </c>
      <c r="C71" t="str">
        <f t="shared" si="2"/>
        <v>Obesity</v>
      </c>
      <c r="D71">
        <v>9.77</v>
      </c>
      <c r="E71" t="str">
        <f t="shared" si="3"/>
        <v>Diabetes</v>
      </c>
      <c r="F71" t="s">
        <v>2379</v>
      </c>
      <c r="G71" t="s">
        <v>2379</v>
      </c>
      <c r="H71" t="s">
        <v>2379</v>
      </c>
      <c r="I71">
        <v>0</v>
      </c>
      <c r="J71" t="s">
        <v>2381</v>
      </c>
    </row>
    <row r="72" spans="1:10" x14ac:dyDescent="0.35">
      <c r="A72" t="s">
        <v>2301</v>
      </c>
      <c r="B72">
        <v>38.39</v>
      </c>
      <c r="C72" t="str">
        <f t="shared" si="2"/>
        <v>Obesity</v>
      </c>
      <c r="D72">
        <v>4.25</v>
      </c>
      <c r="E72" t="str">
        <f t="shared" si="3"/>
        <v>Normal</v>
      </c>
      <c r="F72" t="s">
        <v>2379</v>
      </c>
      <c r="G72" t="s">
        <v>2379</v>
      </c>
      <c r="H72" t="s">
        <v>2379</v>
      </c>
      <c r="I72">
        <v>1</v>
      </c>
      <c r="J72" t="s">
        <v>2381</v>
      </c>
    </row>
    <row r="73" spans="1:10" x14ac:dyDescent="0.35">
      <c r="A73" t="s">
        <v>2300</v>
      </c>
      <c r="B73">
        <v>32.299999999999997</v>
      </c>
      <c r="C73" t="str">
        <f t="shared" si="2"/>
        <v>Obesity</v>
      </c>
      <c r="D73">
        <v>4.76</v>
      </c>
      <c r="E73" t="str">
        <f t="shared" si="3"/>
        <v>Normal</v>
      </c>
      <c r="F73" t="s">
        <v>2379</v>
      </c>
      <c r="G73" t="s">
        <v>2379</v>
      </c>
      <c r="H73" t="s">
        <v>2379</v>
      </c>
      <c r="I73">
        <v>2</v>
      </c>
      <c r="J73" t="s">
        <v>2381</v>
      </c>
    </row>
    <row r="74" spans="1:10" x14ac:dyDescent="0.35">
      <c r="A74" t="s">
        <v>2299</v>
      </c>
      <c r="B74">
        <v>48.8</v>
      </c>
      <c r="C74" t="str">
        <f t="shared" si="2"/>
        <v>Obesity</v>
      </c>
      <c r="D74">
        <v>6.22</v>
      </c>
      <c r="E74" t="str">
        <f t="shared" si="3"/>
        <v>Prediabetes</v>
      </c>
      <c r="F74" t="s">
        <v>2381</v>
      </c>
      <c r="G74" t="s">
        <v>2379</v>
      </c>
      <c r="H74" t="s">
        <v>2379</v>
      </c>
      <c r="I74">
        <v>2</v>
      </c>
      <c r="J74" t="s">
        <v>2381</v>
      </c>
    </row>
    <row r="75" spans="1:10" x14ac:dyDescent="0.35">
      <c r="A75" t="s">
        <v>2298</v>
      </c>
      <c r="B75">
        <v>45.5</v>
      </c>
      <c r="C75" t="str">
        <f t="shared" si="2"/>
        <v>Obesity</v>
      </c>
      <c r="D75">
        <v>7.96</v>
      </c>
      <c r="E75" t="str">
        <f t="shared" si="3"/>
        <v>Diabetes</v>
      </c>
      <c r="F75" t="s">
        <v>2379</v>
      </c>
      <c r="G75" t="s">
        <v>2379</v>
      </c>
      <c r="H75" t="s">
        <v>2379</v>
      </c>
      <c r="I75">
        <v>0</v>
      </c>
      <c r="J75" t="s">
        <v>2381</v>
      </c>
    </row>
    <row r="76" spans="1:10" x14ac:dyDescent="0.35">
      <c r="A76" t="s">
        <v>2297</v>
      </c>
      <c r="B76">
        <v>53.61</v>
      </c>
      <c r="C76" t="str">
        <f t="shared" si="2"/>
        <v>Obesity</v>
      </c>
      <c r="D76">
        <v>10.92</v>
      </c>
      <c r="E76" t="str">
        <f t="shared" si="3"/>
        <v>Diabetes</v>
      </c>
      <c r="F76" t="s">
        <v>2381</v>
      </c>
      <c r="G76" t="s">
        <v>2379</v>
      </c>
      <c r="H76" t="s">
        <v>2379</v>
      </c>
      <c r="I76">
        <v>1</v>
      </c>
      <c r="J76" t="s">
        <v>2381</v>
      </c>
    </row>
    <row r="77" spans="1:10" x14ac:dyDescent="0.35">
      <c r="A77" t="s">
        <v>2296</v>
      </c>
      <c r="B77">
        <v>36.19</v>
      </c>
      <c r="C77" t="str">
        <f t="shared" si="2"/>
        <v>Obesity</v>
      </c>
      <c r="D77">
        <v>11.51</v>
      </c>
      <c r="E77" t="str">
        <f t="shared" si="3"/>
        <v>Diabetes</v>
      </c>
      <c r="F77" t="s">
        <v>2381</v>
      </c>
      <c r="G77" t="s">
        <v>2379</v>
      </c>
      <c r="H77" t="s">
        <v>2379</v>
      </c>
      <c r="I77">
        <v>1</v>
      </c>
      <c r="J77" t="s">
        <v>2381</v>
      </c>
    </row>
    <row r="78" spans="1:10" x14ac:dyDescent="0.35">
      <c r="A78" t="s">
        <v>2295</v>
      </c>
      <c r="B78">
        <v>34.6</v>
      </c>
      <c r="C78" t="str">
        <f t="shared" si="2"/>
        <v>Obesity</v>
      </c>
      <c r="D78">
        <v>5.99</v>
      </c>
      <c r="E78" t="str">
        <f t="shared" si="3"/>
        <v>Prediabetes</v>
      </c>
      <c r="F78" t="s">
        <v>2381</v>
      </c>
      <c r="G78" t="s">
        <v>2379</v>
      </c>
      <c r="H78" t="s">
        <v>2379</v>
      </c>
      <c r="I78">
        <v>0</v>
      </c>
      <c r="J78" t="s">
        <v>2381</v>
      </c>
    </row>
    <row r="79" spans="1:10" x14ac:dyDescent="0.35">
      <c r="A79" t="s">
        <v>2294</v>
      </c>
      <c r="B79">
        <v>54.12</v>
      </c>
      <c r="C79" t="str">
        <f t="shared" si="2"/>
        <v>Obesity</v>
      </c>
      <c r="D79">
        <v>11.57</v>
      </c>
      <c r="E79" t="str">
        <f t="shared" si="3"/>
        <v>Diabetes</v>
      </c>
      <c r="F79" t="s">
        <v>2379</v>
      </c>
      <c r="G79" t="s">
        <v>2379</v>
      </c>
      <c r="H79" t="s">
        <v>2379</v>
      </c>
      <c r="I79">
        <v>0</v>
      </c>
      <c r="J79" t="s">
        <v>2381</v>
      </c>
    </row>
    <row r="80" spans="1:10" x14ac:dyDescent="0.35">
      <c r="A80" t="s">
        <v>2293</v>
      </c>
      <c r="B80">
        <v>48.82</v>
      </c>
      <c r="C80" t="str">
        <f t="shared" si="2"/>
        <v>Obesity</v>
      </c>
      <c r="D80">
        <v>6.67</v>
      </c>
      <c r="E80" t="str">
        <f t="shared" si="3"/>
        <v>Diabetes</v>
      </c>
      <c r="F80" t="s">
        <v>2381</v>
      </c>
      <c r="G80" t="s">
        <v>2379</v>
      </c>
      <c r="H80" t="s">
        <v>2379</v>
      </c>
      <c r="I80">
        <v>0</v>
      </c>
      <c r="J80" t="s">
        <v>2381</v>
      </c>
    </row>
    <row r="81" spans="1:10" x14ac:dyDescent="0.35">
      <c r="A81" t="s">
        <v>2292</v>
      </c>
      <c r="B81">
        <v>51.01</v>
      </c>
      <c r="C81" t="str">
        <f t="shared" si="2"/>
        <v>Obesity</v>
      </c>
      <c r="D81">
        <v>9.1999999999999993</v>
      </c>
      <c r="E81" t="str">
        <f t="shared" si="3"/>
        <v>Diabetes</v>
      </c>
      <c r="F81" t="s">
        <v>2379</v>
      </c>
      <c r="G81" t="s">
        <v>2379</v>
      </c>
      <c r="H81" t="s">
        <v>2379</v>
      </c>
      <c r="I81">
        <v>0</v>
      </c>
      <c r="J81" t="s">
        <v>2381</v>
      </c>
    </row>
    <row r="82" spans="1:10" x14ac:dyDescent="0.35">
      <c r="A82" t="s">
        <v>2291</v>
      </c>
      <c r="B82">
        <v>45.65</v>
      </c>
      <c r="C82" t="str">
        <f t="shared" si="2"/>
        <v>Obesity</v>
      </c>
      <c r="D82">
        <v>5.1100000000000003</v>
      </c>
      <c r="E82" t="str">
        <f t="shared" si="3"/>
        <v>Normal</v>
      </c>
      <c r="F82" t="s">
        <v>2381</v>
      </c>
      <c r="G82" t="s">
        <v>2379</v>
      </c>
      <c r="H82" t="s">
        <v>2379</v>
      </c>
      <c r="I82">
        <v>1</v>
      </c>
      <c r="J82" t="s">
        <v>2381</v>
      </c>
    </row>
    <row r="83" spans="1:10" x14ac:dyDescent="0.35">
      <c r="A83" t="s">
        <v>2290</v>
      </c>
      <c r="B83">
        <v>52.9</v>
      </c>
      <c r="C83" t="str">
        <f t="shared" si="2"/>
        <v>Obesity</v>
      </c>
      <c r="D83">
        <v>5.34</v>
      </c>
      <c r="E83" t="str">
        <f t="shared" si="3"/>
        <v>Normal</v>
      </c>
      <c r="F83" t="s">
        <v>2379</v>
      </c>
      <c r="G83" t="s">
        <v>2379</v>
      </c>
      <c r="H83" t="s">
        <v>2379</v>
      </c>
      <c r="I83">
        <v>0</v>
      </c>
      <c r="J83" t="s">
        <v>2381</v>
      </c>
    </row>
    <row r="84" spans="1:10" x14ac:dyDescent="0.35">
      <c r="A84" t="s">
        <v>2289</v>
      </c>
      <c r="B84">
        <v>45.41</v>
      </c>
      <c r="C84" t="str">
        <f t="shared" si="2"/>
        <v>Obesity</v>
      </c>
      <c r="D84">
        <v>4.03</v>
      </c>
      <c r="E84" t="str">
        <f t="shared" si="3"/>
        <v>Normal</v>
      </c>
      <c r="F84" t="s">
        <v>2381</v>
      </c>
      <c r="G84" t="s">
        <v>2379</v>
      </c>
      <c r="H84" t="s">
        <v>2379</v>
      </c>
      <c r="I84">
        <v>1</v>
      </c>
      <c r="J84" t="s">
        <v>2381</v>
      </c>
    </row>
    <row r="85" spans="1:10" x14ac:dyDescent="0.35">
      <c r="A85" t="s">
        <v>2288</v>
      </c>
      <c r="B85">
        <v>49.41</v>
      </c>
      <c r="C85" t="str">
        <f t="shared" si="2"/>
        <v>Obesity</v>
      </c>
      <c r="D85">
        <v>4.2300000000000004</v>
      </c>
      <c r="E85" t="str">
        <f t="shared" si="3"/>
        <v>Normal</v>
      </c>
      <c r="F85" t="s">
        <v>2381</v>
      </c>
      <c r="G85" t="s">
        <v>2379</v>
      </c>
      <c r="H85" t="s">
        <v>2381</v>
      </c>
      <c r="I85">
        <v>1</v>
      </c>
      <c r="J85" t="s">
        <v>2381</v>
      </c>
    </row>
    <row r="86" spans="1:10" x14ac:dyDescent="0.35">
      <c r="A86" t="s">
        <v>2287</v>
      </c>
      <c r="B86">
        <v>31.824999999999999</v>
      </c>
      <c r="C86" t="str">
        <f t="shared" si="2"/>
        <v>Obesity</v>
      </c>
      <c r="D86">
        <v>4.0599999999999996</v>
      </c>
      <c r="E86" t="str">
        <f t="shared" si="3"/>
        <v>Normal</v>
      </c>
      <c r="F86" t="s">
        <v>2379</v>
      </c>
      <c r="G86" t="s">
        <v>2379</v>
      </c>
      <c r="H86" t="s">
        <v>2379</v>
      </c>
      <c r="I86">
        <v>2</v>
      </c>
      <c r="J86" t="s">
        <v>2381</v>
      </c>
    </row>
    <row r="87" spans="1:10" x14ac:dyDescent="0.35">
      <c r="A87" t="s">
        <v>2286</v>
      </c>
      <c r="B87">
        <v>51.28</v>
      </c>
      <c r="C87" t="str">
        <f t="shared" si="2"/>
        <v>Obesity</v>
      </c>
      <c r="D87">
        <v>4.68</v>
      </c>
      <c r="E87" t="str">
        <f t="shared" si="3"/>
        <v>Normal</v>
      </c>
      <c r="F87" t="s">
        <v>2379</v>
      </c>
      <c r="G87" t="s">
        <v>2379</v>
      </c>
      <c r="H87" t="s">
        <v>2379</v>
      </c>
      <c r="I87">
        <v>2</v>
      </c>
      <c r="J87" t="s">
        <v>2381</v>
      </c>
    </row>
    <row r="88" spans="1:10" x14ac:dyDescent="0.35">
      <c r="A88" t="s">
        <v>2285</v>
      </c>
      <c r="B88">
        <v>34.96</v>
      </c>
      <c r="C88" t="str">
        <f t="shared" si="2"/>
        <v>Obesity</v>
      </c>
      <c r="D88">
        <v>4.34</v>
      </c>
      <c r="E88" t="str">
        <f t="shared" si="3"/>
        <v>Normal</v>
      </c>
      <c r="F88" t="s">
        <v>2379</v>
      </c>
      <c r="G88" t="s">
        <v>2379</v>
      </c>
      <c r="H88" t="s">
        <v>2381</v>
      </c>
      <c r="I88">
        <v>1</v>
      </c>
      <c r="J88" t="s">
        <v>2381</v>
      </c>
    </row>
    <row r="89" spans="1:10" x14ac:dyDescent="0.35">
      <c r="A89" t="s">
        <v>2284</v>
      </c>
      <c r="B89">
        <v>33.11</v>
      </c>
      <c r="C89" t="str">
        <f t="shared" si="2"/>
        <v>Obesity</v>
      </c>
      <c r="D89">
        <v>10.51</v>
      </c>
      <c r="E89" t="str">
        <f t="shared" si="3"/>
        <v>Diabetes</v>
      </c>
      <c r="F89" t="s">
        <v>2379</v>
      </c>
      <c r="G89" t="s">
        <v>2379</v>
      </c>
      <c r="H89" t="s">
        <v>2379</v>
      </c>
      <c r="I89">
        <v>0</v>
      </c>
      <c r="J89" t="s">
        <v>2381</v>
      </c>
    </row>
    <row r="90" spans="1:10" x14ac:dyDescent="0.35">
      <c r="A90" t="s">
        <v>2283</v>
      </c>
      <c r="B90">
        <v>54.74</v>
      </c>
      <c r="C90" t="str">
        <f t="shared" si="2"/>
        <v>Obesity</v>
      </c>
      <c r="D90">
        <v>5.84</v>
      </c>
      <c r="E90" t="str">
        <f t="shared" si="3"/>
        <v>Prediabetes</v>
      </c>
      <c r="F90" t="s">
        <v>2381</v>
      </c>
      <c r="G90" t="s">
        <v>2379</v>
      </c>
      <c r="H90" t="s">
        <v>2381</v>
      </c>
      <c r="I90">
        <v>1</v>
      </c>
      <c r="J90" t="s">
        <v>2381</v>
      </c>
    </row>
    <row r="91" spans="1:10" x14ac:dyDescent="0.35">
      <c r="A91" t="s">
        <v>2282</v>
      </c>
      <c r="B91">
        <v>32.56</v>
      </c>
      <c r="C91" t="str">
        <f t="shared" si="2"/>
        <v>Obesity</v>
      </c>
      <c r="D91">
        <v>5.41</v>
      </c>
      <c r="E91" t="str">
        <f t="shared" si="3"/>
        <v>Normal</v>
      </c>
      <c r="F91" t="s">
        <v>2379</v>
      </c>
      <c r="G91" t="s">
        <v>2379</v>
      </c>
      <c r="H91" t="s">
        <v>2381</v>
      </c>
      <c r="I91">
        <v>1</v>
      </c>
      <c r="J91" t="s">
        <v>2381</v>
      </c>
    </row>
    <row r="92" spans="1:10" x14ac:dyDescent="0.35">
      <c r="A92" t="s">
        <v>2281</v>
      </c>
      <c r="B92">
        <v>39.049999999999997</v>
      </c>
      <c r="C92" t="str">
        <f t="shared" si="2"/>
        <v>Obesity</v>
      </c>
      <c r="D92">
        <v>6.06</v>
      </c>
      <c r="E92" t="str">
        <f t="shared" si="3"/>
        <v>Prediabetes</v>
      </c>
      <c r="F92" t="s">
        <v>2379</v>
      </c>
      <c r="G92" t="s">
        <v>2379</v>
      </c>
      <c r="H92" t="s">
        <v>2379</v>
      </c>
      <c r="I92">
        <v>1</v>
      </c>
      <c r="J92" t="s">
        <v>2381</v>
      </c>
    </row>
    <row r="93" spans="1:10" x14ac:dyDescent="0.35">
      <c r="A93" t="s">
        <v>2280</v>
      </c>
      <c r="B93">
        <v>42.75</v>
      </c>
      <c r="C93" t="str">
        <f t="shared" si="2"/>
        <v>Obesity</v>
      </c>
      <c r="D93">
        <v>4.22</v>
      </c>
      <c r="E93" t="str">
        <f t="shared" si="3"/>
        <v>Normal</v>
      </c>
      <c r="F93" t="s">
        <v>2379</v>
      </c>
      <c r="G93" t="s">
        <v>2379</v>
      </c>
      <c r="H93" t="s">
        <v>2379</v>
      </c>
      <c r="I93">
        <v>0</v>
      </c>
      <c r="J93" t="s">
        <v>2381</v>
      </c>
    </row>
    <row r="94" spans="1:10" x14ac:dyDescent="0.35">
      <c r="A94" t="s">
        <v>2279</v>
      </c>
      <c r="B94">
        <v>50.58</v>
      </c>
      <c r="C94" t="str">
        <f t="shared" si="2"/>
        <v>Obesity</v>
      </c>
      <c r="D94">
        <v>5.12</v>
      </c>
      <c r="E94" t="str">
        <f t="shared" si="3"/>
        <v>Normal</v>
      </c>
      <c r="F94" t="s">
        <v>2379</v>
      </c>
      <c r="G94" t="s">
        <v>2379</v>
      </c>
      <c r="H94" t="s">
        <v>2379</v>
      </c>
      <c r="I94">
        <v>2</v>
      </c>
      <c r="J94" t="s">
        <v>2381</v>
      </c>
    </row>
    <row r="95" spans="1:10" x14ac:dyDescent="0.35">
      <c r="A95" t="s">
        <v>2278</v>
      </c>
      <c r="B95">
        <v>30.495000000000001</v>
      </c>
      <c r="C95" t="str">
        <f t="shared" si="2"/>
        <v>Obesity</v>
      </c>
      <c r="D95">
        <v>4.57</v>
      </c>
      <c r="E95" t="str">
        <f t="shared" si="3"/>
        <v>Normal</v>
      </c>
      <c r="F95" t="s">
        <v>2381</v>
      </c>
      <c r="G95" t="s">
        <v>2379</v>
      </c>
      <c r="H95" t="s">
        <v>2379</v>
      </c>
      <c r="I95">
        <v>0</v>
      </c>
      <c r="J95" t="s">
        <v>2381</v>
      </c>
    </row>
    <row r="96" spans="1:10" x14ac:dyDescent="0.35">
      <c r="A96" t="s">
        <v>2277</v>
      </c>
      <c r="B96">
        <v>48.31</v>
      </c>
      <c r="C96" t="str">
        <f t="shared" si="2"/>
        <v>Obesity</v>
      </c>
      <c r="D96">
        <v>9.58</v>
      </c>
      <c r="E96" t="str">
        <f t="shared" si="3"/>
        <v>Diabetes</v>
      </c>
      <c r="F96" t="s">
        <v>2381</v>
      </c>
      <c r="G96" t="s">
        <v>2379</v>
      </c>
      <c r="H96" t="s">
        <v>2379</v>
      </c>
      <c r="I96">
        <v>2</v>
      </c>
      <c r="J96" t="s">
        <v>2381</v>
      </c>
    </row>
    <row r="97" spans="1:10" x14ac:dyDescent="0.35">
      <c r="A97" t="s">
        <v>2276</v>
      </c>
      <c r="B97">
        <v>48.99</v>
      </c>
      <c r="C97" t="str">
        <f t="shared" si="2"/>
        <v>Obesity</v>
      </c>
      <c r="D97">
        <v>9.7799999999999994</v>
      </c>
      <c r="E97" t="str">
        <f t="shared" si="3"/>
        <v>Diabetes</v>
      </c>
      <c r="F97" t="s">
        <v>2381</v>
      </c>
      <c r="G97" t="s">
        <v>2379</v>
      </c>
      <c r="H97" t="s">
        <v>2379</v>
      </c>
      <c r="I97">
        <v>1</v>
      </c>
      <c r="J97" t="s">
        <v>2381</v>
      </c>
    </row>
    <row r="98" spans="1:10" x14ac:dyDescent="0.35">
      <c r="A98" t="s">
        <v>2275</v>
      </c>
      <c r="B98">
        <v>38.39</v>
      </c>
      <c r="C98" t="str">
        <f t="shared" si="2"/>
        <v>Obesity</v>
      </c>
      <c r="D98">
        <v>4.1100000000000003</v>
      </c>
      <c r="E98" t="str">
        <f t="shared" si="3"/>
        <v>Normal</v>
      </c>
      <c r="F98" t="s">
        <v>2381</v>
      </c>
      <c r="G98" t="s">
        <v>2379</v>
      </c>
      <c r="H98" t="s">
        <v>2379</v>
      </c>
      <c r="I98">
        <v>0</v>
      </c>
      <c r="J98" t="s">
        <v>2381</v>
      </c>
    </row>
    <row r="99" spans="1:10" x14ac:dyDescent="0.35">
      <c r="A99" t="s">
        <v>2274</v>
      </c>
      <c r="B99">
        <v>44.34</v>
      </c>
      <c r="C99" t="str">
        <f t="shared" si="2"/>
        <v>Obesity</v>
      </c>
      <c r="D99">
        <v>4.0199999999999996</v>
      </c>
      <c r="E99" t="str">
        <f t="shared" si="3"/>
        <v>Normal</v>
      </c>
      <c r="F99" t="s">
        <v>2381</v>
      </c>
      <c r="G99" t="s">
        <v>2379</v>
      </c>
      <c r="H99" t="s">
        <v>2379</v>
      </c>
      <c r="I99">
        <v>2</v>
      </c>
      <c r="J99" t="s">
        <v>2381</v>
      </c>
    </row>
    <row r="100" spans="1:10" x14ac:dyDescent="0.35">
      <c r="A100" t="s">
        <v>2273</v>
      </c>
      <c r="B100">
        <v>41.51</v>
      </c>
      <c r="C100" t="str">
        <f t="shared" si="2"/>
        <v>Obesity</v>
      </c>
      <c r="D100">
        <v>6.92</v>
      </c>
      <c r="E100" t="str">
        <f t="shared" si="3"/>
        <v>Diabetes</v>
      </c>
      <c r="F100" t="s">
        <v>2379</v>
      </c>
      <c r="G100" t="s">
        <v>2379</v>
      </c>
      <c r="H100" t="s">
        <v>2379</v>
      </c>
      <c r="I100">
        <v>0</v>
      </c>
      <c r="J100" t="s">
        <v>2381</v>
      </c>
    </row>
    <row r="101" spans="1:10" x14ac:dyDescent="0.35">
      <c r="A101" t="s">
        <v>2272</v>
      </c>
      <c r="B101">
        <v>48.2</v>
      </c>
      <c r="C101" t="str">
        <f t="shared" si="2"/>
        <v>Obesity</v>
      </c>
      <c r="D101">
        <v>4.84</v>
      </c>
      <c r="E101" t="str">
        <f t="shared" si="3"/>
        <v>Normal</v>
      </c>
      <c r="F101" t="s">
        <v>2379</v>
      </c>
      <c r="G101" t="s">
        <v>2379</v>
      </c>
      <c r="H101" t="s">
        <v>2379</v>
      </c>
      <c r="I101">
        <v>0</v>
      </c>
      <c r="J101" t="s">
        <v>2381</v>
      </c>
    </row>
    <row r="102" spans="1:10" x14ac:dyDescent="0.35">
      <c r="A102" t="s">
        <v>2271</v>
      </c>
      <c r="B102">
        <v>35.75</v>
      </c>
      <c r="C102" t="str">
        <f t="shared" si="2"/>
        <v>Obesity</v>
      </c>
      <c r="D102">
        <v>8</v>
      </c>
      <c r="E102" t="str">
        <f t="shared" si="3"/>
        <v>Diabetes</v>
      </c>
      <c r="F102" t="s">
        <v>2381</v>
      </c>
      <c r="G102" t="s">
        <v>2379</v>
      </c>
      <c r="H102" t="s">
        <v>2379</v>
      </c>
      <c r="I102">
        <v>0</v>
      </c>
      <c r="J102" t="s">
        <v>2381</v>
      </c>
    </row>
    <row r="103" spans="1:10" x14ac:dyDescent="0.35">
      <c r="A103" t="s">
        <v>2270</v>
      </c>
      <c r="B103">
        <v>53.81</v>
      </c>
      <c r="C103" t="str">
        <f t="shared" si="2"/>
        <v>Obesity</v>
      </c>
      <c r="D103">
        <v>8.77</v>
      </c>
      <c r="E103" t="str">
        <f t="shared" si="3"/>
        <v>Diabetes</v>
      </c>
      <c r="F103" t="s">
        <v>2381</v>
      </c>
      <c r="G103" t="s">
        <v>2379</v>
      </c>
      <c r="H103" t="s">
        <v>2379</v>
      </c>
      <c r="I103">
        <v>0</v>
      </c>
      <c r="J103" t="s">
        <v>2381</v>
      </c>
    </row>
    <row r="104" spans="1:10" x14ac:dyDescent="0.35">
      <c r="A104" t="s">
        <v>2269</v>
      </c>
      <c r="B104">
        <v>49.48</v>
      </c>
      <c r="C104" t="str">
        <f t="shared" si="2"/>
        <v>Obesity</v>
      </c>
      <c r="D104">
        <v>4.96</v>
      </c>
      <c r="E104" t="str">
        <f t="shared" si="3"/>
        <v>Normal</v>
      </c>
      <c r="F104" t="s">
        <v>2379</v>
      </c>
      <c r="G104" t="s">
        <v>2379</v>
      </c>
      <c r="H104" t="s">
        <v>2381</v>
      </c>
      <c r="I104">
        <v>1</v>
      </c>
      <c r="J104" t="s">
        <v>2381</v>
      </c>
    </row>
    <row r="105" spans="1:10" x14ac:dyDescent="0.35">
      <c r="A105" t="s">
        <v>2268</v>
      </c>
      <c r="B105">
        <v>34.1</v>
      </c>
      <c r="C105" t="str">
        <f t="shared" si="2"/>
        <v>Obesity</v>
      </c>
      <c r="D105">
        <v>4.43</v>
      </c>
      <c r="E105" t="str">
        <f t="shared" si="3"/>
        <v>Normal</v>
      </c>
      <c r="F105" t="s">
        <v>2381</v>
      </c>
      <c r="G105" t="s">
        <v>2379</v>
      </c>
      <c r="H105" t="s">
        <v>2379</v>
      </c>
      <c r="I105">
        <v>0</v>
      </c>
      <c r="J105" t="s">
        <v>2381</v>
      </c>
    </row>
    <row r="106" spans="1:10" x14ac:dyDescent="0.35">
      <c r="A106" t="s">
        <v>2267</v>
      </c>
      <c r="B106">
        <v>35.299999999999997</v>
      </c>
      <c r="C106" t="str">
        <f t="shared" si="2"/>
        <v>Obesity</v>
      </c>
      <c r="D106">
        <v>5.82</v>
      </c>
      <c r="E106" t="str">
        <f t="shared" si="3"/>
        <v>Prediabetes</v>
      </c>
      <c r="F106" t="s">
        <v>2381</v>
      </c>
      <c r="G106" t="s">
        <v>2379</v>
      </c>
      <c r="H106" t="s">
        <v>2381</v>
      </c>
      <c r="I106">
        <v>1</v>
      </c>
      <c r="J106" t="s">
        <v>2381</v>
      </c>
    </row>
    <row r="107" spans="1:10" x14ac:dyDescent="0.35">
      <c r="A107" t="s">
        <v>2266</v>
      </c>
      <c r="B107">
        <v>43.83</v>
      </c>
      <c r="C107" t="str">
        <f t="shared" si="2"/>
        <v>Obesity</v>
      </c>
      <c r="D107">
        <v>6.03</v>
      </c>
      <c r="E107" t="str">
        <f t="shared" si="3"/>
        <v>Prediabetes</v>
      </c>
      <c r="F107" t="s">
        <v>2381</v>
      </c>
      <c r="G107" t="s">
        <v>2379</v>
      </c>
      <c r="H107" t="s">
        <v>2379</v>
      </c>
      <c r="I107">
        <v>2</v>
      </c>
      <c r="J107" t="s">
        <v>2381</v>
      </c>
    </row>
    <row r="108" spans="1:10" x14ac:dyDescent="0.35">
      <c r="A108" t="s">
        <v>2265</v>
      </c>
      <c r="B108">
        <v>50.07</v>
      </c>
      <c r="C108" t="str">
        <f t="shared" si="2"/>
        <v>Obesity</v>
      </c>
      <c r="D108">
        <v>9.27</v>
      </c>
      <c r="E108" t="str">
        <f t="shared" si="3"/>
        <v>Diabetes</v>
      </c>
      <c r="F108" t="s">
        <v>2379</v>
      </c>
      <c r="G108" t="s">
        <v>2379</v>
      </c>
      <c r="H108" t="s">
        <v>2379</v>
      </c>
      <c r="I108">
        <v>0</v>
      </c>
      <c r="J108" t="s">
        <v>2381</v>
      </c>
    </row>
    <row r="109" spans="1:10" x14ac:dyDescent="0.35">
      <c r="A109" t="s">
        <v>2264</v>
      </c>
      <c r="B109">
        <v>32.774999999999999</v>
      </c>
      <c r="C109" t="str">
        <f t="shared" si="2"/>
        <v>Obesity</v>
      </c>
      <c r="D109">
        <v>5.53</v>
      </c>
      <c r="E109" t="str">
        <f t="shared" si="3"/>
        <v>Normal</v>
      </c>
      <c r="F109" t="s">
        <v>2379</v>
      </c>
      <c r="G109" t="s">
        <v>2379</v>
      </c>
      <c r="H109" t="s">
        <v>2379</v>
      </c>
      <c r="I109">
        <v>0</v>
      </c>
      <c r="J109" t="s">
        <v>2381</v>
      </c>
    </row>
    <row r="110" spans="1:10" x14ac:dyDescent="0.35">
      <c r="A110" t="s">
        <v>2263</v>
      </c>
      <c r="B110">
        <v>34.104999999999997</v>
      </c>
      <c r="C110" t="str">
        <f t="shared" si="2"/>
        <v>Obesity</v>
      </c>
      <c r="D110">
        <v>5.07</v>
      </c>
      <c r="E110" t="str">
        <f t="shared" si="3"/>
        <v>Normal</v>
      </c>
      <c r="F110" t="s">
        <v>2379</v>
      </c>
      <c r="G110" t="s">
        <v>2379</v>
      </c>
      <c r="H110" t="s">
        <v>2379</v>
      </c>
      <c r="I110">
        <v>1</v>
      </c>
      <c r="J110" t="s">
        <v>2381</v>
      </c>
    </row>
    <row r="111" spans="1:10" x14ac:dyDescent="0.35">
      <c r="A111" t="s">
        <v>2262</v>
      </c>
      <c r="B111">
        <v>48.93</v>
      </c>
      <c r="C111" t="str">
        <f t="shared" si="2"/>
        <v>Obesity</v>
      </c>
      <c r="D111">
        <v>11.17</v>
      </c>
      <c r="E111" t="str">
        <f t="shared" si="3"/>
        <v>Diabetes</v>
      </c>
      <c r="F111" t="s">
        <v>2381</v>
      </c>
      <c r="G111" t="s">
        <v>2379</v>
      </c>
      <c r="H111" t="s">
        <v>2379</v>
      </c>
      <c r="I111">
        <v>1</v>
      </c>
      <c r="J111" t="s">
        <v>2381</v>
      </c>
    </row>
    <row r="112" spans="1:10" x14ac:dyDescent="0.35">
      <c r="A112" t="s">
        <v>2261</v>
      </c>
      <c r="B112">
        <v>37.07</v>
      </c>
      <c r="C112" t="str">
        <f t="shared" si="2"/>
        <v>Obesity</v>
      </c>
      <c r="D112">
        <v>6.14</v>
      </c>
      <c r="E112" t="str">
        <f t="shared" si="3"/>
        <v>Prediabetes</v>
      </c>
      <c r="F112" t="s">
        <v>2381</v>
      </c>
      <c r="G112" t="s">
        <v>2379</v>
      </c>
      <c r="H112" t="s">
        <v>2379</v>
      </c>
      <c r="I112">
        <v>0</v>
      </c>
      <c r="J112" t="s">
        <v>2381</v>
      </c>
    </row>
    <row r="113" spans="1:10" x14ac:dyDescent="0.35">
      <c r="A113" t="s">
        <v>2260</v>
      </c>
      <c r="B113">
        <v>51.51</v>
      </c>
      <c r="C113" t="str">
        <f t="shared" si="2"/>
        <v>Obesity</v>
      </c>
      <c r="D113">
        <v>6.26</v>
      </c>
      <c r="E113" t="str">
        <f t="shared" si="3"/>
        <v>Prediabetes</v>
      </c>
      <c r="F113" t="s">
        <v>2381</v>
      </c>
      <c r="G113" t="s">
        <v>2379</v>
      </c>
      <c r="H113" t="s">
        <v>2381</v>
      </c>
      <c r="I113">
        <v>1</v>
      </c>
      <c r="J113" t="s">
        <v>2381</v>
      </c>
    </row>
    <row r="114" spans="1:10" x14ac:dyDescent="0.35">
      <c r="A114" t="s">
        <v>2259</v>
      </c>
      <c r="B114">
        <v>34.799999999999997</v>
      </c>
      <c r="C114" t="str">
        <f t="shared" si="2"/>
        <v>Obesity</v>
      </c>
      <c r="D114">
        <v>4.72</v>
      </c>
      <c r="E114" t="str">
        <f t="shared" si="3"/>
        <v>Normal</v>
      </c>
      <c r="F114" t="s">
        <v>2381</v>
      </c>
      <c r="G114" t="s">
        <v>2379</v>
      </c>
      <c r="H114" t="s">
        <v>2379</v>
      </c>
      <c r="I114">
        <v>0</v>
      </c>
      <c r="J114" t="s">
        <v>2381</v>
      </c>
    </row>
    <row r="115" spans="1:10" x14ac:dyDescent="0.35">
      <c r="A115" t="s">
        <v>2258</v>
      </c>
      <c r="B115">
        <v>36.67</v>
      </c>
      <c r="C115" t="str">
        <f t="shared" si="2"/>
        <v>Obesity</v>
      </c>
      <c r="D115">
        <v>5.18</v>
      </c>
      <c r="E115" t="str">
        <f t="shared" si="3"/>
        <v>Normal</v>
      </c>
      <c r="F115" t="s">
        <v>2379</v>
      </c>
      <c r="G115" t="s">
        <v>2379</v>
      </c>
      <c r="H115" t="s">
        <v>2379</v>
      </c>
      <c r="I115">
        <v>1</v>
      </c>
      <c r="J115" t="s">
        <v>2381</v>
      </c>
    </row>
    <row r="116" spans="1:10" x14ac:dyDescent="0.35">
      <c r="A116" t="s">
        <v>2257</v>
      </c>
      <c r="B116">
        <v>30.9</v>
      </c>
      <c r="C116" t="str">
        <f t="shared" si="2"/>
        <v>Obesity</v>
      </c>
      <c r="D116">
        <v>9.4</v>
      </c>
      <c r="E116" t="str">
        <f t="shared" si="3"/>
        <v>Diabetes</v>
      </c>
      <c r="F116" t="s">
        <v>2379</v>
      </c>
      <c r="G116" t="s">
        <v>2379</v>
      </c>
      <c r="H116" t="s">
        <v>2379</v>
      </c>
      <c r="I116">
        <v>2</v>
      </c>
      <c r="J116" t="s">
        <v>2381</v>
      </c>
    </row>
    <row r="117" spans="1:10" x14ac:dyDescent="0.35">
      <c r="A117" t="s">
        <v>2256</v>
      </c>
      <c r="B117">
        <v>30.495000000000001</v>
      </c>
      <c r="C117" t="str">
        <f t="shared" si="2"/>
        <v>Obesity</v>
      </c>
      <c r="D117">
        <v>6.29</v>
      </c>
      <c r="E117" t="str">
        <f t="shared" si="3"/>
        <v>Prediabetes</v>
      </c>
      <c r="F117" t="s">
        <v>2379</v>
      </c>
      <c r="G117" t="s">
        <v>2379</v>
      </c>
      <c r="H117" t="s">
        <v>2379</v>
      </c>
      <c r="I117">
        <v>0</v>
      </c>
      <c r="J117" t="s">
        <v>2381</v>
      </c>
    </row>
    <row r="118" spans="1:10" x14ac:dyDescent="0.35">
      <c r="A118" t="s">
        <v>2255</v>
      </c>
      <c r="B118">
        <v>44.88</v>
      </c>
      <c r="C118" t="str">
        <f t="shared" si="2"/>
        <v>Obesity</v>
      </c>
      <c r="D118">
        <v>6.04</v>
      </c>
      <c r="E118" t="str">
        <f t="shared" si="3"/>
        <v>Prediabetes</v>
      </c>
      <c r="F118" t="s">
        <v>2379</v>
      </c>
      <c r="G118" t="s">
        <v>2379</v>
      </c>
      <c r="H118" t="s">
        <v>2381</v>
      </c>
      <c r="I118">
        <v>1</v>
      </c>
      <c r="J118" t="s">
        <v>2381</v>
      </c>
    </row>
    <row r="119" spans="1:10" x14ac:dyDescent="0.35">
      <c r="A119" t="s">
        <v>2254</v>
      </c>
      <c r="B119">
        <v>44.32</v>
      </c>
      <c r="C119" t="str">
        <f t="shared" si="2"/>
        <v>Obesity</v>
      </c>
      <c r="D119">
        <v>10.55</v>
      </c>
      <c r="E119" t="str">
        <f t="shared" si="3"/>
        <v>Diabetes</v>
      </c>
      <c r="F119" t="s">
        <v>2379</v>
      </c>
      <c r="G119" t="s">
        <v>2379</v>
      </c>
      <c r="H119" t="s">
        <v>2379</v>
      </c>
      <c r="I119">
        <v>0</v>
      </c>
      <c r="J119" t="s">
        <v>2381</v>
      </c>
    </row>
    <row r="120" spans="1:10" x14ac:dyDescent="0.35">
      <c r="A120" t="s">
        <v>2253</v>
      </c>
      <c r="B120">
        <v>46.39</v>
      </c>
      <c r="C120" t="str">
        <f t="shared" si="2"/>
        <v>Obesity</v>
      </c>
      <c r="D120">
        <v>5.09</v>
      </c>
      <c r="E120" t="str">
        <f t="shared" si="3"/>
        <v>Normal</v>
      </c>
      <c r="F120" t="s">
        <v>2379</v>
      </c>
      <c r="G120" t="s">
        <v>2379</v>
      </c>
      <c r="H120" t="s">
        <v>2379</v>
      </c>
      <c r="I120">
        <v>0</v>
      </c>
      <c r="J120" t="s">
        <v>2381</v>
      </c>
    </row>
    <row r="121" spans="1:10" x14ac:dyDescent="0.35">
      <c r="A121" t="s">
        <v>2252</v>
      </c>
      <c r="B121">
        <v>42.13</v>
      </c>
      <c r="C121" t="str">
        <f t="shared" si="2"/>
        <v>Obesity</v>
      </c>
      <c r="D121">
        <v>5.2</v>
      </c>
      <c r="E121" t="str">
        <f t="shared" si="3"/>
        <v>Normal</v>
      </c>
      <c r="F121" t="s">
        <v>2381</v>
      </c>
      <c r="G121" t="s">
        <v>2379</v>
      </c>
      <c r="H121" t="s">
        <v>2379</v>
      </c>
      <c r="I121">
        <v>1</v>
      </c>
      <c r="J121" t="s">
        <v>2381</v>
      </c>
    </row>
    <row r="122" spans="1:10" x14ac:dyDescent="0.35">
      <c r="A122" t="s">
        <v>2251</v>
      </c>
      <c r="B122">
        <v>30.78</v>
      </c>
      <c r="C122" t="str">
        <f t="shared" si="2"/>
        <v>Obesity</v>
      </c>
      <c r="D122">
        <v>8.4499999999999993</v>
      </c>
      <c r="E122" t="str">
        <f t="shared" si="3"/>
        <v>Diabetes</v>
      </c>
      <c r="F122" t="s">
        <v>2381</v>
      </c>
      <c r="G122" t="s">
        <v>2379</v>
      </c>
      <c r="H122" t="s">
        <v>2379</v>
      </c>
      <c r="I122">
        <v>0</v>
      </c>
      <c r="J122" t="s">
        <v>2381</v>
      </c>
    </row>
    <row r="123" spans="1:10" x14ac:dyDescent="0.35">
      <c r="A123" t="s">
        <v>2250</v>
      </c>
      <c r="B123">
        <v>31.35</v>
      </c>
      <c r="C123" t="str">
        <f t="shared" si="2"/>
        <v>Obesity</v>
      </c>
      <c r="D123">
        <v>9.5399999999999991</v>
      </c>
      <c r="E123" t="str">
        <f t="shared" si="3"/>
        <v>Diabetes</v>
      </c>
      <c r="F123" t="s">
        <v>2379</v>
      </c>
      <c r="G123" t="s">
        <v>2379</v>
      </c>
      <c r="H123" t="s">
        <v>2379</v>
      </c>
      <c r="I123">
        <v>0</v>
      </c>
      <c r="J123" t="s">
        <v>2381</v>
      </c>
    </row>
    <row r="124" spans="1:10" x14ac:dyDescent="0.35">
      <c r="A124" t="s">
        <v>2249</v>
      </c>
      <c r="B124">
        <v>41.46</v>
      </c>
      <c r="C124" t="str">
        <f t="shared" si="2"/>
        <v>Obesity</v>
      </c>
      <c r="D124">
        <v>4.99</v>
      </c>
      <c r="E124" t="str">
        <f t="shared" si="3"/>
        <v>Normal</v>
      </c>
      <c r="F124" t="s">
        <v>2381</v>
      </c>
      <c r="G124" t="s">
        <v>2379</v>
      </c>
      <c r="H124" t="s">
        <v>2379</v>
      </c>
      <c r="I124">
        <v>2</v>
      </c>
      <c r="J124" t="s">
        <v>2381</v>
      </c>
    </row>
    <row r="125" spans="1:10" x14ac:dyDescent="0.35">
      <c r="A125" t="s">
        <v>2248</v>
      </c>
      <c r="B125">
        <v>48</v>
      </c>
      <c r="C125" t="str">
        <f t="shared" si="2"/>
        <v>Obesity</v>
      </c>
      <c r="D125">
        <v>10.54</v>
      </c>
      <c r="E125" t="str">
        <f t="shared" si="3"/>
        <v>Diabetes</v>
      </c>
      <c r="F125" t="s">
        <v>2379</v>
      </c>
      <c r="G125" t="s">
        <v>2379</v>
      </c>
      <c r="H125" t="s">
        <v>2379</v>
      </c>
      <c r="I125">
        <v>0</v>
      </c>
      <c r="J125" t="s">
        <v>2381</v>
      </c>
    </row>
    <row r="126" spans="1:10" x14ac:dyDescent="0.35">
      <c r="A126" t="s">
        <v>2247</v>
      </c>
      <c r="B126">
        <v>49.13</v>
      </c>
      <c r="C126" t="str">
        <f t="shared" si="2"/>
        <v>Obesity</v>
      </c>
      <c r="D126">
        <v>4.54</v>
      </c>
      <c r="E126" t="str">
        <f t="shared" si="3"/>
        <v>Normal</v>
      </c>
      <c r="F126" t="s">
        <v>2379</v>
      </c>
      <c r="G126" t="s">
        <v>2379</v>
      </c>
      <c r="H126" t="s">
        <v>2379</v>
      </c>
      <c r="I126">
        <v>0</v>
      </c>
      <c r="J126" t="s">
        <v>2381</v>
      </c>
    </row>
    <row r="127" spans="1:10" x14ac:dyDescent="0.35">
      <c r="A127" t="s">
        <v>2246</v>
      </c>
      <c r="B127">
        <v>37.799999999999997</v>
      </c>
      <c r="C127" t="str">
        <f t="shared" si="2"/>
        <v>Obesity</v>
      </c>
      <c r="D127">
        <v>6.29</v>
      </c>
      <c r="E127" t="str">
        <f t="shared" si="3"/>
        <v>Prediabetes</v>
      </c>
      <c r="F127" t="s">
        <v>2379</v>
      </c>
      <c r="G127" t="s">
        <v>2379</v>
      </c>
      <c r="H127" t="s">
        <v>2379</v>
      </c>
      <c r="I127">
        <v>1</v>
      </c>
      <c r="J127" t="s">
        <v>2381</v>
      </c>
    </row>
    <row r="128" spans="1:10" x14ac:dyDescent="0.35">
      <c r="A128" t="s">
        <v>2245</v>
      </c>
      <c r="B128">
        <v>38.299999999999997</v>
      </c>
      <c r="C128" t="str">
        <f t="shared" si="2"/>
        <v>Obesity</v>
      </c>
      <c r="D128">
        <v>9.51</v>
      </c>
      <c r="E128" t="str">
        <f t="shared" si="3"/>
        <v>Diabetes</v>
      </c>
      <c r="F128" t="s">
        <v>2379</v>
      </c>
      <c r="G128" t="s">
        <v>2379</v>
      </c>
      <c r="H128" t="s">
        <v>2379</v>
      </c>
      <c r="I128">
        <v>0</v>
      </c>
      <c r="J128" t="s">
        <v>2381</v>
      </c>
    </row>
    <row r="129" spans="1:10" x14ac:dyDescent="0.35">
      <c r="A129" t="s">
        <v>2244</v>
      </c>
      <c r="B129">
        <v>32.774999999999999</v>
      </c>
      <c r="C129" t="str">
        <f t="shared" si="2"/>
        <v>Obesity</v>
      </c>
      <c r="D129">
        <v>4.72</v>
      </c>
      <c r="E129" t="str">
        <f t="shared" si="3"/>
        <v>Normal</v>
      </c>
      <c r="F129" t="s">
        <v>2379</v>
      </c>
      <c r="G129" t="s">
        <v>2379</v>
      </c>
      <c r="H129" t="s">
        <v>2379</v>
      </c>
      <c r="I129">
        <v>0</v>
      </c>
      <c r="J129" t="s">
        <v>2381</v>
      </c>
    </row>
    <row r="130" spans="1:10" x14ac:dyDescent="0.35">
      <c r="A130" t="s">
        <v>2243</v>
      </c>
      <c r="B130">
        <v>34.200000000000003</v>
      </c>
      <c r="C130" t="str">
        <f t="shared" si="2"/>
        <v>Obesity</v>
      </c>
      <c r="D130">
        <v>5.91</v>
      </c>
      <c r="E130" t="str">
        <f t="shared" si="3"/>
        <v>Prediabetes</v>
      </c>
      <c r="F130" t="s">
        <v>2381</v>
      </c>
      <c r="G130" t="s">
        <v>2379</v>
      </c>
      <c r="H130" t="s">
        <v>2379</v>
      </c>
      <c r="I130">
        <v>0</v>
      </c>
      <c r="J130" t="s">
        <v>2381</v>
      </c>
    </row>
    <row r="131" spans="1:10" x14ac:dyDescent="0.35">
      <c r="A131" t="s">
        <v>2242</v>
      </c>
      <c r="B131">
        <v>30.2</v>
      </c>
      <c r="C131" t="str">
        <f t="shared" ref="C131:C194" si="4">IF(B131&lt;18.5,"Underweight",
 IF(B131&lt;=24.9,"Normal Weight",
 IF(B131&lt;=29.9,"Overweight","Obesity")))</f>
        <v>Obesity</v>
      </c>
      <c r="D131">
        <v>9.58</v>
      </c>
      <c r="E131" t="str">
        <f t="shared" ref="E131:E194" si="5">IF(D131&lt;5.7,"Normal",IF(D131&lt;=6.4,"Prediabetes","Diabetes"))</f>
        <v>Diabetes</v>
      </c>
      <c r="F131" t="s">
        <v>2379</v>
      </c>
      <c r="G131" t="s">
        <v>2379</v>
      </c>
      <c r="H131" t="s">
        <v>2379</v>
      </c>
      <c r="I131">
        <v>0</v>
      </c>
      <c r="J131" t="s">
        <v>2381</v>
      </c>
    </row>
    <row r="132" spans="1:10" x14ac:dyDescent="0.35">
      <c r="A132" t="s">
        <v>2241</v>
      </c>
      <c r="B132">
        <v>48.32</v>
      </c>
      <c r="C132" t="str">
        <f t="shared" si="4"/>
        <v>Obesity</v>
      </c>
      <c r="D132">
        <v>5.77</v>
      </c>
      <c r="E132" t="str">
        <f t="shared" si="5"/>
        <v>Prediabetes</v>
      </c>
      <c r="F132" t="s">
        <v>2379</v>
      </c>
      <c r="G132" t="s">
        <v>2379</v>
      </c>
      <c r="H132" t="s">
        <v>2379</v>
      </c>
      <c r="I132">
        <v>0</v>
      </c>
      <c r="J132" t="s">
        <v>2381</v>
      </c>
    </row>
    <row r="133" spans="1:10" x14ac:dyDescent="0.35">
      <c r="A133" t="s">
        <v>2240</v>
      </c>
      <c r="B133">
        <v>44.86</v>
      </c>
      <c r="C133" t="str">
        <f t="shared" si="4"/>
        <v>Obesity</v>
      </c>
      <c r="D133">
        <v>4.38</v>
      </c>
      <c r="E133" t="str">
        <f t="shared" si="5"/>
        <v>Normal</v>
      </c>
      <c r="F133" t="s">
        <v>2381</v>
      </c>
      <c r="G133" t="s">
        <v>2379</v>
      </c>
      <c r="H133" t="s">
        <v>2379</v>
      </c>
      <c r="I133">
        <v>0</v>
      </c>
      <c r="J133" t="s">
        <v>2381</v>
      </c>
    </row>
    <row r="134" spans="1:10" x14ac:dyDescent="0.35">
      <c r="A134" t="s">
        <v>2239</v>
      </c>
      <c r="B134">
        <v>52.15</v>
      </c>
      <c r="C134" t="str">
        <f t="shared" si="4"/>
        <v>Obesity</v>
      </c>
      <c r="D134">
        <v>5.65</v>
      </c>
      <c r="E134" t="str">
        <f t="shared" si="5"/>
        <v>Normal</v>
      </c>
      <c r="F134" t="s">
        <v>2379</v>
      </c>
      <c r="G134" t="s">
        <v>2379</v>
      </c>
      <c r="H134" t="s">
        <v>2379</v>
      </c>
      <c r="I134">
        <v>1</v>
      </c>
      <c r="J134" t="s">
        <v>2381</v>
      </c>
    </row>
    <row r="135" spans="1:10" x14ac:dyDescent="0.35">
      <c r="A135" t="s">
        <v>2238</v>
      </c>
      <c r="B135">
        <v>41.12</v>
      </c>
      <c r="C135" t="str">
        <f t="shared" si="4"/>
        <v>Obesity</v>
      </c>
      <c r="D135">
        <v>7.54</v>
      </c>
      <c r="E135" t="str">
        <f t="shared" si="5"/>
        <v>Diabetes</v>
      </c>
      <c r="F135" t="s">
        <v>2381</v>
      </c>
      <c r="G135" t="s">
        <v>2379</v>
      </c>
      <c r="H135" t="s">
        <v>2379</v>
      </c>
      <c r="I135">
        <v>0</v>
      </c>
      <c r="J135" t="s">
        <v>2381</v>
      </c>
    </row>
    <row r="136" spans="1:10" x14ac:dyDescent="0.35">
      <c r="A136" t="s">
        <v>2237</v>
      </c>
      <c r="B136">
        <v>38.39</v>
      </c>
      <c r="C136" t="str">
        <f t="shared" si="4"/>
        <v>Obesity</v>
      </c>
      <c r="D136">
        <v>5.1100000000000003</v>
      </c>
      <c r="E136" t="str">
        <f t="shared" si="5"/>
        <v>Normal</v>
      </c>
      <c r="F136" t="s">
        <v>2381</v>
      </c>
      <c r="G136" t="s">
        <v>2379</v>
      </c>
      <c r="H136" t="s">
        <v>2379</v>
      </c>
      <c r="I136">
        <v>1</v>
      </c>
      <c r="J136" t="s">
        <v>2381</v>
      </c>
    </row>
    <row r="137" spans="1:10" x14ac:dyDescent="0.35">
      <c r="A137" t="s">
        <v>2236</v>
      </c>
      <c r="B137">
        <v>46.85</v>
      </c>
      <c r="C137" t="str">
        <f t="shared" si="4"/>
        <v>Obesity</v>
      </c>
      <c r="D137">
        <v>4.25</v>
      </c>
      <c r="E137" t="str">
        <f t="shared" si="5"/>
        <v>Normal</v>
      </c>
      <c r="F137" t="s">
        <v>2379</v>
      </c>
      <c r="G137" t="s">
        <v>2379</v>
      </c>
      <c r="H137" t="s">
        <v>2381</v>
      </c>
      <c r="I137">
        <v>1</v>
      </c>
      <c r="J137" t="s">
        <v>2381</v>
      </c>
    </row>
    <row r="138" spans="1:10" x14ac:dyDescent="0.35">
      <c r="A138" t="s">
        <v>2235</v>
      </c>
      <c r="B138">
        <v>42.24</v>
      </c>
      <c r="C138" t="str">
        <f t="shared" si="4"/>
        <v>Obesity</v>
      </c>
      <c r="D138">
        <v>5.55</v>
      </c>
      <c r="E138" t="str">
        <f t="shared" si="5"/>
        <v>Normal</v>
      </c>
      <c r="F138" t="s">
        <v>2379</v>
      </c>
      <c r="G138" t="s">
        <v>2380</v>
      </c>
      <c r="H138" t="s">
        <v>2379</v>
      </c>
      <c r="I138">
        <v>1</v>
      </c>
      <c r="J138" t="s">
        <v>2381</v>
      </c>
    </row>
    <row r="139" spans="1:10" x14ac:dyDescent="0.35">
      <c r="A139" t="s">
        <v>2234</v>
      </c>
      <c r="B139">
        <v>34.39</v>
      </c>
      <c r="C139" t="str">
        <f t="shared" si="4"/>
        <v>Obesity</v>
      </c>
      <c r="D139">
        <v>5.78</v>
      </c>
      <c r="E139" t="str">
        <f t="shared" si="5"/>
        <v>Prediabetes</v>
      </c>
      <c r="F139" t="s">
        <v>2379</v>
      </c>
      <c r="G139" t="s">
        <v>2379</v>
      </c>
      <c r="H139" t="s">
        <v>2379</v>
      </c>
      <c r="I139">
        <v>0</v>
      </c>
      <c r="J139" t="s">
        <v>2381</v>
      </c>
    </row>
    <row r="140" spans="1:10" x14ac:dyDescent="0.35">
      <c r="A140" t="s">
        <v>2233</v>
      </c>
      <c r="B140">
        <v>42.89</v>
      </c>
      <c r="C140" t="str">
        <f t="shared" si="4"/>
        <v>Obesity</v>
      </c>
      <c r="D140">
        <v>5.28</v>
      </c>
      <c r="E140" t="str">
        <f t="shared" si="5"/>
        <v>Normal</v>
      </c>
      <c r="F140" t="s">
        <v>2381</v>
      </c>
      <c r="G140" t="s">
        <v>2379</v>
      </c>
      <c r="H140" t="s">
        <v>2379</v>
      </c>
      <c r="I140">
        <v>0</v>
      </c>
      <c r="J140" t="s">
        <v>2381</v>
      </c>
    </row>
    <row r="141" spans="1:10" x14ac:dyDescent="0.35">
      <c r="A141" t="s">
        <v>2232</v>
      </c>
      <c r="B141">
        <v>36.299999999999997</v>
      </c>
      <c r="C141" t="str">
        <f t="shared" si="4"/>
        <v>Obesity</v>
      </c>
      <c r="D141">
        <v>5.39</v>
      </c>
      <c r="E141" t="str">
        <f t="shared" si="5"/>
        <v>Normal</v>
      </c>
      <c r="F141" t="s">
        <v>2379</v>
      </c>
      <c r="G141" t="s">
        <v>2379</v>
      </c>
      <c r="H141" t="s">
        <v>2379</v>
      </c>
      <c r="I141">
        <v>0</v>
      </c>
      <c r="J141" t="s">
        <v>2381</v>
      </c>
    </row>
    <row r="142" spans="1:10" x14ac:dyDescent="0.35">
      <c r="A142" t="s">
        <v>2231</v>
      </c>
      <c r="B142">
        <v>35.200000000000003</v>
      </c>
      <c r="C142" t="str">
        <f t="shared" si="4"/>
        <v>Obesity</v>
      </c>
      <c r="D142">
        <v>8.01</v>
      </c>
      <c r="E142" t="str">
        <f t="shared" si="5"/>
        <v>Diabetes</v>
      </c>
      <c r="F142" t="s">
        <v>2381</v>
      </c>
      <c r="G142" t="s">
        <v>2379</v>
      </c>
      <c r="H142" t="s">
        <v>2379</v>
      </c>
      <c r="I142">
        <v>1</v>
      </c>
      <c r="J142" t="s">
        <v>2381</v>
      </c>
    </row>
    <row r="143" spans="1:10" x14ac:dyDescent="0.35">
      <c r="A143" t="s">
        <v>2230</v>
      </c>
      <c r="B143">
        <v>53.62</v>
      </c>
      <c r="C143" t="str">
        <f t="shared" si="4"/>
        <v>Obesity</v>
      </c>
      <c r="D143">
        <v>5.21</v>
      </c>
      <c r="E143" t="str">
        <f t="shared" si="5"/>
        <v>Normal</v>
      </c>
      <c r="F143" t="s">
        <v>2379</v>
      </c>
      <c r="G143" t="s">
        <v>2379</v>
      </c>
      <c r="H143" t="s">
        <v>2379</v>
      </c>
      <c r="I143">
        <v>0</v>
      </c>
      <c r="J143" t="s">
        <v>2381</v>
      </c>
    </row>
    <row r="144" spans="1:10" x14ac:dyDescent="0.35">
      <c r="A144" t="s">
        <v>2229</v>
      </c>
      <c r="B144">
        <v>36.67</v>
      </c>
      <c r="C144" t="str">
        <f t="shared" si="4"/>
        <v>Obesity</v>
      </c>
      <c r="D144">
        <v>6.27</v>
      </c>
      <c r="E144" t="str">
        <f t="shared" si="5"/>
        <v>Prediabetes</v>
      </c>
      <c r="F144" t="s">
        <v>2379</v>
      </c>
      <c r="G144" t="s">
        <v>2379</v>
      </c>
      <c r="H144" t="s">
        <v>2379</v>
      </c>
      <c r="I144">
        <v>0</v>
      </c>
      <c r="J144" t="s">
        <v>2381</v>
      </c>
    </row>
    <row r="145" spans="1:10" x14ac:dyDescent="0.35">
      <c r="A145" t="s">
        <v>2228</v>
      </c>
      <c r="B145">
        <v>33.4</v>
      </c>
      <c r="C145" t="str">
        <f t="shared" si="4"/>
        <v>Obesity</v>
      </c>
      <c r="D145">
        <v>10.73</v>
      </c>
      <c r="E145" t="str">
        <f t="shared" si="5"/>
        <v>Diabetes</v>
      </c>
      <c r="F145" t="s">
        <v>2381</v>
      </c>
      <c r="G145" t="s">
        <v>2379</v>
      </c>
      <c r="H145" t="s">
        <v>2379</v>
      </c>
      <c r="I145">
        <v>1</v>
      </c>
      <c r="J145" t="s">
        <v>2381</v>
      </c>
    </row>
    <row r="146" spans="1:10" x14ac:dyDescent="0.35">
      <c r="A146" t="s">
        <v>2227</v>
      </c>
      <c r="B146">
        <v>42.71</v>
      </c>
      <c r="C146" t="str">
        <f t="shared" si="4"/>
        <v>Obesity</v>
      </c>
      <c r="D146">
        <v>10.52</v>
      </c>
      <c r="E146" t="str">
        <f t="shared" si="5"/>
        <v>Diabetes</v>
      </c>
      <c r="F146" t="s">
        <v>2379</v>
      </c>
      <c r="G146" t="s">
        <v>2379</v>
      </c>
      <c r="H146" t="s">
        <v>2379</v>
      </c>
      <c r="I146">
        <v>0</v>
      </c>
      <c r="J146" t="s">
        <v>2381</v>
      </c>
    </row>
    <row r="147" spans="1:10" x14ac:dyDescent="0.35">
      <c r="A147" t="s">
        <v>2226</v>
      </c>
      <c r="B147">
        <v>41.52</v>
      </c>
      <c r="C147" t="str">
        <f t="shared" si="4"/>
        <v>Obesity</v>
      </c>
      <c r="D147">
        <v>11.82</v>
      </c>
      <c r="E147" t="str">
        <f t="shared" si="5"/>
        <v>Diabetes</v>
      </c>
      <c r="F147" t="s">
        <v>2381</v>
      </c>
      <c r="G147" t="s">
        <v>2379</v>
      </c>
      <c r="H147" t="s">
        <v>2379</v>
      </c>
      <c r="I147">
        <v>2</v>
      </c>
      <c r="J147" t="s">
        <v>2381</v>
      </c>
    </row>
    <row r="148" spans="1:10" x14ac:dyDescent="0.35">
      <c r="A148" t="s">
        <v>2225</v>
      </c>
      <c r="B148">
        <v>39.4</v>
      </c>
      <c r="C148" t="str">
        <f t="shared" si="4"/>
        <v>Obesity</v>
      </c>
      <c r="D148">
        <v>6.76</v>
      </c>
      <c r="E148" t="str">
        <f t="shared" si="5"/>
        <v>Diabetes</v>
      </c>
      <c r="F148" t="s">
        <v>2379</v>
      </c>
      <c r="G148" t="s">
        <v>2379</v>
      </c>
      <c r="H148" t="s">
        <v>2379</v>
      </c>
      <c r="I148">
        <v>0</v>
      </c>
      <c r="J148" t="s">
        <v>2381</v>
      </c>
    </row>
    <row r="149" spans="1:10" x14ac:dyDescent="0.35">
      <c r="A149" t="s">
        <v>2224</v>
      </c>
      <c r="B149">
        <v>46.45</v>
      </c>
      <c r="C149" t="str">
        <f t="shared" si="4"/>
        <v>Obesity</v>
      </c>
      <c r="D149">
        <v>5.62</v>
      </c>
      <c r="E149" t="str">
        <f t="shared" si="5"/>
        <v>Normal</v>
      </c>
      <c r="F149" t="s">
        <v>2379</v>
      </c>
      <c r="G149" t="s">
        <v>2379</v>
      </c>
      <c r="H149" t="s">
        <v>2379</v>
      </c>
      <c r="I149">
        <v>0</v>
      </c>
      <c r="J149" t="s">
        <v>2381</v>
      </c>
    </row>
    <row r="150" spans="1:10" x14ac:dyDescent="0.35">
      <c r="A150" t="s">
        <v>2223</v>
      </c>
      <c r="B150">
        <v>35.75</v>
      </c>
      <c r="C150" t="str">
        <f t="shared" si="4"/>
        <v>Obesity</v>
      </c>
      <c r="D150">
        <v>4.1900000000000004</v>
      </c>
      <c r="E150" t="str">
        <f t="shared" si="5"/>
        <v>Normal</v>
      </c>
      <c r="F150" t="s">
        <v>2379</v>
      </c>
      <c r="G150" t="s">
        <v>2379</v>
      </c>
      <c r="H150" t="s">
        <v>2379</v>
      </c>
      <c r="I150">
        <v>0</v>
      </c>
      <c r="J150" t="s">
        <v>2381</v>
      </c>
    </row>
    <row r="151" spans="1:10" x14ac:dyDescent="0.35">
      <c r="A151" t="s">
        <v>2222</v>
      </c>
      <c r="B151">
        <v>26.07</v>
      </c>
      <c r="C151" t="str">
        <f t="shared" si="4"/>
        <v>Overweight</v>
      </c>
      <c r="D151">
        <v>5.32</v>
      </c>
      <c r="E151" t="str">
        <f t="shared" si="5"/>
        <v>Normal</v>
      </c>
      <c r="F151" t="s">
        <v>2379</v>
      </c>
      <c r="G151" t="s">
        <v>2379</v>
      </c>
      <c r="H151" t="s">
        <v>2379</v>
      </c>
      <c r="I151">
        <v>0</v>
      </c>
      <c r="J151" t="s">
        <v>2381</v>
      </c>
    </row>
    <row r="152" spans="1:10" x14ac:dyDescent="0.35">
      <c r="A152" t="s">
        <v>2221</v>
      </c>
      <c r="B152">
        <v>36.54</v>
      </c>
      <c r="C152" t="str">
        <f t="shared" si="4"/>
        <v>Obesity</v>
      </c>
      <c r="D152">
        <v>4.46</v>
      </c>
      <c r="E152" t="str">
        <f t="shared" si="5"/>
        <v>Normal</v>
      </c>
      <c r="F152" t="s">
        <v>2381</v>
      </c>
      <c r="G152" t="s">
        <v>2379</v>
      </c>
      <c r="H152" t="s">
        <v>2379</v>
      </c>
      <c r="I152">
        <v>1</v>
      </c>
      <c r="J152" t="s">
        <v>2381</v>
      </c>
    </row>
    <row r="153" spans="1:10" x14ac:dyDescent="0.35">
      <c r="A153" t="s">
        <v>2220</v>
      </c>
      <c r="B153">
        <v>51.64</v>
      </c>
      <c r="C153" t="str">
        <f t="shared" si="4"/>
        <v>Obesity</v>
      </c>
      <c r="D153">
        <v>5.65</v>
      </c>
      <c r="E153" t="str">
        <f t="shared" si="5"/>
        <v>Normal</v>
      </c>
      <c r="F153" t="s">
        <v>2379</v>
      </c>
      <c r="G153" t="s">
        <v>2379</v>
      </c>
      <c r="H153" t="s">
        <v>2379</v>
      </c>
      <c r="I153">
        <v>0</v>
      </c>
      <c r="J153" t="s">
        <v>2381</v>
      </c>
    </row>
    <row r="154" spans="1:10" x14ac:dyDescent="0.35">
      <c r="A154" t="s">
        <v>2219</v>
      </c>
      <c r="B154">
        <v>42.83</v>
      </c>
      <c r="C154" t="str">
        <f t="shared" si="4"/>
        <v>Obesity</v>
      </c>
      <c r="D154">
        <v>6.04</v>
      </c>
      <c r="E154" t="str">
        <f t="shared" si="5"/>
        <v>Prediabetes</v>
      </c>
      <c r="F154" t="s">
        <v>2379</v>
      </c>
      <c r="G154" t="s">
        <v>2379</v>
      </c>
      <c r="H154" t="s">
        <v>2379</v>
      </c>
      <c r="I154">
        <v>2</v>
      </c>
      <c r="J154" t="s">
        <v>2381</v>
      </c>
    </row>
    <row r="155" spans="1:10" x14ac:dyDescent="0.35">
      <c r="A155" t="s">
        <v>2218</v>
      </c>
      <c r="B155">
        <v>40.15</v>
      </c>
      <c r="C155" t="str">
        <f t="shared" si="4"/>
        <v>Obesity</v>
      </c>
      <c r="D155">
        <v>5.76</v>
      </c>
      <c r="E155" t="str">
        <f t="shared" si="5"/>
        <v>Prediabetes</v>
      </c>
      <c r="F155" t="s">
        <v>2379</v>
      </c>
      <c r="G155" t="s">
        <v>2379</v>
      </c>
      <c r="H155" t="s">
        <v>2379</v>
      </c>
      <c r="I155">
        <v>1</v>
      </c>
      <c r="J155" t="s">
        <v>2381</v>
      </c>
    </row>
    <row r="156" spans="1:10" x14ac:dyDescent="0.35">
      <c r="A156" t="s">
        <v>2217</v>
      </c>
      <c r="B156">
        <v>27.8</v>
      </c>
      <c r="C156" t="str">
        <f t="shared" si="4"/>
        <v>Overweight</v>
      </c>
      <c r="D156">
        <v>4.3600000000000003</v>
      </c>
      <c r="E156" t="str">
        <f t="shared" si="5"/>
        <v>Normal</v>
      </c>
      <c r="F156" t="s">
        <v>2379</v>
      </c>
      <c r="G156" t="s">
        <v>2379</v>
      </c>
      <c r="H156" t="s">
        <v>2381</v>
      </c>
      <c r="I156">
        <v>1</v>
      </c>
      <c r="J156" t="s">
        <v>2381</v>
      </c>
    </row>
    <row r="157" spans="1:10" x14ac:dyDescent="0.35">
      <c r="A157" t="s">
        <v>2216</v>
      </c>
      <c r="B157">
        <v>45.81</v>
      </c>
      <c r="C157" t="str">
        <f t="shared" si="4"/>
        <v>Obesity</v>
      </c>
      <c r="D157">
        <v>4.76</v>
      </c>
      <c r="E157" t="str">
        <f t="shared" si="5"/>
        <v>Normal</v>
      </c>
      <c r="F157" t="s">
        <v>2381</v>
      </c>
      <c r="G157" t="s">
        <v>2379</v>
      </c>
      <c r="H157" t="s">
        <v>2381</v>
      </c>
      <c r="I157">
        <v>1</v>
      </c>
      <c r="J157" t="s">
        <v>2381</v>
      </c>
    </row>
    <row r="158" spans="1:10" x14ac:dyDescent="0.35">
      <c r="A158" t="s">
        <v>2215</v>
      </c>
      <c r="B158">
        <v>34.43</v>
      </c>
      <c r="C158" t="str">
        <f t="shared" si="4"/>
        <v>Obesity</v>
      </c>
      <c r="D158">
        <v>10.82</v>
      </c>
      <c r="E158" t="str">
        <f t="shared" si="5"/>
        <v>Diabetes</v>
      </c>
      <c r="F158" t="s">
        <v>2381</v>
      </c>
      <c r="G158" t="s">
        <v>2379</v>
      </c>
      <c r="H158" t="s">
        <v>2379</v>
      </c>
      <c r="I158">
        <v>1</v>
      </c>
      <c r="J158" t="s">
        <v>2381</v>
      </c>
    </row>
    <row r="159" spans="1:10" x14ac:dyDescent="0.35">
      <c r="A159" t="s">
        <v>2214</v>
      </c>
      <c r="B159">
        <v>41.33</v>
      </c>
      <c r="C159" t="str">
        <f t="shared" si="4"/>
        <v>Obesity</v>
      </c>
      <c r="D159">
        <v>4.01</v>
      </c>
      <c r="E159" t="str">
        <f t="shared" si="5"/>
        <v>Normal</v>
      </c>
      <c r="F159" t="s">
        <v>2381</v>
      </c>
      <c r="G159" t="s">
        <v>2379</v>
      </c>
      <c r="H159" t="s">
        <v>2379</v>
      </c>
      <c r="I159">
        <v>0</v>
      </c>
      <c r="J159" t="s">
        <v>2381</v>
      </c>
    </row>
    <row r="160" spans="1:10" x14ac:dyDescent="0.35">
      <c r="A160" t="s">
        <v>2213</v>
      </c>
      <c r="B160">
        <v>31.92</v>
      </c>
      <c r="C160" t="str">
        <f t="shared" si="4"/>
        <v>Obesity</v>
      </c>
      <c r="D160">
        <v>5.12</v>
      </c>
      <c r="E160" t="str">
        <f t="shared" si="5"/>
        <v>Normal</v>
      </c>
      <c r="F160" t="s">
        <v>2381</v>
      </c>
      <c r="G160" t="s">
        <v>2379</v>
      </c>
      <c r="H160" t="s">
        <v>2379</v>
      </c>
      <c r="I160">
        <v>1</v>
      </c>
      <c r="J160" t="s">
        <v>2381</v>
      </c>
    </row>
    <row r="161" spans="1:10" x14ac:dyDescent="0.35">
      <c r="A161" t="s">
        <v>2212</v>
      </c>
      <c r="B161">
        <v>39.799999999999997</v>
      </c>
      <c r="C161" t="str">
        <f t="shared" si="4"/>
        <v>Obesity</v>
      </c>
      <c r="D161">
        <v>10.54</v>
      </c>
      <c r="E161" t="str">
        <f t="shared" si="5"/>
        <v>Diabetes</v>
      </c>
      <c r="F161" t="s">
        <v>2381</v>
      </c>
      <c r="G161" t="s">
        <v>2379</v>
      </c>
      <c r="H161" t="s">
        <v>2379</v>
      </c>
      <c r="I161">
        <v>2</v>
      </c>
      <c r="J161" t="s">
        <v>2381</v>
      </c>
    </row>
    <row r="162" spans="1:10" x14ac:dyDescent="0.35">
      <c r="A162" t="s">
        <v>2211</v>
      </c>
      <c r="B162">
        <v>42.82</v>
      </c>
      <c r="C162" t="str">
        <f t="shared" si="4"/>
        <v>Obesity</v>
      </c>
      <c r="D162">
        <v>4.21</v>
      </c>
      <c r="E162" t="str">
        <f t="shared" si="5"/>
        <v>Normal</v>
      </c>
      <c r="F162" t="s">
        <v>2379</v>
      </c>
      <c r="G162" t="s">
        <v>2379</v>
      </c>
      <c r="H162" t="s">
        <v>2379</v>
      </c>
      <c r="I162">
        <v>0</v>
      </c>
      <c r="J162" t="s">
        <v>2381</v>
      </c>
    </row>
    <row r="163" spans="1:10" x14ac:dyDescent="0.35">
      <c r="A163" t="s">
        <v>2210</v>
      </c>
      <c r="B163">
        <v>33.630000000000003</v>
      </c>
      <c r="C163" t="str">
        <f t="shared" si="4"/>
        <v>Obesity</v>
      </c>
      <c r="D163">
        <v>5.42</v>
      </c>
      <c r="E163" t="str">
        <f t="shared" si="5"/>
        <v>Normal</v>
      </c>
      <c r="F163" t="s">
        <v>2379</v>
      </c>
      <c r="G163" t="s">
        <v>2379</v>
      </c>
      <c r="H163" t="s">
        <v>2379</v>
      </c>
      <c r="I163">
        <v>0</v>
      </c>
      <c r="J163" t="s">
        <v>2381</v>
      </c>
    </row>
    <row r="164" spans="1:10" x14ac:dyDescent="0.35">
      <c r="A164" t="s">
        <v>2209</v>
      </c>
      <c r="B164">
        <v>37.07</v>
      </c>
      <c r="C164" t="str">
        <f t="shared" si="4"/>
        <v>Obesity</v>
      </c>
      <c r="D164">
        <v>4.28</v>
      </c>
      <c r="E164" t="str">
        <f t="shared" si="5"/>
        <v>Normal</v>
      </c>
      <c r="F164" t="s">
        <v>2379</v>
      </c>
      <c r="G164" t="s">
        <v>2380</v>
      </c>
      <c r="H164" t="s">
        <v>2379</v>
      </c>
      <c r="I164">
        <v>1</v>
      </c>
      <c r="J164" t="s">
        <v>2381</v>
      </c>
    </row>
    <row r="165" spans="1:10" x14ac:dyDescent="0.35">
      <c r="A165" t="s">
        <v>2208</v>
      </c>
      <c r="B165">
        <v>35.625</v>
      </c>
      <c r="C165" t="str">
        <f t="shared" si="4"/>
        <v>Obesity</v>
      </c>
      <c r="D165">
        <v>8.9</v>
      </c>
      <c r="E165" t="str">
        <f t="shared" si="5"/>
        <v>Diabetes</v>
      </c>
      <c r="F165" t="s">
        <v>2379</v>
      </c>
      <c r="G165" t="s">
        <v>2379</v>
      </c>
      <c r="H165" t="s">
        <v>2379</v>
      </c>
      <c r="I165">
        <v>0</v>
      </c>
      <c r="J165" t="s">
        <v>2381</v>
      </c>
    </row>
    <row r="166" spans="1:10" x14ac:dyDescent="0.35">
      <c r="A166" t="s">
        <v>2207</v>
      </c>
      <c r="B166">
        <v>42.69</v>
      </c>
      <c r="C166" t="str">
        <f t="shared" si="4"/>
        <v>Obesity</v>
      </c>
      <c r="D166">
        <v>4.8899999999999997</v>
      </c>
      <c r="E166" t="str">
        <f t="shared" si="5"/>
        <v>Normal</v>
      </c>
      <c r="F166" t="s">
        <v>2379</v>
      </c>
      <c r="G166" t="s">
        <v>2379</v>
      </c>
      <c r="H166" t="s">
        <v>2381</v>
      </c>
      <c r="I166">
        <v>1</v>
      </c>
      <c r="J166" t="s">
        <v>2381</v>
      </c>
    </row>
    <row r="167" spans="1:10" x14ac:dyDescent="0.35">
      <c r="A167" t="s">
        <v>2206</v>
      </c>
      <c r="B167">
        <v>37.869999999999997</v>
      </c>
      <c r="C167" t="str">
        <f t="shared" si="4"/>
        <v>Obesity</v>
      </c>
      <c r="D167">
        <v>4.29</v>
      </c>
      <c r="E167" t="str">
        <f t="shared" si="5"/>
        <v>Normal</v>
      </c>
      <c r="F167" t="s">
        <v>2381</v>
      </c>
      <c r="G167" t="s">
        <v>2379</v>
      </c>
      <c r="H167" t="s">
        <v>2381</v>
      </c>
      <c r="I167">
        <v>1</v>
      </c>
      <c r="J167" t="s">
        <v>2381</v>
      </c>
    </row>
    <row r="168" spans="1:10" x14ac:dyDescent="0.35">
      <c r="A168" t="s">
        <v>2205</v>
      </c>
      <c r="B168">
        <v>40.61</v>
      </c>
      <c r="C168" t="str">
        <f t="shared" si="4"/>
        <v>Obesity</v>
      </c>
      <c r="D168">
        <v>8</v>
      </c>
      <c r="E168" t="str">
        <f t="shared" si="5"/>
        <v>Diabetes</v>
      </c>
      <c r="F168" t="s">
        <v>2381</v>
      </c>
      <c r="G168" t="s">
        <v>2379</v>
      </c>
      <c r="H168" t="s">
        <v>2379</v>
      </c>
      <c r="I168">
        <v>1</v>
      </c>
      <c r="J168" t="s">
        <v>2381</v>
      </c>
    </row>
    <row r="169" spans="1:10" x14ac:dyDescent="0.35">
      <c r="A169" t="s">
        <v>2204</v>
      </c>
      <c r="B169">
        <v>30.78</v>
      </c>
      <c r="C169" t="str">
        <f t="shared" si="4"/>
        <v>Obesity</v>
      </c>
      <c r="D169">
        <v>4.67</v>
      </c>
      <c r="E169" t="str">
        <f t="shared" si="5"/>
        <v>Normal</v>
      </c>
      <c r="F169" t="s">
        <v>2381</v>
      </c>
      <c r="G169" t="s">
        <v>2379</v>
      </c>
      <c r="H169" t="s">
        <v>2379</v>
      </c>
      <c r="I169">
        <v>0</v>
      </c>
      <c r="J169" t="s">
        <v>2381</v>
      </c>
    </row>
    <row r="170" spans="1:10" x14ac:dyDescent="0.35">
      <c r="A170" t="s">
        <v>2203</v>
      </c>
      <c r="B170">
        <v>49.49</v>
      </c>
      <c r="C170" t="str">
        <f t="shared" si="4"/>
        <v>Obesity</v>
      </c>
      <c r="D170">
        <v>4.5</v>
      </c>
      <c r="E170" t="str">
        <f t="shared" si="5"/>
        <v>Normal</v>
      </c>
      <c r="F170" t="s">
        <v>2379</v>
      </c>
      <c r="G170" t="s">
        <v>2379</v>
      </c>
      <c r="H170" t="s">
        <v>2379</v>
      </c>
      <c r="I170">
        <v>0</v>
      </c>
      <c r="J170" t="s">
        <v>2381</v>
      </c>
    </row>
    <row r="171" spans="1:10" x14ac:dyDescent="0.35">
      <c r="A171" t="s">
        <v>2202</v>
      </c>
      <c r="B171">
        <v>37.619999999999997</v>
      </c>
      <c r="C171" t="str">
        <f t="shared" si="4"/>
        <v>Obesity</v>
      </c>
      <c r="D171">
        <v>6.32</v>
      </c>
      <c r="E171" t="str">
        <f t="shared" si="5"/>
        <v>Prediabetes</v>
      </c>
      <c r="F171" t="s">
        <v>2381</v>
      </c>
      <c r="G171" t="s">
        <v>2380</v>
      </c>
      <c r="H171" t="s">
        <v>2379</v>
      </c>
      <c r="I171">
        <v>2</v>
      </c>
      <c r="J171" t="s">
        <v>2381</v>
      </c>
    </row>
    <row r="172" spans="1:10" x14ac:dyDescent="0.35">
      <c r="A172" t="s">
        <v>2201</v>
      </c>
      <c r="B172">
        <v>36.08</v>
      </c>
      <c r="C172" t="str">
        <f t="shared" si="4"/>
        <v>Obesity</v>
      </c>
      <c r="D172">
        <v>6.1</v>
      </c>
      <c r="E172" t="str">
        <f t="shared" si="5"/>
        <v>Prediabetes</v>
      </c>
      <c r="F172" t="s">
        <v>2381</v>
      </c>
      <c r="G172" t="s">
        <v>2379</v>
      </c>
      <c r="H172" t="s">
        <v>2379</v>
      </c>
      <c r="I172">
        <v>1</v>
      </c>
      <c r="J172" t="s">
        <v>2381</v>
      </c>
    </row>
    <row r="173" spans="1:10" x14ac:dyDescent="0.35">
      <c r="A173" t="s">
        <v>2200</v>
      </c>
      <c r="B173">
        <v>33.5</v>
      </c>
      <c r="C173" t="str">
        <f t="shared" si="4"/>
        <v>Obesity</v>
      </c>
      <c r="D173">
        <v>5.4</v>
      </c>
      <c r="E173" t="str">
        <f t="shared" si="5"/>
        <v>Normal</v>
      </c>
      <c r="F173" t="s">
        <v>2379</v>
      </c>
      <c r="G173" t="s">
        <v>2379</v>
      </c>
      <c r="H173" t="s">
        <v>2379</v>
      </c>
      <c r="I173">
        <v>0</v>
      </c>
      <c r="J173" t="s">
        <v>2381</v>
      </c>
    </row>
    <row r="174" spans="1:10" x14ac:dyDescent="0.35">
      <c r="A174" t="s">
        <v>2199</v>
      </c>
      <c r="B174">
        <v>47.46</v>
      </c>
      <c r="C174" t="str">
        <f t="shared" si="4"/>
        <v>Obesity</v>
      </c>
      <c r="D174">
        <v>6.24</v>
      </c>
      <c r="E174" t="str">
        <f t="shared" si="5"/>
        <v>Prediabetes</v>
      </c>
      <c r="F174" t="s">
        <v>2381</v>
      </c>
      <c r="G174" t="s">
        <v>2379</v>
      </c>
      <c r="H174" t="s">
        <v>2379</v>
      </c>
      <c r="I174">
        <v>1</v>
      </c>
      <c r="J174" t="s">
        <v>2381</v>
      </c>
    </row>
    <row r="175" spans="1:10" x14ac:dyDescent="0.35">
      <c r="A175" t="s">
        <v>2198</v>
      </c>
      <c r="B175">
        <v>49.24</v>
      </c>
      <c r="C175" t="str">
        <f t="shared" si="4"/>
        <v>Obesity</v>
      </c>
      <c r="D175">
        <v>4.45</v>
      </c>
      <c r="E175" t="str">
        <f t="shared" si="5"/>
        <v>Normal</v>
      </c>
      <c r="F175" t="s">
        <v>2379</v>
      </c>
      <c r="G175" t="s">
        <v>2379</v>
      </c>
      <c r="H175" t="s">
        <v>2379</v>
      </c>
      <c r="I175">
        <v>0</v>
      </c>
      <c r="J175" t="s">
        <v>2381</v>
      </c>
    </row>
    <row r="176" spans="1:10" x14ac:dyDescent="0.35">
      <c r="A176" t="s">
        <v>2197</v>
      </c>
      <c r="B176">
        <v>54.4</v>
      </c>
      <c r="C176" t="str">
        <f t="shared" si="4"/>
        <v>Obesity</v>
      </c>
      <c r="D176">
        <v>5.22</v>
      </c>
      <c r="E176" t="str">
        <f t="shared" si="5"/>
        <v>Normal</v>
      </c>
      <c r="F176" t="s">
        <v>2379</v>
      </c>
      <c r="G176" t="s">
        <v>2379</v>
      </c>
      <c r="H176" t="s">
        <v>2379</v>
      </c>
      <c r="I176">
        <v>1</v>
      </c>
      <c r="J176" t="s">
        <v>2381</v>
      </c>
    </row>
    <row r="177" spans="1:10" x14ac:dyDescent="0.35">
      <c r="A177" t="s">
        <v>2196</v>
      </c>
      <c r="B177">
        <v>35.53</v>
      </c>
      <c r="C177" t="str">
        <f t="shared" si="4"/>
        <v>Obesity</v>
      </c>
      <c r="D177">
        <v>4.6100000000000003</v>
      </c>
      <c r="E177" t="str">
        <f t="shared" si="5"/>
        <v>Normal</v>
      </c>
      <c r="F177" t="s">
        <v>2379</v>
      </c>
      <c r="G177" t="s">
        <v>2379</v>
      </c>
      <c r="H177" t="s">
        <v>2379</v>
      </c>
      <c r="I177">
        <v>1</v>
      </c>
      <c r="J177" t="s">
        <v>2381</v>
      </c>
    </row>
    <row r="178" spans="1:10" x14ac:dyDescent="0.35">
      <c r="A178" t="s">
        <v>2195</v>
      </c>
      <c r="B178">
        <v>39.729999999999997</v>
      </c>
      <c r="C178" t="str">
        <f t="shared" si="4"/>
        <v>Obesity</v>
      </c>
      <c r="D178">
        <v>6.24</v>
      </c>
      <c r="E178" t="str">
        <f t="shared" si="5"/>
        <v>Prediabetes</v>
      </c>
      <c r="F178" t="s">
        <v>2379</v>
      </c>
      <c r="G178" t="s">
        <v>2379</v>
      </c>
      <c r="H178" t="s">
        <v>2379</v>
      </c>
      <c r="I178">
        <v>0</v>
      </c>
      <c r="J178" t="s">
        <v>2381</v>
      </c>
    </row>
    <row r="179" spans="1:10" x14ac:dyDescent="0.35">
      <c r="A179" t="s">
        <v>2194</v>
      </c>
      <c r="B179">
        <v>35.68</v>
      </c>
      <c r="C179" t="str">
        <f t="shared" si="4"/>
        <v>Obesity</v>
      </c>
      <c r="D179">
        <v>10.039999999999999</v>
      </c>
      <c r="E179" t="str">
        <f t="shared" si="5"/>
        <v>Diabetes</v>
      </c>
      <c r="F179" t="s">
        <v>2379</v>
      </c>
      <c r="G179" t="s">
        <v>2379</v>
      </c>
      <c r="H179" t="s">
        <v>2379</v>
      </c>
      <c r="I179">
        <v>0</v>
      </c>
      <c r="J179" t="s">
        <v>2381</v>
      </c>
    </row>
    <row r="180" spans="1:10" x14ac:dyDescent="0.35">
      <c r="A180" t="s">
        <v>2193</v>
      </c>
      <c r="B180">
        <v>48.86</v>
      </c>
      <c r="C180" t="str">
        <f t="shared" si="4"/>
        <v>Obesity</v>
      </c>
      <c r="D180">
        <v>6.09</v>
      </c>
      <c r="E180" t="str">
        <f t="shared" si="5"/>
        <v>Prediabetes</v>
      </c>
      <c r="F180" t="s">
        <v>2379</v>
      </c>
      <c r="G180" t="s">
        <v>2379</v>
      </c>
      <c r="H180" t="s">
        <v>2379</v>
      </c>
      <c r="I180">
        <v>0</v>
      </c>
      <c r="J180" t="s">
        <v>2381</v>
      </c>
    </row>
    <row r="181" spans="1:10" x14ac:dyDescent="0.35">
      <c r="A181" t="s">
        <v>2192</v>
      </c>
      <c r="B181">
        <v>34.799999999999997</v>
      </c>
      <c r="C181" t="str">
        <f t="shared" si="4"/>
        <v>Obesity</v>
      </c>
      <c r="D181">
        <v>11.4</v>
      </c>
      <c r="E181" t="str">
        <f t="shared" si="5"/>
        <v>Diabetes</v>
      </c>
      <c r="F181" t="s">
        <v>2381</v>
      </c>
      <c r="G181" t="s">
        <v>2379</v>
      </c>
      <c r="H181" t="s">
        <v>2381</v>
      </c>
      <c r="I181">
        <v>1</v>
      </c>
      <c r="J181" t="s">
        <v>2379</v>
      </c>
    </row>
    <row r="182" spans="1:10" x14ac:dyDescent="0.35">
      <c r="A182" t="s">
        <v>2191</v>
      </c>
      <c r="B182">
        <v>32.49</v>
      </c>
      <c r="C182" t="str">
        <f t="shared" si="4"/>
        <v>Obesity</v>
      </c>
      <c r="D182">
        <v>4.29</v>
      </c>
      <c r="E182" t="str">
        <f t="shared" si="5"/>
        <v>Normal</v>
      </c>
      <c r="F182" t="s">
        <v>2379</v>
      </c>
      <c r="G182" t="s">
        <v>2379</v>
      </c>
      <c r="H182" t="s">
        <v>2381</v>
      </c>
      <c r="I182">
        <v>1</v>
      </c>
      <c r="J182" t="s">
        <v>2381</v>
      </c>
    </row>
    <row r="183" spans="1:10" x14ac:dyDescent="0.35">
      <c r="A183" t="s">
        <v>2190</v>
      </c>
      <c r="B183">
        <v>39</v>
      </c>
      <c r="C183" t="str">
        <f t="shared" si="4"/>
        <v>Obesity</v>
      </c>
      <c r="D183">
        <v>5.7</v>
      </c>
      <c r="E183" t="str">
        <f t="shared" si="5"/>
        <v>Prediabetes</v>
      </c>
      <c r="F183" t="s">
        <v>2379</v>
      </c>
      <c r="G183" t="s">
        <v>2379</v>
      </c>
      <c r="H183" t="s">
        <v>2379</v>
      </c>
      <c r="I183">
        <v>2</v>
      </c>
      <c r="J183" t="s">
        <v>2381</v>
      </c>
    </row>
    <row r="184" spans="1:10" x14ac:dyDescent="0.35">
      <c r="A184" t="s">
        <v>2189</v>
      </c>
      <c r="B184">
        <v>35.299999999999997</v>
      </c>
      <c r="C184" t="str">
        <f t="shared" si="4"/>
        <v>Obesity</v>
      </c>
      <c r="D184">
        <v>6.09</v>
      </c>
      <c r="E184" t="str">
        <f t="shared" si="5"/>
        <v>Prediabetes</v>
      </c>
      <c r="F184" t="s">
        <v>2379</v>
      </c>
      <c r="G184" t="s">
        <v>2379</v>
      </c>
      <c r="H184" t="s">
        <v>2379</v>
      </c>
      <c r="I184">
        <v>1</v>
      </c>
      <c r="J184" t="s">
        <v>2381</v>
      </c>
    </row>
    <row r="185" spans="1:10" x14ac:dyDescent="0.35">
      <c r="A185" t="s">
        <v>2188</v>
      </c>
      <c r="B185">
        <v>33.42</v>
      </c>
      <c r="C185" t="str">
        <f t="shared" si="4"/>
        <v>Obesity</v>
      </c>
      <c r="D185">
        <v>10.67</v>
      </c>
      <c r="E185" t="str">
        <f t="shared" si="5"/>
        <v>Diabetes</v>
      </c>
      <c r="F185" t="s">
        <v>2379</v>
      </c>
      <c r="G185" t="s">
        <v>2379</v>
      </c>
      <c r="H185" t="s">
        <v>2379</v>
      </c>
      <c r="I185">
        <v>0</v>
      </c>
      <c r="J185" t="s">
        <v>2381</v>
      </c>
    </row>
    <row r="186" spans="1:10" x14ac:dyDescent="0.35">
      <c r="A186" t="s">
        <v>2187</v>
      </c>
      <c r="B186">
        <v>37.18</v>
      </c>
      <c r="C186" t="str">
        <f t="shared" si="4"/>
        <v>Obesity</v>
      </c>
      <c r="D186">
        <v>6.75</v>
      </c>
      <c r="E186" t="str">
        <f t="shared" si="5"/>
        <v>Diabetes</v>
      </c>
      <c r="F186" t="s">
        <v>2381</v>
      </c>
      <c r="G186" t="s">
        <v>2379</v>
      </c>
      <c r="H186" t="s">
        <v>2379</v>
      </c>
      <c r="I186">
        <v>2</v>
      </c>
      <c r="J186" t="s">
        <v>2381</v>
      </c>
    </row>
    <row r="187" spans="1:10" x14ac:dyDescent="0.35">
      <c r="A187" t="s">
        <v>2186</v>
      </c>
      <c r="B187">
        <v>33.33</v>
      </c>
      <c r="C187" t="str">
        <f t="shared" si="4"/>
        <v>Obesity</v>
      </c>
      <c r="D187">
        <v>9.26</v>
      </c>
      <c r="E187" t="str">
        <f t="shared" si="5"/>
        <v>Diabetes</v>
      </c>
      <c r="F187" t="s">
        <v>2381</v>
      </c>
      <c r="G187" t="s">
        <v>2379</v>
      </c>
      <c r="H187" t="s">
        <v>2379</v>
      </c>
      <c r="I187">
        <v>2</v>
      </c>
      <c r="J187" t="s">
        <v>2379</v>
      </c>
    </row>
    <row r="188" spans="1:10" x14ac:dyDescent="0.35">
      <c r="A188" t="s">
        <v>2185</v>
      </c>
      <c r="B188">
        <v>53.21</v>
      </c>
      <c r="C188" t="str">
        <f t="shared" si="4"/>
        <v>Obesity</v>
      </c>
      <c r="D188">
        <v>4.2699999999999996</v>
      </c>
      <c r="E188" t="str">
        <f t="shared" si="5"/>
        <v>Normal</v>
      </c>
      <c r="F188" t="s">
        <v>2379</v>
      </c>
      <c r="G188" t="s">
        <v>2379</v>
      </c>
      <c r="H188" t="s">
        <v>2379</v>
      </c>
      <c r="I188">
        <v>1</v>
      </c>
      <c r="J188" t="s">
        <v>2381</v>
      </c>
    </row>
    <row r="189" spans="1:10" x14ac:dyDescent="0.35">
      <c r="A189" t="s">
        <v>2184</v>
      </c>
      <c r="B189">
        <v>38.729999999999997</v>
      </c>
      <c r="C189" t="str">
        <f t="shared" si="4"/>
        <v>Obesity</v>
      </c>
      <c r="D189">
        <v>11.51</v>
      </c>
      <c r="E189" t="str">
        <f t="shared" si="5"/>
        <v>Diabetes</v>
      </c>
      <c r="F189" t="s">
        <v>2379</v>
      </c>
      <c r="G189" t="s">
        <v>2379</v>
      </c>
      <c r="H189" t="s">
        <v>2379</v>
      </c>
      <c r="I189">
        <v>2</v>
      </c>
      <c r="J189" t="s">
        <v>2381</v>
      </c>
    </row>
    <row r="190" spans="1:10" x14ac:dyDescent="0.35">
      <c r="A190" t="s">
        <v>2183</v>
      </c>
      <c r="B190">
        <v>29.73</v>
      </c>
      <c r="C190" t="str">
        <f t="shared" si="4"/>
        <v>Overweight</v>
      </c>
      <c r="D190">
        <v>7.22</v>
      </c>
      <c r="E190" t="str">
        <f t="shared" si="5"/>
        <v>Diabetes</v>
      </c>
      <c r="F190" t="s">
        <v>2379</v>
      </c>
      <c r="G190" t="s">
        <v>2379</v>
      </c>
      <c r="H190" t="s">
        <v>2379</v>
      </c>
      <c r="I190">
        <v>0</v>
      </c>
      <c r="J190" t="s">
        <v>2381</v>
      </c>
    </row>
    <row r="191" spans="1:10" x14ac:dyDescent="0.35">
      <c r="A191" t="s">
        <v>2182</v>
      </c>
      <c r="B191">
        <v>34.700000000000003</v>
      </c>
      <c r="C191" t="str">
        <f t="shared" si="4"/>
        <v>Obesity</v>
      </c>
      <c r="D191">
        <v>4.37</v>
      </c>
      <c r="E191" t="str">
        <f t="shared" si="5"/>
        <v>Normal</v>
      </c>
      <c r="F191" t="s">
        <v>2379</v>
      </c>
      <c r="G191" t="s">
        <v>2379</v>
      </c>
      <c r="H191" t="s">
        <v>2381</v>
      </c>
      <c r="I191">
        <v>1</v>
      </c>
      <c r="J191" t="s">
        <v>2381</v>
      </c>
    </row>
    <row r="192" spans="1:10" x14ac:dyDescent="0.35">
      <c r="A192" t="s">
        <v>2181</v>
      </c>
      <c r="B192">
        <v>38.28</v>
      </c>
      <c r="C192" t="str">
        <f t="shared" si="4"/>
        <v>Obesity</v>
      </c>
      <c r="D192">
        <v>11.56</v>
      </c>
      <c r="E192" t="str">
        <f t="shared" si="5"/>
        <v>Diabetes</v>
      </c>
      <c r="F192" t="s">
        <v>2381</v>
      </c>
      <c r="G192" t="s">
        <v>2379</v>
      </c>
      <c r="H192" t="s">
        <v>2379</v>
      </c>
      <c r="I192">
        <v>1</v>
      </c>
      <c r="J192" t="s">
        <v>2381</v>
      </c>
    </row>
    <row r="193" spans="1:10" x14ac:dyDescent="0.35">
      <c r="A193" t="s">
        <v>2180</v>
      </c>
      <c r="B193">
        <v>33.57</v>
      </c>
      <c r="C193" t="str">
        <f t="shared" si="4"/>
        <v>Obesity</v>
      </c>
      <c r="D193">
        <v>8.82</v>
      </c>
      <c r="E193" t="str">
        <f t="shared" si="5"/>
        <v>Diabetes</v>
      </c>
      <c r="F193" t="s">
        <v>2381</v>
      </c>
      <c r="G193" t="s">
        <v>2379</v>
      </c>
      <c r="H193" t="s">
        <v>2379</v>
      </c>
      <c r="I193">
        <v>0</v>
      </c>
      <c r="J193" t="s">
        <v>2381</v>
      </c>
    </row>
    <row r="194" spans="1:10" x14ac:dyDescent="0.35">
      <c r="A194" t="s">
        <v>2179</v>
      </c>
      <c r="B194">
        <v>52.06</v>
      </c>
      <c r="C194" t="str">
        <f t="shared" si="4"/>
        <v>Obesity</v>
      </c>
      <c r="D194">
        <v>4.6900000000000004</v>
      </c>
      <c r="E194" t="str">
        <f t="shared" si="5"/>
        <v>Normal</v>
      </c>
      <c r="F194" t="s">
        <v>2379</v>
      </c>
      <c r="G194" t="s">
        <v>2379</v>
      </c>
      <c r="H194" t="s">
        <v>2379</v>
      </c>
      <c r="I194">
        <v>1</v>
      </c>
      <c r="J194" t="s">
        <v>2381</v>
      </c>
    </row>
    <row r="195" spans="1:10" x14ac:dyDescent="0.35">
      <c r="A195" t="s">
        <v>2178</v>
      </c>
      <c r="B195">
        <v>38.17</v>
      </c>
      <c r="C195" t="str">
        <f t="shared" ref="C195:C258" si="6">IF(B195&lt;18.5,"Underweight",
 IF(B195&lt;=24.9,"Normal Weight",
 IF(B195&lt;=29.9,"Overweight","Obesity")))</f>
        <v>Obesity</v>
      </c>
      <c r="D195">
        <v>4.53</v>
      </c>
      <c r="E195" t="str">
        <f t="shared" ref="E195:E258" si="7">IF(D195&lt;5.7,"Normal",IF(D195&lt;=6.4,"Prediabetes","Diabetes"))</f>
        <v>Normal</v>
      </c>
      <c r="F195" t="s">
        <v>2379</v>
      </c>
      <c r="G195" t="s">
        <v>2380</v>
      </c>
      <c r="H195" t="s">
        <v>2379</v>
      </c>
      <c r="I195">
        <v>1</v>
      </c>
      <c r="J195" t="s">
        <v>2381</v>
      </c>
    </row>
    <row r="196" spans="1:10" x14ac:dyDescent="0.35">
      <c r="A196" t="s">
        <v>2177</v>
      </c>
      <c r="B196">
        <v>36.954999999999998</v>
      </c>
      <c r="C196" t="str">
        <f t="shared" si="6"/>
        <v>Obesity</v>
      </c>
      <c r="D196">
        <v>5.84</v>
      </c>
      <c r="E196" t="str">
        <f t="shared" si="7"/>
        <v>Prediabetes</v>
      </c>
      <c r="F196" t="s">
        <v>2379</v>
      </c>
      <c r="G196" t="s">
        <v>2379</v>
      </c>
      <c r="H196" t="s">
        <v>2381</v>
      </c>
      <c r="I196">
        <v>1</v>
      </c>
      <c r="J196" t="s">
        <v>2381</v>
      </c>
    </row>
    <row r="197" spans="1:10" x14ac:dyDescent="0.35">
      <c r="A197" t="s">
        <v>2176</v>
      </c>
      <c r="B197">
        <v>34.4</v>
      </c>
      <c r="C197" t="str">
        <f t="shared" si="6"/>
        <v>Obesity</v>
      </c>
      <c r="D197">
        <v>4.9000000000000004</v>
      </c>
      <c r="E197" t="str">
        <f t="shared" si="7"/>
        <v>Normal</v>
      </c>
      <c r="F197" t="s">
        <v>2379</v>
      </c>
      <c r="G197" t="s">
        <v>2379</v>
      </c>
      <c r="H197" t="s">
        <v>2381</v>
      </c>
      <c r="I197">
        <v>1</v>
      </c>
      <c r="J197" t="s">
        <v>2381</v>
      </c>
    </row>
    <row r="198" spans="1:10" x14ac:dyDescent="0.35">
      <c r="A198" t="s">
        <v>2175</v>
      </c>
      <c r="B198">
        <v>31.73</v>
      </c>
      <c r="C198" t="str">
        <f t="shared" si="6"/>
        <v>Obesity</v>
      </c>
      <c r="D198">
        <v>4.3</v>
      </c>
      <c r="E198" t="str">
        <f t="shared" si="7"/>
        <v>Normal</v>
      </c>
      <c r="F198" t="s">
        <v>2379</v>
      </c>
      <c r="G198" t="s">
        <v>2379</v>
      </c>
      <c r="H198" t="s">
        <v>2379</v>
      </c>
      <c r="I198">
        <v>0</v>
      </c>
      <c r="J198" t="s">
        <v>2381</v>
      </c>
    </row>
    <row r="199" spans="1:10" x14ac:dyDescent="0.35">
      <c r="A199" t="s">
        <v>2174</v>
      </c>
      <c r="B199">
        <v>36.64</v>
      </c>
      <c r="C199" t="str">
        <f t="shared" si="6"/>
        <v>Obesity</v>
      </c>
      <c r="D199">
        <v>11.34</v>
      </c>
      <c r="E199" t="str">
        <f t="shared" si="7"/>
        <v>Diabetes</v>
      </c>
      <c r="F199" t="s">
        <v>2379</v>
      </c>
      <c r="G199" t="s">
        <v>2379</v>
      </c>
      <c r="H199" t="s">
        <v>2379</v>
      </c>
      <c r="I199">
        <v>0</v>
      </c>
      <c r="J199" t="s">
        <v>2381</v>
      </c>
    </row>
    <row r="200" spans="1:10" x14ac:dyDescent="0.35">
      <c r="A200" t="s">
        <v>2173</v>
      </c>
      <c r="B200">
        <v>36.85</v>
      </c>
      <c r="C200" t="str">
        <f t="shared" si="6"/>
        <v>Obesity</v>
      </c>
      <c r="D200">
        <v>5.88</v>
      </c>
      <c r="E200" t="str">
        <f t="shared" si="7"/>
        <v>Prediabetes</v>
      </c>
      <c r="F200" t="s">
        <v>2379</v>
      </c>
      <c r="G200" t="s">
        <v>2380</v>
      </c>
      <c r="H200" t="s">
        <v>2379</v>
      </c>
      <c r="I200">
        <v>1</v>
      </c>
      <c r="J200" t="s">
        <v>2381</v>
      </c>
    </row>
    <row r="201" spans="1:10" x14ac:dyDescent="0.35">
      <c r="A201" t="s">
        <v>2172</v>
      </c>
      <c r="B201">
        <v>33.33</v>
      </c>
      <c r="C201" t="str">
        <f t="shared" si="6"/>
        <v>Obesity</v>
      </c>
      <c r="D201">
        <v>5.01</v>
      </c>
      <c r="E201" t="str">
        <f t="shared" si="7"/>
        <v>Normal</v>
      </c>
      <c r="F201" t="s">
        <v>2381</v>
      </c>
      <c r="G201" t="s">
        <v>2379</v>
      </c>
      <c r="H201" t="s">
        <v>2381</v>
      </c>
      <c r="I201">
        <v>1</v>
      </c>
      <c r="J201" t="s">
        <v>2381</v>
      </c>
    </row>
    <row r="202" spans="1:10" x14ac:dyDescent="0.35">
      <c r="A202" t="s">
        <v>2171</v>
      </c>
      <c r="B202">
        <v>39.14</v>
      </c>
      <c r="C202" t="str">
        <f t="shared" si="6"/>
        <v>Obesity</v>
      </c>
      <c r="D202">
        <v>4.4000000000000004</v>
      </c>
      <c r="E202" t="str">
        <f t="shared" si="7"/>
        <v>Normal</v>
      </c>
      <c r="F202" t="s">
        <v>2379</v>
      </c>
      <c r="G202" t="s">
        <v>2379</v>
      </c>
      <c r="H202" t="s">
        <v>2381</v>
      </c>
      <c r="I202">
        <v>1</v>
      </c>
      <c r="J202" t="s">
        <v>2381</v>
      </c>
    </row>
    <row r="203" spans="1:10" x14ac:dyDescent="0.35">
      <c r="A203" t="s">
        <v>2170</v>
      </c>
      <c r="B203">
        <v>32.9</v>
      </c>
      <c r="C203" t="str">
        <f t="shared" si="6"/>
        <v>Obesity</v>
      </c>
      <c r="D203">
        <v>6.26</v>
      </c>
      <c r="E203" t="str">
        <f t="shared" si="7"/>
        <v>Prediabetes</v>
      </c>
      <c r="F203" t="s">
        <v>2381</v>
      </c>
      <c r="G203" t="s">
        <v>2379</v>
      </c>
      <c r="H203" t="s">
        <v>2379</v>
      </c>
      <c r="I203">
        <v>0</v>
      </c>
      <c r="J203" t="s">
        <v>2381</v>
      </c>
    </row>
    <row r="204" spans="1:10" x14ac:dyDescent="0.35">
      <c r="A204" t="s">
        <v>2169</v>
      </c>
      <c r="B204">
        <v>29.78</v>
      </c>
      <c r="C204" t="str">
        <f t="shared" si="6"/>
        <v>Overweight</v>
      </c>
      <c r="D204">
        <v>10.27</v>
      </c>
      <c r="E204" t="str">
        <f t="shared" si="7"/>
        <v>Diabetes</v>
      </c>
      <c r="F204" t="s">
        <v>2381</v>
      </c>
      <c r="G204" t="s">
        <v>2379</v>
      </c>
      <c r="H204" t="s">
        <v>2381</v>
      </c>
      <c r="I204">
        <v>1</v>
      </c>
      <c r="J204" t="s">
        <v>2381</v>
      </c>
    </row>
    <row r="205" spans="1:10" x14ac:dyDescent="0.35">
      <c r="A205" t="s">
        <v>2168</v>
      </c>
      <c r="B205">
        <v>32.78</v>
      </c>
      <c r="C205" t="str">
        <f t="shared" si="6"/>
        <v>Obesity</v>
      </c>
      <c r="D205">
        <v>5.27</v>
      </c>
      <c r="E205" t="str">
        <f t="shared" si="7"/>
        <v>Normal</v>
      </c>
      <c r="F205" t="s">
        <v>2379</v>
      </c>
      <c r="G205" t="s">
        <v>2379</v>
      </c>
      <c r="H205" t="s">
        <v>2379</v>
      </c>
      <c r="I205">
        <v>0</v>
      </c>
      <c r="J205" t="s">
        <v>2381</v>
      </c>
    </row>
    <row r="206" spans="1:10" x14ac:dyDescent="0.35">
      <c r="A206" t="s">
        <v>2167</v>
      </c>
      <c r="B206">
        <v>41.65</v>
      </c>
      <c r="C206" t="str">
        <f t="shared" si="6"/>
        <v>Obesity</v>
      </c>
      <c r="D206">
        <v>10.73</v>
      </c>
      <c r="E206" t="str">
        <f t="shared" si="7"/>
        <v>Diabetes</v>
      </c>
      <c r="F206" t="s">
        <v>2381</v>
      </c>
      <c r="G206" t="s">
        <v>2379</v>
      </c>
      <c r="H206" t="s">
        <v>2379</v>
      </c>
      <c r="I206">
        <v>0</v>
      </c>
      <c r="J206" t="s">
        <v>2381</v>
      </c>
    </row>
    <row r="207" spans="1:10" x14ac:dyDescent="0.35">
      <c r="A207" t="s">
        <v>2166</v>
      </c>
      <c r="B207">
        <v>50.79</v>
      </c>
      <c r="C207" t="str">
        <f t="shared" si="6"/>
        <v>Obesity</v>
      </c>
      <c r="D207">
        <v>4.45</v>
      </c>
      <c r="E207" t="str">
        <f t="shared" si="7"/>
        <v>Normal</v>
      </c>
      <c r="F207" t="s">
        <v>2379</v>
      </c>
      <c r="G207" t="s">
        <v>2379</v>
      </c>
      <c r="H207" t="s">
        <v>2379</v>
      </c>
      <c r="I207">
        <v>1</v>
      </c>
      <c r="J207" t="s">
        <v>2381</v>
      </c>
    </row>
    <row r="208" spans="1:10" x14ac:dyDescent="0.35">
      <c r="A208" t="s">
        <v>2165</v>
      </c>
      <c r="B208">
        <v>35.43</v>
      </c>
      <c r="C208" t="str">
        <f t="shared" si="6"/>
        <v>Obesity</v>
      </c>
      <c r="D208">
        <v>5.25</v>
      </c>
      <c r="E208" t="str">
        <f t="shared" si="7"/>
        <v>Normal</v>
      </c>
      <c r="F208" t="s">
        <v>2381</v>
      </c>
      <c r="G208" t="s">
        <v>2379</v>
      </c>
      <c r="H208" t="s">
        <v>2379</v>
      </c>
      <c r="I208">
        <v>0</v>
      </c>
      <c r="J208" t="s">
        <v>2381</v>
      </c>
    </row>
    <row r="209" spans="1:10" x14ac:dyDescent="0.35">
      <c r="A209" t="s">
        <v>2164</v>
      </c>
      <c r="B209">
        <v>35.25</v>
      </c>
      <c r="C209" t="str">
        <f t="shared" si="6"/>
        <v>Obesity</v>
      </c>
      <c r="D209">
        <v>9.51</v>
      </c>
      <c r="E209" t="str">
        <f t="shared" si="7"/>
        <v>Diabetes</v>
      </c>
      <c r="F209" t="s">
        <v>2379</v>
      </c>
      <c r="G209" t="s">
        <v>2379</v>
      </c>
      <c r="H209" t="s">
        <v>2379</v>
      </c>
      <c r="I209">
        <v>0</v>
      </c>
      <c r="J209" t="s">
        <v>2381</v>
      </c>
    </row>
    <row r="210" spans="1:10" x14ac:dyDescent="0.35">
      <c r="A210" t="s">
        <v>2163</v>
      </c>
      <c r="B210">
        <v>36.85</v>
      </c>
      <c r="C210" t="str">
        <f t="shared" si="6"/>
        <v>Obesity</v>
      </c>
      <c r="D210">
        <v>11.12</v>
      </c>
      <c r="E210" t="str">
        <f t="shared" si="7"/>
        <v>Diabetes</v>
      </c>
      <c r="F210" t="s">
        <v>2379</v>
      </c>
      <c r="G210" t="s">
        <v>2379</v>
      </c>
      <c r="H210" t="s">
        <v>2379</v>
      </c>
      <c r="I210">
        <v>0</v>
      </c>
      <c r="J210" t="s">
        <v>2381</v>
      </c>
    </row>
    <row r="211" spans="1:10" x14ac:dyDescent="0.35">
      <c r="A211" t="s">
        <v>2162</v>
      </c>
      <c r="B211">
        <v>31.02</v>
      </c>
      <c r="C211" t="str">
        <f t="shared" si="6"/>
        <v>Obesity</v>
      </c>
      <c r="D211">
        <v>4.5599999999999996</v>
      </c>
      <c r="E211" t="str">
        <f t="shared" si="7"/>
        <v>Normal</v>
      </c>
      <c r="F211" t="s">
        <v>2379</v>
      </c>
      <c r="G211" t="s">
        <v>2380</v>
      </c>
      <c r="H211" t="s">
        <v>2379</v>
      </c>
      <c r="I211">
        <v>1</v>
      </c>
      <c r="J211" t="s">
        <v>2381</v>
      </c>
    </row>
    <row r="212" spans="1:10" x14ac:dyDescent="0.35">
      <c r="A212" t="s">
        <v>2161</v>
      </c>
      <c r="B212">
        <v>35.6</v>
      </c>
      <c r="C212" t="str">
        <f t="shared" si="6"/>
        <v>Obesity</v>
      </c>
      <c r="D212">
        <v>4.0199999999999996</v>
      </c>
      <c r="E212" t="str">
        <f t="shared" si="7"/>
        <v>Normal</v>
      </c>
      <c r="F212" t="s">
        <v>2381</v>
      </c>
      <c r="G212" t="s">
        <v>2380</v>
      </c>
      <c r="H212" t="s">
        <v>2379</v>
      </c>
      <c r="I212">
        <v>2</v>
      </c>
      <c r="J212" t="s">
        <v>2381</v>
      </c>
    </row>
    <row r="213" spans="1:10" x14ac:dyDescent="0.35">
      <c r="A213" t="s">
        <v>2160</v>
      </c>
      <c r="B213">
        <v>34.39</v>
      </c>
      <c r="C213" t="str">
        <f t="shared" si="6"/>
        <v>Obesity</v>
      </c>
      <c r="D213">
        <v>8.7200000000000006</v>
      </c>
      <c r="E213" t="str">
        <f t="shared" si="7"/>
        <v>Diabetes</v>
      </c>
      <c r="F213" t="s">
        <v>2379</v>
      </c>
      <c r="G213" t="s">
        <v>2379</v>
      </c>
      <c r="H213" t="s">
        <v>2379</v>
      </c>
      <c r="I213">
        <v>0</v>
      </c>
      <c r="J213" t="s">
        <v>2381</v>
      </c>
    </row>
    <row r="214" spans="1:10" x14ac:dyDescent="0.35">
      <c r="A214" t="s">
        <v>2159</v>
      </c>
      <c r="B214">
        <v>29.06</v>
      </c>
      <c r="C214" t="str">
        <f t="shared" si="6"/>
        <v>Overweight</v>
      </c>
      <c r="D214">
        <v>6.25</v>
      </c>
      <c r="E214" t="str">
        <f t="shared" si="7"/>
        <v>Prediabetes</v>
      </c>
      <c r="F214" t="s">
        <v>2381</v>
      </c>
      <c r="G214" t="s">
        <v>2379</v>
      </c>
      <c r="H214" t="s">
        <v>2379</v>
      </c>
      <c r="I214">
        <v>1</v>
      </c>
      <c r="J214" t="s">
        <v>2381</v>
      </c>
    </row>
    <row r="215" spans="1:10" x14ac:dyDescent="0.35">
      <c r="A215" t="s">
        <v>2158</v>
      </c>
      <c r="B215">
        <v>35.799999999999997</v>
      </c>
      <c r="C215" t="str">
        <f t="shared" si="6"/>
        <v>Obesity</v>
      </c>
      <c r="D215">
        <v>7.32</v>
      </c>
      <c r="E215" t="str">
        <f t="shared" si="7"/>
        <v>Diabetes</v>
      </c>
      <c r="F215" t="s">
        <v>2379</v>
      </c>
      <c r="G215" t="s">
        <v>2379</v>
      </c>
      <c r="H215" t="s">
        <v>2379</v>
      </c>
      <c r="I215">
        <v>2</v>
      </c>
      <c r="J215" t="s">
        <v>2381</v>
      </c>
    </row>
    <row r="216" spans="1:10" x14ac:dyDescent="0.35">
      <c r="A216" t="s">
        <v>2157</v>
      </c>
      <c r="B216">
        <v>49.8</v>
      </c>
      <c r="C216" t="str">
        <f t="shared" si="6"/>
        <v>Obesity</v>
      </c>
      <c r="D216">
        <v>4.24</v>
      </c>
      <c r="E216" t="str">
        <f t="shared" si="7"/>
        <v>Normal</v>
      </c>
      <c r="F216" t="s">
        <v>2379</v>
      </c>
      <c r="G216" t="s">
        <v>2379</v>
      </c>
      <c r="H216" t="s">
        <v>2379</v>
      </c>
      <c r="I216">
        <v>1</v>
      </c>
      <c r="J216" t="s">
        <v>2381</v>
      </c>
    </row>
    <row r="217" spans="1:10" x14ac:dyDescent="0.35">
      <c r="A217" t="s">
        <v>2156</v>
      </c>
      <c r="B217">
        <v>35.71</v>
      </c>
      <c r="C217" t="str">
        <f t="shared" si="6"/>
        <v>Obesity</v>
      </c>
      <c r="D217">
        <v>6.84</v>
      </c>
      <c r="E217" t="str">
        <f t="shared" si="7"/>
        <v>Diabetes</v>
      </c>
      <c r="F217" t="s">
        <v>2379</v>
      </c>
      <c r="G217" t="s">
        <v>2379</v>
      </c>
      <c r="H217" t="s">
        <v>2379</v>
      </c>
      <c r="I217">
        <v>2</v>
      </c>
      <c r="J217" t="s">
        <v>2381</v>
      </c>
    </row>
    <row r="218" spans="1:10" x14ac:dyDescent="0.35">
      <c r="A218" t="s">
        <v>2155</v>
      </c>
      <c r="B218">
        <v>30.8</v>
      </c>
      <c r="C218" t="str">
        <f t="shared" si="6"/>
        <v>Obesity</v>
      </c>
      <c r="D218">
        <v>5.23</v>
      </c>
      <c r="E218" t="str">
        <f t="shared" si="7"/>
        <v>Normal</v>
      </c>
      <c r="F218" t="s">
        <v>2381</v>
      </c>
      <c r="G218" t="s">
        <v>2379</v>
      </c>
      <c r="H218" t="s">
        <v>2379</v>
      </c>
      <c r="I218">
        <v>1</v>
      </c>
      <c r="J218" t="s">
        <v>2381</v>
      </c>
    </row>
    <row r="219" spans="1:10" x14ac:dyDescent="0.35">
      <c r="A219" t="s">
        <v>2154</v>
      </c>
      <c r="B219">
        <v>33.69</v>
      </c>
      <c r="C219" t="str">
        <f t="shared" si="6"/>
        <v>Obesity</v>
      </c>
      <c r="D219">
        <v>9.68</v>
      </c>
      <c r="E219" t="str">
        <f t="shared" si="7"/>
        <v>Diabetes</v>
      </c>
      <c r="F219" t="s">
        <v>2379</v>
      </c>
      <c r="G219" t="s">
        <v>2379</v>
      </c>
      <c r="H219" t="s">
        <v>2379</v>
      </c>
      <c r="I219">
        <v>0</v>
      </c>
      <c r="J219" t="s">
        <v>2381</v>
      </c>
    </row>
    <row r="220" spans="1:10" x14ac:dyDescent="0.35">
      <c r="A220" t="s">
        <v>2153</v>
      </c>
      <c r="B220">
        <v>42.27</v>
      </c>
      <c r="C220" t="str">
        <f t="shared" si="6"/>
        <v>Obesity</v>
      </c>
      <c r="D220">
        <v>6.05</v>
      </c>
      <c r="E220" t="str">
        <f t="shared" si="7"/>
        <v>Prediabetes</v>
      </c>
      <c r="F220" t="s">
        <v>2381</v>
      </c>
      <c r="G220" t="s">
        <v>2379</v>
      </c>
      <c r="H220" t="s">
        <v>2379</v>
      </c>
      <c r="I220">
        <v>1</v>
      </c>
      <c r="J220" t="s">
        <v>2381</v>
      </c>
    </row>
    <row r="221" spans="1:10" x14ac:dyDescent="0.35">
      <c r="A221" t="s">
        <v>2152</v>
      </c>
      <c r="B221">
        <v>53.25</v>
      </c>
      <c r="C221" t="str">
        <f t="shared" si="6"/>
        <v>Obesity</v>
      </c>
      <c r="D221">
        <v>6.11</v>
      </c>
      <c r="E221" t="str">
        <f t="shared" si="7"/>
        <v>Prediabetes</v>
      </c>
      <c r="F221" t="s">
        <v>2381</v>
      </c>
      <c r="G221" t="s">
        <v>2379</v>
      </c>
      <c r="H221" t="s">
        <v>2381</v>
      </c>
      <c r="I221">
        <v>1</v>
      </c>
      <c r="J221" t="s">
        <v>2381</v>
      </c>
    </row>
    <row r="222" spans="1:10" x14ac:dyDescent="0.35">
      <c r="A222" t="s">
        <v>2151</v>
      </c>
      <c r="B222">
        <v>26.8</v>
      </c>
      <c r="C222" t="str">
        <f t="shared" si="6"/>
        <v>Overweight</v>
      </c>
      <c r="D222">
        <v>10.93</v>
      </c>
      <c r="E222" t="str">
        <f t="shared" si="7"/>
        <v>Diabetes</v>
      </c>
      <c r="F222" t="s">
        <v>2381</v>
      </c>
      <c r="G222" t="s">
        <v>2379</v>
      </c>
      <c r="H222" t="s">
        <v>2379</v>
      </c>
      <c r="I222">
        <v>0</v>
      </c>
      <c r="J222" t="s">
        <v>2379</v>
      </c>
    </row>
    <row r="223" spans="1:10" x14ac:dyDescent="0.35">
      <c r="A223" t="s">
        <v>2150</v>
      </c>
      <c r="B223">
        <v>28.5</v>
      </c>
      <c r="C223" t="str">
        <f t="shared" si="6"/>
        <v>Overweight</v>
      </c>
      <c r="D223">
        <v>5.12</v>
      </c>
      <c r="E223" t="str">
        <f t="shared" si="7"/>
        <v>Normal</v>
      </c>
      <c r="F223" t="s">
        <v>2379</v>
      </c>
      <c r="G223" t="s">
        <v>2379</v>
      </c>
      <c r="H223" t="s">
        <v>2379</v>
      </c>
      <c r="I223">
        <v>1</v>
      </c>
      <c r="J223" t="s">
        <v>2381</v>
      </c>
    </row>
    <row r="224" spans="1:10" x14ac:dyDescent="0.35">
      <c r="A224" t="s">
        <v>2149</v>
      </c>
      <c r="B224">
        <v>22.895</v>
      </c>
      <c r="C224" t="str">
        <f t="shared" si="6"/>
        <v>Normal Weight</v>
      </c>
      <c r="D224">
        <v>5.72</v>
      </c>
      <c r="E224" t="str">
        <f t="shared" si="7"/>
        <v>Prediabetes</v>
      </c>
      <c r="F224" t="s">
        <v>2379</v>
      </c>
      <c r="G224" t="s">
        <v>2379</v>
      </c>
      <c r="H224" t="s">
        <v>2379</v>
      </c>
      <c r="I224">
        <v>0</v>
      </c>
      <c r="J224" t="s">
        <v>2381</v>
      </c>
    </row>
    <row r="225" spans="1:10" x14ac:dyDescent="0.35">
      <c r="A225" t="s">
        <v>2148</v>
      </c>
      <c r="B225">
        <v>34.06</v>
      </c>
      <c r="C225" t="str">
        <f t="shared" si="6"/>
        <v>Obesity</v>
      </c>
      <c r="D225">
        <v>11.83</v>
      </c>
      <c r="E225" t="str">
        <f t="shared" si="7"/>
        <v>Diabetes</v>
      </c>
      <c r="F225" t="s">
        <v>2381</v>
      </c>
      <c r="G225" t="s">
        <v>2379</v>
      </c>
      <c r="H225" t="s">
        <v>2379</v>
      </c>
      <c r="I225">
        <v>1</v>
      </c>
      <c r="J225" t="s">
        <v>2381</v>
      </c>
    </row>
    <row r="226" spans="1:10" x14ac:dyDescent="0.35">
      <c r="A226" t="s">
        <v>2147</v>
      </c>
      <c r="B226">
        <v>36.409999999999997</v>
      </c>
      <c r="C226" t="str">
        <f t="shared" si="6"/>
        <v>Obesity</v>
      </c>
      <c r="D226">
        <v>4.55</v>
      </c>
      <c r="E226" t="str">
        <f t="shared" si="7"/>
        <v>Normal</v>
      </c>
      <c r="F226" t="s">
        <v>2379</v>
      </c>
      <c r="G226" t="s">
        <v>2379</v>
      </c>
      <c r="H226" t="s">
        <v>2379</v>
      </c>
      <c r="I226">
        <v>0</v>
      </c>
      <c r="J226" t="s">
        <v>2381</v>
      </c>
    </row>
    <row r="227" spans="1:10" x14ac:dyDescent="0.35">
      <c r="A227" t="s">
        <v>2146</v>
      </c>
      <c r="B227">
        <v>52.3</v>
      </c>
      <c r="C227" t="str">
        <f t="shared" si="6"/>
        <v>Obesity</v>
      </c>
      <c r="D227">
        <v>4.87</v>
      </c>
      <c r="E227" t="str">
        <f t="shared" si="7"/>
        <v>Normal</v>
      </c>
      <c r="F227" t="s">
        <v>2381</v>
      </c>
      <c r="G227" t="s">
        <v>2379</v>
      </c>
      <c r="H227" t="s">
        <v>2381</v>
      </c>
      <c r="I227">
        <v>1</v>
      </c>
      <c r="J227" t="s">
        <v>2381</v>
      </c>
    </row>
    <row r="228" spans="1:10" x14ac:dyDescent="0.35">
      <c r="A228" t="s">
        <v>2145</v>
      </c>
      <c r="B228">
        <v>52.66</v>
      </c>
      <c r="C228" t="str">
        <f t="shared" si="6"/>
        <v>Obesity</v>
      </c>
      <c r="D228">
        <v>4.45</v>
      </c>
      <c r="E228" t="str">
        <f t="shared" si="7"/>
        <v>Normal</v>
      </c>
      <c r="F228" t="s">
        <v>2379</v>
      </c>
      <c r="G228" t="s">
        <v>2379</v>
      </c>
      <c r="H228" t="s">
        <v>2379</v>
      </c>
      <c r="I228">
        <v>1</v>
      </c>
      <c r="J228" t="s">
        <v>2381</v>
      </c>
    </row>
    <row r="229" spans="1:10" x14ac:dyDescent="0.35">
      <c r="A229" t="s">
        <v>2144</v>
      </c>
      <c r="B229">
        <v>29.57</v>
      </c>
      <c r="C229" t="str">
        <f t="shared" si="6"/>
        <v>Overweight</v>
      </c>
      <c r="D229">
        <v>9.42</v>
      </c>
      <c r="E229" t="str">
        <f t="shared" si="7"/>
        <v>Diabetes</v>
      </c>
      <c r="F229" t="s">
        <v>2381</v>
      </c>
      <c r="G229" t="s">
        <v>2379</v>
      </c>
      <c r="H229" t="s">
        <v>2379</v>
      </c>
      <c r="I229">
        <v>0</v>
      </c>
      <c r="J229" t="s">
        <v>2381</v>
      </c>
    </row>
    <row r="230" spans="1:10" x14ac:dyDescent="0.35">
      <c r="A230" t="s">
        <v>2143</v>
      </c>
      <c r="B230">
        <v>36.99</v>
      </c>
      <c r="C230" t="str">
        <f t="shared" si="6"/>
        <v>Obesity</v>
      </c>
      <c r="D230">
        <v>5.37</v>
      </c>
      <c r="E230" t="str">
        <f t="shared" si="7"/>
        <v>Normal</v>
      </c>
      <c r="F230" t="s">
        <v>2381</v>
      </c>
      <c r="G230" t="s">
        <v>2379</v>
      </c>
      <c r="H230" t="s">
        <v>2381</v>
      </c>
      <c r="I230">
        <v>1</v>
      </c>
      <c r="J230" t="s">
        <v>2381</v>
      </c>
    </row>
    <row r="231" spans="1:10" x14ac:dyDescent="0.35">
      <c r="A231" t="s">
        <v>2142</v>
      </c>
      <c r="B231">
        <v>31.4</v>
      </c>
      <c r="C231" t="str">
        <f t="shared" si="6"/>
        <v>Obesity</v>
      </c>
      <c r="D231">
        <v>4.5999999999999996</v>
      </c>
      <c r="E231" t="str">
        <f t="shared" si="7"/>
        <v>Normal</v>
      </c>
      <c r="F231" t="s">
        <v>2381</v>
      </c>
      <c r="G231" t="s">
        <v>2379</v>
      </c>
      <c r="H231" t="s">
        <v>2379</v>
      </c>
      <c r="I231">
        <v>1</v>
      </c>
      <c r="J231" t="s">
        <v>2381</v>
      </c>
    </row>
    <row r="232" spans="1:10" x14ac:dyDescent="0.35">
      <c r="A232" t="s">
        <v>2141</v>
      </c>
      <c r="B232">
        <v>34.9</v>
      </c>
      <c r="C232" t="str">
        <f t="shared" si="6"/>
        <v>Obesity</v>
      </c>
      <c r="D232">
        <v>6.22</v>
      </c>
      <c r="E232" t="str">
        <f t="shared" si="7"/>
        <v>Prediabetes</v>
      </c>
      <c r="F232" t="s">
        <v>2379</v>
      </c>
      <c r="G232" t="s">
        <v>2379</v>
      </c>
      <c r="H232" t="s">
        <v>2381</v>
      </c>
      <c r="I232">
        <v>1</v>
      </c>
      <c r="J232" t="s">
        <v>2381</v>
      </c>
    </row>
    <row r="233" spans="1:10" x14ac:dyDescent="0.35">
      <c r="A233" t="s">
        <v>2140</v>
      </c>
      <c r="B233">
        <v>31.13</v>
      </c>
      <c r="C233" t="str">
        <f t="shared" si="6"/>
        <v>Obesity</v>
      </c>
      <c r="D233">
        <v>4.5199999999999996</v>
      </c>
      <c r="E233" t="str">
        <f t="shared" si="7"/>
        <v>Normal</v>
      </c>
      <c r="F233" t="s">
        <v>2381</v>
      </c>
      <c r="G233" t="s">
        <v>2379</v>
      </c>
      <c r="H233" t="s">
        <v>2379</v>
      </c>
      <c r="I233">
        <v>1</v>
      </c>
      <c r="J233" t="s">
        <v>2381</v>
      </c>
    </row>
    <row r="234" spans="1:10" x14ac:dyDescent="0.35">
      <c r="A234" t="s">
        <v>2139</v>
      </c>
      <c r="B234">
        <v>34.799999999999997</v>
      </c>
      <c r="C234" t="str">
        <f t="shared" si="6"/>
        <v>Obesity</v>
      </c>
      <c r="D234">
        <v>6.18</v>
      </c>
      <c r="E234" t="str">
        <f t="shared" si="7"/>
        <v>Prediabetes</v>
      </c>
      <c r="F234" t="s">
        <v>2379</v>
      </c>
      <c r="G234" t="s">
        <v>2379</v>
      </c>
      <c r="H234" t="s">
        <v>2381</v>
      </c>
      <c r="I234">
        <v>1</v>
      </c>
      <c r="J234" t="s">
        <v>2381</v>
      </c>
    </row>
    <row r="235" spans="1:10" x14ac:dyDescent="0.35">
      <c r="A235" t="s">
        <v>2138</v>
      </c>
      <c r="B235">
        <v>31.68</v>
      </c>
      <c r="C235" t="str">
        <f t="shared" si="6"/>
        <v>Obesity</v>
      </c>
      <c r="D235">
        <v>4.4000000000000004</v>
      </c>
      <c r="E235" t="str">
        <f t="shared" si="7"/>
        <v>Normal</v>
      </c>
      <c r="F235" t="s">
        <v>2379</v>
      </c>
      <c r="G235" t="s">
        <v>2379</v>
      </c>
      <c r="H235" t="s">
        <v>2379</v>
      </c>
      <c r="I235">
        <v>0</v>
      </c>
      <c r="J235" t="s">
        <v>2381</v>
      </c>
    </row>
    <row r="236" spans="1:10" x14ac:dyDescent="0.35">
      <c r="A236" t="s">
        <v>2137</v>
      </c>
      <c r="B236">
        <v>33.534999999999997</v>
      </c>
      <c r="C236" t="str">
        <f t="shared" si="6"/>
        <v>Obesity</v>
      </c>
      <c r="D236">
        <v>6.23</v>
      </c>
      <c r="E236" t="str">
        <f t="shared" si="7"/>
        <v>Prediabetes</v>
      </c>
      <c r="F236" t="s">
        <v>2379</v>
      </c>
      <c r="G236" t="s">
        <v>2380</v>
      </c>
      <c r="H236" t="s">
        <v>2379</v>
      </c>
      <c r="I236">
        <v>1</v>
      </c>
      <c r="J236" t="s">
        <v>2381</v>
      </c>
    </row>
    <row r="237" spans="1:10" x14ac:dyDescent="0.35">
      <c r="A237" t="s">
        <v>2136</v>
      </c>
      <c r="B237">
        <v>31.92</v>
      </c>
      <c r="C237" t="str">
        <f t="shared" si="6"/>
        <v>Obesity</v>
      </c>
      <c r="D237">
        <v>5.33</v>
      </c>
      <c r="E237" t="str">
        <f t="shared" si="7"/>
        <v>Normal</v>
      </c>
      <c r="F237" t="s">
        <v>2381</v>
      </c>
      <c r="G237" t="s">
        <v>2379</v>
      </c>
      <c r="H237" t="s">
        <v>2379</v>
      </c>
      <c r="I237">
        <v>0</v>
      </c>
      <c r="J237" t="s">
        <v>2381</v>
      </c>
    </row>
    <row r="238" spans="1:10" x14ac:dyDescent="0.35">
      <c r="A238" t="s">
        <v>2135</v>
      </c>
      <c r="B238">
        <v>32.700000000000003</v>
      </c>
      <c r="C238" t="str">
        <f t="shared" si="6"/>
        <v>Obesity</v>
      </c>
      <c r="D238">
        <v>4.09</v>
      </c>
      <c r="E238" t="str">
        <f t="shared" si="7"/>
        <v>Normal</v>
      </c>
      <c r="F238" t="s">
        <v>2379</v>
      </c>
      <c r="G238" t="s">
        <v>2379</v>
      </c>
      <c r="H238" t="s">
        <v>2379</v>
      </c>
      <c r="I238">
        <v>1</v>
      </c>
      <c r="J238" t="s">
        <v>2381</v>
      </c>
    </row>
    <row r="239" spans="1:10" x14ac:dyDescent="0.35">
      <c r="A239" t="s">
        <v>2134</v>
      </c>
      <c r="B239">
        <v>41.25</v>
      </c>
      <c r="C239" t="str">
        <f t="shared" si="6"/>
        <v>Obesity</v>
      </c>
      <c r="D239">
        <v>5.19</v>
      </c>
      <c r="E239" t="str">
        <f t="shared" si="7"/>
        <v>Normal</v>
      </c>
      <c r="F239" t="s">
        <v>2379</v>
      </c>
      <c r="G239" t="s">
        <v>2379</v>
      </c>
      <c r="H239" t="s">
        <v>2379</v>
      </c>
      <c r="I239">
        <v>0</v>
      </c>
      <c r="J239" t="s">
        <v>2381</v>
      </c>
    </row>
    <row r="240" spans="1:10" x14ac:dyDescent="0.35">
      <c r="A240" t="s">
        <v>2133</v>
      </c>
      <c r="B240">
        <v>33.11</v>
      </c>
      <c r="C240" t="str">
        <f t="shared" si="6"/>
        <v>Obesity</v>
      </c>
      <c r="D240">
        <v>4.12</v>
      </c>
      <c r="E240" t="str">
        <f t="shared" si="7"/>
        <v>Normal</v>
      </c>
      <c r="F240" t="s">
        <v>2379</v>
      </c>
      <c r="G240" t="s">
        <v>2379</v>
      </c>
      <c r="H240" t="s">
        <v>2381</v>
      </c>
      <c r="I240">
        <v>1</v>
      </c>
      <c r="J240" t="s">
        <v>2381</v>
      </c>
    </row>
    <row r="241" spans="1:10" x14ac:dyDescent="0.35">
      <c r="A241" t="s">
        <v>2132</v>
      </c>
      <c r="B241">
        <v>36.159999999999997</v>
      </c>
      <c r="C241" t="str">
        <f t="shared" si="6"/>
        <v>Obesity</v>
      </c>
      <c r="D241">
        <v>5.0999999999999996</v>
      </c>
      <c r="E241" t="str">
        <f t="shared" si="7"/>
        <v>Normal</v>
      </c>
      <c r="F241" t="s">
        <v>2379</v>
      </c>
      <c r="G241" t="s">
        <v>2379</v>
      </c>
      <c r="H241" t="s">
        <v>2379</v>
      </c>
      <c r="I241">
        <v>1</v>
      </c>
      <c r="J241" t="s">
        <v>2381</v>
      </c>
    </row>
    <row r="242" spans="1:10" x14ac:dyDescent="0.35">
      <c r="A242" t="s">
        <v>2131</v>
      </c>
      <c r="B242">
        <v>33.72</v>
      </c>
      <c r="C242" t="str">
        <f t="shared" si="6"/>
        <v>Obesity</v>
      </c>
      <c r="D242">
        <v>6.21</v>
      </c>
      <c r="E242" t="str">
        <f t="shared" si="7"/>
        <v>Prediabetes</v>
      </c>
      <c r="F242" t="s">
        <v>2381</v>
      </c>
      <c r="G242" t="s">
        <v>2379</v>
      </c>
      <c r="H242" t="s">
        <v>2381</v>
      </c>
      <c r="I242">
        <v>1</v>
      </c>
      <c r="J242" t="s">
        <v>2381</v>
      </c>
    </row>
    <row r="243" spans="1:10" x14ac:dyDescent="0.35">
      <c r="A243" t="s">
        <v>2129</v>
      </c>
      <c r="B243">
        <v>37.74</v>
      </c>
      <c r="C243" t="str">
        <f t="shared" si="6"/>
        <v>Obesity</v>
      </c>
      <c r="D243">
        <v>9.5299999999999994</v>
      </c>
      <c r="E243" t="str">
        <f t="shared" si="7"/>
        <v>Diabetes</v>
      </c>
      <c r="F243" t="s">
        <v>2381</v>
      </c>
      <c r="G243" t="s">
        <v>2379</v>
      </c>
      <c r="H243" t="s">
        <v>2379</v>
      </c>
      <c r="I243">
        <v>1</v>
      </c>
      <c r="J243" t="s">
        <v>2381</v>
      </c>
    </row>
    <row r="244" spans="1:10" x14ac:dyDescent="0.35">
      <c r="A244" t="s">
        <v>2128</v>
      </c>
      <c r="B244">
        <v>48.75</v>
      </c>
      <c r="C244" t="str">
        <f t="shared" si="6"/>
        <v>Obesity</v>
      </c>
      <c r="D244">
        <v>4.6399999999999997</v>
      </c>
      <c r="E244" t="str">
        <f t="shared" si="7"/>
        <v>Normal</v>
      </c>
      <c r="F244" t="s">
        <v>2381</v>
      </c>
      <c r="G244" t="s">
        <v>2379</v>
      </c>
      <c r="H244" t="s">
        <v>2379</v>
      </c>
      <c r="I244">
        <v>1</v>
      </c>
      <c r="J244" t="s">
        <v>2381</v>
      </c>
    </row>
    <row r="245" spans="1:10" x14ac:dyDescent="0.35">
      <c r="A245" t="s">
        <v>2127</v>
      </c>
      <c r="B245">
        <v>31.065000000000001</v>
      </c>
      <c r="C245" t="str">
        <f t="shared" si="6"/>
        <v>Obesity</v>
      </c>
      <c r="D245">
        <v>5.05</v>
      </c>
      <c r="E245" t="str">
        <f t="shared" si="7"/>
        <v>Normal</v>
      </c>
      <c r="F245" t="s">
        <v>2379</v>
      </c>
      <c r="G245" t="s">
        <v>2379</v>
      </c>
      <c r="H245" t="s">
        <v>2379</v>
      </c>
      <c r="I245">
        <v>1</v>
      </c>
      <c r="J245" t="s">
        <v>2381</v>
      </c>
    </row>
    <row r="246" spans="1:10" x14ac:dyDescent="0.35">
      <c r="A246" t="s">
        <v>2126</v>
      </c>
      <c r="B246">
        <v>23.55</v>
      </c>
      <c r="C246" t="str">
        <f t="shared" si="6"/>
        <v>Normal Weight</v>
      </c>
      <c r="D246">
        <v>10.38</v>
      </c>
      <c r="E246" t="str">
        <f t="shared" si="7"/>
        <v>Diabetes</v>
      </c>
      <c r="F246" t="s">
        <v>2379</v>
      </c>
      <c r="G246" t="s">
        <v>2379</v>
      </c>
      <c r="H246" t="s">
        <v>2379</v>
      </c>
      <c r="I246">
        <v>0</v>
      </c>
      <c r="J246" t="s">
        <v>2381</v>
      </c>
    </row>
    <row r="247" spans="1:10" x14ac:dyDescent="0.35">
      <c r="A247" t="s">
        <v>2125</v>
      </c>
      <c r="B247">
        <v>30.18</v>
      </c>
      <c r="C247" t="str">
        <f t="shared" si="6"/>
        <v>Obesity</v>
      </c>
      <c r="D247">
        <v>8.31</v>
      </c>
      <c r="E247" t="str">
        <f t="shared" si="7"/>
        <v>Diabetes</v>
      </c>
      <c r="F247" t="s">
        <v>2381</v>
      </c>
      <c r="G247" t="s">
        <v>2379</v>
      </c>
      <c r="H247" t="s">
        <v>2379</v>
      </c>
      <c r="I247">
        <v>1</v>
      </c>
      <c r="J247" t="s">
        <v>2381</v>
      </c>
    </row>
    <row r="248" spans="1:10" x14ac:dyDescent="0.35">
      <c r="A248" t="s">
        <v>2124</v>
      </c>
      <c r="B248">
        <v>29.94</v>
      </c>
      <c r="C248" t="str">
        <f t="shared" si="6"/>
        <v>Obesity</v>
      </c>
      <c r="D248">
        <v>7.59</v>
      </c>
      <c r="E248" t="str">
        <f t="shared" si="7"/>
        <v>Diabetes</v>
      </c>
      <c r="F248" t="s">
        <v>2379</v>
      </c>
      <c r="G248" t="s">
        <v>2379</v>
      </c>
      <c r="H248" t="s">
        <v>2379</v>
      </c>
      <c r="I248">
        <v>0</v>
      </c>
      <c r="J248" t="s">
        <v>2381</v>
      </c>
    </row>
    <row r="249" spans="1:10" x14ac:dyDescent="0.35">
      <c r="A249" t="s">
        <v>2123</v>
      </c>
      <c r="B249">
        <v>31.4</v>
      </c>
      <c r="C249" t="str">
        <f t="shared" si="6"/>
        <v>Obesity</v>
      </c>
      <c r="D249">
        <v>5.49</v>
      </c>
      <c r="E249" t="str">
        <f t="shared" si="7"/>
        <v>Normal</v>
      </c>
      <c r="F249" t="s">
        <v>2379</v>
      </c>
      <c r="G249" t="s">
        <v>2379</v>
      </c>
      <c r="H249" t="s">
        <v>2379</v>
      </c>
      <c r="I249">
        <v>0</v>
      </c>
      <c r="J249" t="s">
        <v>2381</v>
      </c>
    </row>
    <row r="250" spans="1:10" x14ac:dyDescent="0.35">
      <c r="A250" t="s">
        <v>2122</v>
      </c>
      <c r="B250">
        <v>53.06</v>
      </c>
      <c r="C250" t="str">
        <f t="shared" si="6"/>
        <v>Obesity</v>
      </c>
      <c r="D250">
        <v>11.68</v>
      </c>
      <c r="E250" t="str">
        <f t="shared" si="7"/>
        <v>Diabetes</v>
      </c>
      <c r="F250" t="s">
        <v>2379</v>
      </c>
      <c r="G250" t="s">
        <v>2379</v>
      </c>
      <c r="H250" t="s">
        <v>2379</v>
      </c>
      <c r="I250">
        <v>0</v>
      </c>
      <c r="J250" t="s">
        <v>2381</v>
      </c>
    </row>
    <row r="251" spans="1:10" x14ac:dyDescent="0.35">
      <c r="A251" t="s">
        <v>2121</v>
      </c>
      <c r="B251">
        <v>30.25</v>
      </c>
      <c r="C251" t="str">
        <f t="shared" si="6"/>
        <v>Obesity</v>
      </c>
      <c r="D251">
        <v>4.1900000000000004</v>
      </c>
      <c r="E251" t="str">
        <f t="shared" si="7"/>
        <v>Normal</v>
      </c>
      <c r="F251" t="s">
        <v>2379</v>
      </c>
      <c r="G251" t="s">
        <v>2379</v>
      </c>
      <c r="H251" t="s">
        <v>2379</v>
      </c>
      <c r="I251">
        <v>2</v>
      </c>
      <c r="J251" t="s">
        <v>2381</v>
      </c>
    </row>
    <row r="252" spans="1:10" x14ac:dyDescent="0.35">
      <c r="A252" t="s">
        <v>2120</v>
      </c>
      <c r="B252">
        <v>46.68</v>
      </c>
      <c r="C252" t="str">
        <f t="shared" si="6"/>
        <v>Obesity</v>
      </c>
      <c r="D252">
        <v>4.01</v>
      </c>
      <c r="E252" t="str">
        <f t="shared" si="7"/>
        <v>Normal</v>
      </c>
      <c r="F252" t="s">
        <v>2379</v>
      </c>
      <c r="G252" t="s">
        <v>2379</v>
      </c>
      <c r="H252" t="s">
        <v>2379</v>
      </c>
      <c r="I252">
        <v>0</v>
      </c>
      <c r="J252" t="s">
        <v>2381</v>
      </c>
    </row>
    <row r="253" spans="1:10" x14ac:dyDescent="0.35">
      <c r="A253" t="s">
        <v>2119</v>
      </c>
      <c r="B253">
        <v>30.4</v>
      </c>
      <c r="C253" t="str">
        <f t="shared" si="6"/>
        <v>Obesity</v>
      </c>
      <c r="D253">
        <v>5.91</v>
      </c>
      <c r="E253" t="str">
        <f t="shared" si="7"/>
        <v>Prediabetes</v>
      </c>
      <c r="F253" t="s">
        <v>2379</v>
      </c>
      <c r="G253" t="s">
        <v>2380</v>
      </c>
      <c r="H253" t="s">
        <v>2379</v>
      </c>
      <c r="I253">
        <v>2</v>
      </c>
      <c r="J253" t="s">
        <v>2381</v>
      </c>
    </row>
    <row r="254" spans="1:10" x14ac:dyDescent="0.35">
      <c r="A254" t="s">
        <v>2118</v>
      </c>
      <c r="B254">
        <v>30.2</v>
      </c>
      <c r="C254" t="str">
        <f t="shared" si="6"/>
        <v>Obesity</v>
      </c>
      <c r="D254">
        <v>4.47</v>
      </c>
      <c r="E254" t="str">
        <f t="shared" si="7"/>
        <v>Normal</v>
      </c>
      <c r="F254" t="s">
        <v>2381</v>
      </c>
      <c r="G254" t="s">
        <v>2379</v>
      </c>
      <c r="H254" t="s">
        <v>2381</v>
      </c>
      <c r="I254">
        <v>1</v>
      </c>
      <c r="J254" t="s">
        <v>2381</v>
      </c>
    </row>
    <row r="255" spans="1:10" x14ac:dyDescent="0.35">
      <c r="A255" t="s">
        <v>2117</v>
      </c>
      <c r="B255">
        <v>51.18</v>
      </c>
      <c r="C255" t="str">
        <f t="shared" si="6"/>
        <v>Obesity</v>
      </c>
      <c r="D255">
        <v>4.5599999999999996</v>
      </c>
      <c r="E255" t="str">
        <f t="shared" si="7"/>
        <v>Normal</v>
      </c>
      <c r="F255" t="s">
        <v>2381</v>
      </c>
      <c r="G255" t="s">
        <v>2380</v>
      </c>
      <c r="H255" t="s">
        <v>2379</v>
      </c>
      <c r="I255">
        <v>2</v>
      </c>
      <c r="J255" t="s">
        <v>2381</v>
      </c>
    </row>
    <row r="256" spans="1:10" x14ac:dyDescent="0.35">
      <c r="A256" t="s">
        <v>2116</v>
      </c>
      <c r="B256">
        <v>22.18</v>
      </c>
      <c r="C256" t="str">
        <f t="shared" si="6"/>
        <v>Normal Weight</v>
      </c>
      <c r="D256">
        <v>9.9</v>
      </c>
      <c r="E256" t="str">
        <f t="shared" si="7"/>
        <v>Diabetes</v>
      </c>
      <c r="F256" t="s">
        <v>2379</v>
      </c>
      <c r="G256" t="s">
        <v>2379</v>
      </c>
      <c r="H256" t="s">
        <v>2379</v>
      </c>
      <c r="I256">
        <v>0</v>
      </c>
      <c r="J256" t="s">
        <v>2381</v>
      </c>
    </row>
    <row r="257" spans="1:10" x14ac:dyDescent="0.35">
      <c r="A257" t="s">
        <v>2115</v>
      </c>
      <c r="B257">
        <v>31.92</v>
      </c>
      <c r="C257" t="str">
        <f t="shared" si="6"/>
        <v>Obesity</v>
      </c>
      <c r="D257">
        <v>5.1100000000000003</v>
      </c>
      <c r="E257" t="str">
        <f t="shared" si="7"/>
        <v>Normal</v>
      </c>
      <c r="F257" t="s">
        <v>2379</v>
      </c>
      <c r="G257" t="s">
        <v>2379</v>
      </c>
      <c r="H257" t="s">
        <v>2381</v>
      </c>
      <c r="I257">
        <v>1</v>
      </c>
      <c r="J257" t="s">
        <v>2381</v>
      </c>
    </row>
    <row r="258" spans="1:10" x14ac:dyDescent="0.35">
      <c r="A258" t="s">
        <v>2114</v>
      </c>
      <c r="B258">
        <v>31.73</v>
      </c>
      <c r="C258" t="str">
        <f t="shared" si="6"/>
        <v>Obesity</v>
      </c>
      <c r="D258">
        <v>5.73</v>
      </c>
      <c r="E258" t="str">
        <f t="shared" si="7"/>
        <v>Prediabetes</v>
      </c>
      <c r="F258" t="s">
        <v>2379</v>
      </c>
      <c r="G258" t="s">
        <v>2380</v>
      </c>
      <c r="H258" t="s">
        <v>2379</v>
      </c>
      <c r="I258">
        <v>1</v>
      </c>
      <c r="J258" t="s">
        <v>2381</v>
      </c>
    </row>
    <row r="259" spans="1:10" x14ac:dyDescent="0.35">
      <c r="A259" t="s">
        <v>2113</v>
      </c>
      <c r="B259">
        <v>45.52</v>
      </c>
      <c r="C259" t="str">
        <f t="shared" ref="C259:C322" si="8">IF(B259&lt;18.5,"Underweight",
 IF(B259&lt;=24.9,"Normal Weight",
 IF(B259&lt;=29.9,"Overweight","Obesity")))</f>
        <v>Obesity</v>
      </c>
      <c r="D259">
        <v>6.04</v>
      </c>
      <c r="E259" t="str">
        <f t="shared" ref="E259:E322" si="9">IF(D259&lt;5.7,"Normal",IF(D259&lt;=6.4,"Prediabetes","Diabetes"))</f>
        <v>Prediabetes</v>
      </c>
      <c r="F259" t="s">
        <v>2379</v>
      </c>
      <c r="G259" t="s">
        <v>2379</v>
      </c>
      <c r="H259" t="s">
        <v>2381</v>
      </c>
      <c r="I259">
        <v>1</v>
      </c>
      <c r="J259" t="s">
        <v>2381</v>
      </c>
    </row>
    <row r="260" spans="1:10" x14ac:dyDescent="0.35">
      <c r="A260" t="s">
        <v>2112</v>
      </c>
      <c r="B260">
        <v>52.81</v>
      </c>
      <c r="C260" t="str">
        <f t="shared" si="8"/>
        <v>Obesity</v>
      </c>
      <c r="D260">
        <v>5.19</v>
      </c>
      <c r="E260" t="str">
        <f t="shared" si="9"/>
        <v>Normal</v>
      </c>
      <c r="F260" t="s">
        <v>2379</v>
      </c>
      <c r="G260" t="s">
        <v>2379</v>
      </c>
      <c r="H260" t="s">
        <v>2381</v>
      </c>
      <c r="I260">
        <v>1</v>
      </c>
      <c r="J260" t="s">
        <v>2381</v>
      </c>
    </row>
    <row r="261" spans="1:10" x14ac:dyDescent="0.35">
      <c r="A261" t="s">
        <v>2111</v>
      </c>
      <c r="B261">
        <v>33.58</v>
      </c>
      <c r="C261" t="str">
        <f t="shared" si="8"/>
        <v>Obesity</v>
      </c>
      <c r="D261">
        <v>5.56</v>
      </c>
      <c r="E261" t="str">
        <f t="shared" si="9"/>
        <v>Normal</v>
      </c>
      <c r="F261" t="s">
        <v>2379</v>
      </c>
      <c r="G261" t="s">
        <v>2379</v>
      </c>
      <c r="H261" t="s">
        <v>2379</v>
      </c>
      <c r="I261">
        <v>1</v>
      </c>
      <c r="J261" t="s">
        <v>2381</v>
      </c>
    </row>
    <row r="262" spans="1:10" x14ac:dyDescent="0.35">
      <c r="A262" t="s">
        <v>2110</v>
      </c>
      <c r="B262">
        <v>30.684999999999999</v>
      </c>
      <c r="C262" t="str">
        <f t="shared" si="8"/>
        <v>Obesity</v>
      </c>
      <c r="D262">
        <v>8.23</v>
      </c>
      <c r="E262" t="str">
        <f t="shared" si="9"/>
        <v>Diabetes</v>
      </c>
      <c r="F262" t="s">
        <v>2379</v>
      </c>
      <c r="G262" t="s">
        <v>2379</v>
      </c>
      <c r="H262" t="s">
        <v>2379</v>
      </c>
      <c r="I262">
        <v>0</v>
      </c>
      <c r="J262" t="s">
        <v>2381</v>
      </c>
    </row>
    <row r="263" spans="1:10" x14ac:dyDescent="0.35">
      <c r="A263" t="s">
        <v>2109</v>
      </c>
      <c r="B263">
        <v>37.524999999999999</v>
      </c>
      <c r="C263" t="str">
        <f t="shared" si="8"/>
        <v>Obesity</v>
      </c>
      <c r="D263">
        <v>9.0299999999999994</v>
      </c>
      <c r="E263" t="str">
        <f t="shared" si="9"/>
        <v>Diabetes</v>
      </c>
      <c r="F263" t="s">
        <v>2381</v>
      </c>
      <c r="G263" t="s">
        <v>2379</v>
      </c>
      <c r="H263" t="s">
        <v>2379</v>
      </c>
      <c r="I263">
        <v>2</v>
      </c>
      <c r="J263" t="s">
        <v>2379</v>
      </c>
    </row>
    <row r="264" spans="1:10" x14ac:dyDescent="0.35">
      <c r="A264" t="s">
        <v>2108</v>
      </c>
      <c r="B264">
        <v>34.5</v>
      </c>
      <c r="C264" t="str">
        <f t="shared" si="8"/>
        <v>Obesity</v>
      </c>
      <c r="D264">
        <v>4.07</v>
      </c>
      <c r="E264" t="str">
        <f t="shared" si="9"/>
        <v>Normal</v>
      </c>
      <c r="F264" t="s">
        <v>2381</v>
      </c>
      <c r="G264" t="s">
        <v>2379</v>
      </c>
      <c r="H264" t="s">
        <v>2379</v>
      </c>
      <c r="I264">
        <v>0</v>
      </c>
      <c r="J264" t="s">
        <v>2381</v>
      </c>
    </row>
    <row r="265" spans="1:10" x14ac:dyDescent="0.35">
      <c r="A265" t="s">
        <v>2107</v>
      </c>
      <c r="B265">
        <v>28.16</v>
      </c>
      <c r="C265" t="str">
        <f t="shared" si="8"/>
        <v>Overweight</v>
      </c>
      <c r="D265">
        <v>5.77</v>
      </c>
      <c r="E265" t="str">
        <f t="shared" si="9"/>
        <v>Prediabetes</v>
      </c>
      <c r="F265" t="s">
        <v>2379</v>
      </c>
      <c r="G265" t="s">
        <v>2379</v>
      </c>
      <c r="H265" t="s">
        <v>2379</v>
      </c>
      <c r="I265">
        <v>2</v>
      </c>
      <c r="J265" t="s">
        <v>2381</v>
      </c>
    </row>
    <row r="266" spans="1:10" x14ac:dyDescent="0.35">
      <c r="A266" t="s">
        <v>2106</v>
      </c>
      <c r="B266">
        <v>30.02</v>
      </c>
      <c r="C266" t="str">
        <f t="shared" si="8"/>
        <v>Obesity</v>
      </c>
      <c r="D266">
        <v>5.98</v>
      </c>
      <c r="E266" t="str">
        <f t="shared" si="9"/>
        <v>Prediabetes</v>
      </c>
      <c r="F266" t="s">
        <v>2379</v>
      </c>
      <c r="G266" t="s">
        <v>2379</v>
      </c>
      <c r="H266" t="s">
        <v>2381</v>
      </c>
      <c r="I266">
        <v>1</v>
      </c>
      <c r="J266" t="s">
        <v>2381</v>
      </c>
    </row>
    <row r="267" spans="1:10" x14ac:dyDescent="0.35">
      <c r="A267" t="s">
        <v>2105</v>
      </c>
      <c r="B267">
        <v>37.82</v>
      </c>
      <c r="C267" t="str">
        <f t="shared" si="8"/>
        <v>Obesity</v>
      </c>
      <c r="D267">
        <v>6.01</v>
      </c>
      <c r="E267" t="str">
        <f t="shared" si="9"/>
        <v>Prediabetes</v>
      </c>
      <c r="F267" t="s">
        <v>2379</v>
      </c>
      <c r="G267" t="s">
        <v>2379</v>
      </c>
      <c r="H267" t="s">
        <v>2379</v>
      </c>
      <c r="I267">
        <v>0</v>
      </c>
      <c r="J267" t="s">
        <v>2381</v>
      </c>
    </row>
    <row r="268" spans="1:10" x14ac:dyDescent="0.35">
      <c r="A268" t="s">
        <v>2104</v>
      </c>
      <c r="B268">
        <v>33.14</v>
      </c>
      <c r="C268" t="str">
        <f t="shared" si="8"/>
        <v>Obesity</v>
      </c>
      <c r="D268">
        <v>5.67</v>
      </c>
      <c r="E268" t="str">
        <f t="shared" si="9"/>
        <v>Normal</v>
      </c>
      <c r="F268" t="s">
        <v>2381</v>
      </c>
      <c r="G268" t="s">
        <v>2379</v>
      </c>
      <c r="H268" t="s">
        <v>2379</v>
      </c>
      <c r="I268">
        <v>0</v>
      </c>
      <c r="J268" t="s">
        <v>2381</v>
      </c>
    </row>
    <row r="269" spans="1:10" x14ac:dyDescent="0.35">
      <c r="A269" t="s">
        <v>2103</v>
      </c>
      <c r="B269">
        <v>25.14</v>
      </c>
      <c r="C269" t="str">
        <f t="shared" si="8"/>
        <v>Overweight</v>
      </c>
      <c r="D269">
        <v>6.02</v>
      </c>
      <c r="E269" t="str">
        <f t="shared" si="9"/>
        <v>Prediabetes</v>
      </c>
      <c r="F269" t="s">
        <v>2381</v>
      </c>
      <c r="G269" t="s">
        <v>2379</v>
      </c>
      <c r="H269" t="s">
        <v>2381</v>
      </c>
      <c r="I269">
        <v>1</v>
      </c>
      <c r="J269" t="s">
        <v>2381</v>
      </c>
    </row>
    <row r="270" spans="1:10" x14ac:dyDescent="0.35">
      <c r="A270" t="s">
        <v>2102</v>
      </c>
      <c r="B270">
        <v>20.18</v>
      </c>
      <c r="C270" t="str">
        <f t="shared" si="8"/>
        <v>Normal Weight</v>
      </c>
      <c r="D270">
        <v>11.19</v>
      </c>
      <c r="E270" t="str">
        <f t="shared" si="9"/>
        <v>Diabetes</v>
      </c>
      <c r="F270" t="s">
        <v>2379</v>
      </c>
      <c r="G270" t="s">
        <v>2379</v>
      </c>
      <c r="H270" t="s">
        <v>2379</v>
      </c>
      <c r="I270">
        <v>0</v>
      </c>
      <c r="J270" t="s">
        <v>2381</v>
      </c>
    </row>
    <row r="271" spans="1:10" x14ac:dyDescent="0.35">
      <c r="A271" t="s">
        <v>2101</v>
      </c>
      <c r="B271">
        <v>44.36</v>
      </c>
      <c r="C271" t="str">
        <f t="shared" si="8"/>
        <v>Obesity</v>
      </c>
      <c r="D271">
        <v>5.1100000000000003</v>
      </c>
      <c r="E271" t="str">
        <f t="shared" si="9"/>
        <v>Normal</v>
      </c>
      <c r="F271" t="s">
        <v>2379</v>
      </c>
      <c r="G271" t="s">
        <v>2379</v>
      </c>
      <c r="H271" t="s">
        <v>2379</v>
      </c>
      <c r="I271">
        <v>0</v>
      </c>
      <c r="J271" t="s">
        <v>2381</v>
      </c>
    </row>
    <row r="272" spans="1:10" x14ac:dyDescent="0.35">
      <c r="A272" t="s">
        <v>2100</v>
      </c>
      <c r="B272">
        <v>23.82</v>
      </c>
      <c r="C272" t="str">
        <f t="shared" si="8"/>
        <v>Normal Weight</v>
      </c>
      <c r="D272">
        <v>10.85</v>
      </c>
      <c r="E272" t="str">
        <f t="shared" si="9"/>
        <v>Diabetes</v>
      </c>
      <c r="F272" t="s">
        <v>2381</v>
      </c>
      <c r="G272" t="s">
        <v>2379</v>
      </c>
      <c r="H272" t="s">
        <v>2379</v>
      </c>
      <c r="I272">
        <v>0</v>
      </c>
      <c r="J272" t="s">
        <v>2381</v>
      </c>
    </row>
    <row r="273" spans="1:10" x14ac:dyDescent="0.35">
      <c r="A273" t="s">
        <v>2099</v>
      </c>
      <c r="B273">
        <v>45</v>
      </c>
      <c r="C273" t="str">
        <f t="shared" si="8"/>
        <v>Obesity</v>
      </c>
      <c r="D273">
        <v>5.24</v>
      </c>
      <c r="E273" t="str">
        <f t="shared" si="9"/>
        <v>Normal</v>
      </c>
      <c r="F273" t="s">
        <v>2381</v>
      </c>
      <c r="G273" t="s">
        <v>2379</v>
      </c>
      <c r="H273" t="s">
        <v>2379</v>
      </c>
      <c r="I273">
        <v>1</v>
      </c>
      <c r="J273" t="s">
        <v>2381</v>
      </c>
    </row>
    <row r="274" spans="1:10" x14ac:dyDescent="0.35">
      <c r="A274" t="s">
        <v>2098</v>
      </c>
      <c r="B274">
        <v>26.62</v>
      </c>
      <c r="C274" t="str">
        <f t="shared" si="8"/>
        <v>Overweight</v>
      </c>
      <c r="D274">
        <v>10.08</v>
      </c>
      <c r="E274" t="str">
        <f t="shared" si="9"/>
        <v>Diabetes</v>
      </c>
      <c r="F274" t="s">
        <v>2379</v>
      </c>
      <c r="G274" t="s">
        <v>2379</v>
      </c>
      <c r="H274" t="s">
        <v>2379</v>
      </c>
      <c r="I274">
        <v>0</v>
      </c>
      <c r="J274" t="s">
        <v>2381</v>
      </c>
    </row>
    <row r="275" spans="1:10" x14ac:dyDescent="0.35">
      <c r="A275" t="s">
        <v>2097</v>
      </c>
      <c r="B275">
        <v>32.67</v>
      </c>
      <c r="C275" t="str">
        <f t="shared" si="8"/>
        <v>Obesity</v>
      </c>
      <c r="D275">
        <v>10.97</v>
      </c>
      <c r="E275" t="str">
        <f t="shared" si="9"/>
        <v>Diabetes</v>
      </c>
      <c r="F275" t="s">
        <v>2381</v>
      </c>
      <c r="G275" t="s">
        <v>2379</v>
      </c>
      <c r="H275" t="s">
        <v>2379</v>
      </c>
      <c r="I275">
        <v>0</v>
      </c>
      <c r="J275" t="s">
        <v>2381</v>
      </c>
    </row>
    <row r="276" spans="1:10" x14ac:dyDescent="0.35">
      <c r="A276" t="s">
        <v>2096</v>
      </c>
      <c r="B276">
        <v>44.44</v>
      </c>
      <c r="C276" t="str">
        <f t="shared" si="8"/>
        <v>Obesity</v>
      </c>
      <c r="D276">
        <v>4.9000000000000004</v>
      </c>
      <c r="E276" t="str">
        <f t="shared" si="9"/>
        <v>Normal</v>
      </c>
      <c r="F276" t="s">
        <v>2381</v>
      </c>
      <c r="G276" t="s">
        <v>2379</v>
      </c>
      <c r="H276" t="s">
        <v>2379</v>
      </c>
      <c r="I276">
        <v>1</v>
      </c>
      <c r="J276" t="s">
        <v>2381</v>
      </c>
    </row>
    <row r="277" spans="1:10" x14ac:dyDescent="0.35">
      <c r="A277" t="s">
        <v>2095</v>
      </c>
      <c r="B277">
        <v>28.31</v>
      </c>
      <c r="C277" t="str">
        <f t="shared" si="8"/>
        <v>Overweight</v>
      </c>
      <c r="D277">
        <v>5.33</v>
      </c>
      <c r="E277" t="str">
        <f t="shared" si="9"/>
        <v>Normal</v>
      </c>
      <c r="F277" t="s">
        <v>2379</v>
      </c>
      <c r="G277" t="s">
        <v>2379</v>
      </c>
      <c r="H277" t="s">
        <v>2379</v>
      </c>
      <c r="I277">
        <v>0</v>
      </c>
      <c r="J277" t="s">
        <v>2381</v>
      </c>
    </row>
    <row r="278" spans="1:10" x14ac:dyDescent="0.35">
      <c r="A278" t="s">
        <v>2094</v>
      </c>
      <c r="B278">
        <v>25.05</v>
      </c>
      <c r="C278" t="str">
        <f t="shared" si="8"/>
        <v>Overweight</v>
      </c>
      <c r="D278">
        <v>4.6100000000000003</v>
      </c>
      <c r="E278" t="str">
        <f t="shared" si="9"/>
        <v>Normal</v>
      </c>
      <c r="F278" t="s">
        <v>2379</v>
      </c>
      <c r="G278" t="s">
        <v>2379</v>
      </c>
      <c r="H278" t="s">
        <v>2379</v>
      </c>
      <c r="I278">
        <v>2</v>
      </c>
      <c r="J278" t="s">
        <v>2381</v>
      </c>
    </row>
    <row r="279" spans="1:10" x14ac:dyDescent="0.35">
      <c r="A279" t="s">
        <v>2093</v>
      </c>
      <c r="B279">
        <v>28.34</v>
      </c>
      <c r="C279" t="str">
        <f t="shared" si="8"/>
        <v>Overweight</v>
      </c>
      <c r="D279">
        <v>8.18</v>
      </c>
      <c r="E279" t="str">
        <f t="shared" si="9"/>
        <v>Diabetes</v>
      </c>
      <c r="F279" t="s">
        <v>2379</v>
      </c>
      <c r="G279" t="s">
        <v>2379</v>
      </c>
      <c r="H279" t="s">
        <v>2379</v>
      </c>
      <c r="I279">
        <v>0</v>
      </c>
      <c r="J279" t="s">
        <v>2381</v>
      </c>
    </row>
    <row r="280" spans="1:10" x14ac:dyDescent="0.35">
      <c r="A280" t="s">
        <v>2092</v>
      </c>
      <c r="B280">
        <v>17.765000000000001</v>
      </c>
      <c r="C280" t="str">
        <f t="shared" si="8"/>
        <v>Underweight</v>
      </c>
      <c r="D280">
        <v>5.62</v>
      </c>
      <c r="E280" t="str">
        <f t="shared" si="9"/>
        <v>Normal</v>
      </c>
      <c r="F280" t="s">
        <v>2379</v>
      </c>
      <c r="G280" t="s">
        <v>2379</v>
      </c>
      <c r="H280" t="s">
        <v>2379</v>
      </c>
      <c r="I280">
        <v>0</v>
      </c>
      <c r="J280" t="s">
        <v>2381</v>
      </c>
    </row>
    <row r="281" spans="1:10" x14ac:dyDescent="0.35">
      <c r="A281" t="s">
        <v>2091</v>
      </c>
      <c r="B281">
        <v>36.119999999999997</v>
      </c>
      <c r="C281" t="str">
        <f t="shared" si="8"/>
        <v>Obesity</v>
      </c>
      <c r="D281">
        <v>5.82</v>
      </c>
      <c r="E281" t="str">
        <f t="shared" si="9"/>
        <v>Prediabetes</v>
      </c>
      <c r="F281" t="s">
        <v>2379</v>
      </c>
      <c r="G281" t="s">
        <v>2379</v>
      </c>
      <c r="H281" t="s">
        <v>2379</v>
      </c>
      <c r="I281">
        <v>0</v>
      </c>
      <c r="J281" t="s">
        <v>2381</v>
      </c>
    </row>
    <row r="282" spans="1:10" x14ac:dyDescent="0.35">
      <c r="A282" t="s">
        <v>2090</v>
      </c>
      <c r="B282">
        <v>23.19</v>
      </c>
      <c r="C282" t="str">
        <f t="shared" si="8"/>
        <v>Normal Weight</v>
      </c>
      <c r="D282">
        <v>7.66</v>
      </c>
      <c r="E282" t="str">
        <f t="shared" si="9"/>
        <v>Diabetes</v>
      </c>
      <c r="F282" t="s">
        <v>2379</v>
      </c>
      <c r="G282" t="s">
        <v>2379</v>
      </c>
      <c r="H282" t="s">
        <v>2379</v>
      </c>
      <c r="I282">
        <v>0</v>
      </c>
      <c r="J282" t="s">
        <v>2381</v>
      </c>
    </row>
    <row r="283" spans="1:10" x14ac:dyDescent="0.35">
      <c r="A283" t="s">
        <v>2089</v>
      </c>
      <c r="B283">
        <v>35.99</v>
      </c>
      <c r="C283" t="str">
        <f t="shared" si="8"/>
        <v>Obesity</v>
      </c>
      <c r="D283">
        <v>4.2300000000000004</v>
      </c>
      <c r="E283" t="str">
        <f t="shared" si="9"/>
        <v>Normal</v>
      </c>
      <c r="F283" t="s">
        <v>2379</v>
      </c>
      <c r="G283" t="s">
        <v>2379</v>
      </c>
      <c r="H283" t="s">
        <v>2379</v>
      </c>
      <c r="I283">
        <v>0</v>
      </c>
      <c r="J283" t="s">
        <v>2381</v>
      </c>
    </row>
    <row r="284" spans="1:10" x14ac:dyDescent="0.35">
      <c r="A284" t="s">
        <v>2088</v>
      </c>
      <c r="B284">
        <v>30.25</v>
      </c>
      <c r="C284" t="str">
        <f t="shared" si="8"/>
        <v>Obesity</v>
      </c>
      <c r="D284">
        <v>5.58</v>
      </c>
      <c r="E284" t="str">
        <f t="shared" si="9"/>
        <v>Normal</v>
      </c>
      <c r="F284" t="s">
        <v>2379</v>
      </c>
      <c r="G284" t="s">
        <v>2379</v>
      </c>
      <c r="H284" t="s">
        <v>2381</v>
      </c>
      <c r="I284">
        <v>1</v>
      </c>
      <c r="J284" t="s">
        <v>2381</v>
      </c>
    </row>
    <row r="285" spans="1:10" x14ac:dyDescent="0.35">
      <c r="A285" t="s">
        <v>2087</v>
      </c>
      <c r="B285">
        <v>26.24</v>
      </c>
      <c r="C285" t="str">
        <f t="shared" si="8"/>
        <v>Overweight</v>
      </c>
      <c r="D285">
        <v>6.26</v>
      </c>
      <c r="E285" t="str">
        <f t="shared" si="9"/>
        <v>Prediabetes</v>
      </c>
      <c r="F285" t="s">
        <v>2381</v>
      </c>
      <c r="G285" t="s">
        <v>2379</v>
      </c>
      <c r="H285" t="s">
        <v>2379</v>
      </c>
      <c r="I285">
        <v>0</v>
      </c>
      <c r="J285" t="s">
        <v>2381</v>
      </c>
    </row>
    <row r="286" spans="1:10" x14ac:dyDescent="0.35">
      <c r="A286" t="s">
        <v>2086</v>
      </c>
      <c r="B286">
        <v>31.36</v>
      </c>
      <c r="C286" t="str">
        <f t="shared" si="8"/>
        <v>Obesity</v>
      </c>
      <c r="D286">
        <v>10.6</v>
      </c>
      <c r="E286" t="str">
        <f t="shared" si="9"/>
        <v>Diabetes</v>
      </c>
      <c r="F286" t="s">
        <v>2381</v>
      </c>
      <c r="G286" t="s">
        <v>2379</v>
      </c>
      <c r="H286" t="s">
        <v>2379</v>
      </c>
      <c r="I286">
        <v>0</v>
      </c>
      <c r="J286" t="s">
        <v>2381</v>
      </c>
    </row>
    <row r="287" spans="1:10" x14ac:dyDescent="0.35">
      <c r="A287" t="s">
        <v>2085</v>
      </c>
      <c r="B287">
        <v>25.69</v>
      </c>
      <c r="C287" t="str">
        <f t="shared" si="8"/>
        <v>Overweight</v>
      </c>
      <c r="D287">
        <v>4.78</v>
      </c>
      <c r="E287" t="str">
        <f t="shared" si="9"/>
        <v>Normal</v>
      </c>
      <c r="F287" t="s">
        <v>2381</v>
      </c>
      <c r="G287" t="s">
        <v>2379</v>
      </c>
      <c r="H287" t="s">
        <v>2379</v>
      </c>
      <c r="I287">
        <v>0</v>
      </c>
      <c r="J287" t="s">
        <v>2381</v>
      </c>
    </row>
    <row r="288" spans="1:10" x14ac:dyDescent="0.35">
      <c r="A288" t="s">
        <v>2084</v>
      </c>
      <c r="B288">
        <v>25.46</v>
      </c>
      <c r="C288" t="str">
        <f t="shared" si="8"/>
        <v>Overweight</v>
      </c>
      <c r="D288">
        <v>6.03</v>
      </c>
      <c r="E288" t="str">
        <f t="shared" si="9"/>
        <v>Prediabetes</v>
      </c>
      <c r="F288" t="s">
        <v>2379</v>
      </c>
      <c r="G288" t="s">
        <v>2379</v>
      </c>
      <c r="H288" t="s">
        <v>2379</v>
      </c>
      <c r="I288">
        <v>2</v>
      </c>
      <c r="J288" t="s">
        <v>2381</v>
      </c>
    </row>
    <row r="289" spans="1:10" x14ac:dyDescent="0.35">
      <c r="A289" t="s">
        <v>2083</v>
      </c>
      <c r="B289">
        <v>31.83</v>
      </c>
      <c r="C289" t="str">
        <f t="shared" si="8"/>
        <v>Obesity</v>
      </c>
      <c r="D289">
        <v>11.55</v>
      </c>
      <c r="E289" t="str">
        <f t="shared" si="9"/>
        <v>Diabetes</v>
      </c>
      <c r="F289" t="s">
        <v>2381</v>
      </c>
      <c r="G289" t="s">
        <v>2379</v>
      </c>
      <c r="H289" t="s">
        <v>2379</v>
      </c>
      <c r="I289">
        <v>1</v>
      </c>
      <c r="J289" t="s">
        <v>2381</v>
      </c>
    </row>
    <row r="290" spans="1:10" x14ac:dyDescent="0.35">
      <c r="A290" t="s">
        <v>2082</v>
      </c>
      <c r="B290">
        <v>24.43</v>
      </c>
      <c r="C290" t="str">
        <f t="shared" si="8"/>
        <v>Normal Weight</v>
      </c>
      <c r="D290">
        <v>7.59</v>
      </c>
      <c r="E290" t="str">
        <f t="shared" si="9"/>
        <v>Diabetes</v>
      </c>
      <c r="F290" t="s">
        <v>2381</v>
      </c>
      <c r="G290" t="s">
        <v>2379</v>
      </c>
      <c r="H290" t="s">
        <v>2379</v>
      </c>
      <c r="I290">
        <v>1</v>
      </c>
      <c r="J290" t="s">
        <v>2381</v>
      </c>
    </row>
    <row r="291" spans="1:10" x14ac:dyDescent="0.35">
      <c r="A291" t="s">
        <v>2081</v>
      </c>
      <c r="B291">
        <v>41.9</v>
      </c>
      <c r="C291" t="str">
        <f t="shared" si="8"/>
        <v>Obesity</v>
      </c>
      <c r="D291">
        <v>4.26</v>
      </c>
      <c r="E291" t="str">
        <f t="shared" si="9"/>
        <v>Normal</v>
      </c>
      <c r="F291" t="s">
        <v>2379</v>
      </c>
      <c r="G291" t="s">
        <v>2379</v>
      </c>
      <c r="H291" t="s">
        <v>2379</v>
      </c>
      <c r="I291">
        <v>0</v>
      </c>
      <c r="J291" t="s">
        <v>2381</v>
      </c>
    </row>
    <row r="292" spans="1:10" x14ac:dyDescent="0.35">
      <c r="A292" t="s">
        <v>2080</v>
      </c>
      <c r="B292">
        <v>22.88</v>
      </c>
      <c r="C292" t="str">
        <f t="shared" si="8"/>
        <v>Normal Weight</v>
      </c>
      <c r="D292">
        <v>5.9</v>
      </c>
      <c r="E292" t="str">
        <f t="shared" si="9"/>
        <v>Prediabetes</v>
      </c>
      <c r="F292" t="s">
        <v>2381</v>
      </c>
      <c r="G292" t="s">
        <v>2379</v>
      </c>
      <c r="H292" t="s">
        <v>2381</v>
      </c>
      <c r="I292">
        <v>1</v>
      </c>
      <c r="J292" t="s">
        <v>2381</v>
      </c>
    </row>
    <row r="293" spans="1:10" x14ac:dyDescent="0.35">
      <c r="A293" t="s">
        <v>2079</v>
      </c>
      <c r="B293">
        <v>29.734999999999999</v>
      </c>
      <c r="C293" t="str">
        <f t="shared" si="8"/>
        <v>Overweight</v>
      </c>
      <c r="D293">
        <v>7.79</v>
      </c>
      <c r="E293" t="str">
        <f t="shared" si="9"/>
        <v>Diabetes</v>
      </c>
      <c r="F293" t="s">
        <v>2379</v>
      </c>
      <c r="G293" t="s">
        <v>2379</v>
      </c>
      <c r="H293" t="s">
        <v>2379</v>
      </c>
      <c r="I293">
        <v>0</v>
      </c>
      <c r="J293" t="s">
        <v>2379</v>
      </c>
    </row>
    <row r="294" spans="1:10" x14ac:dyDescent="0.35">
      <c r="A294" t="s">
        <v>2078</v>
      </c>
      <c r="B294">
        <v>40.74</v>
      </c>
      <c r="C294" t="str">
        <f t="shared" si="8"/>
        <v>Obesity</v>
      </c>
      <c r="D294">
        <v>5.28</v>
      </c>
      <c r="E294" t="str">
        <f t="shared" si="9"/>
        <v>Normal</v>
      </c>
      <c r="F294" t="s">
        <v>2379</v>
      </c>
      <c r="G294" t="s">
        <v>2379</v>
      </c>
      <c r="H294" t="s">
        <v>2381</v>
      </c>
      <c r="I294">
        <v>1</v>
      </c>
      <c r="J294" t="s">
        <v>2381</v>
      </c>
    </row>
    <row r="295" spans="1:10" x14ac:dyDescent="0.35">
      <c r="A295" t="s">
        <v>2077</v>
      </c>
      <c r="B295">
        <v>24.14</v>
      </c>
      <c r="C295" t="str">
        <f t="shared" si="8"/>
        <v>Normal Weight</v>
      </c>
      <c r="D295">
        <v>5.87</v>
      </c>
      <c r="E295" t="str">
        <f t="shared" si="9"/>
        <v>Prediabetes</v>
      </c>
      <c r="F295" t="s">
        <v>2379</v>
      </c>
      <c r="G295" t="s">
        <v>2379</v>
      </c>
      <c r="H295" t="s">
        <v>2379</v>
      </c>
      <c r="I295">
        <v>2</v>
      </c>
      <c r="J295" t="s">
        <v>2381</v>
      </c>
    </row>
    <row r="296" spans="1:10" x14ac:dyDescent="0.35">
      <c r="A296" t="s">
        <v>2076</v>
      </c>
      <c r="B296">
        <v>25.15</v>
      </c>
      <c r="C296" t="str">
        <f t="shared" si="8"/>
        <v>Overweight</v>
      </c>
      <c r="D296">
        <v>9.08</v>
      </c>
      <c r="E296" t="str">
        <f t="shared" si="9"/>
        <v>Diabetes</v>
      </c>
      <c r="F296" t="s">
        <v>2381</v>
      </c>
      <c r="G296" t="s">
        <v>2379</v>
      </c>
      <c r="H296" t="s">
        <v>2379</v>
      </c>
      <c r="I296">
        <v>1</v>
      </c>
      <c r="J296" t="s">
        <v>2381</v>
      </c>
    </row>
    <row r="297" spans="1:10" x14ac:dyDescent="0.35">
      <c r="A297" t="s">
        <v>2075</v>
      </c>
      <c r="B297">
        <v>28.71</v>
      </c>
      <c r="C297" t="str">
        <f t="shared" si="8"/>
        <v>Overweight</v>
      </c>
      <c r="D297">
        <v>5.2</v>
      </c>
      <c r="E297" t="str">
        <f t="shared" si="9"/>
        <v>Normal</v>
      </c>
      <c r="F297" t="s">
        <v>2379</v>
      </c>
      <c r="G297" t="s">
        <v>2379</v>
      </c>
      <c r="H297" t="s">
        <v>2379</v>
      </c>
      <c r="I297">
        <v>1</v>
      </c>
      <c r="J297" t="s">
        <v>2381</v>
      </c>
    </row>
    <row r="298" spans="1:10" x14ac:dyDescent="0.35">
      <c r="A298" t="s">
        <v>2074</v>
      </c>
      <c r="B298">
        <v>23</v>
      </c>
      <c r="C298" t="str">
        <f t="shared" si="8"/>
        <v>Normal Weight</v>
      </c>
      <c r="D298">
        <v>5.48</v>
      </c>
      <c r="E298" t="str">
        <f t="shared" si="9"/>
        <v>Normal</v>
      </c>
      <c r="F298" t="s">
        <v>2379</v>
      </c>
      <c r="G298" t="s">
        <v>2379</v>
      </c>
      <c r="H298" t="s">
        <v>2379</v>
      </c>
      <c r="I298">
        <v>0</v>
      </c>
      <c r="J298" t="s">
        <v>2381</v>
      </c>
    </row>
    <row r="299" spans="1:10" x14ac:dyDescent="0.35">
      <c r="A299" t="s">
        <v>2073</v>
      </c>
      <c r="B299">
        <v>36.86</v>
      </c>
      <c r="C299" t="str">
        <f t="shared" si="8"/>
        <v>Obesity</v>
      </c>
      <c r="D299">
        <v>11.95</v>
      </c>
      <c r="E299" t="str">
        <f t="shared" si="9"/>
        <v>Diabetes</v>
      </c>
      <c r="F299" t="s">
        <v>2379</v>
      </c>
      <c r="G299" t="s">
        <v>2379</v>
      </c>
      <c r="H299" t="s">
        <v>2379</v>
      </c>
      <c r="I299">
        <v>0</v>
      </c>
      <c r="J299" t="s">
        <v>2379</v>
      </c>
    </row>
    <row r="300" spans="1:10" x14ac:dyDescent="0.35">
      <c r="A300" t="s">
        <v>2072</v>
      </c>
      <c r="B300">
        <v>24.25</v>
      </c>
      <c r="C300" t="str">
        <f t="shared" si="8"/>
        <v>Normal Weight</v>
      </c>
      <c r="D300">
        <v>8.6999999999999993</v>
      </c>
      <c r="E300" t="str">
        <f t="shared" si="9"/>
        <v>Diabetes</v>
      </c>
      <c r="F300" t="s">
        <v>2381</v>
      </c>
      <c r="G300" t="s">
        <v>2379</v>
      </c>
      <c r="H300" t="s">
        <v>2379</v>
      </c>
      <c r="I300">
        <v>1</v>
      </c>
      <c r="J300" t="s">
        <v>2381</v>
      </c>
    </row>
    <row r="301" spans="1:10" x14ac:dyDescent="0.35">
      <c r="A301" t="s">
        <v>2071</v>
      </c>
      <c r="B301">
        <v>23.85</v>
      </c>
      <c r="C301" t="str">
        <f t="shared" si="8"/>
        <v>Normal Weight</v>
      </c>
      <c r="D301">
        <v>7.84</v>
      </c>
      <c r="E301" t="str">
        <f t="shared" si="9"/>
        <v>Diabetes</v>
      </c>
      <c r="F301" t="s">
        <v>2379</v>
      </c>
      <c r="G301" t="s">
        <v>2379</v>
      </c>
      <c r="H301" t="s">
        <v>2379</v>
      </c>
      <c r="I301">
        <v>0</v>
      </c>
      <c r="J301" t="s">
        <v>2381</v>
      </c>
    </row>
    <row r="302" spans="1:10" x14ac:dyDescent="0.35">
      <c r="A302" t="s">
        <v>2070</v>
      </c>
      <c r="B302">
        <v>40.020000000000003</v>
      </c>
      <c r="C302" t="str">
        <f t="shared" si="8"/>
        <v>Obesity</v>
      </c>
      <c r="D302">
        <v>5.19</v>
      </c>
      <c r="E302" t="str">
        <f t="shared" si="9"/>
        <v>Normal</v>
      </c>
      <c r="F302" t="s">
        <v>2381</v>
      </c>
      <c r="G302" t="s">
        <v>2379</v>
      </c>
      <c r="H302" t="s">
        <v>2379</v>
      </c>
      <c r="I302">
        <v>1</v>
      </c>
      <c r="J302" t="s">
        <v>2381</v>
      </c>
    </row>
    <row r="303" spans="1:10" x14ac:dyDescent="0.35">
      <c r="A303" t="s">
        <v>2069</v>
      </c>
      <c r="B303">
        <v>19.170000000000002</v>
      </c>
      <c r="C303" t="str">
        <f t="shared" si="8"/>
        <v>Normal Weight</v>
      </c>
      <c r="D303">
        <v>8.41</v>
      </c>
      <c r="E303" t="str">
        <f t="shared" si="9"/>
        <v>Diabetes</v>
      </c>
      <c r="F303" t="s">
        <v>2379</v>
      </c>
      <c r="G303" t="s">
        <v>2379</v>
      </c>
      <c r="H303" t="s">
        <v>2379</v>
      </c>
      <c r="I303">
        <v>0</v>
      </c>
      <c r="J303" t="s">
        <v>2381</v>
      </c>
    </row>
    <row r="304" spans="1:10" x14ac:dyDescent="0.35">
      <c r="A304" t="s">
        <v>2068</v>
      </c>
      <c r="B304">
        <v>43.53</v>
      </c>
      <c r="C304" t="str">
        <f t="shared" si="8"/>
        <v>Obesity</v>
      </c>
      <c r="D304">
        <v>5.86</v>
      </c>
      <c r="E304" t="str">
        <f t="shared" si="9"/>
        <v>Prediabetes</v>
      </c>
      <c r="F304" t="s">
        <v>2381</v>
      </c>
      <c r="G304" t="s">
        <v>2380</v>
      </c>
      <c r="H304" t="s">
        <v>2379</v>
      </c>
      <c r="I304">
        <v>2</v>
      </c>
      <c r="J304" t="s">
        <v>2381</v>
      </c>
    </row>
    <row r="305" spans="1:10" x14ac:dyDescent="0.35">
      <c r="A305" t="s">
        <v>2067</v>
      </c>
      <c r="B305">
        <v>46.06</v>
      </c>
      <c r="C305" t="str">
        <f t="shared" si="8"/>
        <v>Obesity</v>
      </c>
      <c r="D305">
        <v>4.18</v>
      </c>
      <c r="E305" t="str">
        <f t="shared" si="9"/>
        <v>Normal</v>
      </c>
      <c r="F305" t="s">
        <v>2379</v>
      </c>
      <c r="G305" t="s">
        <v>2380</v>
      </c>
      <c r="H305" t="s">
        <v>2379</v>
      </c>
      <c r="I305">
        <v>1</v>
      </c>
      <c r="J305" t="s">
        <v>2381</v>
      </c>
    </row>
    <row r="306" spans="1:10" x14ac:dyDescent="0.35">
      <c r="A306" t="s">
        <v>2066</v>
      </c>
      <c r="B306">
        <v>29.92</v>
      </c>
      <c r="C306" t="str">
        <f t="shared" si="8"/>
        <v>Obesity</v>
      </c>
      <c r="D306">
        <v>11.99</v>
      </c>
      <c r="E306" t="str">
        <f t="shared" si="9"/>
        <v>Diabetes</v>
      </c>
      <c r="F306" t="s">
        <v>2381</v>
      </c>
      <c r="G306" t="s">
        <v>2379</v>
      </c>
      <c r="H306" t="s">
        <v>2379</v>
      </c>
      <c r="I306">
        <v>2</v>
      </c>
      <c r="J306" t="s">
        <v>2381</v>
      </c>
    </row>
    <row r="307" spans="1:10" x14ac:dyDescent="0.35">
      <c r="A307" t="s">
        <v>2065</v>
      </c>
      <c r="B307">
        <v>28.46</v>
      </c>
      <c r="C307" t="str">
        <f t="shared" si="8"/>
        <v>Overweight</v>
      </c>
      <c r="D307">
        <v>4.8499999999999996</v>
      </c>
      <c r="E307" t="str">
        <f t="shared" si="9"/>
        <v>Normal</v>
      </c>
      <c r="F307" t="s">
        <v>2381</v>
      </c>
      <c r="G307" t="s">
        <v>2379</v>
      </c>
      <c r="H307" t="s">
        <v>2379</v>
      </c>
      <c r="I307">
        <v>1</v>
      </c>
      <c r="J307" t="s">
        <v>2381</v>
      </c>
    </row>
    <row r="308" spans="1:10" x14ac:dyDescent="0.35">
      <c r="A308" t="s">
        <v>2064</v>
      </c>
      <c r="B308">
        <v>24.56</v>
      </c>
      <c r="C308" t="str">
        <f t="shared" si="8"/>
        <v>Normal Weight</v>
      </c>
      <c r="D308">
        <v>6.18</v>
      </c>
      <c r="E308" t="str">
        <f t="shared" si="9"/>
        <v>Prediabetes</v>
      </c>
      <c r="F308" t="s">
        <v>2381</v>
      </c>
      <c r="G308" t="s">
        <v>2379</v>
      </c>
      <c r="H308" t="s">
        <v>2381</v>
      </c>
      <c r="I308">
        <v>1</v>
      </c>
      <c r="J308" t="s">
        <v>2381</v>
      </c>
    </row>
    <row r="309" spans="1:10" x14ac:dyDescent="0.35">
      <c r="A309" t="s">
        <v>2063</v>
      </c>
      <c r="B309">
        <v>41.19</v>
      </c>
      <c r="C309" t="str">
        <f t="shared" si="8"/>
        <v>Obesity</v>
      </c>
      <c r="D309">
        <v>6.37</v>
      </c>
      <c r="E309" t="str">
        <f t="shared" si="9"/>
        <v>Prediabetes</v>
      </c>
      <c r="F309" t="s">
        <v>2379</v>
      </c>
      <c r="G309" t="s">
        <v>2379</v>
      </c>
      <c r="H309" t="s">
        <v>2379</v>
      </c>
      <c r="I309">
        <v>0</v>
      </c>
      <c r="J309" t="s">
        <v>2381</v>
      </c>
    </row>
    <row r="310" spans="1:10" x14ac:dyDescent="0.35">
      <c r="A310" t="s">
        <v>2062</v>
      </c>
      <c r="B310">
        <v>18.63</v>
      </c>
      <c r="C310" t="str">
        <f t="shared" si="8"/>
        <v>Normal Weight</v>
      </c>
      <c r="D310">
        <v>9.81</v>
      </c>
      <c r="E310" t="str">
        <f t="shared" si="9"/>
        <v>Diabetes</v>
      </c>
      <c r="F310" t="s">
        <v>2381</v>
      </c>
      <c r="G310" t="s">
        <v>2379</v>
      </c>
      <c r="H310" t="s">
        <v>2379</v>
      </c>
      <c r="I310">
        <v>2</v>
      </c>
      <c r="J310" t="s">
        <v>2381</v>
      </c>
    </row>
    <row r="311" spans="1:10" x14ac:dyDescent="0.35">
      <c r="A311" t="s">
        <v>2061</v>
      </c>
      <c r="B311">
        <v>26.26</v>
      </c>
      <c r="C311" t="str">
        <f t="shared" si="8"/>
        <v>Overweight</v>
      </c>
      <c r="D311">
        <v>11.8</v>
      </c>
      <c r="E311" t="str">
        <f t="shared" si="9"/>
        <v>Diabetes</v>
      </c>
      <c r="F311" t="s">
        <v>2381</v>
      </c>
      <c r="G311" t="s">
        <v>2379</v>
      </c>
      <c r="H311" t="s">
        <v>2379</v>
      </c>
      <c r="I311">
        <v>1</v>
      </c>
      <c r="J311" t="s">
        <v>2381</v>
      </c>
    </row>
    <row r="312" spans="1:10" x14ac:dyDescent="0.35">
      <c r="A312" t="s">
        <v>2060</v>
      </c>
      <c r="B312">
        <v>22.37</v>
      </c>
      <c r="C312" t="str">
        <f t="shared" si="8"/>
        <v>Normal Weight</v>
      </c>
      <c r="D312">
        <v>5.86</v>
      </c>
      <c r="E312" t="str">
        <f t="shared" si="9"/>
        <v>Prediabetes</v>
      </c>
      <c r="F312" t="s">
        <v>2381</v>
      </c>
      <c r="G312" t="s">
        <v>2379</v>
      </c>
      <c r="H312" t="s">
        <v>2381</v>
      </c>
      <c r="I312">
        <v>1</v>
      </c>
      <c r="J312" t="s">
        <v>2381</v>
      </c>
    </row>
    <row r="313" spans="1:10" x14ac:dyDescent="0.35">
      <c r="A313" t="s">
        <v>2059</v>
      </c>
      <c r="B313">
        <v>39.619999999999997</v>
      </c>
      <c r="C313" t="str">
        <f t="shared" si="8"/>
        <v>Obesity</v>
      </c>
      <c r="D313">
        <v>4.28</v>
      </c>
      <c r="E313" t="str">
        <f t="shared" si="9"/>
        <v>Normal</v>
      </c>
      <c r="F313" t="s">
        <v>2379</v>
      </c>
      <c r="G313" t="s">
        <v>2379</v>
      </c>
      <c r="H313" t="s">
        <v>2379</v>
      </c>
      <c r="I313">
        <v>1</v>
      </c>
      <c r="J313" t="s">
        <v>2381</v>
      </c>
    </row>
    <row r="314" spans="1:10" x14ac:dyDescent="0.35">
      <c r="A314" t="s">
        <v>2058</v>
      </c>
      <c r="B314">
        <v>18.329999999999998</v>
      </c>
      <c r="C314" t="str">
        <f t="shared" si="8"/>
        <v>Underweight</v>
      </c>
      <c r="D314">
        <v>4.16</v>
      </c>
      <c r="E314" t="str">
        <f t="shared" si="9"/>
        <v>Normal</v>
      </c>
      <c r="F314" t="s">
        <v>2381</v>
      </c>
      <c r="G314" t="s">
        <v>2379</v>
      </c>
      <c r="H314" t="s">
        <v>2379</v>
      </c>
      <c r="I314">
        <v>0</v>
      </c>
      <c r="J314" t="s">
        <v>2381</v>
      </c>
    </row>
    <row r="315" spans="1:10" x14ac:dyDescent="0.35">
      <c r="A315" t="s">
        <v>2057</v>
      </c>
      <c r="B315">
        <v>17.11</v>
      </c>
      <c r="C315" t="str">
        <f t="shared" si="8"/>
        <v>Underweight</v>
      </c>
      <c r="D315">
        <v>4.9800000000000004</v>
      </c>
      <c r="E315" t="str">
        <f t="shared" si="9"/>
        <v>Normal</v>
      </c>
      <c r="F315" t="s">
        <v>2381</v>
      </c>
      <c r="G315" t="s">
        <v>2379</v>
      </c>
      <c r="H315" t="s">
        <v>2381</v>
      </c>
      <c r="I315">
        <v>1</v>
      </c>
      <c r="J315" t="s">
        <v>2381</v>
      </c>
    </row>
    <row r="316" spans="1:10" x14ac:dyDescent="0.35">
      <c r="A316" t="s">
        <v>2056</v>
      </c>
      <c r="B316">
        <v>43.5</v>
      </c>
      <c r="C316" t="str">
        <f t="shared" si="8"/>
        <v>Obesity</v>
      </c>
      <c r="D316">
        <v>6.38</v>
      </c>
      <c r="E316" t="str">
        <f t="shared" si="9"/>
        <v>Prediabetes</v>
      </c>
      <c r="F316" t="s">
        <v>2379</v>
      </c>
      <c r="G316" t="s">
        <v>2380</v>
      </c>
      <c r="H316" t="s">
        <v>2379</v>
      </c>
      <c r="I316">
        <v>1</v>
      </c>
      <c r="J316" t="s">
        <v>2381</v>
      </c>
    </row>
    <row r="317" spans="1:10" x14ac:dyDescent="0.35">
      <c r="A317" t="s">
        <v>2055</v>
      </c>
      <c r="B317">
        <v>25.364999999999998</v>
      </c>
      <c r="C317" t="str">
        <f t="shared" si="8"/>
        <v>Overweight</v>
      </c>
      <c r="D317">
        <v>5.19</v>
      </c>
      <c r="E317" t="str">
        <f t="shared" si="9"/>
        <v>Normal</v>
      </c>
      <c r="F317" t="s">
        <v>2379</v>
      </c>
      <c r="G317" t="s">
        <v>2379</v>
      </c>
      <c r="H317" t="s">
        <v>2379</v>
      </c>
      <c r="I317">
        <v>2</v>
      </c>
      <c r="J317" t="s">
        <v>2379</v>
      </c>
    </row>
    <row r="318" spans="1:10" x14ac:dyDescent="0.35">
      <c r="A318" t="s">
        <v>2054</v>
      </c>
      <c r="B318">
        <v>28.594999999999999</v>
      </c>
      <c r="C318" t="str">
        <f t="shared" si="8"/>
        <v>Overweight</v>
      </c>
      <c r="D318">
        <v>10.210000000000001</v>
      </c>
      <c r="E318" t="str">
        <f t="shared" si="9"/>
        <v>Diabetes</v>
      </c>
      <c r="F318" t="s">
        <v>2379</v>
      </c>
      <c r="G318" t="s">
        <v>2379</v>
      </c>
      <c r="H318" t="s">
        <v>2379</v>
      </c>
      <c r="I318">
        <v>0</v>
      </c>
      <c r="J318" t="s">
        <v>2379</v>
      </c>
    </row>
    <row r="319" spans="1:10" x14ac:dyDescent="0.35">
      <c r="A319" t="s">
        <v>2053</v>
      </c>
      <c r="B319">
        <v>29.83</v>
      </c>
      <c r="C319" t="str">
        <f t="shared" si="8"/>
        <v>Overweight</v>
      </c>
      <c r="D319">
        <v>9.6999999999999993</v>
      </c>
      <c r="E319" t="str">
        <f t="shared" si="9"/>
        <v>Diabetes</v>
      </c>
      <c r="F319" t="s">
        <v>2381</v>
      </c>
      <c r="G319" t="s">
        <v>2379</v>
      </c>
      <c r="H319" t="s">
        <v>2381</v>
      </c>
      <c r="I319">
        <v>1</v>
      </c>
      <c r="J319" t="s">
        <v>2381</v>
      </c>
    </row>
    <row r="320" spans="1:10" x14ac:dyDescent="0.35">
      <c r="A320" t="s">
        <v>2052</v>
      </c>
      <c r="B320">
        <v>24.7</v>
      </c>
      <c r="C320" t="str">
        <f t="shared" si="8"/>
        <v>Normal Weight</v>
      </c>
      <c r="D320">
        <v>10.25</v>
      </c>
      <c r="E320" t="str">
        <f t="shared" si="9"/>
        <v>Diabetes</v>
      </c>
      <c r="F320" t="s">
        <v>2379</v>
      </c>
      <c r="G320" t="s">
        <v>2379</v>
      </c>
      <c r="H320" t="s">
        <v>2379</v>
      </c>
      <c r="I320">
        <v>3</v>
      </c>
      <c r="J320" t="s">
        <v>2379</v>
      </c>
    </row>
    <row r="321" spans="1:10" x14ac:dyDescent="0.35">
      <c r="A321" t="s">
        <v>2051</v>
      </c>
      <c r="B321">
        <v>17.940000000000001</v>
      </c>
      <c r="C321" t="str">
        <f t="shared" si="8"/>
        <v>Underweight</v>
      </c>
      <c r="D321">
        <v>9.77</v>
      </c>
      <c r="E321" t="str">
        <f t="shared" si="9"/>
        <v>Diabetes</v>
      </c>
      <c r="F321" t="s">
        <v>2379</v>
      </c>
      <c r="G321" t="s">
        <v>2379</v>
      </c>
      <c r="H321" t="s">
        <v>2379</v>
      </c>
      <c r="I321">
        <v>0</v>
      </c>
      <c r="J321" t="s">
        <v>2381</v>
      </c>
    </row>
    <row r="322" spans="1:10" x14ac:dyDescent="0.35">
      <c r="A322" t="s">
        <v>2050</v>
      </c>
      <c r="B322">
        <v>21.08</v>
      </c>
      <c r="C322" t="str">
        <f t="shared" si="8"/>
        <v>Normal Weight</v>
      </c>
      <c r="D322">
        <v>4.83</v>
      </c>
      <c r="E322" t="str">
        <f t="shared" si="9"/>
        <v>Normal</v>
      </c>
      <c r="F322" t="s">
        <v>2379</v>
      </c>
      <c r="G322" t="s">
        <v>2379</v>
      </c>
      <c r="H322" t="s">
        <v>2381</v>
      </c>
      <c r="I322">
        <v>1</v>
      </c>
      <c r="J322" t="s">
        <v>2381</v>
      </c>
    </row>
    <row r="323" spans="1:10" x14ac:dyDescent="0.35">
      <c r="A323" t="s">
        <v>2049</v>
      </c>
      <c r="B323">
        <v>37.715000000000003</v>
      </c>
      <c r="C323" t="str">
        <f t="shared" ref="C323:C386" si="10">IF(B323&lt;18.5,"Underweight",
 IF(B323&lt;=24.9,"Normal Weight",
 IF(B323&lt;=29.9,"Overweight","Obesity")))</f>
        <v>Obesity</v>
      </c>
      <c r="D323">
        <v>10.86</v>
      </c>
      <c r="E323" t="str">
        <f t="shared" ref="E323:E386" si="11">IF(D323&lt;5.7,"Normal",IF(D323&lt;=6.4,"Prediabetes","Diabetes"))</f>
        <v>Diabetes</v>
      </c>
      <c r="F323" t="s">
        <v>2381</v>
      </c>
      <c r="G323" t="s">
        <v>2379</v>
      </c>
      <c r="H323" t="s">
        <v>2379</v>
      </c>
      <c r="I323">
        <v>0</v>
      </c>
      <c r="J323" t="s">
        <v>2379</v>
      </c>
    </row>
    <row r="324" spans="1:10" x14ac:dyDescent="0.35">
      <c r="A324" t="s">
        <v>2048</v>
      </c>
      <c r="B324">
        <v>22.39</v>
      </c>
      <c r="C324" t="str">
        <f t="shared" si="10"/>
        <v>Normal Weight</v>
      </c>
      <c r="D324">
        <v>9.5299999999999994</v>
      </c>
      <c r="E324" t="str">
        <f t="shared" si="11"/>
        <v>Diabetes</v>
      </c>
      <c r="F324" t="s">
        <v>2381</v>
      </c>
      <c r="G324" t="s">
        <v>2379</v>
      </c>
      <c r="H324" t="s">
        <v>2379</v>
      </c>
      <c r="I324">
        <v>0</v>
      </c>
      <c r="J324" t="s">
        <v>2381</v>
      </c>
    </row>
    <row r="325" spans="1:10" x14ac:dyDescent="0.35">
      <c r="A325" t="s">
        <v>2047</v>
      </c>
      <c r="B325">
        <v>28.78</v>
      </c>
      <c r="C325" t="str">
        <f t="shared" si="10"/>
        <v>Overweight</v>
      </c>
      <c r="D325">
        <v>5.68</v>
      </c>
      <c r="E325" t="str">
        <f t="shared" si="11"/>
        <v>Normal</v>
      </c>
      <c r="F325" t="s">
        <v>2379</v>
      </c>
      <c r="G325" t="s">
        <v>2379</v>
      </c>
      <c r="H325" t="s">
        <v>2379</v>
      </c>
      <c r="I325">
        <v>0</v>
      </c>
      <c r="J325" t="s">
        <v>2381</v>
      </c>
    </row>
    <row r="326" spans="1:10" x14ac:dyDescent="0.35">
      <c r="A326" t="s">
        <v>2046</v>
      </c>
      <c r="B326">
        <v>18.329999999999998</v>
      </c>
      <c r="C326" t="str">
        <f t="shared" si="10"/>
        <v>Underweight</v>
      </c>
      <c r="D326">
        <v>5.57</v>
      </c>
      <c r="E326" t="str">
        <f t="shared" si="11"/>
        <v>Normal</v>
      </c>
      <c r="F326" t="s">
        <v>2381</v>
      </c>
      <c r="G326" t="s">
        <v>2379</v>
      </c>
      <c r="H326" t="s">
        <v>2379</v>
      </c>
      <c r="I326">
        <v>0</v>
      </c>
      <c r="J326" t="s">
        <v>2381</v>
      </c>
    </row>
    <row r="327" spans="1:10" x14ac:dyDescent="0.35">
      <c r="A327" t="s">
        <v>2045</v>
      </c>
      <c r="B327">
        <v>26.39</v>
      </c>
      <c r="C327" t="str">
        <f t="shared" si="10"/>
        <v>Overweight</v>
      </c>
      <c r="D327">
        <v>4.58</v>
      </c>
      <c r="E327" t="str">
        <f t="shared" si="11"/>
        <v>Normal</v>
      </c>
      <c r="F327" t="s">
        <v>2381</v>
      </c>
      <c r="G327" t="s">
        <v>2379</v>
      </c>
      <c r="H327" t="s">
        <v>2379</v>
      </c>
      <c r="I327">
        <v>1</v>
      </c>
      <c r="J327" t="s">
        <v>2381</v>
      </c>
    </row>
    <row r="328" spans="1:10" x14ac:dyDescent="0.35">
      <c r="A328" t="s">
        <v>2044</v>
      </c>
      <c r="B328">
        <v>19.260000000000002</v>
      </c>
      <c r="C328" t="str">
        <f t="shared" si="10"/>
        <v>Normal Weight</v>
      </c>
      <c r="D328">
        <v>8.9600000000000009</v>
      </c>
      <c r="E328" t="str">
        <f t="shared" si="11"/>
        <v>Diabetes</v>
      </c>
      <c r="F328" t="s">
        <v>2381</v>
      </c>
      <c r="G328" t="s">
        <v>2379</v>
      </c>
      <c r="H328" t="s">
        <v>2379</v>
      </c>
      <c r="I328">
        <v>1</v>
      </c>
      <c r="J328" t="s">
        <v>2381</v>
      </c>
    </row>
    <row r="329" spans="1:10" x14ac:dyDescent="0.35">
      <c r="A329" t="s">
        <v>2043</v>
      </c>
      <c r="B329">
        <v>26.92</v>
      </c>
      <c r="C329" t="str">
        <f t="shared" si="10"/>
        <v>Overweight</v>
      </c>
      <c r="D329">
        <v>6.09</v>
      </c>
      <c r="E329" t="str">
        <f t="shared" si="11"/>
        <v>Prediabetes</v>
      </c>
      <c r="F329" t="s">
        <v>2379</v>
      </c>
      <c r="G329" t="s">
        <v>2379</v>
      </c>
      <c r="H329" t="s">
        <v>2379</v>
      </c>
      <c r="I329">
        <v>0</v>
      </c>
      <c r="J329" t="s">
        <v>2381</v>
      </c>
    </row>
    <row r="330" spans="1:10" x14ac:dyDescent="0.35">
      <c r="A330" t="s">
        <v>2042</v>
      </c>
      <c r="B330">
        <v>19.73</v>
      </c>
      <c r="C330" t="str">
        <f t="shared" si="10"/>
        <v>Normal Weight</v>
      </c>
      <c r="D330">
        <v>4.3600000000000003</v>
      </c>
      <c r="E330" t="str">
        <f t="shared" si="11"/>
        <v>Normal</v>
      </c>
      <c r="F330" t="s">
        <v>2379</v>
      </c>
      <c r="G330" t="s">
        <v>2379</v>
      </c>
      <c r="H330" t="s">
        <v>2379</v>
      </c>
      <c r="I330">
        <v>0</v>
      </c>
      <c r="J330" t="s">
        <v>2381</v>
      </c>
    </row>
    <row r="331" spans="1:10" x14ac:dyDescent="0.35">
      <c r="A331" t="s">
        <v>2041</v>
      </c>
      <c r="B331">
        <v>23.56</v>
      </c>
      <c r="C331" t="str">
        <f t="shared" si="10"/>
        <v>Normal Weight</v>
      </c>
      <c r="D331">
        <v>11.74</v>
      </c>
      <c r="E331" t="str">
        <f t="shared" si="11"/>
        <v>Diabetes</v>
      </c>
      <c r="F331" t="s">
        <v>2381</v>
      </c>
      <c r="G331" t="s">
        <v>2379</v>
      </c>
      <c r="H331" t="s">
        <v>2379</v>
      </c>
      <c r="I331">
        <v>0</v>
      </c>
      <c r="J331" t="s">
        <v>2381</v>
      </c>
    </row>
    <row r="332" spans="1:10" x14ac:dyDescent="0.35">
      <c r="A332" t="s">
        <v>2040</v>
      </c>
      <c r="B332">
        <v>37.67</v>
      </c>
      <c r="C332" t="str">
        <f t="shared" si="10"/>
        <v>Obesity</v>
      </c>
      <c r="D332">
        <v>5.89</v>
      </c>
      <c r="E332" t="str">
        <f t="shared" si="11"/>
        <v>Prediabetes</v>
      </c>
      <c r="F332" t="s">
        <v>2379</v>
      </c>
      <c r="G332" t="s">
        <v>2379</v>
      </c>
      <c r="H332" t="s">
        <v>2379</v>
      </c>
      <c r="I332">
        <v>1</v>
      </c>
      <c r="J332" t="s">
        <v>2381</v>
      </c>
    </row>
    <row r="333" spans="1:10" x14ac:dyDescent="0.35">
      <c r="A333" t="s">
        <v>2039</v>
      </c>
      <c r="B333">
        <v>18.73</v>
      </c>
      <c r="C333" t="str">
        <f t="shared" si="10"/>
        <v>Normal Weight</v>
      </c>
      <c r="D333">
        <v>10.64</v>
      </c>
      <c r="E333" t="str">
        <f t="shared" si="11"/>
        <v>Diabetes</v>
      </c>
      <c r="F333" t="s">
        <v>2379</v>
      </c>
      <c r="G333" t="s">
        <v>2379</v>
      </c>
      <c r="H333" t="s">
        <v>2379</v>
      </c>
      <c r="I333">
        <v>2</v>
      </c>
      <c r="J333" t="s">
        <v>2381</v>
      </c>
    </row>
    <row r="334" spans="1:10" x14ac:dyDescent="0.35">
      <c r="A334" t="s">
        <v>2038</v>
      </c>
      <c r="B334">
        <v>33.090000000000003</v>
      </c>
      <c r="C334" t="str">
        <f t="shared" si="10"/>
        <v>Obesity</v>
      </c>
      <c r="D334">
        <v>6.06</v>
      </c>
      <c r="E334" t="str">
        <f t="shared" si="11"/>
        <v>Prediabetes</v>
      </c>
      <c r="F334" t="s">
        <v>2379</v>
      </c>
      <c r="G334" t="s">
        <v>2379</v>
      </c>
      <c r="H334" t="s">
        <v>2381</v>
      </c>
      <c r="I334">
        <v>1</v>
      </c>
      <c r="J334" t="s">
        <v>2381</v>
      </c>
    </row>
    <row r="335" spans="1:10" x14ac:dyDescent="0.35">
      <c r="A335" t="s">
        <v>2037</v>
      </c>
      <c r="B335">
        <v>18.329999999999998</v>
      </c>
      <c r="C335" t="str">
        <f t="shared" si="10"/>
        <v>Underweight</v>
      </c>
      <c r="D335">
        <v>7.46</v>
      </c>
      <c r="E335" t="str">
        <f t="shared" si="11"/>
        <v>Diabetes</v>
      </c>
      <c r="F335" t="s">
        <v>2381</v>
      </c>
      <c r="G335" t="s">
        <v>2379</v>
      </c>
      <c r="H335" t="s">
        <v>2379</v>
      </c>
      <c r="I335">
        <v>1</v>
      </c>
      <c r="J335" t="s">
        <v>2381</v>
      </c>
    </row>
    <row r="336" spans="1:10" x14ac:dyDescent="0.35">
      <c r="A336" t="s">
        <v>2036</v>
      </c>
      <c r="B336">
        <v>27.74</v>
      </c>
      <c r="C336" t="str">
        <f t="shared" si="10"/>
        <v>Overweight</v>
      </c>
      <c r="D336">
        <v>4.68</v>
      </c>
      <c r="E336" t="str">
        <f t="shared" si="11"/>
        <v>Normal</v>
      </c>
      <c r="F336" t="s">
        <v>2381</v>
      </c>
      <c r="G336" t="s">
        <v>2379</v>
      </c>
      <c r="H336" t="s">
        <v>2379</v>
      </c>
      <c r="I336">
        <v>2</v>
      </c>
      <c r="J336" t="s">
        <v>2381</v>
      </c>
    </row>
    <row r="337" spans="1:10" x14ac:dyDescent="0.35">
      <c r="A337" t="s">
        <v>2035</v>
      </c>
      <c r="B337">
        <v>24.2</v>
      </c>
      <c r="C337" t="str">
        <f t="shared" si="10"/>
        <v>Normal Weight</v>
      </c>
      <c r="D337">
        <v>6.15</v>
      </c>
      <c r="E337" t="str">
        <f t="shared" si="11"/>
        <v>Prediabetes</v>
      </c>
      <c r="F337" t="s">
        <v>2379</v>
      </c>
      <c r="G337" t="s">
        <v>2379</v>
      </c>
      <c r="H337" t="s">
        <v>2379</v>
      </c>
      <c r="I337">
        <v>1</v>
      </c>
      <c r="J337" t="s">
        <v>2381</v>
      </c>
    </row>
    <row r="338" spans="1:10" x14ac:dyDescent="0.35">
      <c r="A338" t="s">
        <v>2034</v>
      </c>
      <c r="B338">
        <v>22.03</v>
      </c>
      <c r="C338" t="str">
        <f t="shared" si="10"/>
        <v>Normal Weight</v>
      </c>
      <c r="D338">
        <v>4.28</v>
      </c>
      <c r="E338" t="str">
        <f t="shared" si="11"/>
        <v>Normal</v>
      </c>
      <c r="F338" t="s">
        <v>2381</v>
      </c>
      <c r="G338" t="s">
        <v>2379</v>
      </c>
      <c r="H338" t="s">
        <v>2379</v>
      </c>
      <c r="I338">
        <v>0</v>
      </c>
      <c r="J338" t="s">
        <v>2381</v>
      </c>
    </row>
    <row r="339" spans="1:10" x14ac:dyDescent="0.35">
      <c r="A339" t="s">
        <v>2033</v>
      </c>
      <c r="B339">
        <v>26.885000000000002</v>
      </c>
      <c r="C339" t="str">
        <f t="shared" si="10"/>
        <v>Overweight</v>
      </c>
      <c r="D339">
        <v>9.86</v>
      </c>
      <c r="E339" t="str">
        <f t="shared" si="11"/>
        <v>Diabetes</v>
      </c>
      <c r="F339" t="s">
        <v>2379</v>
      </c>
      <c r="G339" t="s">
        <v>2379</v>
      </c>
      <c r="H339" t="s">
        <v>2379</v>
      </c>
      <c r="I339">
        <v>3</v>
      </c>
      <c r="J339" t="s">
        <v>2381</v>
      </c>
    </row>
    <row r="340" spans="1:10" x14ac:dyDescent="0.35">
      <c r="A340" t="s">
        <v>2032</v>
      </c>
      <c r="B340">
        <v>16.36</v>
      </c>
      <c r="C340" t="str">
        <f t="shared" si="10"/>
        <v>Underweight</v>
      </c>
      <c r="D340">
        <v>11.19</v>
      </c>
      <c r="E340" t="str">
        <f t="shared" si="11"/>
        <v>Diabetes</v>
      </c>
      <c r="F340" t="s">
        <v>2379</v>
      </c>
      <c r="G340" t="s">
        <v>2379</v>
      </c>
      <c r="H340" t="s">
        <v>2379</v>
      </c>
      <c r="I340">
        <v>0</v>
      </c>
      <c r="J340" t="s">
        <v>2381</v>
      </c>
    </row>
    <row r="341" spans="1:10" x14ac:dyDescent="0.35">
      <c r="A341" t="s">
        <v>2031</v>
      </c>
      <c r="B341">
        <v>32.299999999999997</v>
      </c>
      <c r="C341" t="str">
        <f t="shared" si="10"/>
        <v>Obesity</v>
      </c>
      <c r="D341">
        <v>4.8899999999999997</v>
      </c>
      <c r="E341" t="str">
        <f t="shared" si="11"/>
        <v>Normal</v>
      </c>
      <c r="F341" t="s">
        <v>2381</v>
      </c>
      <c r="G341" t="s">
        <v>2379</v>
      </c>
      <c r="H341" t="s">
        <v>2381</v>
      </c>
      <c r="I341">
        <v>1</v>
      </c>
      <c r="J341" t="s">
        <v>2379</v>
      </c>
    </row>
    <row r="342" spans="1:10" x14ac:dyDescent="0.35">
      <c r="A342" t="s">
        <v>2030</v>
      </c>
      <c r="B342">
        <v>16.05</v>
      </c>
      <c r="C342" t="str">
        <f t="shared" si="10"/>
        <v>Underweight</v>
      </c>
      <c r="D342">
        <v>4.3499999999999996</v>
      </c>
      <c r="E342" t="str">
        <f t="shared" si="11"/>
        <v>Normal</v>
      </c>
      <c r="F342" t="s">
        <v>2381</v>
      </c>
      <c r="G342" t="s">
        <v>2379</v>
      </c>
      <c r="H342" t="s">
        <v>2379</v>
      </c>
      <c r="I342">
        <v>0</v>
      </c>
      <c r="J342" t="s">
        <v>2381</v>
      </c>
    </row>
    <row r="343" spans="1:10" x14ac:dyDescent="0.35">
      <c r="A343" t="s">
        <v>2029</v>
      </c>
      <c r="B343">
        <v>29.07</v>
      </c>
      <c r="C343" t="str">
        <f t="shared" si="10"/>
        <v>Overweight</v>
      </c>
      <c r="D343">
        <v>8.66</v>
      </c>
      <c r="E343" t="str">
        <f t="shared" si="11"/>
        <v>Diabetes</v>
      </c>
      <c r="F343" t="s">
        <v>2381</v>
      </c>
      <c r="G343" t="s">
        <v>2379</v>
      </c>
      <c r="H343" t="s">
        <v>2379</v>
      </c>
      <c r="I343">
        <v>2</v>
      </c>
      <c r="J343" t="s">
        <v>2381</v>
      </c>
    </row>
    <row r="344" spans="1:10" x14ac:dyDescent="0.35">
      <c r="A344" t="s">
        <v>2028</v>
      </c>
      <c r="B344">
        <v>17.43</v>
      </c>
      <c r="C344" t="str">
        <f t="shared" si="10"/>
        <v>Underweight</v>
      </c>
      <c r="D344">
        <v>8.64</v>
      </c>
      <c r="E344" t="str">
        <f t="shared" si="11"/>
        <v>Diabetes</v>
      </c>
      <c r="F344" t="s">
        <v>2379</v>
      </c>
      <c r="G344" t="s">
        <v>2379</v>
      </c>
      <c r="H344" t="s">
        <v>2379</v>
      </c>
      <c r="I344">
        <v>0</v>
      </c>
      <c r="J344" t="s">
        <v>2381</v>
      </c>
    </row>
    <row r="345" spans="1:10" x14ac:dyDescent="0.35">
      <c r="A345" t="s">
        <v>2027</v>
      </c>
      <c r="B345">
        <v>19.329999999999998</v>
      </c>
      <c r="C345" t="str">
        <f t="shared" si="10"/>
        <v>Normal Weight</v>
      </c>
      <c r="D345">
        <v>4.2699999999999996</v>
      </c>
      <c r="E345" t="str">
        <f t="shared" si="11"/>
        <v>Normal</v>
      </c>
      <c r="F345" t="s">
        <v>2379</v>
      </c>
      <c r="G345" t="s">
        <v>2379</v>
      </c>
      <c r="H345" t="s">
        <v>2379</v>
      </c>
      <c r="I345">
        <v>0</v>
      </c>
      <c r="J345" t="s">
        <v>2381</v>
      </c>
    </row>
    <row r="346" spans="1:10" x14ac:dyDescent="0.35">
      <c r="A346" t="s">
        <v>2026</v>
      </c>
      <c r="B346">
        <v>30.52</v>
      </c>
      <c r="C346" t="str">
        <f t="shared" si="10"/>
        <v>Obesity</v>
      </c>
      <c r="D346">
        <v>4.21</v>
      </c>
      <c r="E346" t="str">
        <f t="shared" si="11"/>
        <v>Normal</v>
      </c>
      <c r="F346" t="s">
        <v>2379</v>
      </c>
      <c r="G346" t="s">
        <v>2379</v>
      </c>
      <c r="H346" t="s">
        <v>2379</v>
      </c>
      <c r="I346">
        <v>1</v>
      </c>
      <c r="J346" t="s">
        <v>2381</v>
      </c>
    </row>
    <row r="347" spans="1:10" x14ac:dyDescent="0.35">
      <c r="A347" t="s">
        <v>2025</v>
      </c>
      <c r="B347">
        <v>39.21</v>
      </c>
      <c r="C347" t="str">
        <f t="shared" si="10"/>
        <v>Obesity</v>
      </c>
      <c r="D347">
        <v>5.04</v>
      </c>
      <c r="E347" t="str">
        <f t="shared" si="11"/>
        <v>Normal</v>
      </c>
      <c r="F347" t="s">
        <v>2379</v>
      </c>
      <c r="G347" t="s">
        <v>2379</v>
      </c>
      <c r="H347" t="s">
        <v>2381</v>
      </c>
      <c r="I347">
        <v>1</v>
      </c>
      <c r="J347" t="s">
        <v>2381</v>
      </c>
    </row>
    <row r="348" spans="1:10" x14ac:dyDescent="0.35">
      <c r="A348" t="s">
        <v>2024</v>
      </c>
      <c r="B348">
        <v>26.98</v>
      </c>
      <c r="C348" t="str">
        <f t="shared" si="10"/>
        <v>Overweight</v>
      </c>
      <c r="D348">
        <v>5.21</v>
      </c>
      <c r="E348" t="str">
        <f t="shared" si="11"/>
        <v>Normal</v>
      </c>
      <c r="F348" t="s">
        <v>2381</v>
      </c>
      <c r="G348" t="s">
        <v>2379</v>
      </c>
      <c r="H348" t="s">
        <v>2379</v>
      </c>
      <c r="I348">
        <v>2</v>
      </c>
      <c r="J348" t="s">
        <v>2381</v>
      </c>
    </row>
    <row r="349" spans="1:10" x14ac:dyDescent="0.35">
      <c r="A349" t="s">
        <v>2023</v>
      </c>
      <c r="B349">
        <v>25.84</v>
      </c>
      <c r="C349" t="str">
        <f t="shared" si="10"/>
        <v>Overweight</v>
      </c>
      <c r="D349">
        <v>8.83</v>
      </c>
      <c r="E349" t="str">
        <f t="shared" si="11"/>
        <v>Diabetes</v>
      </c>
      <c r="F349" t="s">
        <v>2379</v>
      </c>
      <c r="G349" t="s">
        <v>2379</v>
      </c>
      <c r="H349" t="s">
        <v>2379</v>
      </c>
      <c r="I349">
        <v>0</v>
      </c>
      <c r="J349" t="s">
        <v>2379</v>
      </c>
    </row>
    <row r="350" spans="1:10" x14ac:dyDescent="0.35">
      <c r="A350" t="s">
        <v>2022</v>
      </c>
      <c r="B350">
        <v>28.31</v>
      </c>
      <c r="C350" t="str">
        <f t="shared" si="10"/>
        <v>Overweight</v>
      </c>
      <c r="D350">
        <v>8.4700000000000006</v>
      </c>
      <c r="E350" t="str">
        <f t="shared" si="11"/>
        <v>Diabetes</v>
      </c>
      <c r="F350" t="s">
        <v>2381</v>
      </c>
      <c r="G350" t="s">
        <v>2379</v>
      </c>
      <c r="H350" t="s">
        <v>2379</v>
      </c>
      <c r="I350">
        <v>2</v>
      </c>
      <c r="J350" t="s">
        <v>2381</v>
      </c>
    </row>
    <row r="351" spans="1:10" x14ac:dyDescent="0.35">
      <c r="A351" t="s">
        <v>2021</v>
      </c>
      <c r="B351">
        <v>23.94</v>
      </c>
      <c r="C351" t="str">
        <f t="shared" si="10"/>
        <v>Normal Weight</v>
      </c>
      <c r="D351">
        <v>4.2</v>
      </c>
      <c r="E351" t="str">
        <f t="shared" si="11"/>
        <v>Normal</v>
      </c>
      <c r="F351" t="s">
        <v>2379</v>
      </c>
      <c r="G351" t="s">
        <v>2379</v>
      </c>
      <c r="H351" t="s">
        <v>2379</v>
      </c>
      <c r="I351">
        <v>0</v>
      </c>
      <c r="J351" t="s">
        <v>2381</v>
      </c>
    </row>
    <row r="352" spans="1:10" x14ac:dyDescent="0.35">
      <c r="A352" t="s">
        <v>2020</v>
      </c>
      <c r="B352">
        <v>20.03</v>
      </c>
      <c r="C352" t="str">
        <f t="shared" si="10"/>
        <v>Normal Weight</v>
      </c>
      <c r="D352">
        <v>6.14</v>
      </c>
      <c r="E352" t="str">
        <f t="shared" si="11"/>
        <v>Prediabetes</v>
      </c>
      <c r="F352" t="s">
        <v>2381</v>
      </c>
      <c r="G352" t="s">
        <v>2379</v>
      </c>
      <c r="H352" t="s">
        <v>2379</v>
      </c>
      <c r="I352">
        <v>0</v>
      </c>
      <c r="J352" t="s">
        <v>2381</v>
      </c>
    </row>
    <row r="353" spans="1:10" x14ac:dyDescent="0.35">
      <c r="A353" t="s">
        <v>2019</v>
      </c>
      <c r="B353">
        <v>41.42</v>
      </c>
      <c r="C353" t="str">
        <f t="shared" si="10"/>
        <v>Obesity</v>
      </c>
      <c r="D353">
        <v>6.07</v>
      </c>
      <c r="E353" t="str">
        <f t="shared" si="11"/>
        <v>Prediabetes</v>
      </c>
      <c r="F353" t="s">
        <v>2379</v>
      </c>
      <c r="G353" t="s">
        <v>2379</v>
      </c>
      <c r="H353" t="s">
        <v>2379</v>
      </c>
      <c r="I353">
        <v>0</v>
      </c>
      <c r="J353" t="s">
        <v>2379</v>
      </c>
    </row>
    <row r="354" spans="1:10" x14ac:dyDescent="0.35">
      <c r="A354" t="s">
        <v>2018</v>
      </c>
      <c r="B354">
        <v>36.67</v>
      </c>
      <c r="C354" t="str">
        <f t="shared" si="10"/>
        <v>Obesity</v>
      </c>
      <c r="D354">
        <v>10.210000000000001</v>
      </c>
      <c r="E354" t="str">
        <f t="shared" si="11"/>
        <v>Diabetes</v>
      </c>
      <c r="F354" t="s">
        <v>2379</v>
      </c>
      <c r="G354" t="s">
        <v>2379</v>
      </c>
      <c r="H354" t="s">
        <v>2379</v>
      </c>
      <c r="I354">
        <v>0</v>
      </c>
      <c r="J354" t="s">
        <v>2379</v>
      </c>
    </row>
    <row r="355" spans="1:10" x14ac:dyDescent="0.35">
      <c r="A355" t="s">
        <v>2017</v>
      </c>
      <c r="B355">
        <v>27.645</v>
      </c>
      <c r="C355" t="str">
        <f t="shared" si="10"/>
        <v>Overweight</v>
      </c>
      <c r="D355">
        <v>4.6900000000000004</v>
      </c>
      <c r="E355" t="str">
        <f t="shared" si="11"/>
        <v>Normal</v>
      </c>
      <c r="F355" t="s">
        <v>2379</v>
      </c>
      <c r="G355" t="s">
        <v>2379</v>
      </c>
      <c r="H355" t="s">
        <v>2379</v>
      </c>
      <c r="I355">
        <v>0</v>
      </c>
      <c r="J355" t="s">
        <v>2379</v>
      </c>
    </row>
    <row r="356" spans="1:10" x14ac:dyDescent="0.35">
      <c r="A356" t="s">
        <v>2016</v>
      </c>
      <c r="B356">
        <v>22.72</v>
      </c>
      <c r="C356" t="str">
        <f t="shared" si="10"/>
        <v>Normal Weight</v>
      </c>
      <c r="D356">
        <v>5.71</v>
      </c>
      <c r="E356" t="str">
        <f t="shared" si="11"/>
        <v>Prediabetes</v>
      </c>
      <c r="F356" t="s">
        <v>2379</v>
      </c>
      <c r="G356" t="s">
        <v>2379</v>
      </c>
      <c r="H356" t="s">
        <v>2379</v>
      </c>
      <c r="I356">
        <v>0</v>
      </c>
      <c r="J356" t="s">
        <v>2381</v>
      </c>
    </row>
    <row r="357" spans="1:10" x14ac:dyDescent="0.35">
      <c r="A357" t="s">
        <v>2015</v>
      </c>
      <c r="B357">
        <v>36.520000000000003</v>
      </c>
      <c r="C357" t="str">
        <f t="shared" si="10"/>
        <v>Obesity</v>
      </c>
      <c r="D357">
        <v>9.07</v>
      </c>
      <c r="E357" t="str">
        <f t="shared" si="11"/>
        <v>Diabetes</v>
      </c>
      <c r="F357" t="s">
        <v>2381</v>
      </c>
      <c r="G357" t="s">
        <v>2379</v>
      </c>
      <c r="H357" t="s">
        <v>2381</v>
      </c>
      <c r="I357">
        <v>1</v>
      </c>
      <c r="J357" t="s">
        <v>2379</v>
      </c>
    </row>
    <row r="358" spans="1:10" x14ac:dyDescent="0.35">
      <c r="A358" t="s">
        <v>2014</v>
      </c>
      <c r="B358">
        <v>33.96</v>
      </c>
      <c r="C358" t="str">
        <f t="shared" si="10"/>
        <v>Obesity</v>
      </c>
      <c r="D358">
        <v>4.99</v>
      </c>
      <c r="E358" t="str">
        <f t="shared" si="11"/>
        <v>Normal</v>
      </c>
      <c r="F358" t="s">
        <v>2379</v>
      </c>
      <c r="G358" t="s">
        <v>2379</v>
      </c>
      <c r="H358" t="s">
        <v>2379</v>
      </c>
      <c r="I358">
        <v>0</v>
      </c>
      <c r="J358" t="s">
        <v>2381</v>
      </c>
    </row>
    <row r="359" spans="1:10" x14ac:dyDescent="0.35">
      <c r="A359" t="s">
        <v>2013</v>
      </c>
      <c r="B359">
        <v>26.695</v>
      </c>
      <c r="C359" t="str">
        <f t="shared" si="10"/>
        <v>Overweight</v>
      </c>
      <c r="D359">
        <v>8.31</v>
      </c>
      <c r="E359" t="str">
        <f t="shared" si="11"/>
        <v>Diabetes</v>
      </c>
      <c r="F359" t="s">
        <v>2379</v>
      </c>
      <c r="G359" t="s">
        <v>2379</v>
      </c>
      <c r="H359" t="s">
        <v>2379</v>
      </c>
      <c r="I359">
        <v>0</v>
      </c>
      <c r="J359" t="s">
        <v>2381</v>
      </c>
    </row>
    <row r="360" spans="1:10" x14ac:dyDescent="0.35">
      <c r="A360" t="s">
        <v>2012</v>
      </c>
      <c r="B360">
        <v>18.45</v>
      </c>
      <c r="C360" t="str">
        <f t="shared" si="10"/>
        <v>Underweight</v>
      </c>
      <c r="D360">
        <v>5.07</v>
      </c>
      <c r="E360" t="str">
        <f t="shared" si="11"/>
        <v>Normal</v>
      </c>
      <c r="F360" t="s">
        <v>2381</v>
      </c>
      <c r="G360" t="s">
        <v>2379</v>
      </c>
      <c r="H360" t="s">
        <v>2379</v>
      </c>
      <c r="I360">
        <v>0</v>
      </c>
      <c r="J360" t="s">
        <v>2381</v>
      </c>
    </row>
    <row r="361" spans="1:10" x14ac:dyDescent="0.35">
      <c r="A361" t="s">
        <v>2011</v>
      </c>
      <c r="B361">
        <v>33.18</v>
      </c>
      <c r="C361" t="str">
        <f t="shared" si="10"/>
        <v>Obesity</v>
      </c>
      <c r="D361">
        <v>4.79</v>
      </c>
      <c r="E361" t="str">
        <f t="shared" si="11"/>
        <v>Normal</v>
      </c>
      <c r="F361" t="s">
        <v>2379</v>
      </c>
      <c r="G361" t="s">
        <v>2379</v>
      </c>
      <c r="H361" t="s">
        <v>2379</v>
      </c>
      <c r="I361">
        <v>0</v>
      </c>
      <c r="J361" t="s">
        <v>2381</v>
      </c>
    </row>
    <row r="362" spans="1:10" x14ac:dyDescent="0.35">
      <c r="A362" t="s">
        <v>2010</v>
      </c>
      <c r="B362">
        <v>36.1</v>
      </c>
      <c r="C362" t="str">
        <f t="shared" si="10"/>
        <v>Obesity</v>
      </c>
      <c r="D362">
        <v>11.39</v>
      </c>
      <c r="E362" t="str">
        <f t="shared" si="11"/>
        <v>Diabetes</v>
      </c>
      <c r="F362" t="s">
        <v>2381</v>
      </c>
      <c r="G362" t="s">
        <v>2379</v>
      </c>
      <c r="H362" t="s">
        <v>2379</v>
      </c>
      <c r="I362">
        <v>2</v>
      </c>
      <c r="J362" t="s">
        <v>2379</v>
      </c>
    </row>
    <row r="363" spans="1:10" x14ac:dyDescent="0.35">
      <c r="A363" t="s">
        <v>2009</v>
      </c>
      <c r="B363">
        <v>22.77</v>
      </c>
      <c r="C363" t="str">
        <f t="shared" si="10"/>
        <v>Normal Weight</v>
      </c>
      <c r="D363">
        <v>6</v>
      </c>
      <c r="E363" t="str">
        <f t="shared" si="11"/>
        <v>Prediabetes</v>
      </c>
      <c r="F363" t="s">
        <v>2379</v>
      </c>
      <c r="G363" t="s">
        <v>2379</v>
      </c>
      <c r="H363" t="s">
        <v>2379</v>
      </c>
      <c r="I363">
        <v>0</v>
      </c>
      <c r="J363" t="s">
        <v>2381</v>
      </c>
    </row>
    <row r="364" spans="1:10" x14ac:dyDescent="0.35">
      <c r="A364" t="s">
        <v>2008</v>
      </c>
      <c r="B364">
        <v>21.24</v>
      </c>
      <c r="C364" t="str">
        <f t="shared" si="10"/>
        <v>Normal Weight</v>
      </c>
      <c r="D364">
        <v>5.13</v>
      </c>
      <c r="E364" t="str">
        <f t="shared" si="11"/>
        <v>Normal</v>
      </c>
      <c r="F364" t="s">
        <v>2379</v>
      </c>
      <c r="G364" t="s">
        <v>2379</v>
      </c>
      <c r="H364" t="s">
        <v>2379</v>
      </c>
      <c r="I364">
        <v>0</v>
      </c>
      <c r="J364" t="s">
        <v>2381</v>
      </c>
    </row>
    <row r="365" spans="1:10" x14ac:dyDescent="0.35">
      <c r="A365" t="s">
        <v>2007</v>
      </c>
      <c r="B365">
        <v>17.600000000000001</v>
      </c>
      <c r="C365" t="str">
        <f t="shared" si="10"/>
        <v>Underweight</v>
      </c>
      <c r="D365">
        <v>5.26</v>
      </c>
      <c r="E365" t="str">
        <f t="shared" si="11"/>
        <v>Normal</v>
      </c>
      <c r="F365" t="s">
        <v>2381</v>
      </c>
      <c r="G365" t="s">
        <v>2379</v>
      </c>
      <c r="H365" t="s">
        <v>2379</v>
      </c>
      <c r="I365">
        <v>0</v>
      </c>
      <c r="J365" t="s">
        <v>2381</v>
      </c>
    </row>
    <row r="366" spans="1:10" x14ac:dyDescent="0.35">
      <c r="A366" t="s">
        <v>2006</v>
      </c>
      <c r="B366">
        <v>26.29</v>
      </c>
      <c r="C366" t="str">
        <f t="shared" si="10"/>
        <v>Overweight</v>
      </c>
      <c r="D366">
        <v>6.84</v>
      </c>
      <c r="E366" t="str">
        <f t="shared" si="11"/>
        <v>Diabetes</v>
      </c>
      <c r="F366" t="s">
        <v>2379</v>
      </c>
      <c r="G366" t="s">
        <v>2379</v>
      </c>
      <c r="H366" t="s">
        <v>2379</v>
      </c>
      <c r="I366">
        <v>0</v>
      </c>
      <c r="J366" t="s">
        <v>2381</v>
      </c>
    </row>
    <row r="367" spans="1:10" x14ac:dyDescent="0.35">
      <c r="A367" t="s">
        <v>2005</v>
      </c>
      <c r="B367">
        <v>35.31</v>
      </c>
      <c r="C367" t="str">
        <f t="shared" si="10"/>
        <v>Obesity</v>
      </c>
      <c r="D367">
        <v>9.0399999999999991</v>
      </c>
      <c r="E367" t="str">
        <f t="shared" si="11"/>
        <v>Diabetes</v>
      </c>
      <c r="F367" t="s">
        <v>2379</v>
      </c>
      <c r="G367" t="s">
        <v>2379</v>
      </c>
      <c r="H367" t="s">
        <v>2379</v>
      </c>
      <c r="I367">
        <v>0</v>
      </c>
      <c r="J367" t="s">
        <v>2379</v>
      </c>
    </row>
    <row r="368" spans="1:10" x14ac:dyDescent="0.35">
      <c r="A368" t="s">
        <v>2004</v>
      </c>
      <c r="B368">
        <v>27.04</v>
      </c>
      <c r="C368" t="str">
        <f t="shared" si="10"/>
        <v>Overweight</v>
      </c>
      <c r="D368">
        <v>4.0999999999999996</v>
      </c>
      <c r="E368" t="str">
        <f t="shared" si="11"/>
        <v>Normal</v>
      </c>
      <c r="F368" t="s">
        <v>2379</v>
      </c>
      <c r="G368" t="s">
        <v>2379</v>
      </c>
      <c r="H368" t="s">
        <v>2379</v>
      </c>
      <c r="I368">
        <v>1</v>
      </c>
      <c r="J368" t="s">
        <v>2381</v>
      </c>
    </row>
    <row r="369" spans="1:10" x14ac:dyDescent="0.35">
      <c r="A369" t="s">
        <v>2003</v>
      </c>
      <c r="B369">
        <v>30.23</v>
      </c>
      <c r="C369" t="str">
        <f t="shared" si="10"/>
        <v>Obesity</v>
      </c>
      <c r="D369">
        <v>4.2300000000000004</v>
      </c>
      <c r="E369" t="str">
        <f t="shared" si="11"/>
        <v>Normal</v>
      </c>
      <c r="F369" t="s">
        <v>2381</v>
      </c>
      <c r="G369" t="s">
        <v>2379</v>
      </c>
      <c r="H369" t="s">
        <v>2381</v>
      </c>
      <c r="I369">
        <v>1</v>
      </c>
      <c r="J369" t="s">
        <v>2381</v>
      </c>
    </row>
    <row r="370" spans="1:10" x14ac:dyDescent="0.35">
      <c r="A370" t="s">
        <v>2002</v>
      </c>
      <c r="B370">
        <v>30.6</v>
      </c>
      <c r="C370" t="str">
        <f t="shared" si="10"/>
        <v>Obesity</v>
      </c>
      <c r="D370">
        <v>6.48</v>
      </c>
      <c r="E370" t="str">
        <f t="shared" si="11"/>
        <v>Diabetes</v>
      </c>
      <c r="F370" t="s">
        <v>2381</v>
      </c>
      <c r="G370" t="s">
        <v>2379</v>
      </c>
      <c r="H370" t="s">
        <v>2381</v>
      </c>
      <c r="I370">
        <v>1</v>
      </c>
      <c r="J370" t="s">
        <v>2381</v>
      </c>
    </row>
    <row r="371" spans="1:10" x14ac:dyDescent="0.35">
      <c r="A371" t="s">
        <v>2001</v>
      </c>
      <c r="B371">
        <v>26.8</v>
      </c>
      <c r="C371" t="str">
        <f t="shared" si="10"/>
        <v>Overweight</v>
      </c>
      <c r="D371">
        <v>5.53</v>
      </c>
      <c r="E371" t="str">
        <f t="shared" si="11"/>
        <v>Normal</v>
      </c>
      <c r="F371" t="s">
        <v>2379</v>
      </c>
      <c r="G371" t="s">
        <v>2379</v>
      </c>
      <c r="H371" t="s">
        <v>2379</v>
      </c>
      <c r="I371">
        <v>1</v>
      </c>
      <c r="J371" t="s">
        <v>2381</v>
      </c>
    </row>
    <row r="372" spans="1:10" x14ac:dyDescent="0.35">
      <c r="A372" t="s">
        <v>2000</v>
      </c>
      <c r="B372">
        <v>16.86</v>
      </c>
      <c r="C372" t="str">
        <f t="shared" si="10"/>
        <v>Underweight</v>
      </c>
      <c r="D372">
        <v>4.07</v>
      </c>
      <c r="E372" t="str">
        <f t="shared" si="11"/>
        <v>Normal</v>
      </c>
      <c r="F372" t="s">
        <v>2381</v>
      </c>
      <c r="G372" t="s">
        <v>2379</v>
      </c>
      <c r="H372" t="s">
        <v>2379</v>
      </c>
      <c r="I372">
        <v>0</v>
      </c>
      <c r="J372" t="s">
        <v>2381</v>
      </c>
    </row>
    <row r="373" spans="1:10" x14ac:dyDescent="0.35">
      <c r="A373" t="s">
        <v>1999</v>
      </c>
      <c r="B373">
        <v>16.3</v>
      </c>
      <c r="C373" t="str">
        <f t="shared" si="10"/>
        <v>Underweight</v>
      </c>
      <c r="D373">
        <v>5.51</v>
      </c>
      <c r="E373" t="str">
        <f t="shared" si="11"/>
        <v>Normal</v>
      </c>
      <c r="F373" t="s">
        <v>2379</v>
      </c>
      <c r="G373" t="s">
        <v>2379</v>
      </c>
      <c r="H373" t="s">
        <v>2379</v>
      </c>
      <c r="I373">
        <v>1</v>
      </c>
      <c r="J373" t="s">
        <v>2381</v>
      </c>
    </row>
    <row r="374" spans="1:10" x14ac:dyDescent="0.35">
      <c r="A374" t="s">
        <v>1998</v>
      </c>
      <c r="B374">
        <v>29.81</v>
      </c>
      <c r="C374" t="str">
        <f t="shared" si="10"/>
        <v>Overweight</v>
      </c>
      <c r="D374">
        <v>11.66</v>
      </c>
      <c r="E374" t="str">
        <f t="shared" si="11"/>
        <v>Diabetes</v>
      </c>
      <c r="F374" t="s">
        <v>2379</v>
      </c>
      <c r="G374" t="s">
        <v>2379</v>
      </c>
      <c r="H374" t="s">
        <v>2379</v>
      </c>
      <c r="I374">
        <v>0</v>
      </c>
      <c r="J374" t="s">
        <v>2381</v>
      </c>
    </row>
    <row r="375" spans="1:10" x14ac:dyDescent="0.35">
      <c r="A375" t="s">
        <v>1997</v>
      </c>
      <c r="B375">
        <v>16.329999999999998</v>
      </c>
      <c r="C375" t="str">
        <f t="shared" si="10"/>
        <v>Underweight</v>
      </c>
      <c r="D375">
        <v>7.26</v>
      </c>
      <c r="E375" t="str">
        <f t="shared" si="11"/>
        <v>Diabetes</v>
      </c>
      <c r="F375" t="s">
        <v>2381</v>
      </c>
      <c r="G375" t="s">
        <v>2379</v>
      </c>
      <c r="H375" t="s">
        <v>2379</v>
      </c>
      <c r="I375">
        <v>0</v>
      </c>
      <c r="J375" t="s">
        <v>2381</v>
      </c>
    </row>
    <row r="376" spans="1:10" x14ac:dyDescent="0.35">
      <c r="A376" t="s">
        <v>1996</v>
      </c>
      <c r="B376">
        <v>16.37</v>
      </c>
      <c r="C376" t="str">
        <f t="shared" si="10"/>
        <v>Underweight</v>
      </c>
      <c r="D376">
        <v>4.79</v>
      </c>
      <c r="E376" t="str">
        <f t="shared" si="11"/>
        <v>Normal</v>
      </c>
      <c r="F376" t="s">
        <v>2381</v>
      </c>
      <c r="G376" t="s">
        <v>2379</v>
      </c>
      <c r="H376" t="s">
        <v>2379</v>
      </c>
      <c r="I376">
        <v>0</v>
      </c>
      <c r="J376" t="s">
        <v>2381</v>
      </c>
    </row>
    <row r="377" spans="1:10" x14ac:dyDescent="0.35">
      <c r="A377" t="s">
        <v>1995</v>
      </c>
      <c r="B377">
        <v>22.42</v>
      </c>
      <c r="C377" t="str">
        <f t="shared" si="10"/>
        <v>Normal Weight</v>
      </c>
      <c r="D377">
        <v>4.68</v>
      </c>
      <c r="E377" t="str">
        <f t="shared" si="11"/>
        <v>Normal</v>
      </c>
      <c r="F377" t="s">
        <v>2381</v>
      </c>
      <c r="G377" t="s">
        <v>2379</v>
      </c>
      <c r="H377" t="s">
        <v>2379</v>
      </c>
      <c r="I377">
        <v>1</v>
      </c>
      <c r="J377" t="s">
        <v>2379</v>
      </c>
    </row>
    <row r="378" spans="1:10" x14ac:dyDescent="0.35">
      <c r="A378" t="s">
        <v>1994</v>
      </c>
      <c r="B378">
        <v>31.35</v>
      </c>
      <c r="C378" t="str">
        <f t="shared" si="10"/>
        <v>Obesity</v>
      </c>
      <c r="D378">
        <v>4.33</v>
      </c>
      <c r="E378" t="str">
        <f t="shared" si="11"/>
        <v>Normal</v>
      </c>
      <c r="F378" t="s">
        <v>2381</v>
      </c>
      <c r="G378" t="s">
        <v>2379</v>
      </c>
      <c r="H378" t="s">
        <v>2381</v>
      </c>
      <c r="I378">
        <v>1</v>
      </c>
      <c r="J378" t="s">
        <v>2379</v>
      </c>
    </row>
    <row r="379" spans="1:10" x14ac:dyDescent="0.35">
      <c r="A379" t="s">
        <v>1993</v>
      </c>
      <c r="B379">
        <v>31.9</v>
      </c>
      <c r="C379" t="str">
        <f t="shared" si="10"/>
        <v>Obesity</v>
      </c>
      <c r="D379">
        <v>11.89</v>
      </c>
      <c r="E379" t="str">
        <f t="shared" si="11"/>
        <v>Diabetes</v>
      </c>
      <c r="F379" t="s">
        <v>2379</v>
      </c>
      <c r="G379" t="s">
        <v>2379</v>
      </c>
      <c r="H379" t="s">
        <v>2379</v>
      </c>
      <c r="I379">
        <v>0</v>
      </c>
      <c r="J379" t="s">
        <v>2379</v>
      </c>
    </row>
    <row r="380" spans="1:10" x14ac:dyDescent="0.35">
      <c r="A380" t="s">
        <v>1992</v>
      </c>
      <c r="B380">
        <v>30.6</v>
      </c>
      <c r="C380" t="str">
        <f t="shared" si="10"/>
        <v>Obesity</v>
      </c>
      <c r="D380">
        <v>5.24</v>
      </c>
      <c r="E380" t="str">
        <f t="shared" si="11"/>
        <v>Normal</v>
      </c>
      <c r="F380" t="s">
        <v>2379</v>
      </c>
      <c r="G380" t="s">
        <v>2379</v>
      </c>
      <c r="H380" t="s">
        <v>2379</v>
      </c>
      <c r="I380">
        <v>0</v>
      </c>
      <c r="J380" t="s">
        <v>2381</v>
      </c>
    </row>
    <row r="381" spans="1:10" x14ac:dyDescent="0.35">
      <c r="A381" t="s">
        <v>1991</v>
      </c>
      <c r="B381">
        <v>28.975000000000001</v>
      </c>
      <c r="C381" t="str">
        <f t="shared" si="10"/>
        <v>Overweight</v>
      </c>
      <c r="D381">
        <v>7.63</v>
      </c>
      <c r="E381" t="str">
        <f t="shared" si="11"/>
        <v>Diabetes</v>
      </c>
      <c r="F381" t="s">
        <v>2379</v>
      </c>
      <c r="G381" t="s">
        <v>2379</v>
      </c>
      <c r="H381" t="s">
        <v>2379</v>
      </c>
      <c r="I381">
        <v>0</v>
      </c>
      <c r="J381" t="s">
        <v>2381</v>
      </c>
    </row>
    <row r="382" spans="1:10" x14ac:dyDescent="0.35">
      <c r="A382" t="s">
        <v>1990</v>
      </c>
      <c r="B382">
        <v>24.86</v>
      </c>
      <c r="C382" t="str">
        <f t="shared" si="10"/>
        <v>Normal Weight</v>
      </c>
      <c r="D382">
        <v>8.92</v>
      </c>
      <c r="E382" t="str">
        <f t="shared" si="11"/>
        <v>Diabetes</v>
      </c>
      <c r="F382" t="s">
        <v>2381</v>
      </c>
      <c r="G382" t="s">
        <v>2379</v>
      </c>
      <c r="H382" t="s">
        <v>2379</v>
      </c>
      <c r="I382">
        <v>2</v>
      </c>
      <c r="J382" t="s">
        <v>2379</v>
      </c>
    </row>
    <row r="383" spans="1:10" x14ac:dyDescent="0.35">
      <c r="A383" t="s">
        <v>1989</v>
      </c>
      <c r="B383">
        <v>19.54</v>
      </c>
      <c r="C383" t="str">
        <f t="shared" si="10"/>
        <v>Normal Weight</v>
      </c>
      <c r="D383">
        <v>5.37</v>
      </c>
      <c r="E383" t="str">
        <f t="shared" si="11"/>
        <v>Normal</v>
      </c>
      <c r="F383" t="s">
        <v>2379</v>
      </c>
      <c r="G383" t="s">
        <v>2379</v>
      </c>
      <c r="H383" t="s">
        <v>2379</v>
      </c>
      <c r="I383">
        <v>0</v>
      </c>
      <c r="J383" t="s">
        <v>2381</v>
      </c>
    </row>
    <row r="384" spans="1:10" x14ac:dyDescent="0.35">
      <c r="A384" t="s">
        <v>1988</v>
      </c>
      <c r="B384">
        <v>26.74</v>
      </c>
      <c r="C384" t="str">
        <f t="shared" si="10"/>
        <v>Overweight</v>
      </c>
      <c r="D384">
        <v>4.3099999999999996</v>
      </c>
      <c r="E384" t="str">
        <f t="shared" si="11"/>
        <v>Normal</v>
      </c>
      <c r="F384" t="s">
        <v>2379</v>
      </c>
      <c r="G384" t="s">
        <v>2379</v>
      </c>
      <c r="H384" t="s">
        <v>2379</v>
      </c>
      <c r="I384">
        <v>0</v>
      </c>
      <c r="J384" t="s">
        <v>2381</v>
      </c>
    </row>
    <row r="385" spans="1:10" x14ac:dyDescent="0.35">
      <c r="A385" t="s">
        <v>1987</v>
      </c>
      <c r="B385">
        <v>22.99</v>
      </c>
      <c r="C385" t="str">
        <f t="shared" si="10"/>
        <v>Normal Weight</v>
      </c>
      <c r="D385">
        <v>10.46</v>
      </c>
      <c r="E385" t="str">
        <f t="shared" si="11"/>
        <v>Diabetes</v>
      </c>
      <c r="F385" t="s">
        <v>2379</v>
      </c>
      <c r="G385" t="s">
        <v>2379</v>
      </c>
      <c r="H385" t="s">
        <v>2379</v>
      </c>
      <c r="I385">
        <v>3</v>
      </c>
      <c r="J385" t="s">
        <v>2381</v>
      </c>
    </row>
    <row r="386" spans="1:10" x14ac:dyDescent="0.35">
      <c r="A386" t="s">
        <v>1986</v>
      </c>
      <c r="B386">
        <v>31.46</v>
      </c>
      <c r="C386" t="str">
        <f t="shared" si="10"/>
        <v>Obesity</v>
      </c>
      <c r="D386">
        <v>7.39</v>
      </c>
      <c r="E386" t="str">
        <f t="shared" si="11"/>
        <v>Diabetes</v>
      </c>
      <c r="F386" t="s">
        <v>2379</v>
      </c>
      <c r="G386" t="s">
        <v>2379</v>
      </c>
      <c r="H386" t="s">
        <v>2379</v>
      </c>
      <c r="I386">
        <v>0</v>
      </c>
      <c r="J386" t="s">
        <v>2379</v>
      </c>
    </row>
    <row r="387" spans="1:10" x14ac:dyDescent="0.35">
      <c r="A387" t="s">
        <v>1985</v>
      </c>
      <c r="B387">
        <v>30.86</v>
      </c>
      <c r="C387" t="str">
        <f t="shared" ref="C387:C450" si="12">IF(B387&lt;18.5,"Underweight",
 IF(B387&lt;=24.9,"Normal Weight",
 IF(B387&lt;=29.9,"Overweight","Obesity")))</f>
        <v>Obesity</v>
      </c>
      <c r="D387">
        <v>6.18</v>
      </c>
      <c r="E387" t="str">
        <f t="shared" ref="E387:E450" si="13">IF(D387&lt;5.7,"Normal",IF(D387&lt;=6.4,"Prediabetes","Diabetes"))</f>
        <v>Prediabetes</v>
      </c>
      <c r="F387" t="s">
        <v>2379</v>
      </c>
      <c r="G387" t="s">
        <v>2380</v>
      </c>
      <c r="H387" t="s">
        <v>2379</v>
      </c>
      <c r="I387">
        <v>2</v>
      </c>
      <c r="J387" t="s">
        <v>2381</v>
      </c>
    </row>
    <row r="388" spans="1:10" x14ac:dyDescent="0.35">
      <c r="A388" t="s">
        <v>1984</v>
      </c>
      <c r="B388">
        <v>31.96</v>
      </c>
      <c r="C388" t="str">
        <f t="shared" si="12"/>
        <v>Obesity</v>
      </c>
      <c r="D388">
        <v>8.86</v>
      </c>
      <c r="E388" t="str">
        <f t="shared" si="13"/>
        <v>Diabetes</v>
      </c>
      <c r="F388" t="s">
        <v>2379</v>
      </c>
      <c r="G388" t="s">
        <v>2379</v>
      </c>
      <c r="H388" t="s">
        <v>2379</v>
      </c>
      <c r="I388">
        <v>0</v>
      </c>
      <c r="J388" t="s">
        <v>2381</v>
      </c>
    </row>
    <row r="389" spans="1:10" x14ac:dyDescent="0.35">
      <c r="A389" t="s">
        <v>1983</v>
      </c>
      <c r="B389">
        <v>23.76</v>
      </c>
      <c r="C389" t="str">
        <f t="shared" si="12"/>
        <v>Normal Weight</v>
      </c>
      <c r="D389">
        <v>10.96</v>
      </c>
      <c r="E389" t="str">
        <f t="shared" si="13"/>
        <v>Diabetes</v>
      </c>
      <c r="F389" t="s">
        <v>2379</v>
      </c>
      <c r="G389" t="s">
        <v>2379</v>
      </c>
      <c r="H389" t="s">
        <v>2379</v>
      </c>
      <c r="I389">
        <v>3</v>
      </c>
      <c r="J389" t="s">
        <v>2381</v>
      </c>
    </row>
    <row r="390" spans="1:10" x14ac:dyDescent="0.35">
      <c r="A390" t="s">
        <v>1982</v>
      </c>
      <c r="B390">
        <v>19.38</v>
      </c>
      <c r="C390" t="str">
        <f t="shared" si="12"/>
        <v>Normal Weight</v>
      </c>
      <c r="D390">
        <v>6.28</v>
      </c>
      <c r="E390" t="str">
        <f t="shared" si="13"/>
        <v>Prediabetes</v>
      </c>
      <c r="F390" t="s">
        <v>2379</v>
      </c>
      <c r="G390" t="s">
        <v>2379</v>
      </c>
      <c r="H390" t="s">
        <v>2379</v>
      </c>
      <c r="I390">
        <v>0</v>
      </c>
      <c r="J390" t="s">
        <v>2381</v>
      </c>
    </row>
    <row r="391" spans="1:10" x14ac:dyDescent="0.35">
      <c r="A391" t="s">
        <v>1981</v>
      </c>
      <c r="B391">
        <v>16.21</v>
      </c>
      <c r="C391" t="str">
        <f t="shared" si="12"/>
        <v>Underweight</v>
      </c>
      <c r="D391">
        <v>6.29</v>
      </c>
      <c r="E391" t="str">
        <f t="shared" si="13"/>
        <v>Prediabetes</v>
      </c>
      <c r="F391" t="s">
        <v>2381</v>
      </c>
      <c r="G391" t="s">
        <v>2379</v>
      </c>
      <c r="H391" t="s">
        <v>2379</v>
      </c>
      <c r="I391">
        <v>1</v>
      </c>
      <c r="J391" t="s">
        <v>2381</v>
      </c>
    </row>
    <row r="392" spans="1:10" x14ac:dyDescent="0.35">
      <c r="A392" t="s">
        <v>1980</v>
      </c>
      <c r="B392">
        <v>32.54</v>
      </c>
      <c r="C392" t="str">
        <f t="shared" si="12"/>
        <v>Obesity</v>
      </c>
      <c r="D392">
        <v>4.0199999999999996</v>
      </c>
      <c r="E392" t="str">
        <f t="shared" si="13"/>
        <v>Normal</v>
      </c>
      <c r="F392" t="s">
        <v>2379</v>
      </c>
      <c r="G392" t="s">
        <v>2380</v>
      </c>
      <c r="H392" t="s">
        <v>2379</v>
      </c>
      <c r="I392">
        <v>1</v>
      </c>
      <c r="J392" t="s">
        <v>2381</v>
      </c>
    </row>
    <row r="393" spans="1:10" x14ac:dyDescent="0.35">
      <c r="A393" t="s">
        <v>1979</v>
      </c>
      <c r="B393">
        <v>36.765000000000001</v>
      </c>
      <c r="C393" t="str">
        <f t="shared" si="12"/>
        <v>Obesity</v>
      </c>
      <c r="D393">
        <v>11.95</v>
      </c>
      <c r="E393" t="str">
        <f t="shared" si="13"/>
        <v>Diabetes</v>
      </c>
      <c r="F393" t="s">
        <v>2381</v>
      </c>
      <c r="G393" t="s">
        <v>2379</v>
      </c>
      <c r="H393" t="s">
        <v>2379</v>
      </c>
      <c r="I393">
        <v>2</v>
      </c>
      <c r="J393" t="s">
        <v>2379</v>
      </c>
    </row>
    <row r="394" spans="1:10" x14ac:dyDescent="0.35">
      <c r="A394" t="s">
        <v>1978</v>
      </c>
      <c r="B394">
        <v>35.909999999999997</v>
      </c>
      <c r="C394" t="str">
        <f t="shared" si="12"/>
        <v>Obesity</v>
      </c>
      <c r="D394">
        <v>8.7100000000000009</v>
      </c>
      <c r="E394" t="str">
        <f t="shared" si="13"/>
        <v>Diabetes</v>
      </c>
      <c r="F394" t="s">
        <v>2379</v>
      </c>
      <c r="G394" t="s">
        <v>2379</v>
      </c>
      <c r="H394" t="s">
        <v>2379</v>
      </c>
      <c r="I394">
        <v>0</v>
      </c>
      <c r="J394" t="s">
        <v>2379</v>
      </c>
    </row>
    <row r="395" spans="1:10" x14ac:dyDescent="0.35">
      <c r="A395" t="s">
        <v>1977</v>
      </c>
      <c r="B395">
        <v>32.06</v>
      </c>
      <c r="C395" t="str">
        <f t="shared" si="12"/>
        <v>Obesity</v>
      </c>
      <c r="D395">
        <v>4.67</v>
      </c>
      <c r="E395" t="str">
        <f t="shared" si="13"/>
        <v>Normal</v>
      </c>
      <c r="F395" t="s">
        <v>2379</v>
      </c>
      <c r="G395" t="s">
        <v>2380</v>
      </c>
      <c r="H395" t="s">
        <v>2379</v>
      </c>
      <c r="I395">
        <v>1</v>
      </c>
      <c r="J395" t="s">
        <v>2381</v>
      </c>
    </row>
    <row r="396" spans="1:10" x14ac:dyDescent="0.35">
      <c r="A396" t="s">
        <v>1976</v>
      </c>
      <c r="B396">
        <v>24.1</v>
      </c>
      <c r="C396" t="str">
        <f t="shared" si="12"/>
        <v>Normal Weight</v>
      </c>
      <c r="D396">
        <v>11.14</v>
      </c>
      <c r="E396" t="str">
        <f t="shared" si="13"/>
        <v>Diabetes</v>
      </c>
      <c r="F396" t="s">
        <v>2381</v>
      </c>
      <c r="G396" t="s">
        <v>2379</v>
      </c>
      <c r="H396" t="s">
        <v>2379</v>
      </c>
      <c r="I396">
        <v>1</v>
      </c>
      <c r="J396" t="s">
        <v>2379</v>
      </c>
    </row>
    <row r="397" spans="1:10" x14ac:dyDescent="0.35">
      <c r="A397" t="s">
        <v>1975</v>
      </c>
      <c r="B397">
        <v>27.1</v>
      </c>
      <c r="C397" t="str">
        <f t="shared" si="12"/>
        <v>Overweight</v>
      </c>
      <c r="D397">
        <v>9.0500000000000007</v>
      </c>
      <c r="E397" t="str">
        <f t="shared" si="13"/>
        <v>Diabetes</v>
      </c>
      <c r="F397" t="s">
        <v>2379</v>
      </c>
      <c r="G397" t="s">
        <v>2379</v>
      </c>
      <c r="H397" t="s">
        <v>2379</v>
      </c>
      <c r="I397">
        <v>2</v>
      </c>
      <c r="J397" t="s">
        <v>2379</v>
      </c>
    </row>
    <row r="398" spans="1:10" x14ac:dyDescent="0.35">
      <c r="A398" t="s">
        <v>1974</v>
      </c>
      <c r="B398">
        <v>24.42</v>
      </c>
      <c r="C398" t="str">
        <f t="shared" si="12"/>
        <v>Normal Weight</v>
      </c>
      <c r="D398">
        <v>11.31</v>
      </c>
      <c r="E398" t="str">
        <f t="shared" si="13"/>
        <v>Diabetes</v>
      </c>
      <c r="F398" t="s">
        <v>2379</v>
      </c>
      <c r="G398" t="s">
        <v>2379</v>
      </c>
      <c r="H398" t="s">
        <v>2379</v>
      </c>
      <c r="I398">
        <v>0</v>
      </c>
      <c r="J398" t="s">
        <v>2381</v>
      </c>
    </row>
    <row r="399" spans="1:10" x14ac:dyDescent="0.35">
      <c r="A399" t="s">
        <v>1973</v>
      </c>
      <c r="B399">
        <v>26.695</v>
      </c>
      <c r="C399" t="str">
        <f t="shared" si="12"/>
        <v>Overweight</v>
      </c>
      <c r="D399">
        <v>4.68</v>
      </c>
      <c r="E399" t="str">
        <f t="shared" si="13"/>
        <v>Normal</v>
      </c>
      <c r="F399" t="s">
        <v>2381</v>
      </c>
      <c r="G399" t="s">
        <v>2379</v>
      </c>
      <c r="H399" t="s">
        <v>2379</v>
      </c>
      <c r="I399">
        <v>2</v>
      </c>
      <c r="J399" t="s">
        <v>2381</v>
      </c>
    </row>
    <row r="400" spans="1:10" x14ac:dyDescent="0.35">
      <c r="A400" t="s">
        <v>1972</v>
      </c>
      <c r="B400">
        <v>27.79</v>
      </c>
      <c r="C400" t="str">
        <f t="shared" si="12"/>
        <v>Overweight</v>
      </c>
      <c r="D400">
        <v>6.05</v>
      </c>
      <c r="E400" t="str">
        <f t="shared" si="13"/>
        <v>Prediabetes</v>
      </c>
      <c r="F400" t="s">
        <v>2381</v>
      </c>
      <c r="G400" t="s">
        <v>2380</v>
      </c>
      <c r="H400" t="s">
        <v>2379</v>
      </c>
      <c r="I400">
        <v>1</v>
      </c>
      <c r="J400" t="s">
        <v>2381</v>
      </c>
    </row>
    <row r="401" spans="1:10" x14ac:dyDescent="0.35">
      <c r="A401" t="s">
        <v>1971</v>
      </c>
      <c r="B401">
        <v>32.68</v>
      </c>
      <c r="C401" t="str">
        <f t="shared" si="12"/>
        <v>Obesity</v>
      </c>
      <c r="D401">
        <v>4.68</v>
      </c>
      <c r="E401" t="str">
        <f t="shared" si="13"/>
        <v>Normal</v>
      </c>
      <c r="F401" t="s">
        <v>2381</v>
      </c>
      <c r="G401" t="s">
        <v>2379</v>
      </c>
      <c r="H401" t="s">
        <v>2379</v>
      </c>
      <c r="I401">
        <v>0</v>
      </c>
      <c r="J401" t="s">
        <v>2379</v>
      </c>
    </row>
    <row r="402" spans="1:10" x14ac:dyDescent="0.35">
      <c r="A402" t="s">
        <v>1970</v>
      </c>
      <c r="B402">
        <v>26.4</v>
      </c>
      <c r="C402" t="str">
        <f t="shared" si="12"/>
        <v>Overweight</v>
      </c>
      <c r="D402">
        <v>9.5</v>
      </c>
      <c r="E402" t="str">
        <f t="shared" si="13"/>
        <v>Diabetes</v>
      </c>
      <c r="F402" t="s">
        <v>2381</v>
      </c>
      <c r="G402" t="s">
        <v>2379</v>
      </c>
      <c r="H402" t="s">
        <v>2379</v>
      </c>
      <c r="I402">
        <v>2</v>
      </c>
      <c r="J402" t="s">
        <v>2379</v>
      </c>
    </row>
    <row r="403" spans="1:10" x14ac:dyDescent="0.35">
      <c r="A403" t="s">
        <v>1969</v>
      </c>
      <c r="B403">
        <v>23.655000000000001</v>
      </c>
      <c r="C403" t="str">
        <f t="shared" si="12"/>
        <v>Normal Weight</v>
      </c>
      <c r="D403">
        <v>10.84</v>
      </c>
      <c r="E403" t="str">
        <f t="shared" si="13"/>
        <v>Diabetes</v>
      </c>
      <c r="F403" t="s">
        <v>2381</v>
      </c>
      <c r="G403" t="s">
        <v>2379</v>
      </c>
      <c r="H403" t="s">
        <v>2381</v>
      </c>
      <c r="I403">
        <v>1</v>
      </c>
      <c r="J403" t="s">
        <v>2381</v>
      </c>
    </row>
    <row r="404" spans="1:10" x14ac:dyDescent="0.35">
      <c r="A404" t="s">
        <v>1968</v>
      </c>
      <c r="B404">
        <v>27.36</v>
      </c>
      <c r="C404" t="str">
        <f t="shared" si="12"/>
        <v>Overweight</v>
      </c>
      <c r="D404">
        <v>5.88</v>
      </c>
      <c r="E404" t="str">
        <f t="shared" si="13"/>
        <v>Prediabetes</v>
      </c>
      <c r="F404" t="s">
        <v>2379</v>
      </c>
      <c r="G404" t="s">
        <v>2379</v>
      </c>
      <c r="H404" t="s">
        <v>2379</v>
      </c>
      <c r="I404">
        <v>2</v>
      </c>
      <c r="J404" t="s">
        <v>2379</v>
      </c>
    </row>
    <row r="405" spans="1:10" x14ac:dyDescent="0.35">
      <c r="A405" t="s">
        <v>1967</v>
      </c>
      <c r="B405">
        <v>27.82</v>
      </c>
      <c r="C405" t="str">
        <f t="shared" si="12"/>
        <v>Overweight</v>
      </c>
      <c r="D405">
        <v>5.24</v>
      </c>
      <c r="E405" t="str">
        <f t="shared" si="13"/>
        <v>Normal</v>
      </c>
      <c r="F405" t="s">
        <v>2381</v>
      </c>
      <c r="G405" t="s">
        <v>2379</v>
      </c>
      <c r="H405" t="s">
        <v>2379</v>
      </c>
      <c r="I405">
        <v>0</v>
      </c>
      <c r="J405" t="s">
        <v>2381</v>
      </c>
    </row>
    <row r="406" spans="1:10" x14ac:dyDescent="0.35">
      <c r="A406" t="s">
        <v>1966</v>
      </c>
      <c r="B406">
        <v>25.46</v>
      </c>
      <c r="C406" t="str">
        <f t="shared" si="12"/>
        <v>Overweight</v>
      </c>
      <c r="D406">
        <v>11.75</v>
      </c>
      <c r="E406" t="str">
        <f t="shared" si="13"/>
        <v>Diabetes</v>
      </c>
      <c r="F406" t="s">
        <v>2379</v>
      </c>
      <c r="G406" t="s">
        <v>2379</v>
      </c>
      <c r="H406" t="s">
        <v>2379</v>
      </c>
      <c r="I406">
        <v>0</v>
      </c>
      <c r="J406" t="s">
        <v>2379</v>
      </c>
    </row>
    <row r="407" spans="1:10" x14ac:dyDescent="0.35">
      <c r="A407" t="s">
        <v>1965</v>
      </c>
      <c r="B407">
        <v>25.1</v>
      </c>
      <c r="C407" t="str">
        <f t="shared" si="12"/>
        <v>Overweight</v>
      </c>
      <c r="D407">
        <v>6.97</v>
      </c>
      <c r="E407" t="str">
        <f t="shared" si="13"/>
        <v>Diabetes</v>
      </c>
      <c r="F407" t="s">
        <v>2379</v>
      </c>
      <c r="G407" t="s">
        <v>2379</v>
      </c>
      <c r="H407" t="s">
        <v>2379</v>
      </c>
      <c r="I407">
        <v>0</v>
      </c>
      <c r="J407" t="s">
        <v>2381</v>
      </c>
    </row>
    <row r="408" spans="1:10" x14ac:dyDescent="0.35">
      <c r="A408" t="s">
        <v>1964</v>
      </c>
      <c r="B408">
        <v>32.11</v>
      </c>
      <c r="C408" t="str">
        <f t="shared" si="12"/>
        <v>Obesity</v>
      </c>
      <c r="D408">
        <v>4.76</v>
      </c>
      <c r="E408" t="str">
        <f t="shared" si="13"/>
        <v>Normal</v>
      </c>
      <c r="F408" t="s">
        <v>2379</v>
      </c>
      <c r="G408" t="s">
        <v>2379</v>
      </c>
      <c r="H408" t="s">
        <v>2379</v>
      </c>
      <c r="I408">
        <v>2</v>
      </c>
      <c r="J408" t="s">
        <v>2379</v>
      </c>
    </row>
    <row r="409" spans="1:10" x14ac:dyDescent="0.35">
      <c r="A409" t="s">
        <v>1963</v>
      </c>
      <c r="B409">
        <v>29.8</v>
      </c>
      <c r="C409" t="str">
        <f t="shared" si="12"/>
        <v>Overweight</v>
      </c>
      <c r="D409">
        <v>8.24</v>
      </c>
      <c r="E409" t="str">
        <f t="shared" si="13"/>
        <v>Diabetes</v>
      </c>
      <c r="F409" t="s">
        <v>2381</v>
      </c>
      <c r="G409" t="s">
        <v>2379</v>
      </c>
      <c r="H409" t="s">
        <v>2379</v>
      </c>
      <c r="I409">
        <v>1</v>
      </c>
      <c r="J409" t="s">
        <v>2381</v>
      </c>
    </row>
    <row r="410" spans="1:10" x14ac:dyDescent="0.35">
      <c r="A410" t="s">
        <v>1962</v>
      </c>
      <c r="B410">
        <v>24.01</v>
      </c>
      <c r="C410" t="str">
        <f t="shared" si="12"/>
        <v>Normal Weight</v>
      </c>
      <c r="D410">
        <v>4.76</v>
      </c>
      <c r="E410" t="str">
        <f t="shared" si="13"/>
        <v>Normal</v>
      </c>
      <c r="F410" t="s">
        <v>2379</v>
      </c>
      <c r="G410" t="s">
        <v>2379</v>
      </c>
      <c r="H410" t="s">
        <v>2379</v>
      </c>
      <c r="I410">
        <v>1</v>
      </c>
      <c r="J410" t="s">
        <v>2381</v>
      </c>
    </row>
    <row r="411" spans="1:10" x14ac:dyDescent="0.35">
      <c r="A411" t="s">
        <v>1961</v>
      </c>
      <c r="B411">
        <v>23.21</v>
      </c>
      <c r="C411" t="str">
        <f t="shared" si="12"/>
        <v>Normal Weight</v>
      </c>
      <c r="D411">
        <v>6.03</v>
      </c>
      <c r="E411" t="str">
        <f t="shared" si="13"/>
        <v>Prediabetes</v>
      </c>
      <c r="F411" t="s">
        <v>2379</v>
      </c>
      <c r="G411" t="s">
        <v>2379</v>
      </c>
      <c r="H411" t="s">
        <v>2379</v>
      </c>
      <c r="I411">
        <v>1</v>
      </c>
      <c r="J411" t="s">
        <v>2379</v>
      </c>
    </row>
    <row r="412" spans="1:10" x14ac:dyDescent="0.35">
      <c r="A412" t="s">
        <v>1960</v>
      </c>
      <c r="B412">
        <v>21.2</v>
      </c>
      <c r="C412" t="str">
        <f t="shared" si="12"/>
        <v>Normal Weight</v>
      </c>
      <c r="D412">
        <v>4.07</v>
      </c>
      <c r="E412" t="str">
        <f t="shared" si="13"/>
        <v>Normal</v>
      </c>
      <c r="F412" t="s">
        <v>2381</v>
      </c>
      <c r="G412" t="s">
        <v>2379</v>
      </c>
      <c r="H412" t="s">
        <v>2379</v>
      </c>
      <c r="I412">
        <v>1</v>
      </c>
      <c r="J412" t="s">
        <v>2381</v>
      </c>
    </row>
    <row r="413" spans="1:10" x14ac:dyDescent="0.35">
      <c r="A413" t="s">
        <v>1959</v>
      </c>
      <c r="B413">
        <v>28.215</v>
      </c>
      <c r="C413" t="str">
        <f t="shared" si="12"/>
        <v>Overweight</v>
      </c>
      <c r="D413">
        <v>8.26</v>
      </c>
      <c r="E413" t="str">
        <f t="shared" si="13"/>
        <v>Diabetes</v>
      </c>
      <c r="F413" t="s">
        <v>2381</v>
      </c>
      <c r="G413" t="s">
        <v>2379</v>
      </c>
      <c r="H413" t="s">
        <v>2379</v>
      </c>
      <c r="I413">
        <v>1</v>
      </c>
      <c r="J413" t="s">
        <v>2381</v>
      </c>
    </row>
    <row r="414" spans="1:10" x14ac:dyDescent="0.35">
      <c r="A414" t="s">
        <v>1958</v>
      </c>
      <c r="B414">
        <v>38.094999999999999</v>
      </c>
      <c r="C414" t="str">
        <f t="shared" si="12"/>
        <v>Obesity</v>
      </c>
      <c r="D414">
        <v>4.76</v>
      </c>
      <c r="E414" t="str">
        <f t="shared" si="13"/>
        <v>Normal</v>
      </c>
      <c r="F414" t="s">
        <v>2379</v>
      </c>
      <c r="G414" t="s">
        <v>2379</v>
      </c>
      <c r="H414" t="s">
        <v>2379</v>
      </c>
      <c r="I414">
        <v>1</v>
      </c>
      <c r="J414" t="s">
        <v>2379</v>
      </c>
    </row>
    <row r="415" spans="1:10" x14ac:dyDescent="0.35">
      <c r="A415" t="s">
        <v>1957</v>
      </c>
      <c r="B415">
        <v>22.61</v>
      </c>
      <c r="C415" t="str">
        <f t="shared" si="12"/>
        <v>Normal Weight</v>
      </c>
      <c r="D415">
        <v>6.13</v>
      </c>
      <c r="E415" t="str">
        <f t="shared" si="13"/>
        <v>Prediabetes</v>
      </c>
      <c r="F415" t="s">
        <v>2381</v>
      </c>
      <c r="G415" t="s">
        <v>2379</v>
      </c>
      <c r="H415" t="s">
        <v>2381</v>
      </c>
      <c r="I415">
        <v>1</v>
      </c>
      <c r="J415" t="s">
        <v>2381</v>
      </c>
    </row>
    <row r="416" spans="1:10" x14ac:dyDescent="0.35">
      <c r="A416" t="s">
        <v>1956</v>
      </c>
      <c r="B416">
        <v>24.32</v>
      </c>
      <c r="C416" t="str">
        <f t="shared" si="12"/>
        <v>Normal Weight</v>
      </c>
      <c r="D416">
        <v>10.47</v>
      </c>
      <c r="E416" t="str">
        <f t="shared" si="13"/>
        <v>Diabetes</v>
      </c>
      <c r="F416" t="s">
        <v>2381</v>
      </c>
      <c r="G416" t="s">
        <v>2379</v>
      </c>
      <c r="H416" t="s">
        <v>2379</v>
      </c>
      <c r="I416">
        <v>2</v>
      </c>
      <c r="J416" t="s">
        <v>2381</v>
      </c>
    </row>
    <row r="417" spans="1:10" x14ac:dyDescent="0.35">
      <c r="A417" t="s">
        <v>1955</v>
      </c>
      <c r="B417">
        <v>20.96</v>
      </c>
      <c r="C417" t="str">
        <f t="shared" si="12"/>
        <v>Normal Weight</v>
      </c>
      <c r="D417">
        <v>4.04</v>
      </c>
      <c r="E417" t="str">
        <f t="shared" si="13"/>
        <v>Normal</v>
      </c>
      <c r="F417" t="s">
        <v>2381</v>
      </c>
      <c r="G417" t="s">
        <v>2379</v>
      </c>
      <c r="H417" t="s">
        <v>2379</v>
      </c>
      <c r="I417">
        <v>1</v>
      </c>
      <c r="J417" t="s">
        <v>2381</v>
      </c>
    </row>
    <row r="418" spans="1:10" x14ac:dyDescent="0.35">
      <c r="A418" t="s">
        <v>1954</v>
      </c>
      <c r="B418">
        <v>19.68</v>
      </c>
      <c r="C418" t="str">
        <f t="shared" si="12"/>
        <v>Normal Weight</v>
      </c>
      <c r="D418">
        <v>5.74</v>
      </c>
      <c r="E418" t="str">
        <f t="shared" si="13"/>
        <v>Prediabetes</v>
      </c>
      <c r="F418" t="s">
        <v>2379</v>
      </c>
      <c r="G418" t="s">
        <v>2379</v>
      </c>
      <c r="H418" t="s">
        <v>2379</v>
      </c>
      <c r="I418">
        <v>0</v>
      </c>
      <c r="J418" t="s">
        <v>2381</v>
      </c>
    </row>
    <row r="419" spans="1:10" x14ac:dyDescent="0.35">
      <c r="A419" t="s">
        <v>1953</v>
      </c>
      <c r="B419">
        <v>18.100000000000001</v>
      </c>
      <c r="C419" t="str">
        <f t="shared" si="12"/>
        <v>Underweight</v>
      </c>
      <c r="D419">
        <v>6.33</v>
      </c>
      <c r="E419" t="str">
        <f t="shared" si="13"/>
        <v>Prediabetes</v>
      </c>
      <c r="F419" t="s">
        <v>2379</v>
      </c>
      <c r="G419" t="s">
        <v>2379</v>
      </c>
      <c r="H419" t="s">
        <v>2379</v>
      </c>
      <c r="I419">
        <v>1</v>
      </c>
      <c r="J419" t="s">
        <v>2381</v>
      </c>
    </row>
    <row r="420" spans="1:10" x14ac:dyDescent="0.35">
      <c r="A420" t="s">
        <v>1952</v>
      </c>
      <c r="B420">
        <v>29.64</v>
      </c>
      <c r="C420" t="str">
        <f t="shared" si="12"/>
        <v>Overweight</v>
      </c>
      <c r="D420">
        <v>4.28</v>
      </c>
      <c r="E420" t="str">
        <f t="shared" si="13"/>
        <v>Normal</v>
      </c>
      <c r="F420" t="s">
        <v>2381</v>
      </c>
      <c r="G420" t="s">
        <v>2379</v>
      </c>
      <c r="H420" t="s">
        <v>2379</v>
      </c>
      <c r="I420">
        <v>0</v>
      </c>
      <c r="J420" t="s">
        <v>2379</v>
      </c>
    </row>
    <row r="421" spans="1:10" x14ac:dyDescent="0.35">
      <c r="A421" t="s">
        <v>1951</v>
      </c>
      <c r="B421">
        <v>25.3</v>
      </c>
      <c r="C421" t="str">
        <f t="shared" si="12"/>
        <v>Overweight</v>
      </c>
      <c r="D421">
        <v>9.4700000000000006</v>
      </c>
      <c r="E421" t="str">
        <f t="shared" si="13"/>
        <v>Diabetes</v>
      </c>
      <c r="F421" t="s">
        <v>2381</v>
      </c>
      <c r="G421" t="s">
        <v>2379</v>
      </c>
      <c r="H421" t="s">
        <v>2379</v>
      </c>
      <c r="I421">
        <v>2</v>
      </c>
      <c r="J421" t="s">
        <v>2381</v>
      </c>
    </row>
    <row r="422" spans="1:10" x14ac:dyDescent="0.35">
      <c r="A422" t="s">
        <v>1950</v>
      </c>
      <c r="B422">
        <v>27.6</v>
      </c>
      <c r="C422" t="str">
        <f t="shared" si="12"/>
        <v>Overweight</v>
      </c>
      <c r="D422">
        <v>4.8499999999999996</v>
      </c>
      <c r="E422" t="str">
        <f t="shared" si="13"/>
        <v>Normal</v>
      </c>
      <c r="F422" t="s">
        <v>2381</v>
      </c>
      <c r="G422" t="s">
        <v>2379</v>
      </c>
      <c r="H422" t="s">
        <v>2379</v>
      </c>
      <c r="I422">
        <v>0</v>
      </c>
      <c r="J422" t="s">
        <v>2379</v>
      </c>
    </row>
    <row r="423" spans="1:10" x14ac:dyDescent="0.35">
      <c r="A423" t="s">
        <v>1949</v>
      </c>
      <c r="B423">
        <v>27.645</v>
      </c>
      <c r="C423" t="str">
        <f t="shared" si="12"/>
        <v>Overweight</v>
      </c>
      <c r="D423">
        <v>11.03</v>
      </c>
      <c r="E423" t="str">
        <f t="shared" si="13"/>
        <v>Diabetes</v>
      </c>
      <c r="F423" t="s">
        <v>2381</v>
      </c>
      <c r="G423" t="s">
        <v>2379</v>
      </c>
      <c r="H423" t="s">
        <v>2379</v>
      </c>
      <c r="I423">
        <v>1</v>
      </c>
      <c r="J423" t="s">
        <v>2381</v>
      </c>
    </row>
    <row r="424" spans="1:10" x14ac:dyDescent="0.35">
      <c r="A424" t="s">
        <v>1948</v>
      </c>
      <c r="B424">
        <v>27.6</v>
      </c>
      <c r="C424" t="str">
        <f t="shared" si="12"/>
        <v>Overweight</v>
      </c>
      <c r="D424">
        <v>5.22</v>
      </c>
      <c r="E424" t="str">
        <f t="shared" si="13"/>
        <v>Normal</v>
      </c>
      <c r="F424" t="s">
        <v>2379</v>
      </c>
      <c r="G424" t="s">
        <v>2379</v>
      </c>
      <c r="H424" t="s">
        <v>2379</v>
      </c>
      <c r="I424">
        <v>2</v>
      </c>
      <c r="J424" t="s">
        <v>2381</v>
      </c>
    </row>
    <row r="425" spans="1:10" x14ac:dyDescent="0.35">
      <c r="A425" t="s">
        <v>1947</v>
      </c>
      <c r="B425">
        <v>25.08</v>
      </c>
      <c r="C425" t="str">
        <f t="shared" si="12"/>
        <v>Overweight</v>
      </c>
      <c r="D425">
        <v>9.52</v>
      </c>
      <c r="E425" t="str">
        <f t="shared" si="13"/>
        <v>Diabetes</v>
      </c>
      <c r="F425" t="s">
        <v>2381</v>
      </c>
      <c r="G425" t="s">
        <v>2379</v>
      </c>
      <c r="H425" t="s">
        <v>2379</v>
      </c>
      <c r="I425">
        <v>2</v>
      </c>
      <c r="J425" t="s">
        <v>2379</v>
      </c>
    </row>
    <row r="426" spans="1:10" x14ac:dyDescent="0.35">
      <c r="A426" t="s">
        <v>1946</v>
      </c>
      <c r="B426">
        <v>30.02</v>
      </c>
      <c r="C426" t="str">
        <f t="shared" si="12"/>
        <v>Obesity</v>
      </c>
      <c r="D426">
        <v>11.09</v>
      </c>
      <c r="E426" t="str">
        <f t="shared" si="13"/>
        <v>Diabetes</v>
      </c>
      <c r="F426" t="s">
        <v>2379</v>
      </c>
      <c r="G426" t="s">
        <v>2379</v>
      </c>
      <c r="H426" t="s">
        <v>2379</v>
      </c>
      <c r="I426">
        <v>0</v>
      </c>
      <c r="J426" t="s">
        <v>2379</v>
      </c>
    </row>
    <row r="427" spans="1:10" x14ac:dyDescent="0.35">
      <c r="A427" t="s">
        <v>1945</v>
      </c>
      <c r="B427">
        <v>27.36</v>
      </c>
      <c r="C427" t="str">
        <f t="shared" si="12"/>
        <v>Overweight</v>
      </c>
      <c r="D427">
        <v>9.4499999999999993</v>
      </c>
      <c r="E427" t="str">
        <f t="shared" si="13"/>
        <v>Diabetes</v>
      </c>
      <c r="F427" t="s">
        <v>2381</v>
      </c>
      <c r="G427" t="s">
        <v>2379</v>
      </c>
      <c r="H427" t="s">
        <v>2379</v>
      </c>
      <c r="I427">
        <v>2</v>
      </c>
      <c r="J427" t="s">
        <v>2381</v>
      </c>
    </row>
    <row r="428" spans="1:10" x14ac:dyDescent="0.35">
      <c r="A428" t="s">
        <v>1944</v>
      </c>
      <c r="B428">
        <v>22.2</v>
      </c>
      <c r="C428" t="str">
        <f t="shared" si="12"/>
        <v>Normal Weight</v>
      </c>
      <c r="D428">
        <v>5.51</v>
      </c>
      <c r="E428" t="str">
        <f t="shared" si="13"/>
        <v>Normal</v>
      </c>
      <c r="F428" t="s">
        <v>2379</v>
      </c>
      <c r="G428" t="s">
        <v>2379</v>
      </c>
      <c r="H428" t="s">
        <v>2379</v>
      </c>
      <c r="I428">
        <v>0</v>
      </c>
      <c r="J428" t="s">
        <v>2381</v>
      </c>
    </row>
    <row r="429" spans="1:10" x14ac:dyDescent="0.35">
      <c r="A429" t="s">
        <v>1943</v>
      </c>
      <c r="B429">
        <v>25.71</v>
      </c>
      <c r="C429" t="str">
        <f t="shared" si="12"/>
        <v>Overweight</v>
      </c>
      <c r="D429">
        <v>4.18</v>
      </c>
      <c r="E429" t="str">
        <f t="shared" si="13"/>
        <v>Normal</v>
      </c>
      <c r="F429" t="s">
        <v>2379</v>
      </c>
      <c r="G429" t="s">
        <v>2380</v>
      </c>
      <c r="H429" t="s">
        <v>2379</v>
      </c>
      <c r="I429">
        <v>1</v>
      </c>
      <c r="J429" t="s">
        <v>2381</v>
      </c>
    </row>
    <row r="430" spans="1:10" x14ac:dyDescent="0.35">
      <c r="A430" t="s">
        <v>1942</v>
      </c>
      <c r="B430">
        <v>41.91</v>
      </c>
      <c r="C430" t="str">
        <f t="shared" si="12"/>
        <v>Obesity</v>
      </c>
      <c r="D430">
        <v>5.98</v>
      </c>
      <c r="E430" t="str">
        <f t="shared" si="13"/>
        <v>Prediabetes</v>
      </c>
      <c r="F430" t="s">
        <v>2381</v>
      </c>
      <c r="G430" t="s">
        <v>2379</v>
      </c>
      <c r="H430" t="s">
        <v>2379</v>
      </c>
      <c r="I430">
        <v>1</v>
      </c>
      <c r="J430" t="s">
        <v>2379</v>
      </c>
    </row>
    <row r="431" spans="1:10" x14ac:dyDescent="0.35">
      <c r="A431" t="s">
        <v>1941</v>
      </c>
      <c r="B431">
        <v>25.85</v>
      </c>
      <c r="C431" t="str">
        <f t="shared" si="12"/>
        <v>Overweight</v>
      </c>
      <c r="D431">
        <v>10.16</v>
      </c>
      <c r="E431" t="str">
        <f t="shared" si="13"/>
        <v>Diabetes</v>
      </c>
      <c r="F431" t="s">
        <v>2379</v>
      </c>
      <c r="G431" t="s">
        <v>2379</v>
      </c>
      <c r="H431" t="s">
        <v>2379</v>
      </c>
      <c r="I431">
        <v>0</v>
      </c>
      <c r="J431" t="s">
        <v>2381</v>
      </c>
    </row>
    <row r="432" spans="1:10" x14ac:dyDescent="0.35">
      <c r="A432" t="s">
        <v>1940</v>
      </c>
      <c r="B432">
        <v>23.844999999999999</v>
      </c>
      <c r="C432" t="str">
        <f t="shared" si="12"/>
        <v>Normal Weight</v>
      </c>
      <c r="D432">
        <v>11.71</v>
      </c>
      <c r="E432" t="str">
        <f t="shared" si="13"/>
        <v>Diabetes</v>
      </c>
      <c r="F432" t="s">
        <v>2379</v>
      </c>
      <c r="G432" t="s">
        <v>2379</v>
      </c>
      <c r="H432" t="s">
        <v>2379</v>
      </c>
      <c r="I432">
        <v>2</v>
      </c>
      <c r="J432" t="s">
        <v>2381</v>
      </c>
    </row>
    <row r="433" spans="1:10" x14ac:dyDescent="0.35">
      <c r="A433" t="s">
        <v>1939</v>
      </c>
      <c r="B433">
        <v>30.59</v>
      </c>
      <c r="C433" t="str">
        <f t="shared" si="12"/>
        <v>Obesity</v>
      </c>
      <c r="D433">
        <v>5.23</v>
      </c>
      <c r="E433" t="str">
        <f t="shared" si="13"/>
        <v>Normal</v>
      </c>
      <c r="F433" t="s">
        <v>2379</v>
      </c>
      <c r="G433" t="s">
        <v>2379</v>
      </c>
      <c r="H433" t="s">
        <v>2381</v>
      </c>
      <c r="I433">
        <v>1</v>
      </c>
      <c r="J433" t="s">
        <v>2379</v>
      </c>
    </row>
    <row r="434" spans="1:10" x14ac:dyDescent="0.35">
      <c r="A434" t="s">
        <v>1938</v>
      </c>
      <c r="B434">
        <v>24.795000000000002</v>
      </c>
      <c r="C434" t="str">
        <f t="shared" si="12"/>
        <v>Normal Weight</v>
      </c>
      <c r="D434">
        <v>6.85</v>
      </c>
      <c r="E434" t="str">
        <f t="shared" si="13"/>
        <v>Diabetes</v>
      </c>
      <c r="F434" t="s">
        <v>2379</v>
      </c>
      <c r="G434" t="s">
        <v>2379</v>
      </c>
      <c r="H434" t="s">
        <v>2379</v>
      </c>
      <c r="I434">
        <v>0</v>
      </c>
      <c r="J434" t="s">
        <v>2381</v>
      </c>
    </row>
    <row r="435" spans="1:10" x14ac:dyDescent="0.35">
      <c r="A435" t="s">
        <v>1937</v>
      </c>
      <c r="B435">
        <v>24.13</v>
      </c>
      <c r="C435" t="str">
        <f t="shared" si="12"/>
        <v>Normal Weight</v>
      </c>
      <c r="D435">
        <v>7.05</v>
      </c>
      <c r="E435" t="str">
        <f t="shared" si="13"/>
        <v>Diabetes</v>
      </c>
      <c r="F435" t="s">
        <v>2381</v>
      </c>
      <c r="G435" t="s">
        <v>2379</v>
      </c>
      <c r="H435" t="s">
        <v>2379</v>
      </c>
      <c r="I435">
        <v>2</v>
      </c>
      <c r="J435" t="s">
        <v>2381</v>
      </c>
    </row>
    <row r="436" spans="1:10" x14ac:dyDescent="0.35">
      <c r="A436" t="s">
        <v>1936</v>
      </c>
      <c r="B436">
        <v>25.84</v>
      </c>
      <c r="C436" t="str">
        <f t="shared" si="12"/>
        <v>Overweight</v>
      </c>
      <c r="D436">
        <v>11.64</v>
      </c>
      <c r="E436" t="str">
        <f t="shared" si="13"/>
        <v>Diabetes</v>
      </c>
      <c r="F436" t="s">
        <v>2379</v>
      </c>
      <c r="G436" t="s">
        <v>2379</v>
      </c>
      <c r="H436" t="s">
        <v>2379</v>
      </c>
      <c r="I436">
        <v>2</v>
      </c>
      <c r="J436" t="s">
        <v>2381</v>
      </c>
    </row>
    <row r="437" spans="1:10" x14ac:dyDescent="0.35">
      <c r="A437" t="s">
        <v>1935</v>
      </c>
      <c r="B437">
        <v>28</v>
      </c>
      <c r="C437" t="str">
        <f t="shared" si="12"/>
        <v>Overweight</v>
      </c>
      <c r="D437">
        <v>10.52</v>
      </c>
      <c r="E437" t="str">
        <f t="shared" si="13"/>
        <v>Diabetes</v>
      </c>
      <c r="F437" t="s">
        <v>2379</v>
      </c>
      <c r="G437" t="s">
        <v>2379</v>
      </c>
      <c r="H437" t="s">
        <v>2379</v>
      </c>
      <c r="I437">
        <v>0</v>
      </c>
      <c r="J437" t="s">
        <v>2381</v>
      </c>
    </row>
    <row r="438" spans="1:10" x14ac:dyDescent="0.35">
      <c r="A438" t="s">
        <v>1934</v>
      </c>
      <c r="B438">
        <v>34.1</v>
      </c>
      <c r="C438" t="str">
        <f t="shared" si="12"/>
        <v>Obesity</v>
      </c>
      <c r="D438">
        <v>4.01</v>
      </c>
      <c r="E438" t="str">
        <f t="shared" si="13"/>
        <v>Normal</v>
      </c>
      <c r="F438" t="s">
        <v>2381</v>
      </c>
      <c r="G438" t="s">
        <v>2379</v>
      </c>
      <c r="H438" t="s">
        <v>2381</v>
      </c>
      <c r="I438">
        <v>1</v>
      </c>
      <c r="J438" t="s">
        <v>2379</v>
      </c>
    </row>
    <row r="439" spans="1:10" x14ac:dyDescent="0.35">
      <c r="A439" t="s">
        <v>1933</v>
      </c>
      <c r="B439">
        <v>26.125</v>
      </c>
      <c r="C439" t="str">
        <f t="shared" si="12"/>
        <v>Overweight</v>
      </c>
      <c r="D439">
        <v>8.56</v>
      </c>
      <c r="E439" t="str">
        <f t="shared" si="13"/>
        <v>Diabetes</v>
      </c>
      <c r="F439" t="s">
        <v>2381</v>
      </c>
      <c r="G439" t="s">
        <v>2379</v>
      </c>
      <c r="H439" t="s">
        <v>2379</v>
      </c>
      <c r="I439">
        <v>1</v>
      </c>
      <c r="J439" t="s">
        <v>2381</v>
      </c>
    </row>
    <row r="440" spans="1:10" x14ac:dyDescent="0.35">
      <c r="A440" t="s">
        <v>1932</v>
      </c>
      <c r="B440">
        <v>25.6</v>
      </c>
      <c r="C440" t="str">
        <f t="shared" si="12"/>
        <v>Overweight</v>
      </c>
      <c r="D440">
        <v>10.5</v>
      </c>
      <c r="E440" t="str">
        <f t="shared" si="13"/>
        <v>Diabetes</v>
      </c>
      <c r="F440" t="s">
        <v>2379</v>
      </c>
      <c r="G440" t="s">
        <v>2379</v>
      </c>
      <c r="H440" t="s">
        <v>2379</v>
      </c>
      <c r="I440">
        <v>2</v>
      </c>
      <c r="J440" t="s">
        <v>2381</v>
      </c>
    </row>
    <row r="441" spans="1:10" x14ac:dyDescent="0.35">
      <c r="A441" t="s">
        <v>1931</v>
      </c>
      <c r="B441">
        <v>24.32</v>
      </c>
      <c r="C441" t="str">
        <f t="shared" si="12"/>
        <v>Normal Weight</v>
      </c>
      <c r="D441">
        <v>6.39</v>
      </c>
      <c r="E441" t="str">
        <f t="shared" si="13"/>
        <v>Prediabetes</v>
      </c>
      <c r="F441" t="s">
        <v>2379</v>
      </c>
      <c r="G441" t="s">
        <v>2379</v>
      </c>
      <c r="H441" t="s">
        <v>2379</v>
      </c>
      <c r="I441">
        <v>0</v>
      </c>
      <c r="J441" t="s">
        <v>2379</v>
      </c>
    </row>
    <row r="442" spans="1:10" x14ac:dyDescent="0.35">
      <c r="A442" t="s">
        <v>1930</v>
      </c>
      <c r="B442">
        <v>22.88</v>
      </c>
      <c r="C442" t="str">
        <f t="shared" si="12"/>
        <v>Normal Weight</v>
      </c>
      <c r="D442">
        <v>5.71</v>
      </c>
      <c r="E442" t="str">
        <f t="shared" si="13"/>
        <v>Prediabetes</v>
      </c>
      <c r="F442" t="s">
        <v>2381</v>
      </c>
      <c r="G442" t="s">
        <v>2379</v>
      </c>
      <c r="H442" t="s">
        <v>2381</v>
      </c>
      <c r="I442">
        <v>1</v>
      </c>
      <c r="J442" t="s">
        <v>2381</v>
      </c>
    </row>
    <row r="443" spans="1:10" x14ac:dyDescent="0.35">
      <c r="A443" t="s">
        <v>1929</v>
      </c>
      <c r="B443">
        <v>24.984999999999999</v>
      </c>
      <c r="C443" t="str">
        <f t="shared" si="12"/>
        <v>Overweight</v>
      </c>
      <c r="D443">
        <v>4.43</v>
      </c>
      <c r="E443" t="str">
        <f t="shared" si="13"/>
        <v>Normal</v>
      </c>
      <c r="F443" t="s">
        <v>2381</v>
      </c>
      <c r="G443" t="s">
        <v>2379</v>
      </c>
      <c r="H443" t="s">
        <v>2381</v>
      </c>
      <c r="I443">
        <v>1</v>
      </c>
      <c r="J443" t="s">
        <v>2379</v>
      </c>
    </row>
    <row r="444" spans="1:10" x14ac:dyDescent="0.35">
      <c r="A444" t="s">
        <v>1928</v>
      </c>
      <c r="B444">
        <v>33.1</v>
      </c>
      <c r="C444" t="str">
        <f t="shared" si="12"/>
        <v>Obesity</v>
      </c>
      <c r="D444">
        <v>5.52</v>
      </c>
      <c r="E444" t="str">
        <f t="shared" si="13"/>
        <v>Normal</v>
      </c>
      <c r="F444" t="s">
        <v>2379</v>
      </c>
      <c r="G444" t="s">
        <v>2379</v>
      </c>
      <c r="H444" t="s">
        <v>2381</v>
      </c>
      <c r="I444">
        <v>1</v>
      </c>
      <c r="J444" t="s">
        <v>2379</v>
      </c>
    </row>
    <row r="445" spans="1:10" x14ac:dyDescent="0.35">
      <c r="A445" t="s">
        <v>1927</v>
      </c>
      <c r="B445">
        <v>27.83</v>
      </c>
      <c r="C445" t="str">
        <f t="shared" si="12"/>
        <v>Overweight</v>
      </c>
      <c r="D445">
        <v>9.1999999999999993</v>
      </c>
      <c r="E445" t="str">
        <f t="shared" si="13"/>
        <v>Diabetes</v>
      </c>
      <c r="F445" t="s">
        <v>2381</v>
      </c>
      <c r="G445" t="s">
        <v>2379</v>
      </c>
      <c r="H445" t="s">
        <v>2379</v>
      </c>
      <c r="I445">
        <v>1</v>
      </c>
      <c r="J445" t="s">
        <v>2381</v>
      </c>
    </row>
    <row r="446" spans="1:10" x14ac:dyDescent="0.35">
      <c r="A446" t="s">
        <v>1926</v>
      </c>
      <c r="B446">
        <v>30.875</v>
      </c>
      <c r="C446" t="str">
        <f t="shared" si="12"/>
        <v>Obesity</v>
      </c>
      <c r="D446">
        <v>10.97</v>
      </c>
      <c r="E446" t="str">
        <f t="shared" si="13"/>
        <v>Diabetes</v>
      </c>
      <c r="F446" t="s">
        <v>2381</v>
      </c>
      <c r="G446" t="s">
        <v>2379</v>
      </c>
      <c r="H446" t="s">
        <v>2379</v>
      </c>
      <c r="I446">
        <v>2</v>
      </c>
      <c r="J446" t="s">
        <v>2379</v>
      </c>
    </row>
    <row r="447" spans="1:10" x14ac:dyDescent="0.35">
      <c r="A447" t="s">
        <v>1925</v>
      </c>
      <c r="B447">
        <v>27.265000000000001</v>
      </c>
      <c r="C447" t="str">
        <f t="shared" si="12"/>
        <v>Overweight</v>
      </c>
      <c r="D447">
        <v>4.25</v>
      </c>
      <c r="E447" t="str">
        <f t="shared" si="13"/>
        <v>Normal</v>
      </c>
      <c r="F447" t="s">
        <v>2379</v>
      </c>
      <c r="G447" t="s">
        <v>2379</v>
      </c>
      <c r="H447" t="s">
        <v>2381</v>
      </c>
      <c r="I447">
        <v>1</v>
      </c>
      <c r="J447" t="s">
        <v>2379</v>
      </c>
    </row>
    <row r="448" spans="1:10" x14ac:dyDescent="0.35">
      <c r="A448" t="s">
        <v>1924</v>
      </c>
      <c r="B448">
        <v>26.7</v>
      </c>
      <c r="C448" t="str">
        <f t="shared" si="12"/>
        <v>Overweight</v>
      </c>
      <c r="D448">
        <v>5.23</v>
      </c>
      <c r="E448" t="str">
        <f t="shared" si="13"/>
        <v>Normal</v>
      </c>
      <c r="F448" t="s">
        <v>2379</v>
      </c>
      <c r="G448" t="s">
        <v>2379</v>
      </c>
      <c r="H448" t="s">
        <v>2381</v>
      </c>
      <c r="I448">
        <v>1</v>
      </c>
      <c r="J448" t="s">
        <v>2381</v>
      </c>
    </row>
    <row r="449" spans="1:10" x14ac:dyDescent="0.35">
      <c r="A449" t="s">
        <v>1923</v>
      </c>
      <c r="B449">
        <v>29.925000000000001</v>
      </c>
      <c r="C449" t="str">
        <f t="shared" si="12"/>
        <v>Obesity</v>
      </c>
      <c r="D449">
        <v>5.96</v>
      </c>
      <c r="E449" t="str">
        <f t="shared" si="13"/>
        <v>Prediabetes</v>
      </c>
      <c r="F449" t="s">
        <v>2381</v>
      </c>
      <c r="G449" t="s">
        <v>2379</v>
      </c>
      <c r="H449" t="s">
        <v>2381</v>
      </c>
      <c r="I449">
        <v>1</v>
      </c>
      <c r="J449" t="s">
        <v>2381</v>
      </c>
    </row>
    <row r="450" spans="1:10" x14ac:dyDescent="0.35">
      <c r="A450" t="s">
        <v>1922</v>
      </c>
      <c r="B450">
        <v>19.95</v>
      </c>
      <c r="C450" t="str">
        <f t="shared" si="12"/>
        <v>Normal Weight</v>
      </c>
      <c r="D450">
        <v>4.29</v>
      </c>
      <c r="E450" t="str">
        <f t="shared" si="13"/>
        <v>Normal</v>
      </c>
      <c r="F450" t="s">
        <v>2381</v>
      </c>
      <c r="G450" t="s">
        <v>2379</v>
      </c>
      <c r="H450" t="s">
        <v>2379</v>
      </c>
      <c r="I450">
        <v>2</v>
      </c>
      <c r="J450" t="s">
        <v>2381</v>
      </c>
    </row>
    <row r="451" spans="1:10" x14ac:dyDescent="0.35">
      <c r="A451" t="s">
        <v>1921</v>
      </c>
      <c r="B451">
        <v>24.225000000000001</v>
      </c>
      <c r="C451" t="str">
        <f t="shared" ref="C451:C514" si="14">IF(B451&lt;18.5,"Underweight",
 IF(B451&lt;=24.9,"Normal Weight",
 IF(B451&lt;=29.9,"Overweight","Obesity")))</f>
        <v>Normal Weight</v>
      </c>
      <c r="D451">
        <v>4.09</v>
      </c>
      <c r="E451" t="str">
        <f t="shared" ref="E451:E514" si="15">IF(D451&lt;5.7,"Normal",IF(D451&lt;=6.4,"Prediabetes","Diabetes"))</f>
        <v>Normal</v>
      </c>
      <c r="F451" t="s">
        <v>2379</v>
      </c>
      <c r="G451" t="s">
        <v>2379</v>
      </c>
      <c r="H451" t="s">
        <v>2379</v>
      </c>
      <c r="I451">
        <v>0</v>
      </c>
      <c r="J451" t="s">
        <v>2379</v>
      </c>
    </row>
    <row r="452" spans="1:10" x14ac:dyDescent="0.35">
      <c r="A452" t="s">
        <v>1920</v>
      </c>
      <c r="B452">
        <v>28.12</v>
      </c>
      <c r="C452" t="str">
        <f t="shared" si="14"/>
        <v>Overweight</v>
      </c>
      <c r="D452">
        <v>4.88</v>
      </c>
      <c r="E452" t="str">
        <f t="shared" si="15"/>
        <v>Normal</v>
      </c>
      <c r="F452" t="s">
        <v>2379</v>
      </c>
      <c r="G452" t="s">
        <v>2379</v>
      </c>
      <c r="H452" t="s">
        <v>2379</v>
      </c>
      <c r="I452">
        <v>0</v>
      </c>
      <c r="J452" t="s">
        <v>2381</v>
      </c>
    </row>
    <row r="453" spans="1:10" x14ac:dyDescent="0.35">
      <c r="A453" t="s">
        <v>1919</v>
      </c>
      <c r="B453">
        <v>23.21</v>
      </c>
      <c r="C453" t="str">
        <f t="shared" si="14"/>
        <v>Normal Weight</v>
      </c>
      <c r="D453">
        <v>6.76</v>
      </c>
      <c r="E453" t="str">
        <f t="shared" si="15"/>
        <v>Diabetes</v>
      </c>
      <c r="F453" t="s">
        <v>2379</v>
      </c>
      <c r="G453" t="s">
        <v>2379</v>
      </c>
      <c r="H453" t="s">
        <v>2379</v>
      </c>
      <c r="I453">
        <v>0</v>
      </c>
      <c r="J453" t="s">
        <v>2381</v>
      </c>
    </row>
    <row r="454" spans="1:10" x14ac:dyDescent="0.35">
      <c r="A454" t="s">
        <v>1918</v>
      </c>
      <c r="B454">
        <v>23.98</v>
      </c>
      <c r="C454" t="str">
        <f t="shared" si="14"/>
        <v>Normal Weight</v>
      </c>
      <c r="D454">
        <v>10.67</v>
      </c>
      <c r="E454" t="str">
        <f t="shared" si="15"/>
        <v>Diabetes</v>
      </c>
      <c r="F454" t="s">
        <v>2379</v>
      </c>
      <c r="G454" t="s">
        <v>2379</v>
      </c>
      <c r="H454" t="s">
        <v>2379</v>
      </c>
      <c r="I454">
        <v>0</v>
      </c>
      <c r="J454" t="s">
        <v>2379</v>
      </c>
    </row>
    <row r="455" spans="1:10" x14ac:dyDescent="0.35">
      <c r="A455" t="s">
        <v>1917</v>
      </c>
      <c r="B455">
        <v>30</v>
      </c>
      <c r="C455" t="str">
        <f t="shared" si="14"/>
        <v>Obesity</v>
      </c>
      <c r="D455">
        <v>6.21</v>
      </c>
      <c r="E455" t="str">
        <f t="shared" si="15"/>
        <v>Prediabetes</v>
      </c>
      <c r="F455" t="s">
        <v>2379</v>
      </c>
      <c r="G455" t="s">
        <v>2379</v>
      </c>
      <c r="H455" t="s">
        <v>2379</v>
      </c>
      <c r="I455">
        <v>0</v>
      </c>
      <c r="J455" t="s">
        <v>2381</v>
      </c>
    </row>
    <row r="456" spans="1:10" x14ac:dyDescent="0.35">
      <c r="A456" t="s">
        <v>1916</v>
      </c>
      <c r="B456">
        <v>17.350000000000001</v>
      </c>
      <c r="C456" t="str">
        <f t="shared" si="14"/>
        <v>Underweight</v>
      </c>
      <c r="D456">
        <v>5.03</v>
      </c>
      <c r="E456" t="str">
        <f t="shared" si="15"/>
        <v>Normal</v>
      </c>
      <c r="F456" t="s">
        <v>2381</v>
      </c>
      <c r="G456" t="s">
        <v>2379</v>
      </c>
      <c r="H456" t="s">
        <v>2379</v>
      </c>
      <c r="I456">
        <v>0</v>
      </c>
      <c r="J456" t="s">
        <v>2381</v>
      </c>
    </row>
    <row r="457" spans="1:10" x14ac:dyDescent="0.35">
      <c r="A457" t="s">
        <v>1915</v>
      </c>
      <c r="B457">
        <v>22.704999999999998</v>
      </c>
      <c r="C457" t="str">
        <f t="shared" si="14"/>
        <v>Normal Weight</v>
      </c>
      <c r="D457">
        <v>5.27</v>
      </c>
      <c r="E457" t="str">
        <f t="shared" si="15"/>
        <v>Normal</v>
      </c>
      <c r="F457" t="s">
        <v>2379</v>
      </c>
      <c r="G457" t="s">
        <v>2379</v>
      </c>
      <c r="H457" t="s">
        <v>2379</v>
      </c>
      <c r="I457">
        <v>0</v>
      </c>
      <c r="J457" t="s">
        <v>2379</v>
      </c>
    </row>
    <row r="458" spans="1:10" x14ac:dyDescent="0.35">
      <c r="A458" t="s">
        <v>1914</v>
      </c>
      <c r="B458">
        <v>25.41</v>
      </c>
      <c r="C458" t="str">
        <f t="shared" si="14"/>
        <v>Overweight</v>
      </c>
      <c r="D458">
        <v>10.53</v>
      </c>
      <c r="E458" t="str">
        <f t="shared" si="15"/>
        <v>Diabetes</v>
      </c>
      <c r="F458" t="s">
        <v>2381</v>
      </c>
      <c r="G458" t="s">
        <v>2379</v>
      </c>
      <c r="H458" t="s">
        <v>2379</v>
      </c>
      <c r="I458">
        <v>1</v>
      </c>
      <c r="J458" t="s">
        <v>2381</v>
      </c>
    </row>
    <row r="459" spans="1:10" x14ac:dyDescent="0.35">
      <c r="A459" t="s">
        <v>1913</v>
      </c>
      <c r="B459">
        <v>18.23</v>
      </c>
      <c r="C459" t="str">
        <f t="shared" si="14"/>
        <v>Underweight</v>
      </c>
      <c r="D459">
        <v>5.78</v>
      </c>
      <c r="E459" t="str">
        <f t="shared" si="15"/>
        <v>Prediabetes</v>
      </c>
      <c r="F459" t="s">
        <v>2379</v>
      </c>
      <c r="G459" t="s">
        <v>2379</v>
      </c>
      <c r="H459" t="s">
        <v>2381</v>
      </c>
      <c r="I459">
        <v>1</v>
      </c>
      <c r="J459" t="s">
        <v>2381</v>
      </c>
    </row>
    <row r="460" spans="1:10" x14ac:dyDescent="0.35">
      <c r="A460" t="s">
        <v>1912</v>
      </c>
      <c r="B460">
        <v>24.7</v>
      </c>
      <c r="C460" t="str">
        <f t="shared" si="14"/>
        <v>Normal Weight</v>
      </c>
      <c r="D460">
        <v>4.3600000000000003</v>
      </c>
      <c r="E460" t="str">
        <f t="shared" si="15"/>
        <v>Normal</v>
      </c>
      <c r="F460" t="s">
        <v>2379</v>
      </c>
      <c r="G460" t="s">
        <v>2379</v>
      </c>
      <c r="H460" t="s">
        <v>2381</v>
      </c>
      <c r="I460">
        <v>1</v>
      </c>
      <c r="J460" t="s">
        <v>2381</v>
      </c>
    </row>
    <row r="461" spans="1:10" x14ac:dyDescent="0.35">
      <c r="A461" t="s">
        <v>1911</v>
      </c>
      <c r="B461">
        <v>37.4</v>
      </c>
      <c r="C461" t="str">
        <f t="shared" si="14"/>
        <v>Obesity</v>
      </c>
      <c r="D461">
        <v>9.7200000000000006</v>
      </c>
      <c r="E461" t="str">
        <f t="shared" si="15"/>
        <v>Diabetes</v>
      </c>
      <c r="F461" t="s">
        <v>2381</v>
      </c>
      <c r="G461" t="s">
        <v>2379</v>
      </c>
      <c r="H461" t="s">
        <v>2381</v>
      </c>
      <c r="I461">
        <v>1</v>
      </c>
      <c r="J461" t="s">
        <v>2379</v>
      </c>
    </row>
    <row r="462" spans="1:10" x14ac:dyDescent="0.35">
      <c r="A462" t="s">
        <v>1910</v>
      </c>
      <c r="B462">
        <v>26.885000000000002</v>
      </c>
      <c r="C462" t="str">
        <f t="shared" si="14"/>
        <v>Overweight</v>
      </c>
      <c r="D462">
        <v>5.18</v>
      </c>
      <c r="E462" t="str">
        <f t="shared" si="15"/>
        <v>Normal</v>
      </c>
      <c r="F462" t="s">
        <v>2379</v>
      </c>
      <c r="G462" t="s">
        <v>2379</v>
      </c>
      <c r="H462" t="s">
        <v>2381</v>
      </c>
      <c r="I462">
        <v>1</v>
      </c>
      <c r="J462" t="s">
        <v>2381</v>
      </c>
    </row>
    <row r="463" spans="1:10" x14ac:dyDescent="0.35">
      <c r="A463" t="s">
        <v>1909</v>
      </c>
      <c r="B463">
        <v>25.27</v>
      </c>
      <c r="C463" t="str">
        <f t="shared" si="14"/>
        <v>Overweight</v>
      </c>
      <c r="D463">
        <v>5.29</v>
      </c>
      <c r="E463" t="str">
        <f t="shared" si="15"/>
        <v>Normal</v>
      </c>
      <c r="F463" t="s">
        <v>2379</v>
      </c>
      <c r="G463" t="s">
        <v>2379</v>
      </c>
      <c r="H463" t="s">
        <v>2381</v>
      </c>
      <c r="I463">
        <v>1</v>
      </c>
      <c r="J463" t="s">
        <v>2381</v>
      </c>
    </row>
    <row r="464" spans="1:10" x14ac:dyDescent="0.35">
      <c r="A464" t="s">
        <v>1908</v>
      </c>
      <c r="B464">
        <v>23.655000000000001</v>
      </c>
      <c r="C464" t="str">
        <f t="shared" si="14"/>
        <v>Normal Weight</v>
      </c>
      <c r="D464">
        <v>4.8600000000000003</v>
      </c>
      <c r="E464" t="str">
        <f t="shared" si="15"/>
        <v>Normal</v>
      </c>
      <c r="F464" t="s">
        <v>2381</v>
      </c>
      <c r="G464" t="s">
        <v>2379</v>
      </c>
      <c r="H464" t="s">
        <v>2379</v>
      </c>
      <c r="I464">
        <v>0</v>
      </c>
      <c r="J464" t="s">
        <v>2381</v>
      </c>
    </row>
    <row r="465" spans="1:10" x14ac:dyDescent="0.35">
      <c r="A465" t="s">
        <v>1907</v>
      </c>
      <c r="B465">
        <v>55.05</v>
      </c>
      <c r="C465" t="str">
        <f t="shared" si="14"/>
        <v>Obesity</v>
      </c>
      <c r="D465">
        <v>7.66</v>
      </c>
      <c r="E465" t="str">
        <f t="shared" si="15"/>
        <v>Diabetes</v>
      </c>
      <c r="F465" t="s">
        <v>2379</v>
      </c>
      <c r="G465" t="s">
        <v>2379</v>
      </c>
      <c r="H465" t="s">
        <v>2379</v>
      </c>
      <c r="I465">
        <v>0</v>
      </c>
      <c r="J465" t="s">
        <v>2379</v>
      </c>
    </row>
    <row r="466" spans="1:10" x14ac:dyDescent="0.35">
      <c r="A466" t="s">
        <v>1906</v>
      </c>
      <c r="B466">
        <v>24.89</v>
      </c>
      <c r="C466" t="str">
        <f t="shared" si="14"/>
        <v>Normal Weight</v>
      </c>
      <c r="D466">
        <v>6.1</v>
      </c>
      <c r="E466" t="str">
        <f t="shared" si="15"/>
        <v>Prediabetes</v>
      </c>
      <c r="F466" t="s">
        <v>2381</v>
      </c>
      <c r="G466" t="s">
        <v>2379</v>
      </c>
      <c r="H466" t="s">
        <v>2381</v>
      </c>
      <c r="I466">
        <v>1</v>
      </c>
      <c r="J466" t="s">
        <v>2381</v>
      </c>
    </row>
    <row r="467" spans="1:10" x14ac:dyDescent="0.35">
      <c r="A467" t="s">
        <v>1905</v>
      </c>
      <c r="B467">
        <v>18.715</v>
      </c>
      <c r="C467" t="str">
        <f t="shared" si="14"/>
        <v>Normal Weight</v>
      </c>
      <c r="D467">
        <v>4.4400000000000004</v>
      </c>
      <c r="E467" t="str">
        <f t="shared" si="15"/>
        <v>Normal</v>
      </c>
      <c r="F467" t="s">
        <v>2379</v>
      </c>
      <c r="G467" t="s">
        <v>2379</v>
      </c>
      <c r="H467" t="s">
        <v>2379</v>
      </c>
      <c r="I467">
        <v>0</v>
      </c>
      <c r="J467" t="s">
        <v>2379</v>
      </c>
    </row>
    <row r="468" spans="1:10" x14ac:dyDescent="0.35">
      <c r="A468" t="s">
        <v>1904</v>
      </c>
      <c r="B468">
        <v>28.12</v>
      </c>
      <c r="C468" t="str">
        <f t="shared" si="14"/>
        <v>Overweight</v>
      </c>
      <c r="D468">
        <v>6.15</v>
      </c>
      <c r="E468" t="str">
        <f t="shared" si="15"/>
        <v>Prediabetes</v>
      </c>
      <c r="F468" t="s">
        <v>2379</v>
      </c>
      <c r="G468" t="s">
        <v>2379</v>
      </c>
      <c r="H468" t="s">
        <v>2379</v>
      </c>
      <c r="I468">
        <v>0</v>
      </c>
      <c r="J468" t="s">
        <v>2381</v>
      </c>
    </row>
    <row r="469" spans="1:10" x14ac:dyDescent="0.35">
      <c r="A469" t="s">
        <v>1903</v>
      </c>
      <c r="B469">
        <v>26.6</v>
      </c>
      <c r="C469" t="str">
        <f t="shared" si="14"/>
        <v>Overweight</v>
      </c>
      <c r="D469">
        <v>4.53</v>
      </c>
      <c r="E469" t="str">
        <f t="shared" si="15"/>
        <v>Normal</v>
      </c>
      <c r="F469" t="s">
        <v>2379</v>
      </c>
      <c r="G469" t="s">
        <v>2379</v>
      </c>
      <c r="H469" t="s">
        <v>2379</v>
      </c>
      <c r="I469">
        <v>0</v>
      </c>
      <c r="J469" t="s">
        <v>2381</v>
      </c>
    </row>
    <row r="470" spans="1:10" x14ac:dyDescent="0.35">
      <c r="A470" t="s">
        <v>1902</v>
      </c>
      <c r="B470">
        <v>30.114999999999998</v>
      </c>
      <c r="C470" t="str">
        <f t="shared" si="14"/>
        <v>Obesity</v>
      </c>
      <c r="D470">
        <v>5.48</v>
      </c>
      <c r="E470" t="str">
        <f t="shared" si="15"/>
        <v>Normal</v>
      </c>
      <c r="F470" t="s">
        <v>2379</v>
      </c>
      <c r="G470" t="s">
        <v>2380</v>
      </c>
      <c r="H470" t="s">
        <v>2379</v>
      </c>
      <c r="I470">
        <v>1</v>
      </c>
      <c r="J470" t="s">
        <v>2379</v>
      </c>
    </row>
    <row r="471" spans="1:10" x14ac:dyDescent="0.35">
      <c r="A471" t="s">
        <v>1901</v>
      </c>
      <c r="B471">
        <v>24.605</v>
      </c>
      <c r="C471" t="str">
        <f t="shared" si="14"/>
        <v>Normal Weight</v>
      </c>
      <c r="D471">
        <v>5.48</v>
      </c>
      <c r="E471" t="str">
        <f t="shared" si="15"/>
        <v>Normal</v>
      </c>
      <c r="F471" t="s">
        <v>2379</v>
      </c>
      <c r="G471" t="s">
        <v>2379</v>
      </c>
      <c r="H471" t="s">
        <v>2379</v>
      </c>
      <c r="I471">
        <v>0</v>
      </c>
      <c r="J471" t="s">
        <v>2381</v>
      </c>
    </row>
    <row r="472" spans="1:10" x14ac:dyDescent="0.35">
      <c r="A472" t="s">
        <v>1900</v>
      </c>
      <c r="B472">
        <v>29.6</v>
      </c>
      <c r="C472" t="str">
        <f t="shared" si="14"/>
        <v>Overweight</v>
      </c>
      <c r="D472">
        <v>8.1</v>
      </c>
      <c r="E472" t="str">
        <f t="shared" si="15"/>
        <v>Diabetes</v>
      </c>
      <c r="F472" t="s">
        <v>2379</v>
      </c>
      <c r="G472" t="s">
        <v>2379</v>
      </c>
      <c r="H472" t="s">
        <v>2379</v>
      </c>
      <c r="I472">
        <v>0</v>
      </c>
      <c r="J472" t="s">
        <v>2379</v>
      </c>
    </row>
    <row r="473" spans="1:10" x14ac:dyDescent="0.35">
      <c r="A473" t="s">
        <v>1899</v>
      </c>
      <c r="B473">
        <v>24.42</v>
      </c>
      <c r="C473" t="str">
        <f t="shared" si="14"/>
        <v>Normal Weight</v>
      </c>
      <c r="D473">
        <v>7.16</v>
      </c>
      <c r="E473" t="str">
        <f t="shared" si="15"/>
        <v>Diabetes</v>
      </c>
      <c r="F473" t="s">
        <v>2379</v>
      </c>
      <c r="G473" t="s">
        <v>2379</v>
      </c>
      <c r="H473" t="s">
        <v>2379</v>
      </c>
      <c r="I473">
        <v>0</v>
      </c>
      <c r="J473" t="s">
        <v>2381</v>
      </c>
    </row>
    <row r="474" spans="1:10" x14ac:dyDescent="0.35">
      <c r="A474" t="s">
        <v>1898</v>
      </c>
      <c r="B474">
        <v>20.9</v>
      </c>
      <c r="C474" t="str">
        <f t="shared" si="14"/>
        <v>Normal Weight</v>
      </c>
      <c r="D474">
        <v>4.55</v>
      </c>
      <c r="E474" t="str">
        <f t="shared" si="15"/>
        <v>Normal</v>
      </c>
      <c r="F474" t="s">
        <v>2381</v>
      </c>
      <c r="G474" t="s">
        <v>2379</v>
      </c>
      <c r="H474" t="s">
        <v>2381</v>
      </c>
      <c r="I474">
        <v>1</v>
      </c>
      <c r="J474" t="s">
        <v>2381</v>
      </c>
    </row>
    <row r="475" spans="1:10" x14ac:dyDescent="0.35">
      <c r="A475" t="s">
        <v>1897</v>
      </c>
      <c r="B475">
        <v>22.895</v>
      </c>
      <c r="C475" t="str">
        <f t="shared" si="14"/>
        <v>Normal Weight</v>
      </c>
      <c r="D475">
        <v>6.03</v>
      </c>
      <c r="E475" t="str">
        <f t="shared" si="15"/>
        <v>Prediabetes</v>
      </c>
      <c r="F475" t="s">
        <v>2379</v>
      </c>
      <c r="G475" t="s">
        <v>2379</v>
      </c>
      <c r="H475" t="s">
        <v>2379</v>
      </c>
      <c r="I475">
        <v>0</v>
      </c>
      <c r="J475" t="s">
        <v>2381</v>
      </c>
    </row>
    <row r="476" spans="1:10" x14ac:dyDescent="0.35">
      <c r="A476" t="s">
        <v>1896</v>
      </c>
      <c r="B476">
        <v>28.3</v>
      </c>
      <c r="C476" t="str">
        <f t="shared" si="14"/>
        <v>Overweight</v>
      </c>
      <c r="D476">
        <v>5.47</v>
      </c>
      <c r="E476" t="str">
        <f t="shared" si="15"/>
        <v>Normal</v>
      </c>
      <c r="F476" t="s">
        <v>2381</v>
      </c>
      <c r="G476" t="s">
        <v>2379</v>
      </c>
      <c r="H476" t="s">
        <v>2381</v>
      </c>
      <c r="I476">
        <v>1</v>
      </c>
      <c r="J476" t="s">
        <v>2381</v>
      </c>
    </row>
    <row r="477" spans="1:10" x14ac:dyDescent="0.35">
      <c r="A477" t="s">
        <v>1894</v>
      </c>
      <c r="B477">
        <v>54.3</v>
      </c>
      <c r="C477" t="str">
        <f t="shared" si="14"/>
        <v>Obesity</v>
      </c>
      <c r="D477">
        <v>4.1500000000000004</v>
      </c>
      <c r="E477" t="str">
        <f t="shared" si="15"/>
        <v>Normal</v>
      </c>
      <c r="F477" t="s">
        <v>2381</v>
      </c>
      <c r="G477" t="s">
        <v>2379</v>
      </c>
      <c r="H477" t="s">
        <v>2379</v>
      </c>
      <c r="I477">
        <v>1</v>
      </c>
      <c r="J477" t="s">
        <v>2379</v>
      </c>
    </row>
    <row r="478" spans="1:10" x14ac:dyDescent="0.35">
      <c r="A478" t="s">
        <v>1893</v>
      </c>
      <c r="B478">
        <v>33.344999999999999</v>
      </c>
      <c r="C478" t="str">
        <f t="shared" si="14"/>
        <v>Obesity</v>
      </c>
      <c r="D478">
        <v>11.32</v>
      </c>
      <c r="E478" t="str">
        <f t="shared" si="15"/>
        <v>Diabetes</v>
      </c>
      <c r="F478" t="s">
        <v>2381</v>
      </c>
      <c r="G478" t="s">
        <v>2379</v>
      </c>
      <c r="H478" t="s">
        <v>2379</v>
      </c>
      <c r="I478">
        <v>1</v>
      </c>
      <c r="J478" t="s">
        <v>2379</v>
      </c>
    </row>
    <row r="479" spans="1:10" x14ac:dyDescent="0.35">
      <c r="A479" t="s">
        <v>1892</v>
      </c>
      <c r="B479">
        <v>33</v>
      </c>
      <c r="C479" t="str">
        <f t="shared" si="14"/>
        <v>Obesity</v>
      </c>
      <c r="D479">
        <v>9.51</v>
      </c>
      <c r="E479" t="str">
        <f t="shared" si="15"/>
        <v>Diabetes</v>
      </c>
      <c r="F479" t="s">
        <v>2381</v>
      </c>
      <c r="G479" t="s">
        <v>2379</v>
      </c>
      <c r="H479" t="s">
        <v>2379</v>
      </c>
      <c r="I479">
        <v>0</v>
      </c>
      <c r="J479" t="s">
        <v>2379</v>
      </c>
    </row>
    <row r="480" spans="1:10" x14ac:dyDescent="0.35">
      <c r="A480" t="s">
        <v>1891</v>
      </c>
      <c r="B480">
        <v>28.024999999999999</v>
      </c>
      <c r="C480" t="str">
        <f t="shared" si="14"/>
        <v>Overweight</v>
      </c>
      <c r="D480">
        <v>7.67</v>
      </c>
      <c r="E480" t="str">
        <f t="shared" si="15"/>
        <v>Diabetes</v>
      </c>
      <c r="F480" t="s">
        <v>2381</v>
      </c>
      <c r="G480" t="s">
        <v>2379</v>
      </c>
      <c r="H480" t="s">
        <v>2379</v>
      </c>
      <c r="I480">
        <v>1</v>
      </c>
      <c r="J480" t="s">
        <v>2381</v>
      </c>
    </row>
    <row r="481" spans="1:10" x14ac:dyDescent="0.35">
      <c r="A481" t="s">
        <v>1890</v>
      </c>
      <c r="B481">
        <v>28.69</v>
      </c>
      <c r="C481" t="str">
        <f t="shared" si="14"/>
        <v>Overweight</v>
      </c>
      <c r="D481">
        <v>6.23</v>
      </c>
      <c r="E481" t="str">
        <f t="shared" si="15"/>
        <v>Prediabetes</v>
      </c>
      <c r="F481" t="s">
        <v>2379</v>
      </c>
      <c r="G481" t="s">
        <v>2379</v>
      </c>
      <c r="H481" t="s">
        <v>2379</v>
      </c>
      <c r="I481">
        <v>1</v>
      </c>
      <c r="J481" t="s">
        <v>2381</v>
      </c>
    </row>
    <row r="482" spans="1:10" x14ac:dyDescent="0.35">
      <c r="A482" t="s">
        <v>1889</v>
      </c>
      <c r="B482">
        <v>40.28</v>
      </c>
      <c r="C482" t="str">
        <f t="shared" si="14"/>
        <v>Obesity</v>
      </c>
      <c r="D482">
        <v>8.9</v>
      </c>
      <c r="E482" t="str">
        <f t="shared" si="15"/>
        <v>Diabetes</v>
      </c>
      <c r="F482" t="s">
        <v>2379</v>
      </c>
      <c r="G482" t="s">
        <v>2379</v>
      </c>
      <c r="H482" t="s">
        <v>2379</v>
      </c>
      <c r="I482">
        <v>0</v>
      </c>
      <c r="J482" t="s">
        <v>2379</v>
      </c>
    </row>
    <row r="483" spans="1:10" x14ac:dyDescent="0.35">
      <c r="A483" t="s">
        <v>1888</v>
      </c>
      <c r="B483">
        <v>37.299999999999997</v>
      </c>
      <c r="C483" t="str">
        <f t="shared" si="14"/>
        <v>Obesity</v>
      </c>
      <c r="D483">
        <v>7.79</v>
      </c>
      <c r="E483" t="str">
        <f t="shared" si="15"/>
        <v>Diabetes</v>
      </c>
      <c r="F483" t="s">
        <v>2381</v>
      </c>
      <c r="G483" t="s">
        <v>2379</v>
      </c>
      <c r="H483" t="s">
        <v>2379</v>
      </c>
      <c r="I483">
        <v>0</v>
      </c>
      <c r="J483" t="s">
        <v>2379</v>
      </c>
    </row>
    <row r="484" spans="1:10" x14ac:dyDescent="0.35">
      <c r="A484" t="s">
        <v>1887</v>
      </c>
      <c r="B484">
        <v>54.47</v>
      </c>
      <c r="C484" t="str">
        <f t="shared" si="14"/>
        <v>Obesity</v>
      </c>
      <c r="D484">
        <v>4.49</v>
      </c>
      <c r="E484" t="str">
        <f t="shared" si="15"/>
        <v>Normal</v>
      </c>
      <c r="F484" t="s">
        <v>2381</v>
      </c>
      <c r="G484" t="s">
        <v>2379</v>
      </c>
      <c r="H484" t="s">
        <v>2379</v>
      </c>
      <c r="I484">
        <v>2</v>
      </c>
      <c r="J484" t="s">
        <v>2379</v>
      </c>
    </row>
    <row r="485" spans="1:10" x14ac:dyDescent="0.35">
      <c r="A485" t="s">
        <v>1886</v>
      </c>
      <c r="B485">
        <v>38.06</v>
      </c>
      <c r="C485" t="str">
        <f t="shared" si="14"/>
        <v>Obesity</v>
      </c>
      <c r="D485">
        <v>5.24</v>
      </c>
      <c r="E485" t="str">
        <f t="shared" si="15"/>
        <v>Normal</v>
      </c>
      <c r="F485" t="s">
        <v>2381</v>
      </c>
      <c r="G485" t="s">
        <v>2379</v>
      </c>
      <c r="H485" t="s">
        <v>2381</v>
      </c>
      <c r="I485">
        <v>1</v>
      </c>
      <c r="J485" t="s">
        <v>2379</v>
      </c>
    </row>
    <row r="486" spans="1:10" x14ac:dyDescent="0.35">
      <c r="A486" t="s">
        <v>1885</v>
      </c>
      <c r="B486">
        <v>51.47</v>
      </c>
      <c r="C486" t="str">
        <f t="shared" si="14"/>
        <v>Obesity</v>
      </c>
      <c r="D486">
        <v>9.6</v>
      </c>
      <c r="E486" t="str">
        <f t="shared" si="15"/>
        <v>Diabetes</v>
      </c>
      <c r="F486" t="s">
        <v>2379</v>
      </c>
      <c r="G486" t="s">
        <v>2379</v>
      </c>
      <c r="H486" t="s">
        <v>2379</v>
      </c>
      <c r="I486">
        <v>0</v>
      </c>
      <c r="J486" t="s">
        <v>2379</v>
      </c>
    </row>
    <row r="487" spans="1:10" x14ac:dyDescent="0.35">
      <c r="A487" t="s">
        <v>1884</v>
      </c>
      <c r="B487">
        <v>29.8</v>
      </c>
      <c r="C487" t="str">
        <f t="shared" si="14"/>
        <v>Overweight</v>
      </c>
      <c r="D487">
        <v>5.78</v>
      </c>
      <c r="E487" t="str">
        <f t="shared" si="15"/>
        <v>Prediabetes</v>
      </c>
      <c r="F487" t="s">
        <v>2381</v>
      </c>
      <c r="G487" t="s">
        <v>2379</v>
      </c>
      <c r="H487" t="s">
        <v>2379</v>
      </c>
      <c r="I487">
        <v>0</v>
      </c>
      <c r="J487" t="s">
        <v>2379</v>
      </c>
    </row>
    <row r="488" spans="1:10" x14ac:dyDescent="0.35">
      <c r="A488" t="s">
        <v>1883</v>
      </c>
      <c r="B488">
        <v>49.77</v>
      </c>
      <c r="C488" t="str">
        <f t="shared" si="14"/>
        <v>Obesity</v>
      </c>
      <c r="D488">
        <v>7.02</v>
      </c>
      <c r="E488" t="str">
        <f t="shared" si="15"/>
        <v>Diabetes</v>
      </c>
      <c r="F488" t="s">
        <v>2379</v>
      </c>
      <c r="G488" t="s">
        <v>2379</v>
      </c>
      <c r="H488" t="s">
        <v>2379</v>
      </c>
      <c r="I488">
        <v>0</v>
      </c>
      <c r="J488" t="s">
        <v>2379</v>
      </c>
    </row>
    <row r="489" spans="1:10" x14ac:dyDescent="0.35">
      <c r="A489" t="s">
        <v>1882</v>
      </c>
      <c r="B489">
        <v>25.555</v>
      </c>
      <c r="C489" t="str">
        <f t="shared" si="14"/>
        <v>Overweight</v>
      </c>
      <c r="D489">
        <v>4.09</v>
      </c>
      <c r="E489" t="str">
        <f t="shared" si="15"/>
        <v>Normal</v>
      </c>
      <c r="F489" t="s">
        <v>2381</v>
      </c>
      <c r="G489" t="s">
        <v>2379</v>
      </c>
      <c r="H489" t="s">
        <v>2379</v>
      </c>
      <c r="I489">
        <v>0</v>
      </c>
      <c r="J489" t="s">
        <v>2381</v>
      </c>
    </row>
    <row r="490" spans="1:10" x14ac:dyDescent="0.35">
      <c r="A490" t="s">
        <v>1881</v>
      </c>
      <c r="B490">
        <v>29.64</v>
      </c>
      <c r="C490" t="str">
        <f t="shared" si="14"/>
        <v>Overweight</v>
      </c>
      <c r="D490">
        <v>4.93</v>
      </c>
      <c r="E490" t="str">
        <f t="shared" si="15"/>
        <v>Normal</v>
      </c>
      <c r="F490" t="s">
        <v>2379</v>
      </c>
      <c r="G490" t="s">
        <v>2379</v>
      </c>
      <c r="H490" t="s">
        <v>2381</v>
      </c>
      <c r="I490">
        <v>1</v>
      </c>
      <c r="J490" t="s">
        <v>2379</v>
      </c>
    </row>
    <row r="491" spans="1:10" x14ac:dyDescent="0.35">
      <c r="A491" t="s">
        <v>1880</v>
      </c>
      <c r="B491">
        <v>53.93</v>
      </c>
      <c r="C491" t="str">
        <f t="shared" si="14"/>
        <v>Obesity</v>
      </c>
      <c r="D491">
        <v>5.34</v>
      </c>
      <c r="E491" t="str">
        <f t="shared" si="15"/>
        <v>Normal</v>
      </c>
      <c r="F491" t="s">
        <v>2381</v>
      </c>
      <c r="G491" t="s">
        <v>2379</v>
      </c>
      <c r="H491" t="s">
        <v>2379</v>
      </c>
      <c r="I491">
        <v>2</v>
      </c>
      <c r="J491" t="s">
        <v>2379</v>
      </c>
    </row>
    <row r="492" spans="1:10" x14ac:dyDescent="0.35">
      <c r="A492" t="s">
        <v>1879</v>
      </c>
      <c r="B492">
        <v>28.024999999999999</v>
      </c>
      <c r="C492" t="str">
        <f t="shared" si="14"/>
        <v>Overweight</v>
      </c>
      <c r="D492">
        <v>5.65</v>
      </c>
      <c r="E492" t="str">
        <f t="shared" si="15"/>
        <v>Normal</v>
      </c>
      <c r="F492" t="s">
        <v>2379</v>
      </c>
      <c r="G492" t="s">
        <v>2379</v>
      </c>
      <c r="H492" t="s">
        <v>2379</v>
      </c>
      <c r="I492">
        <v>1</v>
      </c>
      <c r="J492" t="s">
        <v>2381</v>
      </c>
    </row>
    <row r="493" spans="1:10" x14ac:dyDescent="0.35">
      <c r="A493" t="s">
        <v>1878</v>
      </c>
      <c r="B493">
        <v>27.5</v>
      </c>
      <c r="C493" t="str">
        <f t="shared" si="14"/>
        <v>Overweight</v>
      </c>
      <c r="D493">
        <v>4.49</v>
      </c>
      <c r="E493" t="str">
        <f t="shared" si="15"/>
        <v>Normal</v>
      </c>
      <c r="F493" t="s">
        <v>2379</v>
      </c>
      <c r="G493" t="s">
        <v>2379</v>
      </c>
      <c r="H493" t="s">
        <v>2379</v>
      </c>
      <c r="I493">
        <v>0</v>
      </c>
      <c r="J493" t="s">
        <v>2379</v>
      </c>
    </row>
    <row r="494" spans="1:10" x14ac:dyDescent="0.35">
      <c r="A494" t="s">
        <v>1877</v>
      </c>
      <c r="B494">
        <v>21.8</v>
      </c>
      <c r="C494" t="str">
        <f t="shared" si="14"/>
        <v>Normal Weight</v>
      </c>
      <c r="D494">
        <v>10.55</v>
      </c>
      <c r="E494" t="str">
        <f t="shared" si="15"/>
        <v>Diabetes</v>
      </c>
      <c r="F494" t="s">
        <v>2379</v>
      </c>
      <c r="G494" t="s">
        <v>2379</v>
      </c>
      <c r="H494" t="s">
        <v>2379</v>
      </c>
      <c r="I494">
        <v>0</v>
      </c>
      <c r="J494" t="s">
        <v>2381</v>
      </c>
    </row>
    <row r="495" spans="1:10" x14ac:dyDescent="0.35">
      <c r="A495" t="s">
        <v>1876</v>
      </c>
      <c r="B495">
        <v>26.41</v>
      </c>
      <c r="C495" t="str">
        <f t="shared" si="14"/>
        <v>Overweight</v>
      </c>
      <c r="D495">
        <v>4.92</v>
      </c>
      <c r="E495" t="str">
        <f t="shared" si="15"/>
        <v>Normal</v>
      </c>
      <c r="F495" t="s">
        <v>2381</v>
      </c>
      <c r="G495" t="s">
        <v>2379</v>
      </c>
      <c r="H495" t="s">
        <v>2381</v>
      </c>
      <c r="I495">
        <v>1</v>
      </c>
      <c r="J495" t="s">
        <v>2381</v>
      </c>
    </row>
    <row r="496" spans="1:10" x14ac:dyDescent="0.35">
      <c r="A496" t="s">
        <v>1875</v>
      </c>
      <c r="B496">
        <v>27.835000000000001</v>
      </c>
      <c r="C496" t="str">
        <f t="shared" si="14"/>
        <v>Overweight</v>
      </c>
      <c r="D496">
        <v>5.9</v>
      </c>
      <c r="E496" t="str">
        <f t="shared" si="15"/>
        <v>Prediabetes</v>
      </c>
      <c r="F496" t="s">
        <v>2381</v>
      </c>
      <c r="G496" t="s">
        <v>2379</v>
      </c>
      <c r="H496" t="s">
        <v>2379</v>
      </c>
      <c r="I496">
        <v>1</v>
      </c>
      <c r="J496" t="s">
        <v>2381</v>
      </c>
    </row>
    <row r="497" spans="1:10" x14ac:dyDescent="0.35">
      <c r="A497" t="s">
        <v>1874</v>
      </c>
      <c r="B497">
        <v>51.74</v>
      </c>
      <c r="C497" t="str">
        <f t="shared" si="14"/>
        <v>Obesity</v>
      </c>
      <c r="D497">
        <v>4.9800000000000004</v>
      </c>
      <c r="E497" t="str">
        <f t="shared" si="15"/>
        <v>Normal</v>
      </c>
      <c r="F497" t="s">
        <v>2381</v>
      </c>
      <c r="G497" t="s">
        <v>2379</v>
      </c>
      <c r="H497" t="s">
        <v>2379</v>
      </c>
      <c r="I497">
        <v>2</v>
      </c>
      <c r="J497" t="s">
        <v>2379</v>
      </c>
    </row>
    <row r="498" spans="1:10" x14ac:dyDescent="0.35">
      <c r="A498" t="s">
        <v>1873</v>
      </c>
      <c r="B498">
        <v>23.37</v>
      </c>
      <c r="C498" t="str">
        <f t="shared" si="14"/>
        <v>Normal Weight</v>
      </c>
      <c r="D498">
        <v>5.8</v>
      </c>
      <c r="E498" t="str">
        <f t="shared" si="15"/>
        <v>Prediabetes</v>
      </c>
      <c r="F498" t="s">
        <v>2379</v>
      </c>
      <c r="G498" t="s">
        <v>2379</v>
      </c>
      <c r="H498" t="s">
        <v>2379</v>
      </c>
      <c r="I498">
        <v>0</v>
      </c>
      <c r="J498" t="s">
        <v>2381</v>
      </c>
    </row>
    <row r="499" spans="1:10" x14ac:dyDescent="0.35">
      <c r="A499" t="s">
        <v>1872</v>
      </c>
      <c r="B499">
        <v>29.7</v>
      </c>
      <c r="C499" t="str">
        <f t="shared" si="14"/>
        <v>Overweight</v>
      </c>
      <c r="D499">
        <v>6.21</v>
      </c>
      <c r="E499" t="str">
        <f t="shared" si="15"/>
        <v>Prediabetes</v>
      </c>
      <c r="F499" t="s">
        <v>2381</v>
      </c>
      <c r="G499" t="s">
        <v>2379</v>
      </c>
      <c r="H499" t="s">
        <v>2381</v>
      </c>
      <c r="I499">
        <v>1</v>
      </c>
      <c r="J499" t="s">
        <v>2381</v>
      </c>
    </row>
    <row r="500" spans="1:10" x14ac:dyDescent="0.35">
      <c r="A500" t="s">
        <v>1871</v>
      </c>
      <c r="B500">
        <v>20.045000000000002</v>
      </c>
      <c r="C500" t="str">
        <f t="shared" si="14"/>
        <v>Normal Weight</v>
      </c>
      <c r="D500">
        <v>6.17</v>
      </c>
      <c r="E500" t="str">
        <f t="shared" si="15"/>
        <v>Prediabetes</v>
      </c>
      <c r="F500" t="s">
        <v>2379</v>
      </c>
      <c r="G500" t="s">
        <v>2379</v>
      </c>
      <c r="H500" t="s">
        <v>2381</v>
      </c>
      <c r="I500">
        <v>1</v>
      </c>
      <c r="J500" t="s">
        <v>2381</v>
      </c>
    </row>
    <row r="501" spans="1:10" x14ac:dyDescent="0.35">
      <c r="A501" t="s">
        <v>1870</v>
      </c>
      <c r="B501">
        <v>27.83</v>
      </c>
      <c r="C501" t="str">
        <f t="shared" si="14"/>
        <v>Overweight</v>
      </c>
      <c r="D501">
        <v>5.36</v>
      </c>
      <c r="E501" t="str">
        <f t="shared" si="15"/>
        <v>Normal</v>
      </c>
      <c r="F501" t="s">
        <v>2379</v>
      </c>
      <c r="G501" t="s">
        <v>2379</v>
      </c>
      <c r="H501" t="s">
        <v>2379</v>
      </c>
      <c r="I501">
        <v>2</v>
      </c>
      <c r="J501" t="s">
        <v>2379</v>
      </c>
    </row>
    <row r="502" spans="1:10" x14ac:dyDescent="0.35">
      <c r="A502" t="s">
        <v>1869</v>
      </c>
      <c r="B502">
        <v>28.93</v>
      </c>
      <c r="C502" t="str">
        <f t="shared" si="14"/>
        <v>Overweight</v>
      </c>
      <c r="D502">
        <v>5.2</v>
      </c>
      <c r="E502" t="str">
        <f t="shared" si="15"/>
        <v>Normal</v>
      </c>
      <c r="F502" t="s">
        <v>2379</v>
      </c>
      <c r="G502" t="s">
        <v>2379</v>
      </c>
      <c r="H502" t="s">
        <v>2379</v>
      </c>
      <c r="I502">
        <v>0</v>
      </c>
      <c r="J502" t="s">
        <v>2381</v>
      </c>
    </row>
    <row r="503" spans="1:10" x14ac:dyDescent="0.35">
      <c r="A503" t="s">
        <v>1868</v>
      </c>
      <c r="B503">
        <v>33.82</v>
      </c>
      <c r="C503" t="str">
        <f t="shared" si="14"/>
        <v>Obesity</v>
      </c>
      <c r="D503">
        <v>5.42</v>
      </c>
      <c r="E503" t="str">
        <f t="shared" si="15"/>
        <v>Normal</v>
      </c>
      <c r="F503" t="s">
        <v>2379</v>
      </c>
      <c r="G503" t="s">
        <v>2379</v>
      </c>
      <c r="H503" t="s">
        <v>2379</v>
      </c>
      <c r="I503">
        <v>0</v>
      </c>
      <c r="J503" t="s">
        <v>2379</v>
      </c>
    </row>
    <row r="504" spans="1:10" x14ac:dyDescent="0.35">
      <c r="A504" t="s">
        <v>1867</v>
      </c>
      <c r="B504">
        <v>20.234999999999999</v>
      </c>
      <c r="C504" t="str">
        <f t="shared" si="14"/>
        <v>Normal Weight</v>
      </c>
      <c r="D504">
        <v>6.84</v>
      </c>
      <c r="E504" t="str">
        <f t="shared" si="15"/>
        <v>Diabetes</v>
      </c>
      <c r="F504" t="s">
        <v>2379</v>
      </c>
      <c r="G504" t="s">
        <v>2379</v>
      </c>
      <c r="H504" t="s">
        <v>2379</v>
      </c>
      <c r="I504">
        <v>0</v>
      </c>
      <c r="J504" t="s">
        <v>2381</v>
      </c>
    </row>
    <row r="505" spans="1:10" x14ac:dyDescent="0.35">
      <c r="A505" t="s">
        <v>1866</v>
      </c>
      <c r="B505">
        <v>49.2</v>
      </c>
      <c r="C505" t="str">
        <f t="shared" si="14"/>
        <v>Obesity</v>
      </c>
      <c r="D505">
        <v>10.9</v>
      </c>
      <c r="E505" t="str">
        <f t="shared" si="15"/>
        <v>Diabetes</v>
      </c>
      <c r="F505" t="s">
        <v>2381</v>
      </c>
      <c r="G505" t="s">
        <v>2379</v>
      </c>
      <c r="H505" t="s">
        <v>2381</v>
      </c>
      <c r="I505">
        <v>1</v>
      </c>
      <c r="J505" t="s">
        <v>2379</v>
      </c>
    </row>
    <row r="506" spans="1:10" x14ac:dyDescent="0.35">
      <c r="A506" t="s">
        <v>1865</v>
      </c>
      <c r="B506">
        <v>26.4</v>
      </c>
      <c r="C506" t="str">
        <f t="shared" si="14"/>
        <v>Overweight</v>
      </c>
      <c r="D506">
        <v>4.87</v>
      </c>
      <c r="E506" t="str">
        <f t="shared" si="15"/>
        <v>Normal</v>
      </c>
      <c r="F506" t="s">
        <v>2381</v>
      </c>
      <c r="G506" t="s">
        <v>2379</v>
      </c>
      <c r="H506" t="s">
        <v>2379</v>
      </c>
      <c r="I506">
        <v>0</v>
      </c>
      <c r="J506" t="s">
        <v>2381</v>
      </c>
    </row>
    <row r="507" spans="1:10" x14ac:dyDescent="0.35">
      <c r="A507" t="s">
        <v>1864</v>
      </c>
      <c r="B507">
        <v>28.38</v>
      </c>
      <c r="C507" t="str">
        <f t="shared" si="14"/>
        <v>Overweight</v>
      </c>
      <c r="D507">
        <v>6.07</v>
      </c>
      <c r="E507" t="str">
        <f t="shared" si="15"/>
        <v>Prediabetes</v>
      </c>
      <c r="F507" t="s">
        <v>2379</v>
      </c>
      <c r="G507" t="s">
        <v>2379</v>
      </c>
      <c r="H507" t="s">
        <v>2379</v>
      </c>
      <c r="I507">
        <v>1</v>
      </c>
      <c r="J507" t="s">
        <v>2381</v>
      </c>
    </row>
    <row r="508" spans="1:10" x14ac:dyDescent="0.35">
      <c r="A508" t="s">
        <v>1863</v>
      </c>
      <c r="B508">
        <v>24.64</v>
      </c>
      <c r="C508" t="str">
        <f t="shared" si="14"/>
        <v>Normal Weight</v>
      </c>
      <c r="D508">
        <v>4.33</v>
      </c>
      <c r="E508" t="str">
        <f t="shared" si="15"/>
        <v>Normal</v>
      </c>
      <c r="F508" t="s">
        <v>2379</v>
      </c>
      <c r="G508" t="s">
        <v>2379</v>
      </c>
      <c r="H508" t="s">
        <v>2379</v>
      </c>
      <c r="I508">
        <v>0</v>
      </c>
      <c r="J508" t="s">
        <v>2381</v>
      </c>
    </row>
    <row r="509" spans="1:10" x14ac:dyDescent="0.35">
      <c r="A509" t="s">
        <v>1862</v>
      </c>
      <c r="B509">
        <v>39.71</v>
      </c>
      <c r="C509" t="str">
        <f t="shared" si="14"/>
        <v>Obesity</v>
      </c>
      <c r="D509">
        <v>5.83</v>
      </c>
      <c r="E509" t="str">
        <f t="shared" si="15"/>
        <v>Prediabetes</v>
      </c>
      <c r="F509" t="s">
        <v>2379</v>
      </c>
      <c r="G509" t="s">
        <v>2379</v>
      </c>
      <c r="H509" t="s">
        <v>2379</v>
      </c>
      <c r="I509">
        <v>1</v>
      </c>
      <c r="J509" t="s">
        <v>2379</v>
      </c>
    </row>
    <row r="510" spans="1:10" x14ac:dyDescent="0.35">
      <c r="A510" t="s">
        <v>1861</v>
      </c>
      <c r="B510">
        <v>22.22</v>
      </c>
      <c r="C510" t="str">
        <f t="shared" si="14"/>
        <v>Normal Weight</v>
      </c>
      <c r="D510">
        <v>5.5</v>
      </c>
      <c r="E510" t="str">
        <f t="shared" si="15"/>
        <v>Normal</v>
      </c>
      <c r="F510" t="s">
        <v>2379</v>
      </c>
      <c r="G510" t="s">
        <v>2379</v>
      </c>
      <c r="H510" t="s">
        <v>2379</v>
      </c>
      <c r="I510">
        <v>0</v>
      </c>
      <c r="J510" t="s">
        <v>2381</v>
      </c>
    </row>
    <row r="511" spans="1:10" x14ac:dyDescent="0.35">
      <c r="A511" t="s">
        <v>1860</v>
      </c>
      <c r="B511">
        <v>33.344999999999999</v>
      </c>
      <c r="C511" t="str">
        <f t="shared" si="14"/>
        <v>Obesity</v>
      </c>
      <c r="D511">
        <v>4.79</v>
      </c>
      <c r="E511" t="str">
        <f t="shared" si="15"/>
        <v>Normal</v>
      </c>
      <c r="F511" t="s">
        <v>2379</v>
      </c>
      <c r="G511" t="s">
        <v>2379</v>
      </c>
      <c r="H511" t="s">
        <v>2381</v>
      </c>
      <c r="I511">
        <v>1</v>
      </c>
      <c r="J511" t="s">
        <v>2379</v>
      </c>
    </row>
    <row r="512" spans="1:10" x14ac:dyDescent="0.35">
      <c r="A512" t="s">
        <v>1859</v>
      </c>
      <c r="B512">
        <v>24.42</v>
      </c>
      <c r="C512" t="str">
        <f t="shared" si="14"/>
        <v>Normal Weight</v>
      </c>
      <c r="D512">
        <v>5.81</v>
      </c>
      <c r="E512" t="str">
        <f t="shared" si="15"/>
        <v>Prediabetes</v>
      </c>
      <c r="F512" t="s">
        <v>2379</v>
      </c>
      <c r="G512" t="s">
        <v>2379</v>
      </c>
      <c r="H512" t="s">
        <v>2379</v>
      </c>
      <c r="I512">
        <v>1</v>
      </c>
      <c r="J512" t="s">
        <v>2381</v>
      </c>
    </row>
    <row r="513" spans="1:10" x14ac:dyDescent="0.35">
      <c r="A513" t="s">
        <v>1858</v>
      </c>
      <c r="B513">
        <v>29.81</v>
      </c>
      <c r="C513" t="str">
        <f t="shared" si="14"/>
        <v>Overweight</v>
      </c>
      <c r="D513">
        <v>5.58</v>
      </c>
      <c r="E513" t="str">
        <f t="shared" si="15"/>
        <v>Normal</v>
      </c>
      <c r="F513" t="s">
        <v>2379</v>
      </c>
      <c r="G513" t="s">
        <v>2379</v>
      </c>
      <c r="H513" t="s">
        <v>2379</v>
      </c>
      <c r="I513">
        <v>0</v>
      </c>
      <c r="J513" t="s">
        <v>2381</v>
      </c>
    </row>
    <row r="514" spans="1:10" x14ac:dyDescent="0.35">
      <c r="A514" t="s">
        <v>1857</v>
      </c>
      <c r="B514">
        <v>51.18</v>
      </c>
      <c r="C514" t="str">
        <f t="shared" si="14"/>
        <v>Obesity</v>
      </c>
      <c r="D514">
        <v>4.4000000000000004</v>
      </c>
      <c r="E514" t="str">
        <f t="shared" si="15"/>
        <v>Normal</v>
      </c>
      <c r="F514" t="s">
        <v>2381</v>
      </c>
      <c r="G514" t="s">
        <v>2379</v>
      </c>
      <c r="H514" t="s">
        <v>2379</v>
      </c>
      <c r="I514">
        <v>2</v>
      </c>
      <c r="J514" t="s">
        <v>2379</v>
      </c>
    </row>
    <row r="515" spans="1:10" x14ac:dyDescent="0.35">
      <c r="A515" t="s">
        <v>1856</v>
      </c>
      <c r="B515">
        <v>51.37</v>
      </c>
      <c r="C515" t="str">
        <f t="shared" ref="C515:C578" si="16">IF(B515&lt;18.5,"Underweight",
 IF(B515&lt;=24.9,"Normal Weight",
 IF(B515&lt;=29.9,"Overweight","Obesity")))</f>
        <v>Obesity</v>
      </c>
      <c r="D515">
        <v>8.18</v>
      </c>
      <c r="E515" t="str">
        <f t="shared" ref="E515:E578" si="17">IF(D515&lt;5.7,"Normal",IF(D515&lt;=6.4,"Prediabetes","Diabetes"))</f>
        <v>Diabetes</v>
      </c>
      <c r="F515" t="s">
        <v>2381</v>
      </c>
      <c r="G515" t="s">
        <v>2379</v>
      </c>
      <c r="H515" t="s">
        <v>2379</v>
      </c>
      <c r="I515">
        <v>0</v>
      </c>
      <c r="J515" t="s">
        <v>2379</v>
      </c>
    </row>
    <row r="516" spans="1:10" x14ac:dyDescent="0.35">
      <c r="A516" t="s">
        <v>1855</v>
      </c>
      <c r="B516">
        <v>36.19</v>
      </c>
      <c r="C516" t="str">
        <f t="shared" si="16"/>
        <v>Obesity</v>
      </c>
      <c r="D516">
        <v>5.52</v>
      </c>
      <c r="E516" t="str">
        <f t="shared" si="17"/>
        <v>Normal</v>
      </c>
      <c r="F516" t="s">
        <v>2381</v>
      </c>
      <c r="G516" t="s">
        <v>2379</v>
      </c>
      <c r="H516" t="s">
        <v>2379</v>
      </c>
      <c r="I516">
        <v>0</v>
      </c>
      <c r="J516" t="s">
        <v>2379</v>
      </c>
    </row>
    <row r="517" spans="1:10" x14ac:dyDescent="0.35">
      <c r="A517" t="s">
        <v>1854</v>
      </c>
      <c r="B517">
        <v>25.9</v>
      </c>
      <c r="C517" t="str">
        <f t="shared" si="16"/>
        <v>Overweight</v>
      </c>
      <c r="D517">
        <v>4.84</v>
      </c>
      <c r="E517" t="str">
        <f t="shared" si="17"/>
        <v>Normal</v>
      </c>
      <c r="F517" t="s">
        <v>2379</v>
      </c>
      <c r="G517" t="s">
        <v>2379</v>
      </c>
      <c r="H517" t="s">
        <v>2379</v>
      </c>
      <c r="I517">
        <v>0</v>
      </c>
      <c r="J517" t="s">
        <v>2381</v>
      </c>
    </row>
    <row r="518" spans="1:10" x14ac:dyDescent="0.35">
      <c r="A518" t="s">
        <v>1853</v>
      </c>
      <c r="B518">
        <v>35.72</v>
      </c>
      <c r="C518" t="str">
        <f t="shared" si="16"/>
        <v>Obesity</v>
      </c>
      <c r="D518">
        <v>4.08</v>
      </c>
      <c r="E518" t="str">
        <f t="shared" si="17"/>
        <v>Normal</v>
      </c>
      <c r="F518" t="s">
        <v>2379</v>
      </c>
      <c r="G518" t="s">
        <v>2379</v>
      </c>
      <c r="H518" t="s">
        <v>2381</v>
      </c>
      <c r="I518">
        <v>1</v>
      </c>
      <c r="J518" t="s">
        <v>2379</v>
      </c>
    </row>
    <row r="519" spans="1:10" x14ac:dyDescent="0.35">
      <c r="A519" t="s">
        <v>1852</v>
      </c>
      <c r="B519">
        <v>27.94</v>
      </c>
      <c r="C519" t="str">
        <f t="shared" si="16"/>
        <v>Overweight</v>
      </c>
      <c r="D519">
        <v>4.4800000000000004</v>
      </c>
      <c r="E519" t="str">
        <f t="shared" si="17"/>
        <v>Normal</v>
      </c>
      <c r="F519" t="s">
        <v>2379</v>
      </c>
      <c r="G519" t="s">
        <v>2379</v>
      </c>
      <c r="H519" t="s">
        <v>2381</v>
      </c>
      <c r="I519">
        <v>1</v>
      </c>
      <c r="J519" t="s">
        <v>2381</v>
      </c>
    </row>
    <row r="520" spans="1:10" x14ac:dyDescent="0.35">
      <c r="A520" t="s">
        <v>1851</v>
      </c>
      <c r="B520">
        <v>27.1</v>
      </c>
      <c r="C520" t="str">
        <f t="shared" si="16"/>
        <v>Overweight</v>
      </c>
      <c r="D520">
        <v>5.73</v>
      </c>
      <c r="E520" t="str">
        <f t="shared" si="17"/>
        <v>Prediabetes</v>
      </c>
      <c r="F520" t="s">
        <v>2379</v>
      </c>
      <c r="G520" t="s">
        <v>2379</v>
      </c>
      <c r="H520" t="s">
        <v>2379</v>
      </c>
      <c r="I520">
        <v>0</v>
      </c>
      <c r="J520" t="s">
        <v>2381</v>
      </c>
    </row>
    <row r="521" spans="1:10" x14ac:dyDescent="0.35">
      <c r="A521" t="s">
        <v>1850</v>
      </c>
      <c r="B521">
        <v>18.3</v>
      </c>
      <c r="C521" t="str">
        <f t="shared" si="16"/>
        <v>Underweight</v>
      </c>
      <c r="D521">
        <v>5.46</v>
      </c>
      <c r="E521" t="str">
        <f t="shared" si="17"/>
        <v>Normal</v>
      </c>
      <c r="F521" t="s">
        <v>2381</v>
      </c>
      <c r="G521" t="s">
        <v>2379</v>
      </c>
      <c r="H521" t="s">
        <v>2381</v>
      </c>
      <c r="I521">
        <v>1</v>
      </c>
      <c r="J521" t="s">
        <v>2381</v>
      </c>
    </row>
    <row r="522" spans="1:10" x14ac:dyDescent="0.35">
      <c r="A522" t="s">
        <v>1849</v>
      </c>
      <c r="B522">
        <v>25.3</v>
      </c>
      <c r="C522" t="str">
        <f t="shared" si="16"/>
        <v>Overweight</v>
      </c>
      <c r="D522">
        <v>5.0199999999999996</v>
      </c>
      <c r="E522" t="str">
        <f t="shared" si="17"/>
        <v>Normal</v>
      </c>
      <c r="F522" t="s">
        <v>2381</v>
      </c>
      <c r="G522" t="s">
        <v>2379</v>
      </c>
      <c r="H522" t="s">
        <v>2379</v>
      </c>
      <c r="I522">
        <v>1</v>
      </c>
      <c r="J522" t="s">
        <v>2381</v>
      </c>
    </row>
    <row r="523" spans="1:10" x14ac:dyDescent="0.35">
      <c r="A523" t="s">
        <v>1848</v>
      </c>
      <c r="B523">
        <v>38.83</v>
      </c>
      <c r="C523" t="str">
        <f t="shared" si="16"/>
        <v>Obesity</v>
      </c>
      <c r="D523">
        <v>6.36</v>
      </c>
      <c r="E523" t="str">
        <f t="shared" si="17"/>
        <v>Prediabetes</v>
      </c>
      <c r="F523" t="s">
        <v>2379</v>
      </c>
      <c r="G523" t="s">
        <v>2379</v>
      </c>
      <c r="H523" t="s">
        <v>2379</v>
      </c>
      <c r="I523">
        <v>1</v>
      </c>
      <c r="J523" t="s">
        <v>2379</v>
      </c>
    </row>
    <row r="524" spans="1:10" x14ac:dyDescent="0.35">
      <c r="A524" t="s">
        <v>1847</v>
      </c>
      <c r="B524">
        <v>27.6</v>
      </c>
      <c r="C524" t="str">
        <f t="shared" si="16"/>
        <v>Overweight</v>
      </c>
      <c r="D524">
        <v>5.36</v>
      </c>
      <c r="E524" t="str">
        <f t="shared" si="17"/>
        <v>Normal</v>
      </c>
      <c r="F524" t="s">
        <v>2379</v>
      </c>
      <c r="G524" t="s">
        <v>2379</v>
      </c>
      <c r="H524" t="s">
        <v>2379</v>
      </c>
      <c r="I524">
        <v>1</v>
      </c>
      <c r="J524" t="s">
        <v>2379</v>
      </c>
    </row>
    <row r="525" spans="1:10" x14ac:dyDescent="0.35">
      <c r="A525" t="s">
        <v>1846</v>
      </c>
      <c r="B525">
        <v>46.4</v>
      </c>
      <c r="C525" t="str">
        <f t="shared" si="16"/>
        <v>Obesity</v>
      </c>
      <c r="D525">
        <v>8.3699999999999992</v>
      </c>
      <c r="E525" t="str">
        <f t="shared" si="17"/>
        <v>Diabetes</v>
      </c>
      <c r="F525" t="s">
        <v>2381</v>
      </c>
      <c r="G525" t="s">
        <v>2379</v>
      </c>
      <c r="H525" t="s">
        <v>2381</v>
      </c>
      <c r="I525">
        <v>1</v>
      </c>
      <c r="J525" t="s">
        <v>2379</v>
      </c>
    </row>
    <row r="526" spans="1:10" x14ac:dyDescent="0.35">
      <c r="A526" t="s">
        <v>1845</v>
      </c>
      <c r="B526">
        <v>51.92</v>
      </c>
      <c r="C526" t="str">
        <f t="shared" si="16"/>
        <v>Obesity</v>
      </c>
      <c r="D526">
        <v>5.18</v>
      </c>
      <c r="E526" t="str">
        <f t="shared" si="17"/>
        <v>Normal</v>
      </c>
      <c r="F526" t="s">
        <v>2381</v>
      </c>
      <c r="G526" t="s">
        <v>2379</v>
      </c>
      <c r="H526" t="s">
        <v>2381</v>
      </c>
      <c r="I526">
        <v>1</v>
      </c>
      <c r="J526" t="s">
        <v>2379</v>
      </c>
    </row>
    <row r="527" spans="1:10" x14ac:dyDescent="0.35">
      <c r="A527" t="s">
        <v>1844</v>
      </c>
      <c r="B527">
        <v>32.395000000000003</v>
      </c>
      <c r="C527" t="str">
        <f t="shared" si="16"/>
        <v>Obesity</v>
      </c>
      <c r="D527">
        <v>5.68</v>
      </c>
      <c r="E527" t="str">
        <f t="shared" si="17"/>
        <v>Normal</v>
      </c>
      <c r="F527" t="s">
        <v>2381</v>
      </c>
      <c r="G527" t="s">
        <v>2379</v>
      </c>
      <c r="H527" t="s">
        <v>2379</v>
      </c>
      <c r="I527">
        <v>1</v>
      </c>
      <c r="J527" t="s">
        <v>2379</v>
      </c>
    </row>
    <row r="528" spans="1:10" x14ac:dyDescent="0.35">
      <c r="A528" t="s">
        <v>1843</v>
      </c>
      <c r="B528">
        <v>46.19</v>
      </c>
      <c r="C528" t="str">
        <f t="shared" si="16"/>
        <v>Obesity</v>
      </c>
      <c r="D528">
        <v>7.31</v>
      </c>
      <c r="E528" t="str">
        <f t="shared" si="17"/>
        <v>Diabetes</v>
      </c>
      <c r="F528" t="s">
        <v>2381</v>
      </c>
      <c r="G528" t="s">
        <v>2379</v>
      </c>
      <c r="H528" t="s">
        <v>2381</v>
      </c>
      <c r="I528">
        <v>1</v>
      </c>
      <c r="J528" t="s">
        <v>2379</v>
      </c>
    </row>
    <row r="529" spans="1:10" x14ac:dyDescent="0.35">
      <c r="A529" t="s">
        <v>1842</v>
      </c>
      <c r="B529">
        <v>27.93</v>
      </c>
      <c r="C529" t="str">
        <f t="shared" si="16"/>
        <v>Overweight</v>
      </c>
      <c r="D529">
        <v>4.67</v>
      </c>
      <c r="E529" t="str">
        <f t="shared" si="17"/>
        <v>Normal</v>
      </c>
      <c r="F529" t="s">
        <v>2379</v>
      </c>
      <c r="G529" t="s">
        <v>2379</v>
      </c>
      <c r="H529" t="s">
        <v>2381</v>
      </c>
      <c r="I529">
        <v>1</v>
      </c>
      <c r="J529" t="s">
        <v>2379</v>
      </c>
    </row>
    <row r="530" spans="1:10" x14ac:dyDescent="0.35">
      <c r="A530" t="s">
        <v>1841</v>
      </c>
      <c r="B530">
        <v>45.62</v>
      </c>
      <c r="C530" t="str">
        <f t="shared" si="16"/>
        <v>Obesity</v>
      </c>
      <c r="D530">
        <v>6.87</v>
      </c>
      <c r="E530" t="str">
        <f t="shared" si="17"/>
        <v>Diabetes</v>
      </c>
      <c r="F530" t="s">
        <v>2379</v>
      </c>
      <c r="G530" t="s">
        <v>2379</v>
      </c>
      <c r="H530" t="s">
        <v>2379</v>
      </c>
      <c r="I530">
        <v>0</v>
      </c>
      <c r="J530" t="s">
        <v>2379</v>
      </c>
    </row>
    <row r="531" spans="1:10" x14ac:dyDescent="0.35">
      <c r="A531" t="s">
        <v>1840</v>
      </c>
      <c r="B531">
        <v>35.31</v>
      </c>
      <c r="C531" t="str">
        <f t="shared" si="16"/>
        <v>Obesity</v>
      </c>
      <c r="D531">
        <v>5.87</v>
      </c>
      <c r="E531" t="str">
        <f t="shared" si="17"/>
        <v>Prediabetes</v>
      </c>
      <c r="F531" t="s">
        <v>2379</v>
      </c>
      <c r="G531" t="s">
        <v>2379</v>
      </c>
      <c r="H531" t="s">
        <v>2381</v>
      </c>
      <c r="I531">
        <v>1</v>
      </c>
      <c r="J531" t="s">
        <v>2379</v>
      </c>
    </row>
    <row r="532" spans="1:10" x14ac:dyDescent="0.35">
      <c r="A532" t="s">
        <v>1839</v>
      </c>
      <c r="B532">
        <v>30.4</v>
      </c>
      <c r="C532" t="str">
        <f t="shared" si="16"/>
        <v>Obesity</v>
      </c>
      <c r="D532">
        <v>4.07</v>
      </c>
      <c r="E532" t="str">
        <f t="shared" si="17"/>
        <v>Normal</v>
      </c>
      <c r="F532" t="s">
        <v>2381</v>
      </c>
      <c r="G532" t="s">
        <v>2379</v>
      </c>
      <c r="H532" t="s">
        <v>2379</v>
      </c>
      <c r="I532">
        <v>1</v>
      </c>
      <c r="J532" t="s">
        <v>2379</v>
      </c>
    </row>
    <row r="533" spans="1:10" x14ac:dyDescent="0.35">
      <c r="A533" t="s">
        <v>1838</v>
      </c>
      <c r="B533">
        <v>20.13</v>
      </c>
      <c r="C533" t="str">
        <f t="shared" si="16"/>
        <v>Normal Weight</v>
      </c>
      <c r="D533">
        <v>6.47</v>
      </c>
      <c r="E533" t="str">
        <f t="shared" si="17"/>
        <v>Diabetes</v>
      </c>
      <c r="F533" t="s">
        <v>2379</v>
      </c>
      <c r="G533" t="s">
        <v>2379</v>
      </c>
      <c r="H533" t="s">
        <v>2381</v>
      </c>
      <c r="I533">
        <v>1</v>
      </c>
      <c r="J533" t="s">
        <v>2381</v>
      </c>
    </row>
    <row r="534" spans="1:10" x14ac:dyDescent="0.35">
      <c r="A534" t="s">
        <v>1837</v>
      </c>
      <c r="B534">
        <v>23.655000000000001</v>
      </c>
      <c r="C534" t="str">
        <f t="shared" si="16"/>
        <v>Normal Weight</v>
      </c>
      <c r="D534">
        <v>5.14</v>
      </c>
      <c r="E534" t="str">
        <f t="shared" si="17"/>
        <v>Normal</v>
      </c>
      <c r="F534" t="s">
        <v>2379</v>
      </c>
      <c r="G534" t="s">
        <v>2379</v>
      </c>
      <c r="H534" t="s">
        <v>2379</v>
      </c>
      <c r="I534">
        <v>1</v>
      </c>
      <c r="J534" t="s">
        <v>2381</v>
      </c>
    </row>
    <row r="535" spans="1:10" x14ac:dyDescent="0.35">
      <c r="A535" t="s">
        <v>1836</v>
      </c>
      <c r="B535">
        <v>49.05</v>
      </c>
      <c r="C535" t="str">
        <f t="shared" si="16"/>
        <v>Obesity</v>
      </c>
      <c r="D535">
        <v>9.77</v>
      </c>
      <c r="E535" t="str">
        <f t="shared" si="17"/>
        <v>Diabetes</v>
      </c>
      <c r="F535" t="s">
        <v>2381</v>
      </c>
      <c r="G535" t="s">
        <v>2379</v>
      </c>
      <c r="H535" t="s">
        <v>2379</v>
      </c>
      <c r="I535">
        <v>0</v>
      </c>
      <c r="J535" t="s">
        <v>2379</v>
      </c>
    </row>
    <row r="536" spans="1:10" x14ac:dyDescent="0.35">
      <c r="A536" t="s">
        <v>1835</v>
      </c>
      <c r="B536">
        <v>51.94</v>
      </c>
      <c r="C536" t="str">
        <f t="shared" si="16"/>
        <v>Obesity</v>
      </c>
      <c r="D536">
        <v>8.8000000000000007</v>
      </c>
      <c r="E536" t="str">
        <f t="shared" si="17"/>
        <v>Diabetes</v>
      </c>
      <c r="F536" t="s">
        <v>2381</v>
      </c>
      <c r="G536" t="s">
        <v>2379</v>
      </c>
      <c r="H536" t="s">
        <v>2379</v>
      </c>
      <c r="I536">
        <v>2</v>
      </c>
      <c r="J536" t="s">
        <v>2379</v>
      </c>
    </row>
    <row r="537" spans="1:10" x14ac:dyDescent="0.35">
      <c r="A537" t="s">
        <v>1834</v>
      </c>
      <c r="B537">
        <v>29.83</v>
      </c>
      <c r="C537" t="str">
        <f t="shared" si="16"/>
        <v>Overweight</v>
      </c>
      <c r="D537">
        <v>5.84</v>
      </c>
      <c r="E537" t="str">
        <f t="shared" si="17"/>
        <v>Prediabetes</v>
      </c>
      <c r="F537" t="s">
        <v>2379</v>
      </c>
      <c r="G537" t="s">
        <v>2379</v>
      </c>
      <c r="H537" t="s">
        <v>2379</v>
      </c>
      <c r="I537">
        <v>1</v>
      </c>
      <c r="J537" t="s">
        <v>2381</v>
      </c>
    </row>
    <row r="538" spans="1:10" x14ac:dyDescent="0.35">
      <c r="A538" t="s">
        <v>1833</v>
      </c>
      <c r="B538">
        <v>22.6</v>
      </c>
      <c r="C538" t="str">
        <f t="shared" si="16"/>
        <v>Normal Weight</v>
      </c>
      <c r="D538">
        <v>10.43</v>
      </c>
      <c r="E538" t="str">
        <f t="shared" si="17"/>
        <v>Diabetes</v>
      </c>
      <c r="F538" t="s">
        <v>2381</v>
      </c>
      <c r="G538" t="s">
        <v>2379</v>
      </c>
      <c r="H538" t="s">
        <v>2379</v>
      </c>
      <c r="I538">
        <v>1</v>
      </c>
      <c r="J538" t="s">
        <v>2381</v>
      </c>
    </row>
    <row r="539" spans="1:10" x14ac:dyDescent="0.35">
      <c r="A539" t="s">
        <v>1832</v>
      </c>
      <c r="B539">
        <v>46.69</v>
      </c>
      <c r="C539" t="str">
        <f t="shared" si="16"/>
        <v>Obesity</v>
      </c>
      <c r="D539">
        <v>4.25</v>
      </c>
      <c r="E539" t="str">
        <f t="shared" si="17"/>
        <v>Normal</v>
      </c>
      <c r="F539" t="s">
        <v>2381</v>
      </c>
      <c r="G539" t="s">
        <v>2379</v>
      </c>
      <c r="H539" t="s">
        <v>2379</v>
      </c>
      <c r="I539">
        <v>1</v>
      </c>
      <c r="J539" t="s">
        <v>2379</v>
      </c>
    </row>
    <row r="540" spans="1:10" x14ac:dyDescent="0.35">
      <c r="A540" t="s">
        <v>1831</v>
      </c>
      <c r="B540">
        <v>28.49</v>
      </c>
      <c r="C540" t="str">
        <f t="shared" si="16"/>
        <v>Overweight</v>
      </c>
      <c r="D540">
        <v>4.8899999999999997</v>
      </c>
      <c r="E540" t="str">
        <f t="shared" si="17"/>
        <v>Normal</v>
      </c>
      <c r="F540" t="s">
        <v>2379</v>
      </c>
      <c r="G540" t="s">
        <v>2379</v>
      </c>
      <c r="H540" t="s">
        <v>2379</v>
      </c>
      <c r="I540">
        <v>0</v>
      </c>
      <c r="J540" t="s">
        <v>2381</v>
      </c>
    </row>
    <row r="541" spans="1:10" x14ac:dyDescent="0.35">
      <c r="A541" t="s">
        <v>1830</v>
      </c>
      <c r="B541">
        <v>28.5</v>
      </c>
      <c r="C541" t="str">
        <f t="shared" si="16"/>
        <v>Overweight</v>
      </c>
      <c r="D541">
        <v>5.55</v>
      </c>
      <c r="E541" t="str">
        <f t="shared" si="17"/>
        <v>Normal</v>
      </c>
      <c r="F541" t="s">
        <v>2381</v>
      </c>
      <c r="G541" t="s">
        <v>2379</v>
      </c>
      <c r="H541" t="s">
        <v>2379</v>
      </c>
      <c r="I541">
        <v>1</v>
      </c>
      <c r="J541" t="s">
        <v>2381</v>
      </c>
    </row>
    <row r="542" spans="1:10" x14ac:dyDescent="0.35">
      <c r="A542" t="s">
        <v>1829</v>
      </c>
      <c r="B542">
        <v>24.4</v>
      </c>
      <c r="C542" t="str">
        <f t="shared" si="16"/>
        <v>Normal Weight</v>
      </c>
      <c r="D542">
        <v>4.5199999999999996</v>
      </c>
      <c r="E542" t="str">
        <f t="shared" si="17"/>
        <v>Normal</v>
      </c>
      <c r="F542" t="s">
        <v>2379</v>
      </c>
      <c r="G542" t="s">
        <v>2379</v>
      </c>
      <c r="H542" t="s">
        <v>2379</v>
      </c>
      <c r="I542">
        <v>1</v>
      </c>
      <c r="J542" t="s">
        <v>2381</v>
      </c>
    </row>
    <row r="543" spans="1:10" x14ac:dyDescent="0.35">
      <c r="A543" t="s">
        <v>1828</v>
      </c>
      <c r="B543">
        <v>29.15</v>
      </c>
      <c r="C543" t="str">
        <f t="shared" si="16"/>
        <v>Overweight</v>
      </c>
      <c r="D543">
        <v>4.45</v>
      </c>
      <c r="E543" t="str">
        <f t="shared" si="17"/>
        <v>Normal</v>
      </c>
      <c r="F543" t="s">
        <v>2381</v>
      </c>
      <c r="G543" t="s">
        <v>2379</v>
      </c>
      <c r="H543" t="s">
        <v>2379</v>
      </c>
      <c r="I543">
        <v>1</v>
      </c>
      <c r="J543" t="s">
        <v>2381</v>
      </c>
    </row>
    <row r="544" spans="1:10" x14ac:dyDescent="0.35">
      <c r="A544" t="s">
        <v>1827</v>
      </c>
      <c r="B544">
        <v>27.28</v>
      </c>
      <c r="C544" t="str">
        <f t="shared" si="16"/>
        <v>Overweight</v>
      </c>
      <c r="D544">
        <v>4.72</v>
      </c>
      <c r="E544" t="str">
        <f t="shared" si="17"/>
        <v>Normal</v>
      </c>
      <c r="F544" t="s">
        <v>2379</v>
      </c>
      <c r="G544" t="s">
        <v>2380</v>
      </c>
      <c r="H544" t="s">
        <v>2379</v>
      </c>
      <c r="I544">
        <v>1</v>
      </c>
      <c r="J544" t="s">
        <v>2381</v>
      </c>
    </row>
    <row r="545" spans="1:10" x14ac:dyDescent="0.35">
      <c r="A545" t="s">
        <v>1826</v>
      </c>
      <c r="B545">
        <v>32.229999999999997</v>
      </c>
      <c r="C545" t="str">
        <f t="shared" si="16"/>
        <v>Obesity</v>
      </c>
      <c r="D545">
        <v>4.6500000000000004</v>
      </c>
      <c r="E545" t="str">
        <f t="shared" si="17"/>
        <v>Normal</v>
      </c>
      <c r="F545" t="s">
        <v>2381</v>
      </c>
      <c r="G545" t="s">
        <v>2379</v>
      </c>
      <c r="H545" t="s">
        <v>2381</v>
      </c>
      <c r="I545">
        <v>1</v>
      </c>
      <c r="J545" t="s">
        <v>2379</v>
      </c>
    </row>
    <row r="546" spans="1:10" x14ac:dyDescent="0.35">
      <c r="A546" t="s">
        <v>1825</v>
      </c>
      <c r="B546">
        <v>44.2</v>
      </c>
      <c r="C546" t="str">
        <f t="shared" si="16"/>
        <v>Obesity</v>
      </c>
      <c r="D546">
        <v>11.34</v>
      </c>
      <c r="E546" t="str">
        <f t="shared" si="17"/>
        <v>Diabetes</v>
      </c>
      <c r="F546" t="s">
        <v>2381</v>
      </c>
      <c r="G546" t="s">
        <v>2379</v>
      </c>
      <c r="H546" t="s">
        <v>2381</v>
      </c>
      <c r="I546">
        <v>1</v>
      </c>
      <c r="J546" t="s">
        <v>2379</v>
      </c>
    </row>
    <row r="547" spans="1:10" x14ac:dyDescent="0.35">
      <c r="A547" t="s">
        <v>1824</v>
      </c>
      <c r="B547">
        <v>29.734999999999999</v>
      </c>
      <c r="C547" t="str">
        <f t="shared" si="16"/>
        <v>Overweight</v>
      </c>
      <c r="D547">
        <v>4.53</v>
      </c>
      <c r="E547" t="str">
        <f t="shared" si="17"/>
        <v>Normal</v>
      </c>
      <c r="F547" t="s">
        <v>2379</v>
      </c>
      <c r="G547" t="s">
        <v>2379</v>
      </c>
      <c r="H547" t="s">
        <v>2381</v>
      </c>
      <c r="I547">
        <v>1</v>
      </c>
      <c r="J547" t="s">
        <v>2379</v>
      </c>
    </row>
    <row r="548" spans="1:10" x14ac:dyDescent="0.35">
      <c r="A548" t="s">
        <v>1823</v>
      </c>
      <c r="B548">
        <v>28.31</v>
      </c>
      <c r="C548" t="str">
        <f t="shared" si="16"/>
        <v>Overweight</v>
      </c>
      <c r="D548">
        <v>6.35</v>
      </c>
      <c r="E548" t="str">
        <f t="shared" si="17"/>
        <v>Prediabetes</v>
      </c>
      <c r="F548" t="s">
        <v>2379</v>
      </c>
      <c r="G548" t="s">
        <v>2379</v>
      </c>
      <c r="H548" t="s">
        <v>2379</v>
      </c>
      <c r="I548">
        <v>0</v>
      </c>
      <c r="J548" t="s">
        <v>2381</v>
      </c>
    </row>
    <row r="549" spans="1:10" x14ac:dyDescent="0.35">
      <c r="A549" t="s">
        <v>1822</v>
      </c>
      <c r="B549">
        <v>46.62</v>
      </c>
      <c r="C549" t="str">
        <f t="shared" si="16"/>
        <v>Obesity</v>
      </c>
      <c r="D549">
        <v>8.51</v>
      </c>
      <c r="E549" t="str">
        <f t="shared" si="17"/>
        <v>Diabetes</v>
      </c>
      <c r="F549" t="s">
        <v>2379</v>
      </c>
      <c r="G549" t="s">
        <v>2379</v>
      </c>
      <c r="H549" t="s">
        <v>2379</v>
      </c>
      <c r="I549">
        <v>0</v>
      </c>
      <c r="J549" t="s">
        <v>2379</v>
      </c>
    </row>
    <row r="550" spans="1:10" x14ac:dyDescent="0.35">
      <c r="A550" t="s">
        <v>1821</v>
      </c>
      <c r="B550">
        <v>51.75</v>
      </c>
      <c r="C550" t="str">
        <f t="shared" si="16"/>
        <v>Obesity</v>
      </c>
      <c r="D550">
        <v>8.59</v>
      </c>
      <c r="E550" t="str">
        <f t="shared" si="17"/>
        <v>Diabetes</v>
      </c>
      <c r="F550" t="s">
        <v>2381</v>
      </c>
      <c r="G550" t="s">
        <v>2379</v>
      </c>
      <c r="H550" t="s">
        <v>2379</v>
      </c>
      <c r="I550">
        <v>1</v>
      </c>
      <c r="J550" t="s">
        <v>2379</v>
      </c>
    </row>
    <row r="551" spans="1:10" x14ac:dyDescent="0.35">
      <c r="A551" t="s">
        <v>1820</v>
      </c>
      <c r="B551">
        <v>25.7</v>
      </c>
      <c r="C551" t="str">
        <f t="shared" si="16"/>
        <v>Overweight</v>
      </c>
      <c r="D551">
        <v>4.13</v>
      </c>
      <c r="E551" t="str">
        <f t="shared" si="17"/>
        <v>Normal</v>
      </c>
      <c r="F551" t="s">
        <v>2381</v>
      </c>
      <c r="G551" t="s">
        <v>2379</v>
      </c>
      <c r="H551" t="s">
        <v>2379</v>
      </c>
      <c r="I551">
        <v>0</v>
      </c>
      <c r="J551" t="s">
        <v>2381</v>
      </c>
    </row>
    <row r="552" spans="1:10" x14ac:dyDescent="0.35">
      <c r="A552" t="s">
        <v>1819</v>
      </c>
      <c r="B552">
        <v>31.79</v>
      </c>
      <c r="C552" t="str">
        <f t="shared" si="16"/>
        <v>Obesity</v>
      </c>
      <c r="D552">
        <v>4.55</v>
      </c>
      <c r="E552" t="str">
        <f t="shared" si="17"/>
        <v>Normal</v>
      </c>
      <c r="F552" t="s">
        <v>2379</v>
      </c>
      <c r="G552" t="s">
        <v>2379</v>
      </c>
      <c r="H552" t="s">
        <v>2379</v>
      </c>
      <c r="I552">
        <v>0</v>
      </c>
      <c r="J552" t="s">
        <v>2379</v>
      </c>
    </row>
    <row r="553" spans="1:10" x14ac:dyDescent="0.35">
      <c r="A553" t="s">
        <v>1818</v>
      </c>
      <c r="B553">
        <v>24.795000000000002</v>
      </c>
      <c r="C553" t="str">
        <f t="shared" si="16"/>
        <v>Normal Weight</v>
      </c>
      <c r="D553">
        <v>4.5199999999999996</v>
      </c>
      <c r="E553" t="str">
        <f t="shared" si="17"/>
        <v>Normal</v>
      </c>
      <c r="F553" t="s">
        <v>2379</v>
      </c>
      <c r="G553" t="s">
        <v>2379</v>
      </c>
      <c r="H553" t="s">
        <v>2379</v>
      </c>
      <c r="I553">
        <v>0</v>
      </c>
      <c r="J553" t="s">
        <v>2381</v>
      </c>
    </row>
    <row r="554" spans="1:10" x14ac:dyDescent="0.35">
      <c r="A554" t="s">
        <v>1817</v>
      </c>
      <c r="B554">
        <v>53.98</v>
      </c>
      <c r="C554" t="str">
        <f t="shared" si="16"/>
        <v>Obesity</v>
      </c>
      <c r="D554">
        <v>5.07</v>
      </c>
      <c r="E554" t="str">
        <f t="shared" si="17"/>
        <v>Normal</v>
      </c>
      <c r="F554" t="s">
        <v>2379</v>
      </c>
      <c r="G554" t="s">
        <v>2379</v>
      </c>
      <c r="H554" t="s">
        <v>2381</v>
      </c>
      <c r="I554">
        <v>1</v>
      </c>
      <c r="J554" t="s">
        <v>2379</v>
      </c>
    </row>
    <row r="555" spans="1:10" x14ac:dyDescent="0.35">
      <c r="A555" t="s">
        <v>1816</v>
      </c>
      <c r="B555">
        <v>41.325000000000003</v>
      </c>
      <c r="C555" t="str">
        <f t="shared" si="16"/>
        <v>Obesity</v>
      </c>
      <c r="D555">
        <v>4.04</v>
      </c>
      <c r="E555" t="str">
        <f t="shared" si="17"/>
        <v>Normal</v>
      </c>
      <c r="F555" t="s">
        <v>2381</v>
      </c>
      <c r="G555" t="s">
        <v>2379</v>
      </c>
      <c r="H555" t="s">
        <v>2381</v>
      </c>
      <c r="I555">
        <v>1</v>
      </c>
      <c r="J555" t="s">
        <v>2379</v>
      </c>
    </row>
    <row r="556" spans="1:10" x14ac:dyDescent="0.35">
      <c r="A556" t="s">
        <v>1815</v>
      </c>
      <c r="B556">
        <v>51.65</v>
      </c>
      <c r="C556" t="str">
        <f t="shared" si="16"/>
        <v>Obesity</v>
      </c>
      <c r="D556">
        <v>5.3</v>
      </c>
      <c r="E556" t="str">
        <f t="shared" si="17"/>
        <v>Normal</v>
      </c>
      <c r="F556" t="s">
        <v>2381</v>
      </c>
      <c r="G556" t="s">
        <v>2379</v>
      </c>
      <c r="H556" t="s">
        <v>2379</v>
      </c>
      <c r="I556">
        <v>0</v>
      </c>
      <c r="J556" t="s">
        <v>2379</v>
      </c>
    </row>
    <row r="557" spans="1:10" x14ac:dyDescent="0.35">
      <c r="A557" t="s">
        <v>1814</v>
      </c>
      <c r="B557">
        <v>44.52</v>
      </c>
      <c r="C557" t="str">
        <f t="shared" si="16"/>
        <v>Obesity</v>
      </c>
      <c r="D557">
        <v>8.64</v>
      </c>
      <c r="E557" t="str">
        <f t="shared" si="17"/>
        <v>Diabetes</v>
      </c>
      <c r="F557" t="s">
        <v>2381</v>
      </c>
      <c r="G557" t="s">
        <v>2379</v>
      </c>
      <c r="H557" t="s">
        <v>2381</v>
      </c>
      <c r="I557">
        <v>1</v>
      </c>
      <c r="J557" t="s">
        <v>2379</v>
      </c>
    </row>
    <row r="558" spans="1:10" x14ac:dyDescent="0.35">
      <c r="A558" t="s">
        <v>1813</v>
      </c>
      <c r="B558">
        <v>53.29</v>
      </c>
      <c r="C558" t="str">
        <f t="shared" si="16"/>
        <v>Obesity</v>
      </c>
      <c r="D558">
        <v>4.03</v>
      </c>
      <c r="E558" t="str">
        <f t="shared" si="17"/>
        <v>Normal</v>
      </c>
      <c r="F558" t="s">
        <v>2379</v>
      </c>
      <c r="G558" t="s">
        <v>2379</v>
      </c>
      <c r="H558" t="s">
        <v>2381</v>
      </c>
      <c r="I558">
        <v>1</v>
      </c>
      <c r="J558" t="s">
        <v>2379</v>
      </c>
    </row>
    <row r="559" spans="1:10" x14ac:dyDescent="0.35">
      <c r="A559" t="s">
        <v>1812</v>
      </c>
      <c r="B559">
        <v>46.63</v>
      </c>
      <c r="C559" t="str">
        <f t="shared" si="16"/>
        <v>Obesity</v>
      </c>
      <c r="D559">
        <v>4.26</v>
      </c>
      <c r="E559" t="str">
        <f t="shared" si="17"/>
        <v>Normal</v>
      </c>
      <c r="F559" t="s">
        <v>2381</v>
      </c>
      <c r="G559" t="s">
        <v>2379</v>
      </c>
      <c r="H559" t="s">
        <v>2379</v>
      </c>
      <c r="I559">
        <v>2</v>
      </c>
      <c r="J559" t="s">
        <v>2379</v>
      </c>
    </row>
    <row r="560" spans="1:10" x14ac:dyDescent="0.35">
      <c r="A560" t="s">
        <v>1811</v>
      </c>
      <c r="B560">
        <v>28.88</v>
      </c>
      <c r="C560" t="str">
        <f t="shared" si="16"/>
        <v>Overweight</v>
      </c>
      <c r="D560">
        <v>5.35</v>
      </c>
      <c r="E560" t="str">
        <f t="shared" si="17"/>
        <v>Normal</v>
      </c>
      <c r="F560" t="s">
        <v>2379</v>
      </c>
      <c r="G560" t="s">
        <v>2379</v>
      </c>
      <c r="H560" t="s">
        <v>2381</v>
      </c>
      <c r="I560">
        <v>1</v>
      </c>
      <c r="J560" t="s">
        <v>2381</v>
      </c>
    </row>
    <row r="561" spans="1:10" x14ac:dyDescent="0.35">
      <c r="A561" t="s">
        <v>1810</v>
      </c>
      <c r="B561">
        <v>23.98</v>
      </c>
      <c r="C561" t="str">
        <f t="shared" si="16"/>
        <v>Normal Weight</v>
      </c>
      <c r="D561">
        <v>4.9000000000000004</v>
      </c>
      <c r="E561" t="str">
        <f t="shared" si="17"/>
        <v>Normal</v>
      </c>
      <c r="F561" t="s">
        <v>2379</v>
      </c>
      <c r="G561" t="s">
        <v>2379</v>
      </c>
      <c r="H561" t="s">
        <v>2379</v>
      </c>
      <c r="I561">
        <v>0</v>
      </c>
      <c r="J561" t="s">
        <v>2379</v>
      </c>
    </row>
    <row r="562" spans="1:10" x14ac:dyDescent="0.35">
      <c r="A562" t="s">
        <v>1809</v>
      </c>
      <c r="B562">
        <v>23.65</v>
      </c>
      <c r="C562" t="str">
        <f t="shared" si="16"/>
        <v>Normal Weight</v>
      </c>
      <c r="D562">
        <v>4.5</v>
      </c>
      <c r="E562" t="str">
        <f t="shared" si="17"/>
        <v>Normal</v>
      </c>
      <c r="F562" t="s">
        <v>2379</v>
      </c>
      <c r="G562" t="s">
        <v>2379</v>
      </c>
      <c r="H562" t="s">
        <v>2379</v>
      </c>
      <c r="I562">
        <v>0</v>
      </c>
      <c r="J562" t="s">
        <v>2379</v>
      </c>
    </row>
    <row r="563" spans="1:10" x14ac:dyDescent="0.35">
      <c r="A563" t="s">
        <v>1808</v>
      </c>
      <c r="B563">
        <v>49.09</v>
      </c>
      <c r="C563" t="str">
        <f t="shared" si="16"/>
        <v>Obesity</v>
      </c>
      <c r="D563">
        <v>8.3800000000000008</v>
      </c>
      <c r="E563" t="str">
        <f t="shared" si="17"/>
        <v>Diabetes</v>
      </c>
      <c r="F563" t="s">
        <v>2381</v>
      </c>
      <c r="G563" t="s">
        <v>2379</v>
      </c>
      <c r="H563" t="s">
        <v>2379</v>
      </c>
      <c r="I563">
        <v>2</v>
      </c>
      <c r="J563" t="s">
        <v>2379</v>
      </c>
    </row>
    <row r="564" spans="1:10" x14ac:dyDescent="0.35">
      <c r="A564" t="s">
        <v>1807</v>
      </c>
      <c r="B564">
        <v>28.024999999999999</v>
      </c>
      <c r="C564" t="str">
        <f t="shared" si="16"/>
        <v>Overweight</v>
      </c>
      <c r="D564">
        <v>7.03</v>
      </c>
      <c r="E564" t="str">
        <f t="shared" si="17"/>
        <v>Diabetes</v>
      </c>
      <c r="F564" t="s">
        <v>2379</v>
      </c>
      <c r="G564" t="s">
        <v>2379</v>
      </c>
      <c r="H564" t="s">
        <v>2379</v>
      </c>
      <c r="I564">
        <v>0</v>
      </c>
      <c r="J564" t="s">
        <v>2381</v>
      </c>
    </row>
    <row r="565" spans="1:10" x14ac:dyDescent="0.35">
      <c r="A565" t="s">
        <v>1806</v>
      </c>
      <c r="B565">
        <v>43.32</v>
      </c>
      <c r="C565" t="str">
        <f t="shared" si="16"/>
        <v>Obesity</v>
      </c>
      <c r="D565">
        <v>8.75</v>
      </c>
      <c r="E565" t="str">
        <f t="shared" si="17"/>
        <v>Diabetes</v>
      </c>
      <c r="F565" t="s">
        <v>2381</v>
      </c>
      <c r="G565" t="s">
        <v>2379</v>
      </c>
      <c r="H565" t="s">
        <v>2381</v>
      </c>
      <c r="I565">
        <v>1</v>
      </c>
      <c r="J565" t="s">
        <v>2379</v>
      </c>
    </row>
    <row r="566" spans="1:10" x14ac:dyDescent="0.35">
      <c r="A566" t="s">
        <v>1805</v>
      </c>
      <c r="B566">
        <v>45.92</v>
      </c>
      <c r="C566" t="str">
        <f t="shared" si="16"/>
        <v>Obesity</v>
      </c>
      <c r="D566">
        <v>9.51</v>
      </c>
      <c r="E566" t="str">
        <f t="shared" si="17"/>
        <v>Diabetes</v>
      </c>
      <c r="F566" t="s">
        <v>2379</v>
      </c>
      <c r="G566" t="s">
        <v>2379</v>
      </c>
      <c r="H566" t="s">
        <v>2379</v>
      </c>
      <c r="I566">
        <v>0</v>
      </c>
      <c r="J566" t="s">
        <v>2379</v>
      </c>
    </row>
    <row r="567" spans="1:10" x14ac:dyDescent="0.35">
      <c r="A567" t="s">
        <v>1804</v>
      </c>
      <c r="B567">
        <v>44.03</v>
      </c>
      <c r="C567" t="str">
        <f t="shared" si="16"/>
        <v>Obesity</v>
      </c>
      <c r="D567">
        <v>9.36</v>
      </c>
      <c r="E567" t="str">
        <f t="shared" si="17"/>
        <v>Diabetes</v>
      </c>
      <c r="F567" t="s">
        <v>2379</v>
      </c>
      <c r="G567" t="s">
        <v>2379</v>
      </c>
      <c r="H567" t="s">
        <v>2379</v>
      </c>
      <c r="I567">
        <v>0</v>
      </c>
      <c r="J567" t="s">
        <v>2379</v>
      </c>
    </row>
    <row r="568" spans="1:10" x14ac:dyDescent="0.35">
      <c r="A568" t="s">
        <v>1803</v>
      </c>
      <c r="B568">
        <v>24.6</v>
      </c>
      <c r="C568" t="str">
        <f t="shared" si="16"/>
        <v>Normal Weight</v>
      </c>
      <c r="D568">
        <v>4.8099999999999996</v>
      </c>
      <c r="E568" t="str">
        <f t="shared" si="17"/>
        <v>Normal</v>
      </c>
      <c r="F568" t="s">
        <v>2379</v>
      </c>
      <c r="G568" t="s">
        <v>2379</v>
      </c>
      <c r="H568" t="s">
        <v>2379</v>
      </c>
      <c r="I568">
        <v>0</v>
      </c>
      <c r="J568" t="s">
        <v>2381</v>
      </c>
    </row>
    <row r="569" spans="1:10" x14ac:dyDescent="0.35">
      <c r="A569" t="s">
        <v>1802</v>
      </c>
      <c r="B569">
        <v>49.15</v>
      </c>
      <c r="C569" t="str">
        <f t="shared" si="16"/>
        <v>Obesity</v>
      </c>
      <c r="D569">
        <v>8.08</v>
      </c>
      <c r="E569" t="str">
        <f t="shared" si="17"/>
        <v>Diabetes</v>
      </c>
      <c r="F569" t="s">
        <v>2379</v>
      </c>
      <c r="G569" t="s">
        <v>2379</v>
      </c>
      <c r="H569" t="s">
        <v>2379</v>
      </c>
      <c r="I569">
        <v>0</v>
      </c>
      <c r="J569" t="s">
        <v>2379</v>
      </c>
    </row>
    <row r="570" spans="1:10" x14ac:dyDescent="0.35">
      <c r="A570" t="s">
        <v>1801</v>
      </c>
      <c r="B570">
        <v>28.31</v>
      </c>
      <c r="C570" t="str">
        <f t="shared" si="16"/>
        <v>Overweight</v>
      </c>
      <c r="D570">
        <v>6.29</v>
      </c>
      <c r="E570" t="str">
        <f t="shared" si="17"/>
        <v>Prediabetes</v>
      </c>
      <c r="F570" t="s">
        <v>2379</v>
      </c>
      <c r="G570" t="s">
        <v>2379</v>
      </c>
      <c r="H570" t="s">
        <v>2381</v>
      </c>
      <c r="I570">
        <v>1</v>
      </c>
      <c r="J570" t="s">
        <v>2381</v>
      </c>
    </row>
    <row r="571" spans="1:10" x14ac:dyDescent="0.35">
      <c r="A571" t="s">
        <v>1800</v>
      </c>
      <c r="B571">
        <v>22.99</v>
      </c>
      <c r="C571" t="str">
        <f t="shared" si="16"/>
        <v>Normal Weight</v>
      </c>
      <c r="D571">
        <v>6.29</v>
      </c>
      <c r="E571" t="str">
        <f t="shared" si="17"/>
        <v>Prediabetes</v>
      </c>
      <c r="F571" t="s">
        <v>2379</v>
      </c>
      <c r="G571" t="s">
        <v>2379</v>
      </c>
      <c r="H571" t="s">
        <v>2379</v>
      </c>
      <c r="I571">
        <v>1</v>
      </c>
      <c r="J571" t="s">
        <v>2381</v>
      </c>
    </row>
    <row r="572" spans="1:10" x14ac:dyDescent="0.35">
      <c r="A572" t="s">
        <v>1799</v>
      </c>
      <c r="B572">
        <v>29.07</v>
      </c>
      <c r="C572" t="str">
        <f t="shared" si="16"/>
        <v>Overweight</v>
      </c>
      <c r="D572">
        <v>5.12</v>
      </c>
      <c r="E572" t="str">
        <f t="shared" si="17"/>
        <v>Normal</v>
      </c>
      <c r="F572" t="s">
        <v>2379</v>
      </c>
      <c r="G572" t="s">
        <v>2379</v>
      </c>
      <c r="H572" t="s">
        <v>2381</v>
      </c>
      <c r="I572">
        <v>1</v>
      </c>
      <c r="J572" t="s">
        <v>2381</v>
      </c>
    </row>
    <row r="573" spans="1:10" x14ac:dyDescent="0.35">
      <c r="A573" t="s">
        <v>1798</v>
      </c>
      <c r="B573">
        <v>42.02</v>
      </c>
      <c r="C573" t="str">
        <f t="shared" si="16"/>
        <v>Obesity</v>
      </c>
      <c r="D573">
        <v>9.9499999999999993</v>
      </c>
      <c r="E573" t="str">
        <f t="shared" si="17"/>
        <v>Diabetes</v>
      </c>
      <c r="F573" t="s">
        <v>2381</v>
      </c>
      <c r="G573" t="s">
        <v>2379</v>
      </c>
      <c r="H573" t="s">
        <v>2381</v>
      </c>
      <c r="I573">
        <v>1</v>
      </c>
      <c r="J573" t="s">
        <v>2379</v>
      </c>
    </row>
    <row r="574" spans="1:10" x14ac:dyDescent="0.35">
      <c r="A574" t="s">
        <v>1797</v>
      </c>
      <c r="B574">
        <v>49.07</v>
      </c>
      <c r="C574" t="str">
        <f t="shared" si="16"/>
        <v>Obesity</v>
      </c>
      <c r="D574">
        <v>9.08</v>
      </c>
      <c r="E574" t="str">
        <f t="shared" si="17"/>
        <v>Diabetes</v>
      </c>
      <c r="F574" t="s">
        <v>2381</v>
      </c>
      <c r="G574" t="s">
        <v>2379</v>
      </c>
      <c r="H574" t="s">
        <v>2379</v>
      </c>
      <c r="I574">
        <v>1</v>
      </c>
      <c r="J574" t="s">
        <v>2379</v>
      </c>
    </row>
    <row r="575" spans="1:10" x14ac:dyDescent="0.35">
      <c r="A575" t="s">
        <v>1796</v>
      </c>
      <c r="B575">
        <v>19.8</v>
      </c>
      <c r="C575" t="str">
        <f t="shared" si="16"/>
        <v>Normal Weight</v>
      </c>
      <c r="D575">
        <v>4.82</v>
      </c>
      <c r="E575" t="str">
        <f t="shared" si="17"/>
        <v>Normal</v>
      </c>
      <c r="F575" t="s">
        <v>2379</v>
      </c>
      <c r="G575" t="s">
        <v>2379</v>
      </c>
      <c r="H575" t="s">
        <v>2379</v>
      </c>
      <c r="I575">
        <v>0</v>
      </c>
      <c r="J575" t="s">
        <v>2381</v>
      </c>
    </row>
    <row r="576" spans="1:10" x14ac:dyDescent="0.35">
      <c r="A576" t="s">
        <v>1795</v>
      </c>
      <c r="B576">
        <v>27.36</v>
      </c>
      <c r="C576" t="str">
        <f t="shared" si="16"/>
        <v>Overweight</v>
      </c>
      <c r="D576">
        <v>4.6500000000000004</v>
      </c>
      <c r="E576" t="str">
        <f t="shared" si="17"/>
        <v>Normal</v>
      </c>
      <c r="F576" t="s">
        <v>2379</v>
      </c>
      <c r="G576" t="s">
        <v>2380</v>
      </c>
      <c r="H576" t="s">
        <v>2379</v>
      </c>
      <c r="I576">
        <v>1</v>
      </c>
      <c r="J576" t="s">
        <v>2381</v>
      </c>
    </row>
    <row r="577" spans="1:10" x14ac:dyDescent="0.35">
      <c r="A577" t="s">
        <v>1794</v>
      </c>
      <c r="B577">
        <v>42.95</v>
      </c>
      <c r="C577" t="str">
        <f t="shared" si="16"/>
        <v>Obesity</v>
      </c>
      <c r="D577">
        <v>5.16</v>
      </c>
      <c r="E577" t="str">
        <f t="shared" si="17"/>
        <v>Normal</v>
      </c>
      <c r="F577" t="s">
        <v>2381</v>
      </c>
      <c r="G577" t="s">
        <v>2379</v>
      </c>
      <c r="H577" t="s">
        <v>2379</v>
      </c>
      <c r="I577">
        <v>1</v>
      </c>
      <c r="J577" t="s">
        <v>2379</v>
      </c>
    </row>
    <row r="578" spans="1:10" x14ac:dyDescent="0.35">
      <c r="A578" t="s">
        <v>1793</v>
      </c>
      <c r="B578">
        <v>42.66</v>
      </c>
      <c r="C578" t="str">
        <f t="shared" si="16"/>
        <v>Obesity</v>
      </c>
      <c r="D578">
        <v>10.44</v>
      </c>
      <c r="E578" t="str">
        <f t="shared" si="17"/>
        <v>Diabetes</v>
      </c>
      <c r="F578" t="s">
        <v>2379</v>
      </c>
      <c r="G578" t="s">
        <v>2379</v>
      </c>
      <c r="H578" t="s">
        <v>2379</v>
      </c>
      <c r="I578">
        <v>0</v>
      </c>
      <c r="J578" t="s">
        <v>2379</v>
      </c>
    </row>
    <row r="579" spans="1:10" x14ac:dyDescent="0.35">
      <c r="A579" t="s">
        <v>1792</v>
      </c>
      <c r="B579">
        <v>33.630000000000003</v>
      </c>
      <c r="C579" t="str">
        <f t="shared" ref="C579:C642" si="18">IF(B579&lt;18.5,"Underweight",
 IF(B579&lt;=24.9,"Normal Weight",
 IF(B579&lt;=29.9,"Overweight","Obesity")))</f>
        <v>Obesity</v>
      </c>
      <c r="D579">
        <v>5.69</v>
      </c>
      <c r="E579" t="str">
        <f t="shared" ref="E579:E642" si="19">IF(D579&lt;5.7,"Normal",IF(D579&lt;=6.4,"Prediabetes","Diabetes"))</f>
        <v>Normal</v>
      </c>
      <c r="F579" t="s">
        <v>2379</v>
      </c>
      <c r="G579" t="s">
        <v>2379</v>
      </c>
      <c r="H579" t="s">
        <v>2379</v>
      </c>
      <c r="I579">
        <v>1</v>
      </c>
      <c r="J579" t="s">
        <v>2379</v>
      </c>
    </row>
    <row r="580" spans="1:10" x14ac:dyDescent="0.35">
      <c r="A580" t="s">
        <v>1791</v>
      </c>
      <c r="B580">
        <v>26.84</v>
      </c>
      <c r="C580" t="str">
        <f t="shared" si="18"/>
        <v>Overweight</v>
      </c>
      <c r="D580">
        <v>6.5</v>
      </c>
      <c r="E580" t="str">
        <f t="shared" si="19"/>
        <v>Diabetes</v>
      </c>
      <c r="F580" t="s">
        <v>2379</v>
      </c>
      <c r="G580" t="s">
        <v>2379</v>
      </c>
      <c r="H580" t="s">
        <v>2379</v>
      </c>
      <c r="I580">
        <v>0</v>
      </c>
      <c r="J580" t="s">
        <v>2381</v>
      </c>
    </row>
    <row r="581" spans="1:10" x14ac:dyDescent="0.35">
      <c r="A581" t="s">
        <v>1790</v>
      </c>
      <c r="B581">
        <v>28.3</v>
      </c>
      <c r="C581" t="str">
        <f t="shared" si="18"/>
        <v>Overweight</v>
      </c>
      <c r="D581">
        <v>5.73</v>
      </c>
      <c r="E581" t="str">
        <f t="shared" si="19"/>
        <v>Prediabetes</v>
      </c>
      <c r="F581" t="s">
        <v>2379</v>
      </c>
      <c r="G581" t="s">
        <v>2379</v>
      </c>
      <c r="H581" t="s">
        <v>2381</v>
      </c>
      <c r="I581">
        <v>1</v>
      </c>
      <c r="J581" t="s">
        <v>2381</v>
      </c>
    </row>
    <row r="582" spans="1:10" x14ac:dyDescent="0.35">
      <c r="A582" t="s">
        <v>1789</v>
      </c>
      <c r="B582">
        <v>27.06</v>
      </c>
      <c r="C582" t="str">
        <f t="shared" si="18"/>
        <v>Overweight</v>
      </c>
      <c r="D582">
        <v>5.74</v>
      </c>
      <c r="E582" t="str">
        <f t="shared" si="19"/>
        <v>Prediabetes</v>
      </c>
      <c r="F582" t="s">
        <v>2381</v>
      </c>
      <c r="G582" t="s">
        <v>2379</v>
      </c>
      <c r="H582" t="s">
        <v>2379</v>
      </c>
      <c r="I582">
        <v>0</v>
      </c>
      <c r="J582" t="s">
        <v>2381</v>
      </c>
    </row>
    <row r="583" spans="1:10" x14ac:dyDescent="0.35">
      <c r="A583" t="s">
        <v>1788</v>
      </c>
      <c r="B583">
        <v>47.13</v>
      </c>
      <c r="C583" t="str">
        <f t="shared" si="18"/>
        <v>Obesity</v>
      </c>
      <c r="D583">
        <v>8.6999999999999993</v>
      </c>
      <c r="E583" t="str">
        <f t="shared" si="19"/>
        <v>Diabetes</v>
      </c>
      <c r="F583" t="s">
        <v>2379</v>
      </c>
      <c r="G583" t="s">
        <v>2379</v>
      </c>
      <c r="H583" t="s">
        <v>2379</v>
      </c>
      <c r="I583">
        <v>0</v>
      </c>
      <c r="J583" t="s">
        <v>2379</v>
      </c>
    </row>
    <row r="584" spans="1:10" x14ac:dyDescent="0.35">
      <c r="A584" t="s">
        <v>1787</v>
      </c>
      <c r="B584">
        <v>51.72</v>
      </c>
      <c r="C584" t="str">
        <f t="shared" si="18"/>
        <v>Obesity</v>
      </c>
      <c r="D584">
        <v>5.09</v>
      </c>
      <c r="E584" t="str">
        <f t="shared" si="19"/>
        <v>Normal</v>
      </c>
      <c r="F584" t="s">
        <v>2379</v>
      </c>
      <c r="G584" t="s">
        <v>2379</v>
      </c>
      <c r="H584" t="s">
        <v>2379</v>
      </c>
      <c r="I584">
        <v>0</v>
      </c>
      <c r="J584" t="s">
        <v>2379</v>
      </c>
    </row>
    <row r="585" spans="1:10" x14ac:dyDescent="0.35">
      <c r="A585" t="s">
        <v>1786</v>
      </c>
      <c r="B585">
        <v>48.59</v>
      </c>
      <c r="C585" t="str">
        <f t="shared" si="18"/>
        <v>Obesity</v>
      </c>
      <c r="D585">
        <v>5.57</v>
      </c>
      <c r="E585" t="str">
        <f t="shared" si="19"/>
        <v>Normal</v>
      </c>
      <c r="F585" t="s">
        <v>2379</v>
      </c>
      <c r="G585" t="s">
        <v>2379</v>
      </c>
      <c r="H585" t="s">
        <v>2379</v>
      </c>
      <c r="I585">
        <v>0</v>
      </c>
      <c r="J585" t="s">
        <v>2379</v>
      </c>
    </row>
    <row r="586" spans="1:10" x14ac:dyDescent="0.35">
      <c r="A586" t="s">
        <v>1785</v>
      </c>
      <c r="B586">
        <v>45.18</v>
      </c>
      <c r="C586" t="str">
        <f t="shared" si="18"/>
        <v>Obesity</v>
      </c>
      <c r="D586">
        <v>10.87</v>
      </c>
      <c r="E586" t="str">
        <f t="shared" si="19"/>
        <v>Diabetes</v>
      </c>
      <c r="F586" t="s">
        <v>2379</v>
      </c>
      <c r="G586" t="s">
        <v>2379</v>
      </c>
      <c r="H586" t="s">
        <v>2379</v>
      </c>
      <c r="I586">
        <v>0</v>
      </c>
      <c r="J586" t="s">
        <v>2379</v>
      </c>
    </row>
    <row r="587" spans="1:10" x14ac:dyDescent="0.35">
      <c r="A587" t="s">
        <v>1784</v>
      </c>
      <c r="B587">
        <v>27.9</v>
      </c>
      <c r="C587" t="str">
        <f t="shared" si="18"/>
        <v>Overweight</v>
      </c>
      <c r="D587">
        <v>6.02</v>
      </c>
      <c r="E587" t="str">
        <f t="shared" si="19"/>
        <v>Prediabetes</v>
      </c>
      <c r="F587" t="s">
        <v>2379</v>
      </c>
      <c r="G587" t="s">
        <v>2379</v>
      </c>
      <c r="H587" t="s">
        <v>2381</v>
      </c>
      <c r="I587">
        <v>1</v>
      </c>
      <c r="J587" t="s">
        <v>2381</v>
      </c>
    </row>
    <row r="588" spans="1:10" x14ac:dyDescent="0.35">
      <c r="A588" t="s">
        <v>1783</v>
      </c>
      <c r="B588">
        <v>51.33</v>
      </c>
      <c r="C588" t="str">
        <f t="shared" si="18"/>
        <v>Obesity</v>
      </c>
      <c r="D588">
        <v>7</v>
      </c>
      <c r="E588" t="str">
        <f t="shared" si="19"/>
        <v>Diabetes</v>
      </c>
      <c r="F588" t="s">
        <v>2379</v>
      </c>
      <c r="G588" t="s">
        <v>2379</v>
      </c>
      <c r="H588" t="s">
        <v>2379</v>
      </c>
      <c r="I588">
        <v>0</v>
      </c>
      <c r="J588" t="s">
        <v>2379</v>
      </c>
    </row>
    <row r="589" spans="1:10" x14ac:dyDescent="0.35">
      <c r="A589" t="s">
        <v>1782</v>
      </c>
      <c r="B589">
        <v>30.59</v>
      </c>
      <c r="C589" t="str">
        <f t="shared" si="18"/>
        <v>Obesity</v>
      </c>
      <c r="D589">
        <v>5.56</v>
      </c>
      <c r="E589" t="str">
        <f t="shared" si="19"/>
        <v>Normal</v>
      </c>
      <c r="F589" t="s">
        <v>2381</v>
      </c>
      <c r="G589" t="s">
        <v>2379</v>
      </c>
      <c r="H589" t="s">
        <v>2379</v>
      </c>
      <c r="I589">
        <v>1</v>
      </c>
      <c r="J589" t="s">
        <v>2379</v>
      </c>
    </row>
    <row r="590" spans="1:10" x14ac:dyDescent="0.35">
      <c r="A590" t="s">
        <v>1781</v>
      </c>
      <c r="B590">
        <v>39.229999999999997</v>
      </c>
      <c r="C590" t="str">
        <f t="shared" si="18"/>
        <v>Obesity</v>
      </c>
      <c r="D590">
        <v>8.4499999999999993</v>
      </c>
      <c r="E590" t="str">
        <f t="shared" si="19"/>
        <v>Diabetes</v>
      </c>
      <c r="F590" t="s">
        <v>2379</v>
      </c>
      <c r="G590" t="s">
        <v>2379</v>
      </c>
      <c r="H590" t="s">
        <v>2379</v>
      </c>
      <c r="I590">
        <v>0</v>
      </c>
      <c r="J590" t="s">
        <v>2379</v>
      </c>
    </row>
    <row r="591" spans="1:10" x14ac:dyDescent="0.35">
      <c r="A591" t="s">
        <v>1780</v>
      </c>
      <c r="B591">
        <v>19.094999999999999</v>
      </c>
      <c r="C591" t="str">
        <f t="shared" si="18"/>
        <v>Normal Weight</v>
      </c>
      <c r="D591">
        <v>6.19</v>
      </c>
      <c r="E591" t="str">
        <f t="shared" si="19"/>
        <v>Prediabetes</v>
      </c>
      <c r="F591" t="s">
        <v>2379</v>
      </c>
      <c r="G591" t="s">
        <v>2379</v>
      </c>
      <c r="H591" t="s">
        <v>2379</v>
      </c>
      <c r="I591">
        <v>0</v>
      </c>
      <c r="J591" t="s">
        <v>2381</v>
      </c>
    </row>
    <row r="592" spans="1:10" x14ac:dyDescent="0.35">
      <c r="A592" t="s">
        <v>1779</v>
      </c>
      <c r="B592">
        <v>49.72</v>
      </c>
      <c r="C592" t="str">
        <f t="shared" si="18"/>
        <v>Obesity</v>
      </c>
      <c r="D592">
        <v>7.71</v>
      </c>
      <c r="E592" t="str">
        <f t="shared" si="19"/>
        <v>Diabetes</v>
      </c>
      <c r="F592" t="s">
        <v>2379</v>
      </c>
      <c r="G592" t="s">
        <v>2379</v>
      </c>
      <c r="H592" t="s">
        <v>2379</v>
      </c>
      <c r="I592">
        <v>0</v>
      </c>
      <c r="J592" t="s">
        <v>2379</v>
      </c>
    </row>
    <row r="593" spans="1:10" x14ac:dyDescent="0.35">
      <c r="A593" t="s">
        <v>1778</v>
      </c>
      <c r="B593">
        <v>21.754999999999999</v>
      </c>
      <c r="C593" t="str">
        <f t="shared" si="18"/>
        <v>Normal Weight</v>
      </c>
      <c r="D593">
        <v>4.63</v>
      </c>
      <c r="E593" t="str">
        <f t="shared" si="19"/>
        <v>Normal</v>
      </c>
      <c r="F593" t="s">
        <v>2379</v>
      </c>
      <c r="G593" t="s">
        <v>2379</v>
      </c>
      <c r="H593" t="s">
        <v>2381</v>
      </c>
      <c r="I593">
        <v>1</v>
      </c>
      <c r="J593" t="s">
        <v>2381</v>
      </c>
    </row>
    <row r="594" spans="1:10" x14ac:dyDescent="0.35">
      <c r="A594" t="s">
        <v>1777</v>
      </c>
      <c r="B594">
        <v>48.39</v>
      </c>
      <c r="C594" t="str">
        <f t="shared" si="18"/>
        <v>Obesity</v>
      </c>
      <c r="D594">
        <v>4.6100000000000003</v>
      </c>
      <c r="E594" t="str">
        <f t="shared" si="19"/>
        <v>Normal</v>
      </c>
      <c r="F594" t="s">
        <v>2379</v>
      </c>
      <c r="G594" t="s">
        <v>2379</v>
      </c>
      <c r="H594" t="s">
        <v>2379</v>
      </c>
      <c r="I594">
        <v>0</v>
      </c>
      <c r="J594" t="s">
        <v>2379</v>
      </c>
    </row>
    <row r="595" spans="1:10" x14ac:dyDescent="0.35">
      <c r="A595" t="s">
        <v>1776</v>
      </c>
      <c r="B595">
        <v>47.15</v>
      </c>
      <c r="C595" t="str">
        <f t="shared" si="18"/>
        <v>Obesity</v>
      </c>
      <c r="D595">
        <v>9.5299999999999994</v>
      </c>
      <c r="E595" t="str">
        <f t="shared" si="19"/>
        <v>Diabetes</v>
      </c>
      <c r="F595" t="s">
        <v>2381</v>
      </c>
      <c r="G595" t="s">
        <v>2379</v>
      </c>
      <c r="H595" t="s">
        <v>2379</v>
      </c>
      <c r="I595">
        <v>1</v>
      </c>
      <c r="J595" t="s">
        <v>2379</v>
      </c>
    </row>
    <row r="596" spans="1:10" x14ac:dyDescent="0.35">
      <c r="A596" t="s">
        <v>1775</v>
      </c>
      <c r="B596">
        <v>47.59</v>
      </c>
      <c r="C596" t="str">
        <f t="shared" si="18"/>
        <v>Obesity</v>
      </c>
      <c r="D596">
        <v>11.43</v>
      </c>
      <c r="E596" t="str">
        <f t="shared" si="19"/>
        <v>Diabetes</v>
      </c>
      <c r="F596" t="s">
        <v>2381</v>
      </c>
      <c r="G596" t="s">
        <v>2379</v>
      </c>
      <c r="H596" t="s">
        <v>2379</v>
      </c>
      <c r="I596">
        <v>2</v>
      </c>
      <c r="J596" t="s">
        <v>2379</v>
      </c>
    </row>
    <row r="597" spans="1:10" x14ac:dyDescent="0.35">
      <c r="A597" t="s">
        <v>1774</v>
      </c>
      <c r="B597">
        <v>39.81</v>
      </c>
      <c r="C597" t="str">
        <f t="shared" si="18"/>
        <v>Obesity</v>
      </c>
      <c r="D597">
        <v>7.65</v>
      </c>
      <c r="E597" t="str">
        <f t="shared" si="19"/>
        <v>Diabetes</v>
      </c>
      <c r="F597" t="s">
        <v>2381</v>
      </c>
      <c r="G597" t="s">
        <v>2379</v>
      </c>
      <c r="H597" t="s">
        <v>2381</v>
      </c>
      <c r="I597">
        <v>1</v>
      </c>
      <c r="J597" t="s">
        <v>2379</v>
      </c>
    </row>
    <row r="598" spans="1:10" x14ac:dyDescent="0.35">
      <c r="A598" t="s">
        <v>1773</v>
      </c>
      <c r="B598">
        <v>31.02</v>
      </c>
      <c r="C598" t="str">
        <f t="shared" si="18"/>
        <v>Obesity</v>
      </c>
      <c r="D598">
        <v>5.87</v>
      </c>
      <c r="E598" t="str">
        <f t="shared" si="19"/>
        <v>Prediabetes</v>
      </c>
      <c r="F598" t="s">
        <v>2381</v>
      </c>
      <c r="G598" t="s">
        <v>2379</v>
      </c>
      <c r="H598" t="s">
        <v>2379</v>
      </c>
      <c r="I598">
        <v>0</v>
      </c>
      <c r="J598" t="s">
        <v>2379</v>
      </c>
    </row>
    <row r="599" spans="1:10" x14ac:dyDescent="0.35">
      <c r="A599" t="s">
        <v>1772</v>
      </c>
      <c r="B599">
        <v>24.75</v>
      </c>
      <c r="C599" t="str">
        <f t="shared" si="18"/>
        <v>Normal Weight</v>
      </c>
      <c r="D599">
        <v>4.3600000000000003</v>
      </c>
      <c r="E599" t="str">
        <f t="shared" si="19"/>
        <v>Normal</v>
      </c>
      <c r="F599" t="s">
        <v>2381</v>
      </c>
      <c r="G599" t="s">
        <v>2379</v>
      </c>
      <c r="H599" t="s">
        <v>2379</v>
      </c>
      <c r="I599">
        <v>1</v>
      </c>
      <c r="J599" t="s">
        <v>2381</v>
      </c>
    </row>
    <row r="600" spans="1:10" x14ac:dyDescent="0.35">
      <c r="A600" t="s">
        <v>1771</v>
      </c>
      <c r="B600">
        <v>30.114999999999998</v>
      </c>
      <c r="C600" t="str">
        <f t="shared" si="18"/>
        <v>Obesity</v>
      </c>
      <c r="D600">
        <v>10.119999999999999</v>
      </c>
      <c r="E600" t="str">
        <f t="shared" si="19"/>
        <v>Diabetes</v>
      </c>
      <c r="F600" t="s">
        <v>2379</v>
      </c>
      <c r="G600" t="s">
        <v>2379</v>
      </c>
      <c r="H600" t="s">
        <v>2379</v>
      </c>
      <c r="I600">
        <v>3</v>
      </c>
      <c r="J600" t="s">
        <v>2379</v>
      </c>
    </row>
    <row r="601" spans="1:10" x14ac:dyDescent="0.35">
      <c r="A601" t="s">
        <v>1770</v>
      </c>
      <c r="B601">
        <v>26.03</v>
      </c>
      <c r="C601" t="str">
        <f t="shared" si="18"/>
        <v>Overweight</v>
      </c>
      <c r="D601">
        <v>4.01</v>
      </c>
      <c r="E601" t="str">
        <f t="shared" si="19"/>
        <v>Normal</v>
      </c>
      <c r="F601" t="s">
        <v>2379</v>
      </c>
      <c r="G601" t="s">
        <v>2379</v>
      </c>
      <c r="H601" t="s">
        <v>2381</v>
      </c>
      <c r="I601">
        <v>1</v>
      </c>
      <c r="J601" t="s">
        <v>2381</v>
      </c>
    </row>
    <row r="602" spans="1:10" x14ac:dyDescent="0.35">
      <c r="A602" t="s">
        <v>1769</v>
      </c>
      <c r="B602">
        <v>20.045000000000002</v>
      </c>
      <c r="C602" t="str">
        <f t="shared" si="18"/>
        <v>Normal Weight</v>
      </c>
      <c r="D602">
        <v>4.7699999999999996</v>
      </c>
      <c r="E602" t="str">
        <f t="shared" si="19"/>
        <v>Normal</v>
      </c>
      <c r="F602" t="s">
        <v>2381</v>
      </c>
      <c r="G602" t="s">
        <v>2379</v>
      </c>
      <c r="H602" t="s">
        <v>2379</v>
      </c>
      <c r="I602">
        <v>1</v>
      </c>
      <c r="J602" t="s">
        <v>2381</v>
      </c>
    </row>
    <row r="603" spans="1:10" x14ac:dyDescent="0.35">
      <c r="A603" t="s">
        <v>1768</v>
      </c>
      <c r="B603">
        <v>40.24</v>
      </c>
      <c r="C603" t="str">
        <f t="shared" si="18"/>
        <v>Obesity</v>
      </c>
      <c r="D603">
        <v>6.83</v>
      </c>
      <c r="E603" t="str">
        <f t="shared" si="19"/>
        <v>Diabetes</v>
      </c>
      <c r="F603" t="s">
        <v>2379</v>
      </c>
      <c r="G603" t="s">
        <v>2379</v>
      </c>
      <c r="H603" t="s">
        <v>2379</v>
      </c>
      <c r="I603">
        <v>0</v>
      </c>
      <c r="J603" t="s">
        <v>2379</v>
      </c>
    </row>
    <row r="604" spans="1:10" x14ac:dyDescent="0.35">
      <c r="A604" t="s">
        <v>1767</v>
      </c>
      <c r="B604">
        <v>43.15</v>
      </c>
      <c r="C604" t="str">
        <f t="shared" si="18"/>
        <v>Obesity</v>
      </c>
      <c r="D604">
        <v>6.14</v>
      </c>
      <c r="E604" t="str">
        <f t="shared" si="19"/>
        <v>Prediabetes</v>
      </c>
      <c r="F604" t="s">
        <v>2381</v>
      </c>
      <c r="G604" t="s">
        <v>2379</v>
      </c>
      <c r="H604" t="s">
        <v>2381</v>
      </c>
      <c r="I604">
        <v>1</v>
      </c>
      <c r="J604" t="s">
        <v>2379</v>
      </c>
    </row>
    <row r="605" spans="1:10" x14ac:dyDescent="0.35">
      <c r="A605" t="s">
        <v>1766</v>
      </c>
      <c r="B605">
        <v>27.7</v>
      </c>
      <c r="C605" t="str">
        <f t="shared" si="18"/>
        <v>Overweight</v>
      </c>
      <c r="D605">
        <v>5.6</v>
      </c>
      <c r="E605" t="str">
        <f t="shared" si="19"/>
        <v>Normal</v>
      </c>
      <c r="F605" t="s">
        <v>2379</v>
      </c>
      <c r="G605" t="s">
        <v>2379</v>
      </c>
      <c r="H605" t="s">
        <v>2381</v>
      </c>
      <c r="I605">
        <v>1</v>
      </c>
      <c r="J605" t="s">
        <v>2381</v>
      </c>
    </row>
    <row r="606" spans="1:10" x14ac:dyDescent="0.35">
      <c r="A606" t="s">
        <v>1765</v>
      </c>
      <c r="B606">
        <v>45.68</v>
      </c>
      <c r="C606" t="str">
        <f t="shared" si="18"/>
        <v>Obesity</v>
      </c>
      <c r="D606">
        <v>4.8</v>
      </c>
      <c r="E606" t="str">
        <f t="shared" si="19"/>
        <v>Normal</v>
      </c>
      <c r="F606" t="s">
        <v>2379</v>
      </c>
      <c r="G606" t="s">
        <v>2379</v>
      </c>
      <c r="H606" t="s">
        <v>2379</v>
      </c>
      <c r="I606">
        <v>2</v>
      </c>
      <c r="J606" t="s">
        <v>2379</v>
      </c>
    </row>
    <row r="607" spans="1:10" x14ac:dyDescent="0.35">
      <c r="A607" t="s">
        <v>1764</v>
      </c>
      <c r="B607">
        <v>27.3</v>
      </c>
      <c r="C607" t="str">
        <f t="shared" si="18"/>
        <v>Overweight</v>
      </c>
      <c r="D607">
        <v>11.89</v>
      </c>
      <c r="E607" t="str">
        <f t="shared" si="19"/>
        <v>Diabetes</v>
      </c>
      <c r="F607" t="s">
        <v>2379</v>
      </c>
      <c r="G607" t="s">
        <v>2379</v>
      </c>
      <c r="H607" t="s">
        <v>2379</v>
      </c>
      <c r="I607">
        <v>0</v>
      </c>
      <c r="J607" t="s">
        <v>2381</v>
      </c>
    </row>
    <row r="608" spans="1:10" x14ac:dyDescent="0.35">
      <c r="A608" t="s">
        <v>1763</v>
      </c>
      <c r="B608">
        <v>54.45</v>
      </c>
      <c r="C608" t="str">
        <f t="shared" si="18"/>
        <v>Obesity</v>
      </c>
      <c r="D608">
        <v>4.7300000000000004</v>
      </c>
      <c r="E608" t="str">
        <f t="shared" si="19"/>
        <v>Normal</v>
      </c>
      <c r="F608" t="s">
        <v>2381</v>
      </c>
      <c r="G608" t="s">
        <v>2379</v>
      </c>
      <c r="H608" t="s">
        <v>2379</v>
      </c>
      <c r="I608">
        <v>1</v>
      </c>
      <c r="J608" t="s">
        <v>2379</v>
      </c>
    </row>
    <row r="609" spans="1:10" x14ac:dyDescent="0.35">
      <c r="A609" t="s">
        <v>1762</v>
      </c>
      <c r="B609">
        <v>54.43</v>
      </c>
      <c r="C609" t="str">
        <f t="shared" si="18"/>
        <v>Obesity</v>
      </c>
      <c r="D609">
        <v>4.6100000000000003</v>
      </c>
      <c r="E609" t="str">
        <f t="shared" si="19"/>
        <v>Normal</v>
      </c>
      <c r="F609" t="s">
        <v>2381</v>
      </c>
      <c r="G609" t="s">
        <v>2379</v>
      </c>
      <c r="H609" t="s">
        <v>2379</v>
      </c>
      <c r="I609">
        <v>1</v>
      </c>
      <c r="J609" t="s">
        <v>2379</v>
      </c>
    </row>
    <row r="610" spans="1:10" x14ac:dyDescent="0.35">
      <c r="A610" t="s">
        <v>1761</v>
      </c>
      <c r="B610">
        <v>48.01</v>
      </c>
      <c r="C610" t="str">
        <f t="shared" si="18"/>
        <v>Obesity</v>
      </c>
      <c r="D610">
        <v>7.3</v>
      </c>
      <c r="E610" t="str">
        <f t="shared" si="19"/>
        <v>Diabetes</v>
      </c>
      <c r="F610" t="s">
        <v>2379</v>
      </c>
      <c r="G610" t="s">
        <v>2379</v>
      </c>
      <c r="H610" t="s">
        <v>2379</v>
      </c>
      <c r="I610">
        <v>0</v>
      </c>
      <c r="J610" t="s">
        <v>2379</v>
      </c>
    </row>
    <row r="611" spans="1:10" x14ac:dyDescent="0.35">
      <c r="A611" t="s">
        <v>1760</v>
      </c>
      <c r="B611">
        <v>48.32</v>
      </c>
      <c r="C611" t="str">
        <f t="shared" si="18"/>
        <v>Obesity</v>
      </c>
      <c r="D611">
        <v>5.88</v>
      </c>
      <c r="E611" t="str">
        <f t="shared" si="19"/>
        <v>Prediabetes</v>
      </c>
      <c r="F611" t="s">
        <v>2379</v>
      </c>
      <c r="G611" t="s">
        <v>2379</v>
      </c>
      <c r="H611" t="s">
        <v>2379</v>
      </c>
      <c r="I611">
        <v>0</v>
      </c>
      <c r="J611" t="s">
        <v>2379</v>
      </c>
    </row>
    <row r="612" spans="1:10" x14ac:dyDescent="0.35">
      <c r="A612" t="s">
        <v>1759</v>
      </c>
      <c r="B612">
        <v>22.895</v>
      </c>
      <c r="C612" t="str">
        <f t="shared" si="18"/>
        <v>Normal Weight</v>
      </c>
      <c r="D612">
        <v>4.0599999999999996</v>
      </c>
      <c r="E612" t="str">
        <f t="shared" si="19"/>
        <v>Normal</v>
      </c>
      <c r="F612" t="s">
        <v>2379</v>
      </c>
      <c r="G612" t="s">
        <v>2379</v>
      </c>
      <c r="H612" t="s">
        <v>2381</v>
      </c>
      <c r="I612">
        <v>1</v>
      </c>
      <c r="J612" t="s">
        <v>2381</v>
      </c>
    </row>
    <row r="613" spans="1:10" x14ac:dyDescent="0.35">
      <c r="A613" t="s">
        <v>1758</v>
      </c>
      <c r="B613">
        <v>54.85</v>
      </c>
      <c r="C613" t="str">
        <f t="shared" si="18"/>
        <v>Obesity</v>
      </c>
      <c r="D613">
        <v>4.9000000000000004</v>
      </c>
      <c r="E613" t="str">
        <f t="shared" si="19"/>
        <v>Normal</v>
      </c>
      <c r="F613" t="s">
        <v>2379</v>
      </c>
      <c r="G613" t="s">
        <v>2379</v>
      </c>
      <c r="H613" t="s">
        <v>2379</v>
      </c>
      <c r="I613">
        <v>1</v>
      </c>
      <c r="J613" t="s">
        <v>2379</v>
      </c>
    </row>
    <row r="614" spans="1:10" x14ac:dyDescent="0.35">
      <c r="A614" t="s">
        <v>1757</v>
      </c>
      <c r="B614">
        <v>21.85</v>
      </c>
      <c r="C614" t="str">
        <f t="shared" si="18"/>
        <v>Normal Weight</v>
      </c>
      <c r="D614">
        <v>5.52</v>
      </c>
      <c r="E614" t="str">
        <f t="shared" si="19"/>
        <v>Normal</v>
      </c>
      <c r="F614" t="s">
        <v>2379</v>
      </c>
      <c r="G614" t="s">
        <v>2379</v>
      </c>
      <c r="H614" t="s">
        <v>2381</v>
      </c>
      <c r="I614">
        <v>1</v>
      </c>
      <c r="J614" t="s">
        <v>2381</v>
      </c>
    </row>
    <row r="615" spans="1:10" x14ac:dyDescent="0.35">
      <c r="A615" t="s">
        <v>1756</v>
      </c>
      <c r="B615">
        <v>51.86</v>
      </c>
      <c r="C615" t="str">
        <f t="shared" si="18"/>
        <v>Obesity</v>
      </c>
      <c r="D615">
        <v>5.2</v>
      </c>
      <c r="E615" t="str">
        <f t="shared" si="19"/>
        <v>Normal</v>
      </c>
      <c r="F615" t="s">
        <v>2381</v>
      </c>
      <c r="G615" t="s">
        <v>2379</v>
      </c>
      <c r="H615" t="s">
        <v>2379</v>
      </c>
      <c r="I615">
        <v>0</v>
      </c>
      <c r="J615" t="s">
        <v>2379</v>
      </c>
    </row>
    <row r="616" spans="1:10" x14ac:dyDescent="0.35">
      <c r="A616" t="s">
        <v>1755</v>
      </c>
      <c r="B616">
        <v>39.049999999999997</v>
      </c>
      <c r="C616" t="str">
        <f t="shared" si="18"/>
        <v>Obesity</v>
      </c>
      <c r="D616">
        <v>7.59</v>
      </c>
      <c r="E616" t="str">
        <f t="shared" si="19"/>
        <v>Diabetes</v>
      </c>
      <c r="F616" t="s">
        <v>2379</v>
      </c>
      <c r="G616" t="s">
        <v>2379</v>
      </c>
      <c r="H616" t="s">
        <v>2379</v>
      </c>
      <c r="I616">
        <v>3</v>
      </c>
      <c r="J616" t="s">
        <v>2379</v>
      </c>
    </row>
    <row r="617" spans="1:10" x14ac:dyDescent="0.35">
      <c r="A617" t="s">
        <v>1754</v>
      </c>
      <c r="B617">
        <v>31.824999999999999</v>
      </c>
      <c r="C617" t="str">
        <f t="shared" si="18"/>
        <v>Obesity</v>
      </c>
      <c r="D617">
        <v>8.2799999999999994</v>
      </c>
      <c r="E617" t="str">
        <f t="shared" si="19"/>
        <v>Diabetes</v>
      </c>
      <c r="F617" t="s">
        <v>2379</v>
      </c>
      <c r="G617" t="s">
        <v>2379</v>
      </c>
      <c r="H617" t="s">
        <v>2379</v>
      </c>
      <c r="I617">
        <v>3</v>
      </c>
      <c r="J617" t="s">
        <v>2379</v>
      </c>
    </row>
    <row r="618" spans="1:10" x14ac:dyDescent="0.35">
      <c r="A618" t="s">
        <v>1753</v>
      </c>
      <c r="B618">
        <v>46.43</v>
      </c>
      <c r="C618" t="str">
        <f t="shared" si="18"/>
        <v>Obesity</v>
      </c>
      <c r="D618">
        <v>6.72</v>
      </c>
      <c r="E618" t="str">
        <f t="shared" si="19"/>
        <v>Diabetes</v>
      </c>
      <c r="F618" t="s">
        <v>2379</v>
      </c>
      <c r="G618" t="s">
        <v>2379</v>
      </c>
      <c r="H618" t="s">
        <v>2379</v>
      </c>
      <c r="I618">
        <v>0</v>
      </c>
      <c r="J618" t="s">
        <v>2379</v>
      </c>
    </row>
    <row r="619" spans="1:10" x14ac:dyDescent="0.35">
      <c r="A619" t="s">
        <v>1752</v>
      </c>
      <c r="B619">
        <v>53.63</v>
      </c>
      <c r="C619" t="str">
        <f t="shared" si="18"/>
        <v>Obesity</v>
      </c>
      <c r="D619">
        <v>5.47</v>
      </c>
      <c r="E619" t="str">
        <f t="shared" si="19"/>
        <v>Normal</v>
      </c>
      <c r="F619" t="s">
        <v>2381</v>
      </c>
      <c r="G619" t="s">
        <v>2379</v>
      </c>
      <c r="H619" t="s">
        <v>2379</v>
      </c>
      <c r="I619">
        <v>1</v>
      </c>
      <c r="J619" t="s">
        <v>2379</v>
      </c>
    </row>
    <row r="620" spans="1:10" x14ac:dyDescent="0.35">
      <c r="A620" t="s">
        <v>1751</v>
      </c>
      <c r="B620">
        <v>48.7</v>
      </c>
      <c r="C620" t="str">
        <f t="shared" si="18"/>
        <v>Obesity</v>
      </c>
      <c r="D620">
        <v>4.71</v>
      </c>
      <c r="E620" t="str">
        <f t="shared" si="19"/>
        <v>Normal</v>
      </c>
      <c r="F620" t="s">
        <v>2379</v>
      </c>
      <c r="G620" t="s">
        <v>2379</v>
      </c>
      <c r="H620" t="s">
        <v>2379</v>
      </c>
      <c r="I620">
        <v>0</v>
      </c>
      <c r="J620" t="s">
        <v>2379</v>
      </c>
    </row>
    <row r="621" spans="1:10" x14ac:dyDescent="0.35">
      <c r="A621" t="s">
        <v>1750</v>
      </c>
      <c r="B621">
        <v>48.81</v>
      </c>
      <c r="C621" t="str">
        <f t="shared" si="18"/>
        <v>Obesity</v>
      </c>
      <c r="D621">
        <v>5.49</v>
      </c>
      <c r="E621" t="str">
        <f t="shared" si="19"/>
        <v>Normal</v>
      </c>
      <c r="F621" t="s">
        <v>2379</v>
      </c>
      <c r="G621" t="s">
        <v>2379</v>
      </c>
      <c r="H621" t="s">
        <v>2379</v>
      </c>
      <c r="I621">
        <v>0</v>
      </c>
      <c r="J621" t="s">
        <v>2379</v>
      </c>
    </row>
    <row r="622" spans="1:10" x14ac:dyDescent="0.35">
      <c r="A622" t="s">
        <v>1749</v>
      </c>
      <c r="B622">
        <v>47.53</v>
      </c>
      <c r="C622" t="str">
        <f t="shared" si="18"/>
        <v>Obesity</v>
      </c>
      <c r="D622">
        <v>4.72</v>
      </c>
      <c r="E622" t="str">
        <f t="shared" si="19"/>
        <v>Normal</v>
      </c>
      <c r="F622" t="s">
        <v>2379</v>
      </c>
      <c r="G622" t="s">
        <v>2379</v>
      </c>
      <c r="H622" t="s">
        <v>2379</v>
      </c>
      <c r="I622">
        <v>0</v>
      </c>
      <c r="J622" t="s">
        <v>2379</v>
      </c>
    </row>
    <row r="623" spans="1:10" x14ac:dyDescent="0.35">
      <c r="A623" t="s">
        <v>1748</v>
      </c>
      <c r="B623">
        <v>36.85</v>
      </c>
      <c r="C623" t="str">
        <f t="shared" si="18"/>
        <v>Obesity</v>
      </c>
      <c r="D623">
        <v>6.7</v>
      </c>
      <c r="E623" t="str">
        <f t="shared" si="19"/>
        <v>Diabetes</v>
      </c>
      <c r="F623" t="s">
        <v>2379</v>
      </c>
      <c r="G623" t="s">
        <v>2379</v>
      </c>
      <c r="H623" t="s">
        <v>2379</v>
      </c>
      <c r="I623">
        <v>0</v>
      </c>
      <c r="J623" t="s">
        <v>2379</v>
      </c>
    </row>
    <row r="624" spans="1:10" x14ac:dyDescent="0.35">
      <c r="A624" t="s">
        <v>1747</v>
      </c>
      <c r="B624">
        <v>29.3</v>
      </c>
      <c r="C624" t="str">
        <f t="shared" si="18"/>
        <v>Overweight</v>
      </c>
      <c r="D624">
        <v>5.5</v>
      </c>
      <c r="E624" t="str">
        <f t="shared" si="19"/>
        <v>Normal</v>
      </c>
      <c r="F624" t="s">
        <v>2379</v>
      </c>
      <c r="G624" t="s">
        <v>2379</v>
      </c>
      <c r="H624" t="s">
        <v>2379</v>
      </c>
      <c r="I624">
        <v>0</v>
      </c>
      <c r="J624" t="s">
        <v>2379</v>
      </c>
    </row>
    <row r="625" spans="1:10" x14ac:dyDescent="0.35">
      <c r="A625" t="s">
        <v>1746</v>
      </c>
      <c r="B625">
        <v>19.3</v>
      </c>
      <c r="C625" t="str">
        <f t="shared" si="18"/>
        <v>Normal Weight</v>
      </c>
      <c r="D625">
        <v>4.46</v>
      </c>
      <c r="E625" t="str">
        <f t="shared" si="19"/>
        <v>Normal</v>
      </c>
      <c r="F625" t="s">
        <v>2379</v>
      </c>
      <c r="G625" t="s">
        <v>2379</v>
      </c>
      <c r="H625" t="s">
        <v>2379</v>
      </c>
      <c r="I625">
        <v>1</v>
      </c>
      <c r="J625" t="s">
        <v>2381</v>
      </c>
    </row>
    <row r="626" spans="1:10" x14ac:dyDescent="0.35">
      <c r="A626" t="s">
        <v>1745</v>
      </c>
      <c r="B626">
        <v>24.13</v>
      </c>
      <c r="C626" t="str">
        <f t="shared" si="18"/>
        <v>Normal Weight</v>
      </c>
      <c r="D626">
        <v>5.29</v>
      </c>
      <c r="E626" t="str">
        <f t="shared" si="19"/>
        <v>Normal</v>
      </c>
      <c r="F626" t="s">
        <v>2381</v>
      </c>
      <c r="G626" t="s">
        <v>2379</v>
      </c>
      <c r="H626" t="s">
        <v>2381</v>
      </c>
      <c r="I626">
        <v>1</v>
      </c>
      <c r="J626" t="s">
        <v>2381</v>
      </c>
    </row>
    <row r="627" spans="1:10" x14ac:dyDescent="0.35">
      <c r="A627" t="s">
        <v>1744</v>
      </c>
      <c r="B627">
        <v>46.7</v>
      </c>
      <c r="C627" t="str">
        <f t="shared" si="18"/>
        <v>Obesity</v>
      </c>
      <c r="D627">
        <v>10.99</v>
      </c>
      <c r="E627" t="str">
        <f t="shared" si="19"/>
        <v>Diabetes</v>
      </c>
      <c r="F627" t="s">
        <v>2379</v>
      </c>
      <c r="G627" t="s">
        <v>2379</v>
      </c>
      <c r="H627" t="s">
        <v>2379</v>
      </c>
      <c r="I627">
        <v>0</v>
      </c>
      <c r="J627" t="s">
        <v>2379</v>
      </c>
    </row>
    <row r="628" spans="1:10" x14ac:dyDescent="0.35">
      <c r="A628" t="s">
        <v>1743</v>
      </c>
      <c r="B628">
        <v>45.27</v>
      </c>
      <c r="C628" t="str">
        <f t="shared" si="18"/>
        <v>Obesity</v>
      </c>
      <c r="D628">
        <v>5.2</v>
      </c>
      <c r="E628" t="str">
        <f t="shared" si="19"/>
        <v>Normal</v>
      </c>
      <c r="F628" t="s">
        <v>2381</v>
      </c>
      <c r="G628" t="s">
        <v>2379</v>
      </c>
      <c r="H628" t="s">
        <v>2379</v>
      </c>
      <c r="I628">
        <v>0</v>
      </c>
      <c r="J628" t="s">
        <v>2379</v>
      </c>
    </row>
    <row r="629" spans="1:10" x14ac:dyDescent="0.35">
      <c r="A629" t="s">
        <v>1742</v>
      </c>
      <c r="B629">
        <v>44.29</v>
      </c>
      <c r="C629" t="str">
        <f t="shared" si="18"/>
        <v>Obesity</v>
      </c>
      <c r="D629">
        <v>9.66</v>
      </c>
      <c r="E629" t="str">
        <f t="shared" si="19"/>
        <v>Diabetes</v>
      </c>
      <c r="F629" t="s">
        <v>2379</v>
      </c>
      <c r="G629" t="s">
        <v>2379</v>
      </c>
      <c r="H629" t="s">
        <v>2379</v>
      </c>
      <c r="I629">
        <v>2</v>
      </c>
      <c r="J629" t="s">
        <v>2379</v>
      </c>
    </row>
    <row r="630" spans="1:10" x14ac:dyDescent="0.35">
      <c r="A630" t="s">
        <v>1741</v>
      </c>
      <c r="B630">
        <v>54.59</v>
      </c>
      <c r="C630" t="str">
        <f t="shared" si="18"/>
        <v>Obesity</v>
      </c>
      <c r="D630">
        <v>4.22</v>
      </c>
      <c r="E630" t="str">
        <f t="shared" si="19"/>
        <v>Normal</v>
      </c>
      <c r="F630" t="s">
        <v>2381</v>
      </c>
      <c r="G630" t="s">
        <v>2379</v>
      </c>
      <c r="H630" t="s">
        <v>2379</v>
      </c>
      <c r="I630">
        <v>1</v>
      </c>
      <c r="J630" t="s">
        <v>2379</v>
      </c>
    </row>
    <row r="631" spans="1:10" x14ac:dyDescent="0.35">
      <c r="A631" t="s">
        <v>1740</v>
      </c>
      <c r="B631">
        <v>32.965000000000003</v>
      </c>
      <c r="C631" t="str">
        <f t="shared" si="18"/>
        <v>Obesity</v>
      </c>
      <c r="D631">
        <v>11.78</v>
      </c>
      <c r="E631" t="str">
        <f t="shared" si="19"/>
        <v>Diabetes</v>
      </c>
      <c r="F631" t="s">
        <v>2379</v>
      </c>
      <c r="G631" t="s">
        <v>2379</v>
      </c>
      <c r="H631" t="s">
        <v>2379</v>
      </c>
      <c r="I631">
        <v>0</v>
      </c>
      <c r="J631" t="s">
        <v>2379</v>
      </c>
    </row>
    <row r="632" spans="1:10" x14ac:dyDescent="0.35">
      <c r="A632" t="s">
        <v>1739</v>
      </c>
      <c r="B632">
        <v>38.049999999999997</v>
      </c>
      <c r="C632" t="str">
        <f t="shared" si="18"/>
        <v>Obesity</v>
      </c>
      <c r="D632">
        <v>9.6199999999999992</v>
      </c>
      <c r="E632" t="str">
        <f t="shared" si="19"/>
        <v>Diabetes</v>
      </c>
      <c r="F632" t="s">
        <v>2379</v>
      </c>
      <c r="G632" t="s">
        <v>2379</v>
      </c>
      <c r="H632" t="s">
        <v>2379</v>
      </c>
      <c r="I632">
        <v>0</v>
      </c>
      <c r="J632" t="s">
        <v>2379</v>
      </c>
    </row>
    <row r="633" spans="1:10" x14ac:dyDescent="0.35">
      <c r="A633" t="s">
        <v>1738</v>
      </c>
      <c r="B633">
        <v>46.14</v>
      </c>
      <c r="C633" t="str">
        <f t="shared" si="18"/>
        <v>Obesity</v>
      </c>
      <c r="D633">
        <v>10.78</v>
      </c>
      <c r="E633" t="str">
        <f t="shared" si="19"/>
        <v>Diabetes</v>
      </c>
      <c r="F633" t="s">
        <v>2379</v>
      </c>
      <c r="G633" t="s">
        <v>2379</v>
      </c>
      <c r="H633" t="s">
        <v>2379</v>
      </c>
      <c r="I633">
        <v>0</v>
      </c>
      <c r="J633" t="s">
        <v>2379</v>
      </c>
    </row>
    <row r="634" spans="1:10" x14ac:dyDescent="0.35">
      <c r="A634" t="s">
        <v>1737</v>
      </c>
      <c r="B634">
        <v>41.325000000000003</v>
      </c>
      <c r="C634" t="str">
        <f t="shared" si="18"/>
        <v>Obesity</v>
      </c>
      <c r="D634">
        <v>5.1100000000000003</v>
      </c>
      <c r="E634" t="str">
        <f t="shared" si="19"/>
        <v>Normal</v>
      </c>
      <c r="F634" t="s">
        <v>2381</v>
      </c>
      <c r="G634" t="s">
        <v>2379</v>
      </c>
      <c r="H634" t="s">
        <v>2379</v>
      </c>
      <c r="I634">
        <v>2</v>
      </c>
      <c r="J634" t="s">
        <v>2379</v>
      </c>
    </row>
    <row r="635" spans="1:10" x14ac:dyDescent="0.35">
      <c r="A635" t="s">
        <v>1736</v>
      </c>
      <c r="B635">
        <v>44.64</v>
      </c>
      <c r="C635" t="str">
        <f t="shared" si="18"/>
        <v>Obesity</v>
      </c>
      <c r="D635">
        <v>7.18</v>
      </c>
      <c r="E635" t="str">
        <f t="shared" si="19"/>
        <v>Diabetes</v>
      </c>
      <c r="F635" t="s">
        <v>2379</v>
      </c>
      <c r="G635" t="s">
        <v>2379</v>
      </c>
      <c r="H635" t="s">
        <v>2379</v>
      </c>
      <c r="I635">
        <v>0</v>
      </c>
      <c r="J635" t="s">
        <v>2379</v>
      </c>
    </row>
    <row r="636" spans="1:10" x14ac:dyDescent="0.35">
      <c r="A636" t="s">
        <v>1735</v>
      </c>
      <c r="B636">
        <v>25.175000000000001</v>
      </c>
      <c r="C636" t="str">
        <f t="shared" si="18"/>
        <v>Overweight</v>
      </c>
      <c r="D636">
        <v>4.96</v>
      </c>
      <c r="E636" t="str">
        <f t="shared" si="19"/>
        <v>Normal</v>
      </c>
      <c r="F636" t="s">
        <v>2379</v>
      </c>
      <c r="G636" t="s">
        <v>2380</v>
      </c>
      <c r="H636" t="s">
        <v>2379</v>
      </c>
      <c r="I636">
        <v>1</v>
      </c>
      <c r="J636" t="s">
        <v>2379</v>
      </c>
    </row>
    <row r="637" spans="1:10" x14ac:dyDescent="0.35">
      <c r="A637" t="s">
        <v>1734</v>
      </c>
      <c r="B637">
        <v>43.11</v>
      </c>
      <c r="C637" t="str">
        <f t="shared" si="18"/>
        <v>Obesity</v>
      </c>
      <c r="D637">
        <v>4.67</v>
      </c>
      <c r="E637" t="str">
        <f t="shared" si="19"/>
        <v>Normal</v>
      </c>
      <c r="F637" t="s">
        <v>2381</v>
      </c>
      <c r="G637" t="s">
        <v>2379</v>
      </c>
      <c r="H637" t="s">
        <v>2379</v>
      </c>
      <c r="I637">
        <v>0</v>
      </c>
      <c r="J637" t="s">
        <v>2379</v>
      </c>
    </row>
    <row r="638" spans="1:10" x14ac:dyDescent="0.35">
      <c r="A638" t="s">
        <v>1733</v>
      </c>
      <c r="B638">
        <v>53.32</v>
      </c>
      <c r="C638" t="str">
        <f t="shared" si="18"/>
        <v>Obesity</v>
      </c>
      <c r="D638">
        <v>5.0599999999999996</v>
      </c>
      <c r="E638" t="str">
        <f t="shared" si="19"/>
        <v>Normal</v>
      </c>
      <c r="F638" t="s">
        <v>2379</v>
      </c>
      <c r="G638" t="s">
        <v>2379</v>
      </c>
      <c r="H638" t="s">
        <v>2379</v>
      </c>
      <c r="I638">
        <v>0</v>
      </c>
      <c r="J638" t="s">
        <v>2379</v>
      </c>
    </row>
    <row r="639" spans="1:10" x14ac:dyDescent="0.35">
      <c r="A639" t="s">
        <v>1732</v>
      </c>
      <c r="B639">
        <v>38.04</v>
      </c>
      <c r="C639" t="str">
        <f t="shared" si="18"/>
        <v>Obesity</v>
      </c>
      <c r="D639">
        <v>5.0199999999999996</v>
      </c>
      <c r="E639" t="str">
        <f t="shared" si="19"/>
        <v>Normal</v>
      </c>
      <c r="F639" t="s">
        <v>2381</v>
      </c>
      <c r="G639" t="s">
        <v>2379</v>
      </c>
      <c r="H639" t="s">
        <v>2379</v>
      </c>
      <c r="I639">
        <v>1</v>
      </c>
      <c r="J639" t="s">
        <v>2379</v>
      </c>
    </row>
    <row r="640" spans="1:10" x14ac:dyDescent="0.35">
      <c r="A640" t="s">
        <v>1731</v>
      </c>
      <c r="B640">
        <v>37.9</v>
      </c>
      <c r="C640" t="str">
        <f t="shared" si="18"/>
        <v>Obesity</v>
      </c>
      <c r="D640">
        <v>7.76</v>
      </c>
      <c r="E640" t="str">
        <f t="shared" si="19"/>
        <v>Diabetes</v>
      </c>
      <c r="F640" t="s">
        <v>2379</v>
      </c>
      <c r="G640" t="s">
        <v>2379</v>
      </c>
      <c r="H640" t="s">
        <v>2379</v>
      </c>
      <c r="I640">
        <v>0</v>
      </c>
      <c r="J640" t="s">
        <v>2379</v>
      </c>
    </row>
    <row r="641" spans="1:10" x14ac:dyDescent="0.35">
      <c r="A641" t="s">
        <v>1730</v>
      </c>
      <c r="B641">
        <v>39.6</v>
      </c>
      <c r="C641" t="str">
        <f t="shared" si="18"/>
        <v>Obesity</v>
      </c>
      <c r="D641">
        <v>9.32</v>
      </c>
      <c r="E641" t="str">
        <f t="shared" si="19"/>
        <v>Diabetes</v>
      </c>
      <c r="F641" t="s">
        <v>2379</v>
      </c>
      <c r="G641" t="s">
        <v>2379</v>
      </c>
      <c r="H641" t="s">
        <v>2379</v>
      </c>
      <c r="I641">
        <v>0</v>
      </c>
      <c r="J641" t="s">
        <v>2379</v>
      </c>
    </row>
    <row r="642" spans="1:10" x14ac:dyDescent="0.35">
      <c r="A642" t="s">
        <v>1729</v>
      </c>
      <c r="B642">
        <v>50.92</v>
      </c>
      <c r="C642" t="str">
        <f t="shared" si="18"/>
        <v>Obesity</v>
      </c>
      <c r="D642">
        <v>5.31</v>
      </c>
      <c r="E642" t="str">
        <f t="shared" si="19"/>
        <v>Normal</v>
      </c>
      <c r="F642" t="s">
        <v>2381</v>
      </c>
      <c r="G642" t="s">
        <v>2379</v>
      </c>
      <c r="H642" t="s">
        <v>2379</v>
      </c>
      <c r="I642">
        <v>1</v>
      </c>
      <c r="J642" t="s">
        <v>2379</v>
      </c>
    </row>
    <row r="643" spans="1:10" x14ac:dyDescent="0.35">
      <c r="A643" t="s">
        <v>1728</v>
      </c>
      <c r="B643">
        <v>21.85</v>
      </c>
      <c r="C643" t="str">
        <f t="shared" ref="C643:C706" si="20">IF(B643&lt;18.5,"Underweight",
 IF(B643&lt;=24.9,"Normal Weight",
 IF(B643&lt;=29.9,"Overweight","Obesity")))</f>
        <v>Normal Weight</v>
      </c>
      <c r="D643">
        <v>5.56</v>
      </c>
      <c r="E643" t="str">
        <f t="shared" ref="E643:E706" si="21">IF(D643&lt;5.7,"Normal",IF(D643&lt;=6.4,"Prediabetes","Diabetes"))</f>
        <v>Normal</v>
      </c>
      <c r="F643" t="s">
        <v>2381</v>
      </c>
      <c r="G643" t="s">
        <v>2379</v>
      </c>
      <c r="H643" t="s">
        <v>2379</v>
      </c>
      <c r="I643">
        <v>0</v>
      </c>
      <c r="J643" t="s">
        <v>2381</v>
      </c>
    </row>
    <row r="644" spans="1:10" x14ac:dyDescent="0.35">
      <c r="A644" t="s">
        <v>1727</v>
      </c>
      <c r="B644">
        <v>36.08</v>
      </c>
      <c r="C644" t="str">
        <f t="shared" si="20"/>
        <v>Obesity</v>
      </c>
      <c r="D644">
        <v>7.11</v>
      </c>
      <c r="E644" t="str">
        <f t="shared" si="21"/>
        <v>Diabetes</v>
      </c>
      <c r="F644" t="s">
        <v>2381</v>
      </c>
      <c r="G644" t="s">
        <v>2379</v>
      </c>
      <c r="H644" t="s">
        <v>2381</v>
      </c>
      <c r="I644">
        <v>1</v>
      </c>
      <c r="J644" t="s">
        <v>2379</v>
      </c>
    </row>
    <row r="645" spans="1:10" x14ac:dyDescent="0.35">
      <c r="A645" t="s">
        <v>1726</v>
      </c>
      <c r="B645">
        <v>40.44</v>
      </c>
      <c r="C645" t="str">
        <f t="shared" si="20"/>
        <v>Obesity</v>
      </c>
      <c r="D645">
        <v>5.13</v>
      </c>
      <c r="E645" t="str">
        <f t="shared" si="21"/>
        <v>Normal</v>
      </c>
      <c r="F645" t="s">
        <v>2381</v>
      </c>
      <c r="G645" t="s">
        <v>2379</v>
      </c>
      <c r="H645" t="s">
        <v>2381</v>
      </c>
      <c r="I645">
        <v>1</v>
      </c>
      <c r="J645" t="s">
        <v>2379</v>
      </c>
    </row>
    <row r="646" spans="1:10" x14ac:dyDescent="0.35">
      <c r="A646" t="s">
        <v>1725</v>
      </c>
      <c r="B646">
        <v>38.094999999999999</v>
      </c>
      <c r="C646" t="str">
        <f t="shared" si="20"/>
        <v>Obesity</v>
      </c>
      <c r="D646">
        <v>10.199999999999999</v>
      </c>
      <c r="E646" t="str">
        <f t="shared" si="21"/>
        <v>Diabetes</v>
      </c>
      <c r="F646" t="s">
        <v>2379</v>
      </c>
      <c r="G646" t="s">
        <v>2379</v>
      </c>
      <c r="H646" t="s">
        <v>2379</v>
      </c>
      <c r="I646">
        <v>0</v>
      </c>
      <c r="J646" t="s">
        <v>2379</v>
      </c>
    </row>
    <row r="647" spans="1:10" x14ac:dyDescent="0.35">
      <c r="A647" t="s">
        <v>1724</v>
      </c>
      <c r="B647">
        <v>44.95</v>
      </c>
      <c r="C647" t="str">
        <f t="shared" si="20"/>
        <v>Obesity</v>
      </c>
      <c r="D647">
        <v>10.4</v>
      </c>
      <c r="E647" t="str">
        <f t="shared" si="21"/>
        <v>Diabetes</v>
      </c>
      <c r="F647" t="s">
        <v>2379</v>
      </c>
      <c r="G647" t="s">
        <v>2379</v>
      </c>
      <c r="H647" t="s">
        <v>2379</v>
      </c>
      <c r="I647">
        <v>0</v>
      </c>
      <c r="J647" t="s">
        <v>2379</v>
      </c>
    </row>
    <row r="648" spans="1:10" x14ac:dyDescent="0.35">
      <c r="A648" t="s">
        <v>1723</v>
      </c>
      <c r="B648">
        <v>35.54</v>
      </c>
      <c r="C648" t="str">
        <f t="shared" si="20"/>
        <v>Obesity</v>
      </c>
      <c r="D648">
        <v>10.67</v>
      </c>
      <c r="E648" t="str">
        <f t="shared" si="21"/>
        <v>Diabetes</v>
      </c>
      <c r="F648" t="s">
        <v>2379</v>
      </c>
      <c r="G648" t="s">
        <v>2379</v>
      </c>
      <c r="H648" t="s">
        <v>2379</v>
      </c>
      <c r="I648">
        <v>0</v>
      </c>
      <c r="J648" t="s">
        <v>2379</v>
      </c>
    </row>
    <row r="649" spans="1:10" x14ac:dyDescent="0.35">
      <c r="A649" t="s">
        <v>1722</v>
      </c>
      <c r="B649">
        <v>39.799999999999997</v>
      </c>
      <c r="C649" t="str">
        <f t="shared" si="20"/>
        <v>Obesity</v>
      </c>
      <c r="D649">
        <v>4.6500000000000004</v>
      </c>
      <c r="E649" t="str">
        <f t="shared" si="21"/>
        <v>Normal</v>
      </c>
      <c r="F649" t="s">
        <v>2381</v>
      </c>
      <c r="G649" t="s">
        <v>2379</v>
      </c>
      <c r="H649" t="s">
        <v>2379</v>
      </c>
      <c r="I649">
        <v>2</v>
      </c>
      <c r="J649" t="s">
        <v>2379</v>
      </c>
    </row>
    <row r="650" spans="1:10" x14ac:dyDescent="0.35">
      <c r="A650" t="s">
        <v>1721</v>
      </c>
      <c r="B650">
        <v>33.659999999999997</v>
      </c>
      <c r="C650" t="str">
        <f t="shared" si="20"/>
        <v>Obesity</v>
      </c>
      <c r="D650">
        <v>5.65</v>
      </c>
      <c r="E650" t="str">
        <f t="shared" si="21"/>
        <v>Normal</v>
      </c>
      <c r="F650" t="s">
        <v>2381</v>
      </c>
      <c r="G650" t="s">
        <v>2379</v>
      </c>
      <c r="H650" t="s">
        <v>2379</v>
      </c>
      <c r="I650">
        <v>2</v>
      </c>
      <c r="J650" t="s">
        <v>2379</v>
      </c>
    </row>
    <row r="651" spans="1:10" x14ac:dyDescent="0.35">
      <c r="A651" t="s">
        <v>1720</v>
      </c>
      <c r="B651">
        <v>35.5</v>
      </c>
      <c r="C651" t="str">
        <f t="shared" si="20"/>
        <v>Obesity</v>
      </c>
      <c r="D651">
        <v>11.97</v>
      </c>
      <c r="E651" t="str">
        <f t="shared" si="21"/>
        <v>Diabetes</v>
      </c>
      <c r="F651" t="s">
        <v>2379</v>
      </c>
      <c r="G651" t="s">
        <v>2379</v>
      </c>
      <c r="H651" t="s">
        <v>2379</v>
      </c>
      <c r="I651">
        <v>0</v>
      </c>
      <c r="J651" t="s">
        <v>2379</v>
      </c>
    </row>
    <row r="652" spans="1:10" x14ac:dyDescent="0.35">
      <c r="A652" t="s">
        <v>1719</v>
      </c>
      <c r="B652">
        <v>41.63</v>
      </c>
      <c r="C652" t="str">
        <f t="shared" si="20"/>
        <v>Obesity</v>
      </c>
      <c r="D652">
        <v>6.71</v>
      </c>
      <c r="E652" t="str">
        <f t="shared" si="21"/>
        <v>Diabetes</v>
      </c>
      <c r="F652" t="s">
        <v>2379</v>
      </c>
      <c r="G652" t="s">
        <v>2379</v>
      </c>
      <c r="H652" t="s">
        <v>2379</v>
      </c>
      <c r="I652">
        <v>0</v>
      </c>
      <c r="J652" t="s">
        <v>2379</v>
      </c>
    </row>
    <row r="653" spans="1:10" x14ac:dyDescent="0.35">
      <c r="A653" t="s">
        <v>1718</v>
      </c>
      <c r="B653">
        <v>46.49</v>
      </c>
      <c r="C653" t="str">
        <f t="shared" si="20"/>
        <v>Obesity</v>
      </c>
      <c r="D653">
        <v>11.92</v>
      </c>
      <c r="E653" t="str">
        <f t="shared" si="21"/>
        <v>Diabetes</v>
      </c>
      <c r="F653" t="s">
        <v>2379</v>
      </c>
      <c r="G653" t="s">
        <v>2379</v>
      </c>
      <c r="H653" t="s">
        <v>2379</v>
      </c>
      <c r="I653">
        <v>0</v>
      </c>
      <c r="J653" t="s">
        <v>2379</v>
      </c>
    </row>
    <row r="654" spans="1:10" x14ac:dyDescent="0.35">
      <c r="A654" t="s">
        <v>1717</v>
      </c>
      <c r="B654">
        <v>43.29</v>
      </c>
      <c r="C654" t="str">
        <f t="shared" si="20"/>
        <v>Obesity</v>
      </c>
      <c r="D654">
        <v>5.35</v>
      </c>
      <c r="E654" t="str">
        <f t="shared" si="21"/>
        <v>Normal</v>
      </c>
      <c r="F654" t="s">
        <v>2379</v>
      </c>
      <c r="G654" t="s">
        <v>2379</v>
      </c>
      <c r="H654" t="s">
        <v>2379</v>
      </c>
      <c r="I654">
        <v>2</v>
      </c>
      <c r="J654" t="s">
        <v>2379</v>
      </c>
    </row>
    <row r="655" spans="1:10" x14ac:dyDescent="0.35">
      <c r="A655" t="s">
        <v>1716</v>
      </c>
      <c r="B655">
        <v>43.08</v>
      </c>
      <c r="C655" t="str">
        <f t="shared" si="20"/>
        <v>Obesity</v>
      </c>
      <c r="D655">
        <v>8.9600000000000009</v>
      </c>
      <c r="E655" t="str">
        <f t="shared" si="21"/>
        <v>Diabetes</v>
      </c>
      <c r="F655" t="s">
        <v>2381</v>
      </c>
      <c r="G655" t="s">
        <v>2379</v>
      </c>
      <c r="H655" t="s">
        <v>2379</v>
      </c>
      <c r="I655">
        <v>1</v>
      </c>
      <c r="J655" t="s">
        <v>2379</v>
      </c>
    </row>
    <row r="656" spans="1:10" x14ac:dyDescent="0.35">
      <c r="A656" t="s">
        <v>1715</v>
      </c>
      <c r="B656">
        <v>39.07</v>
      </c>
      <c r="C656" t="str">
        <f t="shared" si="20"/>
        <v>Obesity</v>
      </c>
      <c r="D656">
        <v>11.93</v>
      </c>
      <c r="E656" t="str">
        <f t="shared" si="21"/>
        <v>Diabetes</v>
      </c>
      <c r="F656" t="s">
        <v>2379</v>
      </c>
      <c r="G656" t="s">
        <v>2379</v>
      </c>
      <c r="H656" t="s">
        <v>2379</v>
      </c>
      <c r="I656">
        <v>0</v>
      </c>
      <c r="J656" t="s">
        <v>2379</v>
      </c>
    </row>
    <row r="657" spans="1:10" x14ac:dyDescent="0.35">
      <c r="A657" t="s">
        <v>1714</v>
      </c>
      <c r="B657">
        <v>41.3</v>
      </c>
      <c r="C657" t="str">
        <f t="shared" si="20"/>
        <v>Obesity</v>
      </c>
      <c r="D657">
        <v>9.59</v>
      </c>
      <c r="E657" t="str">
        <f t="shared" si="21"/>
        <v>Diabetes</v>
      </c>
      <c r="F657" t="s">
        <v>2379</v>
      </c>
      <c r="G657" t="s">
        <v>2379</v>
      </c>
      <c r="H657" t="s">
        <v>2379</v>
      </c>
      <c r="I657">
        <v>0</v>
      </c>
      <c r="J657" t="s">
        <v>2379</v>
      </c>
    </row>
    <row r="658" spans="1:10" x14ac:dyDescent="0.35">
      <c r="A658" t="s">
        <v>1713</v>
      </c>
      <c r="B658">
        <v>42.95</v>
      </c>
      <c r="C658" t="str">
        <f t="shared" si="20"/>
        <v>Obesity</v>
      </c>
      <c r="D658">
        <v>11.88</v>
      </c>
      <c r="E658" t="str">
        <f t="shared" si="21"/>
        <v>Diabetes</v>
      </c>
      <c r="F658" t="s">
        <v>2381</v>
      </c>
      <c r="G658" t="s">
        <v>2379</v>
      </c>
      <c r="H658" t="s">
        <v>2379</v>
      </c>
      <c r="I658">
        <v>2</v>
      </c>
      <c r="J658" t="s">
        <v>2379</v>
      </c>
    </row>
    <row r="659" spans="1:10" x14ac:dyDescent="0.35">
      <c r="A659" t="s">
        <v>1712</v>
      </c>
      <c r="B659">
        <v>46.96</v>
      </c>
      <c r="C659" t="str">
        <f t="shared" si="20"/>
        <v>Obesity</v>
      </c>
      <c r="D659">
        <v>4.6399999999999997</v>
      </c>
      <c r="E659" t="str">
        <f t="shared" si="21"/>
        <v>Normal</v>
      </c>
      <c r="F659" t="s">
        <v>2379</v>
      </c>
      <c r="G659" t="s">
        <v>2379</v>
      </c>
      <c r="H659" t="s">
        <v>2381</v>
      </c>
      <c r="I659">
        <v>1</v>
      </c>
      <c r="J659" t="s">
        <v>2379</v>
      </c>
    </row>
    <row r="660" spans="1:10" x14ac:dyDescent="0.35">
      <c r="A660" t="s">
        <v>1711</v>
      </c>
      <c r="B660">
        <v>30.495000000000001</v>
      </c>
      <c r="C660" t="str">
        <f t="shared" si="20"/>
        <v>Obesity</v>
      </c>
      <c r="D660">
        <v>9.5299999999999994</v>
      </c>
      <c r="E660" t="str">
        <f t="shared" si="21"/>
        <v>Diabetes</v>
      </c>
      <c r="F660" t="s">
        <v>2379</v>
      </c>
      <c r="G660" t="s">
        <v>2379</v>
      </c>
      <c r="H660" t="s">
        <v>2379</v>
      </c>
      <c r="I660">
        <v>0</v>
      </c>
      <c r="J660" t="s">
        <v>2379</v>
      </c>
    </row>
    <row r="661" spans="1:10" x14ac:dyDescent="0.35">
      <c r="A661" t="s">
        <v>1710</v>
      </c>
      <c r="B661">
        <v>17.954999999999998</v>
      </c>
      <c r="C661" t="str">
        <f t="shared" si="20"/>
        <v>Underweight</v>
      </c>
      <c r="D661">
        <v>5.29</v>
      </c>
      <c r="E661" t="str">
        <f t="shared" si="21"/>
        <v>Normal</v>
      </c>
      <c r="F661" t="s">
        <v>2381</v>
      </c>
      <c r="G661" t="s">
        <v>2379</v>
      </c>
      <c r="H661" t="s">
        <v>2379</v>
      </c>
      <c r="I661">
        <v>1</v>
      </c>
      <c r="J661" t="s">
        <v>2381</v>
      </c>
    </row>
    <row r="662" spans="1:10" x14ac:dyDescent="0.35">
      <c r="A662" t="s">
        <v>1709</v>
      </c>
      <c r="B662">
        <v>25.6</v>
      </c>
      <c r="C662" t="str">
        <f t="shared" si="20"/>
        <v>Overweight</v>
      </c>
      <c r="D662">
        <v>10.95</v>
      </c>
      <c r="E662" t="str">
        <f t="shared" si="21"/>
        <v>Diabetes</v>
      </c>
      <c r="F662" t="s">
        <v>2379</v>
      </c>
      <c r="G662" t="s">
        <v>2379</v>
      </c>
      <c r="H662" t="s">
        <v>2379</v>
      </c>
      <c r="I662">
        <v>3</v>
      </c>
      <c r="J662" t="s">
        <v>2379</v>
      </c>
    </row>
    <row r="663" spans="1:10" x14ac:dyDescent="0.35">
      <c r="A663" t="s">
        <v>1708</v>
      </c>
      <c r="B663">
        <v>34.21</v>
      </c>
      <c r="C663" t="str">
        <f t="shared" si="20"/>
        <v>Obesity</v>
      </c>
      <c r="D663">
        <v>9.17</v>
      </c>
      <c r="E663" t="str">
        <f t="shared" si="21"/>
        <v>Diabetes</v>
      </c>
      <c r="F663" t="s">
        <v>2379</v>
      </c>
      <c r="G663" t="s">
        <v>2379</v>
      </c>
      <c r="H663" t="s">
        <v>2379</v>
      </c>
      <c r="I663">
        <v>0</v>
      </c>
      <c r="J663" t="s">
        <v>2379</v>
      </c>
    </row>
    <row r="664" spans="1:10" x14ac:dyDescent="0.35">
      <c r="A664" t="s">
        <v>1707</v>
      </c>
      <c r="B664">
        <v>39.74</v>
      </c>
      <c r="C664" t="str">
        <f t="shared" si="20"/>
        <v>Obesity</v>
      </c>
      <c r="D664">
        <v>7.39</v>
      </c>
      <c r="E664" t="str">
        <f t="shared" si="21"/>
        <v>Diabetes</v>
      </c>
      <c r="F664" t="s">
        <v>2379</v>
      </c>
      <c r="G664" t="s">
        <v>2379</v>
      </c>
      <c r="H664" t="s">
        <v>2379</v>
      </c>
      <c r="I664">
        <v>0</v>
      </c>
      <c r="J664" t="s">
        <v>2379</v>
      </c>
    </row>
    <row r="665" spans="1:10" x14ac:dyDescent="0.35">
      <c r="A665" t="s">
        <v>1706</v>
      </c>
      <c r="B665">
        <v>49.53</v>
      </c>
      <c r="C665" t="str">
        <f t="shared" si="20"/>
        <v>Obesity</v>
      </c>
      <c r="D665">
        <v>9.1300000000000008</v>
      </c>
      <c r="E665" t="str">
        <f t="shared" si="21"/>
        <v>Diabetes</v>
      </c>
      <c r="F665" t="s">
        <v>2381</v>
      </c>
      <c r="G665" t="s">
        <v>2379</v>
      </c>
      <c r="H665" t="s">
        <v>2379</v>
      </c>
      <c r="I665">
        <v>0</v>
      </c>
      <c r="J665" t="s">
        <v>2379</v>
      </c>
    </row>
    <row r="666" spans="1:10" x14ac:dyDescent="0.35">
      <c r="A666" t="s">
        <v>1705</v>
      </c>
      <c r="B666">
        <v>39.33</v>
      </c>
      <c r="C666" t="str">
        <f t="shared" si="20"/>
        <v>Obesity</v>
      </c>
      <c r="D666">
        <v>10.4</v>
      </c>
      <c r="E666" t="str">
        <f t="shared" si="21"/>
        <v>Diabetes</v>
      </c>
      <c r="F666" t="s">
        <v>2379</v>
      </c>
      <c r="G666" t="s">
        <v>2379</v>
      </c>
      <c r="H666" t="s">
        <v>2379</v>
      </c>
      <c r="I666">
        <v>3</v>
      </c>
      <c r="J666" t="s">
        <v>2379</v>
      </c>
    </row>
    <row r="667" spans="1:10" x14ac:dyDescent="0.35">
      <c r="A667" t="s">
        <v>1704</v>
      </c>
      <c r="B667">
        <v>39.979999999999997</v>
      </c>
      <c r="C667" t="str">
        <f t="shared" si="20"/>
        <v>Obesity</v>
      </c>
      <c r="D667">
        <v>9.4600000000000009</v>
      </c>
      <c r="E667" t="str">
        <f t="shared" si="21"/>
        <v>Diabetes</v>
      </c>
      <c r="F667" t="s">
        <v>2381</v>
      </c>
      <c r="G667" t="s">
        <v>2379</v>
      </c>
      <c r="H667" t="s">
        <v>2379</v>
      </c>
      <c r="I667">
        <v>2</v>
      </c>
      <c r="J667" t="s">
        <v>2379</v>
      </c>
    </row>
    <row r="668" spans="1:10" x14ac:dyDescent="0.35">
      <c r="A668" t="s">
        <v>1703</v>
      </c>
      <c r="B668">
        <v>46.51</v>
      </c>
      <c r="C668" t="str">
        <f t="shared" si="20"/>
        <v>Obesity</v>
      </c>
      <c r="D668">
        <v>8.69</v>
      </c>
      <c r="E668" t="str">
        <f t="shared" si="21"/>
        <v>Diabetes</v>
      </c>
      <c r="F668" t="s">
        <v>2381</v>
      </c>
      <c r="G668" t="s">
        <v>2379</v>
      </c>
      <c r="H668" t="s">
        <v>2379</v>
      </c>
      <c r="I668">
        <v>0</v>
      </c>
      <c r="J668" t="s">
        <v>2379</v>
      </c>
    </row>
    <row r="669" spans="1:10" x14ac:dyDescent="0.35">
      <c r="A669" t="s">
        <v>1702</v>
      </c>
      <c r="B669">
        <v>43.58</v>
      </c>
      <c r="C669" t="str">
        <f t="shared" si="20"/>
        <v>Obesity</v>
      </c>
      <c r="D669">
        <v>4.2300000000000004</v>
      </c>
      <c r="E669" t="str">
        <f t="shared" si="21"/>
        <v>Normal</v>
      </c>
      <c r="F669" t="s">
        <v>2379</v>
      </c>
      <c r="G669" t="s">
        <v>2379</v>
      </c>
      <c r="H669" t="s">
        <v>2381</v>
      </c>
      <c r="I669">
        <v>1</v>
      </c>
      <c r="J669" t="s">
        <v>2379</v>
      </c>
    </row>
    <row r="670" spans="1:10" x14ac:dyDescent="0.35">
      <c r="A670" t="s">
        <v>1701</v>
      </c>
      <c r="B670">
        <v>42.28</v>
      </c>
      <c r="C670" t="str">
        <f t="shared" si="20"/>
        <v>Obesity</v>
      </c>
      <c r="D670">
        <v>9.16</v>
      </c>
      <c r="E670" t="str">
        <f t="shared" si="21"/>
        <v>Diabetes</v>
      </c>
      <c r="F670" t="s">
        <v>2381</v>
      </c>
      <c r="G670" t="s">
        <v>2379</v>
      </c>
      <c r="H670" t="s">
        <v>2379</v>
      </c>
      <c r="I670">
        <v>1</v>
      </c>
      <c r="J670" t="s">
        <v>2379</v>
      </c>
    </row>
    <row r="671" spans="1:10" x14ac:dyDescent="0.35">
      <c r="A671" t="s">
        <v>1700</v>
      </c>
      <c r="B671">
        <v>35.520000000000003</v>
      </c>
      <c r="C671" t="str">
        <f t="shared" si="20"/>
        <v>Obesity</v>
      </c>
      <c r="D671">
        <v>8.26</v>
      </c>
      <c r="E671" t="str">
        <f t="shared" si="21"/>
        <v>Diabetes</v>
      </c>
      <c r="F671" t="s">
        <v>2379</v>
      </c>
      <c r="G671" t="s">
        <v>2379</v>
      </c>
      <c r="H671" t="s">
        <v>2379</v>
      </c>
      <c r="I671">
        <v>0</v>
      </c>
      <c r="J671" t="s">
        <v>2379</v>
      </c>
    </row>
    <row r="672" spans="1:10" x14ac:dyDescent="0.35">
      <c r="A672" t="s">
        <v>1699</v>
      </c>
      <c r="B672">
        <v>33.6</v>
      </c>
      <c r="C672" t="str">
        <f t="shared" si="20"/>
        <v>Obesity</v>
      </c>
      <c r="D672">
        <v>11.25</v>
      </c>
      <c r="E672" t="str">
        <f t="shared" si="21"/>
        <v>Diabetes</v>
      </c>
      <c r="F672" t="s">
        <v>2379</v>
      </c>
      <c r="G672" t="s">
        <v>2379</v>
      </c>
      <c r="H672" t="s">
        <v>2379</v>
      </c>
      <c r="I672">
        <v>0</v>
      </c>
      <c r="J672" t="s">
        <v>2379</v>
      </c>
    </row>
    <row r="673" spans="1:10" x14ac:dyDescent="0.35">
      <c r="A673" t="s">
        <v>1698</v>
      </c>
      <c r="B673">
        <v>22.42</v>
      </c>
      <c r="C673" t="str">
        <f t="shared" si="20"/>
        <v>Normal Weight</v>
      </c>
      <c r="D673">
        <v>6.74</v>
      </c>
      <c r="E673" t="str">
        <f t="shared" si="21"/>
        <v>Diabetes</v>
      </c>
      <c r="F673" t="s">
        <v>2379</v>
      </c>
      <c r="G673" t="s">
        <v>2379</v>
      </c>
      <c r="H673" t="s">
        <v>2379</v>
      </c>
      <c r="I673">
        <v>0</v>
      </c>
      <c r="J673" t="s">
        <v>2381</v>
      </c>
    </row>
    <row r="674" spans="1:10" x14ac:dyDescent="0.35">
      <c r="A674" t="s">
        <v>1697</v>
      </c>
      <c r="B674">
        <v>46.86</v>
      </c>
      <c r="C674" t="str">
        <f t="shared" si="20"/>
        <v>Obesity</v>
      </c>
      <c r="D674">
        <v>4.87</v>
      </c>
      <c r="E674" t="str">
        <f t="shared" si="21"/>
        <v>Normal</v>
      </c>
      <c r="F674" t="s">
        <v>2379</v>
      </c>
      <c r="G674" t="s">
        <v>2379</v>
      </c>
      <c r="H674" t="s">
        <v>2379</v>
      </c>
      <c r="I674">
        <v>0</v>
      </c>
      <c r="J674" t="s">
        <v>2379</v>
      </c>
    </row>
    <row r="675" spans="1:10" x14ac:dyDescent="0.35">
      <c r="A675" t="s">
        <v>1696</v>
      </c>
      <c r="B675">
        <v>32.965000000000003</v>
      </c>
      <c r="C675" t="str">
        <f t="shared" si="20"/>
        <v>Obesity</v>
      </c>
      <c r="D675">
        <v>6.68</v>
      </c>
      <c r="E675" t="str">
        <f t="shared" si="21"/>
        <v>Diabetes</v>
      </c>
      <c r="F675" t="s">
        <v>2379</v>
      </c>
      <c r="G675" t="s">
        <v>2379</v>
      </c>
      <c r="H675" t="s">
        <v>2379</v>
      </c>
      <c r="I675">
        <v>3</v>
      </c>
      <c r="J675" t="s">
        <v>2379</v>
      </c>
    </row>
    <row r="676" spans="1:10" x14ac:dyDescent="0.35">
      <c r="A676" t="s">
        <v>1695</v>
      </c>
      <c r="B676">
        <v>39.340000000000003</v>
      </c>
      <c r="C676" t="str">
        <f t="shared" si="20"/>
        <v>Obesity</v>
      </c>
      <c r="D676">
        <v>5.0199999999999996</v>
      </c>
      <c r="E676" t="str">
        <f t="shared" si="21"/>
        <v>Normal</v>
      </c>
      <c r="F676" t="s">
        <v>2381</v>
      </c>
      <c r="G676" t="s">
        <v>2379</v>
      </c>
      <c r="H676" t="s">
        <v>2381</v>
      </c>
      <c r="I676">
        <v>1</v>
      </c>
      <c r="J676" t="s">
        <v>2379</v>
      </c>
    </row>
    <row r="677" spans="1:10" x14ac:dyDescent="0.35">
      <c r="A677" t="s">
        <v>1694</v>
      </c>
      <c r="B677">
        <v>47</v>
      </c>
      <c r="C677" t="str">
        <f t="shared" si="20"/>
        <v>Obesity</v>
      </c>
      <c r="D677">
        <v>10.64</v>
      </c>
      <c r="E677" t="str">
        <f t="shared" si="21"/>
        <v>Diabetes</v>
      </c>
      <c r="F677" t="s">
        <v>2381</v>
      </c>
      <c r="G677" t="s">
        <v>2379</v>
      </c>
      <c r="H677" t="s">
        <v>2379</v>
      </c>
      <c r="I677">
        <v>0</v>
      </c>
      <c r="J677" t="s">
        <v>2379</v>
      </c>
    </row>
    <row r="678" spans="1:10" x14ac:dyDescent="0.35">
      <c r="A678" t="s">
        <v>1693</v>
      </c>
      <c r="B678">
        <v>36.71</v>
      </c>
      <c r="C678" t="str">
        <f t="shared" si="20"/>
        <v>Obesity</v>
      </c>
      <c r="D678">
        <v>8.74</v>
      </c>
      <c r="E678" t="str">
        <f t="shared" si="21"/>
        <v>Diabetes</v>
      </c>
      <c r="F678" t="s">
        <v>2381</v>
      </c>
      <c r="G678" t="s">
        <v>2379</v>
      </c>
      <c r="H678" t="s">
        <v>2379</v>
      </c>
      <c r="I678">
        <v>0</v>
      </c>
      <c r="J678" t="s">
        <v>2379</v>
      </c>
    </row>
    <row r="679" spans="1:10" x14ac:dyDescent="0.35">
      <c r="A679" t="s">
        <v>1692</v>
      </c>
      <c r="B679">
        <v>53.48</v>
      </c>
      <c r="C679" t="str">
        <f t="shared" si="20"/>
        <v>Obesity</v>
      </c>
      <c r="D679">
        <v>5.64</v>
      </c>
      <c r="E679" t="str">
        <f t="shared" si="21"/>
        <v>Normal</v>
      </c>
      <c r="F679" t="s">
        <v>2379</v>
      </c>
      <c r="G679" t="s">
        <v>2379</v>
      </c>
      <c r="H679" t="s">
        <v>2379</v>
      </c>
      <c r="I679">
        <v>0</v>
      </c>
      <c r="J679" t="s">
        <v>2379</v>
      </c>
    </row>
    <row r="680" spans="1:10" x14ac:dyDescent="0.35">
      <c r="A680" t="s">
        <v>1691</v>
      </c>
      <c r="B680">
        <v>35.5</v>
      </c>
      <c r="C680" t="str">
        <f t="shared" si="20"/>
        <v>Obesity</v>
      </c>
      <c r="D680">
        <v>10.37</v>
      </c>
      <c r="E680" t="str">
        <f t="shared" si="21"/>
        <v>Diabetes</v>
      </c>
      <c r="F680" t="s">
        <v>2379</v>
      </c>
      <c r="G680" t="s">
        <v>2379</v>
      </c>
      <c r="H680" t="s">
        <v>2379</v>
      </c>
      <c r="I680">
        <v>0</v>
      </c>
      <c r="J680" t="s">
        <v>2379</v>
      </c>
    </row>
    <row r="681" spans="1:10" x14ac:dyDescent="0.35">
      <c r="A681" t="s">
        <v>1690</v>
      </c>
      <c r="B681">
        <v>36.979999999999997</v>
      </c>
      <c r="C681" t="str">
        <f t="shared" si="20"/>
        <v>Obesity</v>
      </c>
      <c r="D681">
        <v>9.56</v>
      </c>
      <c r="E681" t="str">
        <f t="shared" si="21"/>
        <v>Diabetes</v>
      </c>
      <c r="F681" t="s">
        <v>2381</v>
      </c>
      <c r="G681" t="s">
        <v>2379</v>
      </c>
      <c r="H681" t="s">
        <v>2379</v>
      </c>
      <c r="I681">
        <v>0</v>
      </c>
      <c r="J681" t="s">
        <v>2379</v>
      </c>
    </row>
    <row r="682" spans="1:10" x14ac:dyDescent="0.35">
      <c r="A682" t="s">
        <v>1689</v>
      </c>
      <c r="B682">
        <v>32.395000000000003</v>
      </c>
      <c r="C682" t="str">
        <f t="shared" si="20"/>
        <v>Obesity</v>
      </c>
      <c r="D682">
        <v>8.23</v>
      </c>
      <c r="E682" t="str">
        <f t="shared" si="21"/>
        <v>Diabetes</v>
      </c>
      <c r="F682" t="s">
        <v>2381</v>
      </c>
      <c r="G682" t="s">
        <v>2379</v>
      </c>
      <c r="H682" t="s">
        <v>2381</v>
      </c>
      <c r="I682">
        <v>1</v>
      </c>
      <c r="J682" t="s">
        <v>2379</v>
      </c>
    </row>
    <row r="683" spans="1:10" x14ac:dyDescent="0.35">
      <c r="A683" t="s">
        <v>1688</v>
      </c>
      <c r="B683">
        <v>32.729999999999997</v>
      </c>
      <c r="C683" t="str">
        <f t="shared" si="20"/>
        <v>Obesity</v>
      </c>
      <c r="D683">
        <v>7.03</v>
      </c>
      <c r="E683" t="str">
        <f t="shared" si="21"/>
        <v>Diabetes</v>
      </c>
      <c r="F683" t="s">
        <v>2379</v>
      </c>
      <c r="G683" t="s">
        <v>2379</v>
      </c>
      <c r="H683" t="s">
        <v>2379</v>
      </c>
      <c r="I683">
        <v>0</v>
      </c>
      <c r="J683" t="s">
        <v>2379</v>
      </c>
    </row>
    <row r="684" spans="1:10" x14ac:dyDescent="0.35">
      <c r="A684" t="s">
        <v>1687</v>
      </c>
      <c r="B684">
        <v>20.52</v>
      </c>
      <c r="C684" t="str">
        <f t="shared" si="20"/>
        <v>Normal Weight</v>
      </c>
      <c r="D684">
        <v>5.45</v>
      </c>
      <c r="E684" t="str">
        <f t="shared" si="21"/>
        <v>Normal</v>
      </c>
      <c r="F684" t="s">
        <v>2379</v>
      </c>
      <c r="G684" t="s">
        <v>2379</v>
      </c>
      <c r="H684" t="s">
        <v>2379</v>
      </c>
      <c r="I684">
        <v>1</v>
      </c>
      <c r="J684" t="s">
        <v>2381</v>
      </c>
    </row>
    <row r="685" spans="1:10" x14ac:dyDescent="0.35">
      <c r="A685" t="s">
        <v>1686</v>
      </c>
      <c r="B685">
        <v>51.72</v>
      </c>
      <c r="C685" t="str">
        <f t="shared" si="20"/>
        <v>Obesity</v>
      </c>
      <c r="D685">
        <v>5.76</v>
      </c>
      <c r="E685" t="str">
        <f t="shared" si="21"/>
        <v>Prediabetes</v>
      </c>
      <c r="F685" t="s">
        <v>2379</v>
      </c>
      <c r="G685" t="s">
        <v>2379</v>
      </c>
      <c r="H685" t="s">
        <v>2379</v>
      </c>
      <c r="I685">
        <v>0</v>
      </c>
      <c r="J685" t="s">
        <v>2379</v>
      </c>
    </row>
    <row r="686" spans="1:10" x14ac:dyDescent="0.35">
      <c r="A686" t="s">
        <v>1685</v>
      </c>
      <c r="B686">
        <v>50.2</v>
      </c>
      <c r="C686" t="str">
        <f t="shared" si="20"/>
        <v>Obesity</v>
      </c>
      <c r="D686">
        <v>5.4</v>
      </c>
      <c r="E686" t="str">
        <f t="shared" si="21"/>
        <v>Normal</v>
      </c>
      <c r="F686" t="s">
        <v>2379</v>
      </c>
      <c r="G686" t="s">
        <v>2379</v>
      </c>
      <c r="H686" t="s">
        <v>2379</v>
      </c>
      <c r="I686">
        <v>0</v>
      </c>
      <c r="J686" t="s">
        <v>2379</v>
      </c>
    </row>
    <row r="687" spans="1:10" x14ac:dyDescent="0.35">
      <c r="A687" t="s">
        <v>1684</v>
      </c>
      <c r="B687">
        <v>25.52</v>
      </c>
      <c r="C687" t="str">
        <f t="shared" si="20"/>
        <v>Overweight</v>
      </c>
      <c r="D687">
        <v>6.35</v>
      </c>
      <c r="E687" t="str">
        <f t="shared" si="21"/>
        <v>Prediabetes</v>
      </c>
      <c r="F687" t="s">
        <v>2379</v>
      </c>
      <c r="G687" t="s">
        <v>2379</v>
      </c>
      <c r="H687" t="s">
        <v>2381</v>
      </c>
      <c r="I687">
        <v>1</v>
      </c>
      <c r="J687" t="s">
        <v>2379</v>
      </c>
    </row>
    <row r="688" spans="1:10" x14ac:dyDescent="0.35">
      <c r="A688" t="s">
        <v>1683</v>
      </c>
      <c r="B688">
        <v>35.200000000000003</v>
      </c>
      <c r="C688" t="str">
        <f t="shared" si="20"/>
        <v>Obesity</v>
      </c>
      <c r="D688">
        <v>6.26</v>
      </c>
      <c r="E688" t="str">
        <f t="shared" si="21"/>
        <v>Prediabetes</v>
      </c>
      <c r="F688" t="s">
        <v>2381</v>
      </c>
      <c r="G688" t="s">
        <v>2379</v>
      </c>
      <c r="H688" t="s">
        <v>2379</v>
      </c>
      <c r="I688">
        <v>2</v>
      </c>
      <c r="J688" t="s">
        <v>2379</v>
      </c>
    </row>
    <row r="689" spans="1:10" x14ac:dyDescent="0.35">
      <c r="A689" t="s">
        <v>1682</v>
      </c>
      <c r="B689">
        <v>41.26</v>
      </c>
      <c r="C689" t="str">
        <f t="shared" si="20"/>
        <v>Obesity</v>
      </c>
      <c r="D689">
        <v>5.97</v>
      </c>
      <c r="E689" t="str">
        <f t="shared" si="21"/>
        <v>Prediabetes</v>
      </c>
      <c r="F689" t="s">
        <v>2381</v>
      </c>
      <c r="G689" t="s">
        <v>2379</v>
      </c>
      <c r="H689" t="s">
        <v>2379</v>
      </c>
      <c r="I689">
        <v>0</v>
      </c>
      <c r="J689" t="s">
        <v>2379</v>
      </c>
    </row>
    <row r="690" spans="1:10" x14ac:dyDescent="0.35">
      <c r="A690" t="s">
        <v>1681</v>
      </c>
      <c r="B690">
        <v>17.195</v>
      </c>
      <c r="C690" t="str">
        <f t="shared" si="20"/>
        <v>Underweight</v>
      </c>
      <c r="D690">
        <v>5.29</v>
      </c>
      <c r="E690" t="str">
        <f t="shared" si="21"/>
        <v>Normal</v>
      </c>
      <c r="F690" t="s">
        <v>2381</v>
      </c>
      <c r="G690" t="s">
        <v>2379</v>
      </c>
      <c r="H690" t="s">
        <v>2379</v>
      </c>
      <c r="I690">
        <v>0</v>
      </c>
      <c r="J690" t="s">
        <v>2381</v>
      </c>
    </row>
    <row r="691" spans="1:10" x14ac:dyDescent="0.35">
      <c r="A691" t="s">
        <v>1680</v>
      </c>
      <c r="B691">
        <v>23.085000000000001</v>
      </c>
      <c r="C691" t="str">
        <f t="shared" si="20"/>
        <v>Normal Weight</v>
      </c>
      <c r="D691">
        <v>4.2699999999999996</v>
      </c>
      <c r="E691" t="str">
        <f t="shared" si="21"/>
        <v>Normal</v>
      </c>
      <c r="F691" t="s">
        <v>2381</v>
      </c>
      <c r="G691" t="s">
        <v>2379</v>
      </c>
      <c r="H691" t="s">
        <v>2379</v>
      </c>
      <c r="I691">
        <v>2</v>
      </c>
      <c r="J691" t="s">
        <v>2379</v>
      </c>
    </row>
    <row r="692" spans="1:10" x14ac:dyDescent="0.35">
      <c r="A692" t="s">
        <v>1679</v>
      </c>
      <c r="B692">
        <v>21.66</v>
      </c>
      <c r="C692" t="str">
        <f t="shared" si="20"/>
        <v>Normal Weight</v>
      </c>
      <c r="D692">
        <v>5.2</v>
      </c>
      <c r="E692" t="str">
        <f t="shared" si="21"/>
        <v>Normal</v>
      </c>
      <c r="F692" t="s">
        <v>2381</v>
      </c>
      <c r="G692" t="s">
        <v>2379</v>
      </c>
      <c r="H692" t="s">
        <v>2379</v>
      </c>
      <c r="I692">
        <v>2</v>
      </c>
      <c r="J692" t="s">
        <v>2379</v>
      </c>
    </row>
    <row r="693" spans="1:10" x14ac:dyDescent="0.35">
      <c r="A693" t="s">
        <v>1678</v>
      </c>
      <c r="B693">
        <v>36.47</v>
      </c>
      <c r="C693" t="str">
        <f t="shared" si="20"/>
        <v>Obesity</v>
      </c>
      <c r="D693">
        <v>8.23</v>
      </c>
      <c r="E693" t="str">
        <f t="shared" si="21"/>
        <v>Diabetes</v>
      </c>
      <c r="F693" t="s">
        <v>2381</v>
      </c>
      <c r="G693" t="s">
        <v>2379</v>
      </c>
      <c r="H693" t="s">
        <v>2379</v>
      </c>
      <c r="I693">
        <v>0</v>
      </c>
      <c r="J693" t="s">
        <v>2379</v>
      </c>
    </row>
    <row r="694" spans="1:10" x14ac:dyDescent="0.35">
      <c r="A694" t="s">
        <v>1677</v>
      </c>
      <c r="B694">
        <v>36.08</v>
      </c>
      <c r="C694" t="str">
        <f t="shared" si="20"/>
        <v>Obesity</v>
      </c>
      <c r="D694">
        <v>10.33</v>
      </c>
      <c r="E694" t="str">
        <f t="shared" si="21"/>
        <v>Diabetes</v>
      </c>
      <c r="F694" t="s">
        <v>2381</v>
      </c>
      <c r="G694" t="s">
        <v>2379</v>
      </c>
      <c r="H694" t="s">
        <v>2379</v>
      </c>
      <c r="I694">
        <v>0</v>
      </c>
      <c r="J694" t="s">
        <v>2379</v>
      </c>
    </row>
    <row r="695" spans="1:10" x14ac:dyDescent="0.35">
      <c r="A695" t="s">
        <v>1676</v>
      </c>
      <c r="B695">
        <v>23.18</v>
      </c>
      <c r="C695" t="str">
        <f t="shared" si="20"/>
        <v>Normal Weight</v>
      </c>
      <c r="D695">
        <v>6.13</v>
      </c>
      <c r="E695" t="str">
        <f t="shared" si="21"/>
        <v>Prediabetes</v>
      </c>
      <c r="F695" t="s">
        <v>2379</v>
      </c>
      <c r="G695" t="s">
        <v>2379</v>
      </c>
      <c r="H695" t="s">
        <v>2379</v>
      </c>
      <c r="I695">
        <v>0</v>
      </c>
      <c r="J695" t="s">
        <v>2379</v>
      </c>
    </row>
    <row r="696" spans="1:10" x14ac:dyDescent="0.35">
      <c r="A696" t="s">
        <v>1675</v>
      </c>
      <c r="B696">
        <v>39.159999999999997</v>
      </c>
      <c r="C696" t="str">
        <f t="shared" si="20"/>
        <v>Obesity</v>
      </c>
      <c r="D696">
        <v>8.08</v>
      </c>
      <c r="E696" t="str">
        <f t="shared" si="21"/>
        <v>Diabetes</v>
      </c>
      <c r="F696" t="s">
        <v>2379</v>
      </c>
      <c r="G696" t="s">
        <v>2379</v>
      </c>
      <c r="H696" t="s">
        <v>2379</v>
      </c>
      <c r="I696">
        <v>3</v>
      </c>
      <c r="J696" t="s">
        <v>2379</v>
      </c>
    </row>
    <row r="697" spans="1:10" x14ac:dyDescent="0.35">
      <c r="A697" t="s">
        <v>1674</v>
      </c>
      <c r="B697">
        <v>38.19</v>
      </c>
      <c r="C697" t="str">
        <f t="shared" si="20"/>
        <v>Obesity</v>
      </c>
      <c r="D697">
        <v>10.49</v>
      </c>
      <c r="E697" t="str">
        <f t="shared" si="21"/>
        <v>Diabetes</v>
      </c>
      <c r="F697" t="s">
        <v>2379</v>
      </c>
      <c r="G697" t="s">
        <v>2379</v>
      </c>
      <c r="H697" t="s">
        <v>2379</v>
      </c>
      <c r="I697">
        <v>3</v>
      </c>
      <c r="J697" t="s">
        <v>2379</v>
      </c>
    </row>
    <row r="698" spans="1:10" x14ac:dyDescent="0.35">
      <c r="A698" t="s">
        <v>1673</v>
      </c>
      <c r="B698">
        <v>26.41</v>
      </c>
      <c r="C698" t="str">
        <f t="shared" si="20"/>
        <v>Overweight</v>
      </c>
      <c r="D698">
        <v>8.11</v>
      </c>
      <c r="E698" t="str">
        <f t="shared" si="21"/>
        <v>Diabetes</v>
      </c>
      <c r="F698" t="s">
        <v>2379</v>
      </c>
      <c r="G698" t="s">
        <v>2379</v>
      </c>
      <c r="H698" t="s">
        <v>2379</v>
      </c>
      <c r="I698">
        <v>3</v>
      </c>
      <c r="J698" t="s">
        <v>2379</v>
      </c>
    </row>
    <row r="699" spans="1:10" x14ac:dyDescent="0.35">
      <c r="A699" t="s">
        <v>1672</v>
      </c>
      <c r="B699">
        <v>28.785</v>
      </c>
      <c r="C699" t="str">
        <f t="shared" si="20"/>
        <v>Overweight</v>
      </c>
      <c r="D699">
        <v>6.6</v>
      </c>
      <c r="E699" t="str">
        <f t="shared" si="21"/>
        <v>Diabetes</v>
      </c>
      <c r="F699" t="s">
        <v>2379</v>
      </c>
      <c r="G699" t="s">
        <v>2379</v>
      </c>
      <c r="H699" t="s">
        <v>2379</v>
      </c>
      <c r="I699">
        <v>0</v>
      </c>
      <c r="J699" t="s">
        <v>2379</v>
      </c>
    </row>
    <row r="700" spans="1:10" x14ac:dyDescent="0.35">
      <c r="A700" t="s">
        <v>1671</v>
      </c>
      <c r="B700">
        <v>26.695</v>
      </c>
      <c r="C700" t="str">
        <f t="shared" si="20"/>
        <v>Overweight</v>
      </c>
      <c r="D700">
        <v>10.14</v>
      </c>
      <c r="E700" t="str">
        <f t="shared" si="21"/>
        <v>Diabetes</v>
      </c>
      <c r="F700" t="s">
        <v>2381</v>
      </c>
      <c r="G700" t="s">
        <v>2379</v>
      </c>
      <c r="H700" t="s">
        <v>2381</v>
      </c>
      <c r="I700">
        <v>1</v>
      </c>
      <c r="J700" t="s">
        <v>2379</v>
      </c>
    </row>
    <row r="701" spans="1:10" x14ac:dyDescent="0.35">
      <c r="A701" t="s">
        <v>1670</v>
      </c>
      <c r="B701">
        <v>32.799999999999997</v>
      </c>
      <c r="C701" t="str">
        <f t="shared" si="20"/>
        <v>Obesity</v>
      </c>
      <c r="D701">
        <v>6.06</v>
      </c>
      <c r="E701" t="str">
        <f t="shared" si="21"/>
        <v>Prediabetes</v>
      </c>
      <c r="F701" t="s">
        <v>2381</v>
      </c>
      <c r="G701" t="s">
        <v>2379</v>
      </c>
      <c r="H701" t="s">
        <v>2379</v>
      </c>
      <c r="I701">
        <v>1</v>
      </c>
      <c r="J701" t="s">
        <v>2379</v>
      </c>
    </row>
    <row r="702" spans="1:10" x14ac:dyDescent="0.35">
      <c r="A702" t="s">
        <v>1669</v>
      </c>
      <c r="B702">
        <v>35.869999999999997</v>
      </c>
      <c r="C702" t="str">
        <f t="shared" si="20"/>
        <v>Obesity</v>
      </c>
      <c r="D702">
        <v>9.91</v>
      </c>
      <c r="E702" t="str">
        <f t="shared" si="21"/>
        <v>Diabetes</v>
      </c>
      <c r="F702" t="s">
        <v>2381</v>
      </c>
      <c r="G702" t="s">
        <v>2379</v>
      </c>
      <c r="H702" t="s">
        <v>2379</v>
      </c>
      <c r="I702">
        <v>0</v>
      </c>
      <c r="J702" t="s">
        <v>2379</v>
      </c>
    </row>
    <row r="703" spans="1:10" x14ac:dyDescent="0.35">
      <c r="A703" t="s">
        <v>1668</v>
      </c>
      <c r="B703">
        <v>21.66</v>
      </c>
      <c r="C703" t="str">
        <f t="shared" si="20"/>
        <v>Normal Weight</v>
      </c>
      <c r="D703">
        <v>4.1399999999999997</v>
      </c>
      <c r="E703" t="str">
        <f t="shared" si="21"/>
        <v>Normal</v>
      </c>
      <c r="F703" t="s">
        <v>2381</v>
      </c>
      <c r="G703" t="s">
        <v>2379</v>
      </c>
      <c r="H703" t="s">
        <v>2379</v>
      </c>
      <c r="I703">
        <v>2</v>
      </c>
      <c r="J703" t="s">
        <v>2379</v>
      </c>
    </row>
    <row r="704" spans="1:10" x14ac:dyDescent="0.35">
      <c r="A704" t="s">
        <v>1667</v>
      </c>
      <c r="B704">
        <v>37.72</v>
      </c>
      <c r="C704" t="str">
        <f t="shared" si="20"/>
        <v>Obesity</v>
      </c>
      <c r="D704">
        <v>4.38</v>
      </c>
      <c r="E704" t="str">
        <f t="shared" si="21"/>
        <v>Normal</v>
      </c>
      <c r="F704" t="s">
        <v>2381</v>
      </c>
      <c r="G704" t="s">
        <v>2379</v>
      </c>
      <c r="H704" t="s">
        <v>2381</v>
      </c>
      <c r="I704">
        <v>1</v>
      </c>
      <c r="J704" t="s">
        <v>2379</v>
      </c>
    </row>
    <row r="705" spans="1:10" x14ac:dyDescent="0.35">
      <c r="A705" t="s">
        <v>1666</v>
      </c>
      <c r="B705">
        <v>39.700000000000003</v>
      </c>
      <c r="C705" t="str">
        <f t="shared" si="20"/>
        <v>Obesity</v>
      </c>
      <c r="D705">
        <v>9.83</v>
      </c>
      <c r="E705" t="str">
        <f t="shared" si="21"/>
        <v>Diabetes</v>
      </c>
      <c r="F705" t="s">
        <v>2379</v>
      </c>
      <c r="G705" t="s">
        <v>2379</v>
      </c>
      <c r="H705" t="s">
        <v>2379</v>
      </c>
      <c r="I705">
        <v>3</v>
      </c>
      <c r="J705" t="s">
        <v>2379</v>
      </c>
    </row>
    <row r="706" spans="1:10" x14ac:dyDescent="0.35">
      <c r="A706" t="s">
        <v>1665</v>
      </c>
      <c r="B706">
        <v>35.97</v>
      </c>
      <c r="C706" t="str">
        <f t="shared" si="20"/>
        <v>Obesity</v>
      </c>
      <c r="D706">
        <v>11.08</v>
      </c>
      <c r="E706" t="str">
        <f t="shared" si="21"/>
        <v>Diabetes</v>
      </c>
      <c r="F706" t="s">
        <v>2379</v>
      </c>
      <c r="G706" t="s">
        <v>2379</v>
      </c>
      <c r="H706" t="s">
        <v>2379</v>
      </c>
      <c r="I706">
        <v>3</v>
      </c>
      <c r="J706" t="s">
        <v>2379</v>
      </c>
    </row>
    <row r="707" spans="1:10" x14ac:dyDescent="0.35">
      <c r="A707" t="s">
        <v>1664</v>
      </c>
      <c r="B707">
        <v>37.85</v>
      </c>
      <c r="C707" t="str">
        <f t="shared" ref="C707:C770" si="22">IF(B707&lt;18.5,"Underweight",
 IF(B707&lt;=24.9,"Normal Weight",
 IF(B707&lt;=29.9,"Overweight","Obesity")))</f>
        <v>Obesity</v>
      </c>
      <c r="D707">
        <v>11.01</v>
      </c>
      <c r="E707" t="str">
        <f t="shared" ref="E707:E770" si="23">IF(D707&lt;5.7,"Normal",IF(D707&lt;=6.4,"Prediabetes","Diabetes"))</f>
        <v>Diabetes</v>
      </c>
      <c r="F707" t="s">
        <v>2379</v>
      </c>
      <c r="G707" t="s">
        <v>2379</v>
      </c>
      <c r="H707" t="s">
        <v>2379</v>
      </c>
      <c r="I707">
        <v>0</v>
      </c>
      <c r="J707" t="s">
        <v>2379</v>
      </c>
    </row>
    <row r="708" spans="1:10" x14ac:dyDescent="0.35">
      <c r="A708" t="s">
        <v>1663</v>
      </c>
      <c r="B708">
        <v>21.66</v>
      </c>
      <c r="C708" t="str">
        <f t="shared" si="22"/>
        <v>Normal Weight</v>
      </c>
      <c r="D708">
        <v>4.37</v>
      </c>
      <c r="E708" t="str">
        <f t="shared" si="23"/>
        <v>Normal</v>
      </c>
      <c r="F708" t="s">
        <v>2379</v>
      </c>
      <c r="G708" t="s">
        <v>2380</v>
      </c>
      <c r="H708" t="s">
        <v>2379</v>
      </c>
      <c r="I708">
        <v>1</v>
      </c>
      <c r="J708" t="s">
        <v>2381</v>
      </c>
    </row>
    <row r="709" spans="1:10" x14ac:dyDescent="0.35">
      <c r="A709" t="s">
        <v>1662</v>
      </c>
      <c r="B709">
        <v>39.369999999999997</v>
      </c>
      <c r="C709" t="str">
        <f t="shared" si="22"/>
        <v>Obesity</v>
      </c>
      <c r="D709">
        <v>5.91</v>
      </c>
      <c r="E709" t="str">
        <f t="shared" si="23"/>
        <v>Prediabetes</v>
      </c>
      <c r="F709" t="s">
        <v>2379</v>
      </c>
      <c r="G709" t="s">
        <v>2379</v>
      </c>
      <c r="H709" t="s">
        <v>2379</v>
      </c>
      <c r="I709">
        <v>2</v>
      </c>
      <c r="J709" t="s">
        <v>2379</v>
      </c>
    </row>
    <row r="710" spans="1:10" x14ac:dyDescent="0.35">
      <c r="A710" t="s">
        <v>1661</v>
      </c>
      <c r="B710">
        <v>40.880000000000003</v>
      </c>
      <c r="C710" t="str">
        <f t="shared" si="22"/>
        <v>Obesity</v>
      </c>
      <c r="D710">
        <v>7.65</v>
      </c>
      <c r="E710" t="str">
        <f t="shared" si="23"/>
        <v>Diabetes</v>
      </c>
      <c r="F710" t="s">
        <v>2379</v>
      </c>
      <c r="G710" t="s">
        <v>2379</v>
      </c>
      <c r="H710" t="s">
        <v>2379</v>
      </c>
      <c r="I710">
        <v>0</v>
      </c>
      <c r="J710" t="s">
        <v>2379</v>
      </c>
    </row>
    <row r="711" spans="1:10" x14ac:dyDescent="0.35">
      <c r="A711" t="s">
        <v>1660</v>
      </c>
      <c r="B711">
        <v>26.22</v>
      </c>
      <c r="C711" t="str">
        <f t="shared" si="22"/>
        <v>Overweight</v>
      </c>
      <c r="D711">
        <v>5.37</v>
      </c>
      <c r="E711" t="str">
        <f t="shared" si="23"/>
        <v>Normal</v>
      </c>
      <c r="F711" t="s">
        <v>2381</v>
      </c>
      <c r="G711" t="s">
        <v>2379</v>
      </c>
      <c r="H711" t="s">
        <v>2379</v>
      </c>
      <c r="I711">
        <v>2</v>
      </c>
      <c r="J711" t="s">
        <v>2379</v>
      </c>
    </row>
    <row r="712" spans="1:10" x14ac:dyDescent="0.35">
      <c r="A712" t="s">
        <v>1659</v>
      </c>
      <c r="B712">
        <v>25.08</v>
      </c>
      <c r="C712" t="str">
        <f t="shared" si="22"/>
        <v>Overweight</v>
      </c>
      <c r="D712">
        <v>5.75</v>
      </c>
      <c r="E712" t="str">
        <f t="shared" si="23"/>
        <v>Prediabetes</v>
      </c>
      <c r="F712" t="s">
        <v>2381</v>
      </c>
      <c r="G712" t="s">
        <v>2379</v>
      </c>
      <c r="H712" t="s">
        <v>2379</v>
      </c>
      <c r="I712">
        <v>2</v>
      </c>
      <c r="J712" t="s">
        <v>2379</v>
      </c>
    </row>
    <row r="713" spans="1:10" x14ac:dyDescent="0.35">
      <c r="A713" t="s">
        <v>1658</v>
      </c>
      <c r="B713">
        <v>39.1</v>
      </c>
      <c r="C713" t="str">
        <f t="shared" si="22"/>
        <v>Obesity</v>
      </c>
      <c r="D713">
        <v>6.79</v>
      </c>
      <c r="E713" t="str">
        <f t="shared" si="23"/>
        <v>Diabetes</v>
      </c>
      <c r="F713" t="s">
        <v>2381</v>
      </c>
      <c r="G713" t="s">
        <v>2379</v>
      </c>
      <c r="H713" t="s">
        <v>2379</v>
      </c>
      <c r="I713">
        <v>2</v>
      </c>
      <c r="J713" t="s">
        <v>2379</v>
      </c>
    </row>
    <row r="714" spans="1:10" x14ac:dyDescent="0.35">
      <c r="A714" t="s">
        <v>1657</v>
      </c>
      <c r="B714">
        <v>37.905000000000001</v>
      </c>
      <c r="C714" t="str">
        <f t="shared" si="22"/>
        <v>Obesity</v>
      </c>
      <c r="D714">
        <v>7.03</v>
      </c>
      <c r="E714" t="str">
        <f t="shared" si="23"/>
        <v>Diabetes</v>
      </c>
      <c r="F714" t="s">
        <v>2379</v>
      </c>
      <c r="G714" t="s">
        <v>2379</v>
      </c>
      <c r="H714" t="s">
        <v>2379</v>
      </c>
      <c r="I714">
        <v>3</v>
      </c>
      <c r="J714" t="s">
        <v>2379</v>
      </c>
    </row>
    <row r="715" spans="1:10" x14ac:dyDescent="0.35">
      <c r="A715" t="s">
        <v>1656</v>
      </c>
      <c r="B715">
        <v>43.35</v>
      </c>
      <c r="C715" t="str">
        <f t="shared" si="22"/>
        <v>Obesity</v>
      </c>
      <c r="D715">
        <v>5.41</v>
      </c>
      <c r="E715" t="str">
        <f t="shared" si="23"/>
        <v>Normal</v>
      </c>
      <c r="F715" t="s">
        <v>2381</v>
      </c>
      <c r="G715" t="s">
        <v>2379</v>
      </c>
      <c r="H715" t="s">
        <v>2381</v>
      </c>
      <c r="I715">
        <v>1</v>
      </c>
      <c r="J715" t="s">
        <v>2379</v>
      </c>
    </row>
    <row r="716" spans="1:10" x14ac:dyDescent="0.35">
      <c r="A716" t="s">
        <v>1655</v>
      </c>
      <c r="B716">
        <v>36.15</v>
      </c>
      <c r="C716" t="str">
        <f t="shared" si="22"/>
        <v>Obesity</v>
      </c>
      <c r="D716">
        <v>8.0500000000000007</v>
      </c>
      <c r="E716" t="str">
        <f t="shared" si="23"/>
        <v>Diabetes</v>
      </c>
      <c r="F716" t="s">
        <v>2379</v>
      </c>
      <c r="G716" t="s">
        <v>2379</v>
      </c>
      <c r="H716" t="s">
        <v>2379</v>
      </c>
      <c r="I716">
        <v>0</v>
      </c>
      <c r="J716" t="s">
        <v>2379</v>
      </c>
    </row>
    <row r="717" spans="1:10" x14ac:dyDescent="0.35">
      <c r="A717" t="s">
        <v>1654</v>
      </c>
      <c r="B717">
        <v>44.98</v>
      </c>
      <c r="C717" t="str">
        <f t="shared" si="22"/>
        <v>Obesity</v>
      </c>
      <c r="D717">
        <v>5.94</v>
      </c>
      <c r="E717" t="str">
        <f t="shared" si="23"/>
        <v>Prediabetes</v>
      </c>
      <c r="F717" t="s">
        <v>2379</v>
      </c>
      <c r="G717" t="s">
        <v>2379</v>
      </c>
      <c r="H717" t="s">
        <v>2379</v>
      </c>
      <c r="I717">
        <v>1</v>
      </c>
      <c r="J717" t="s">
        <v>2379</v>
      </c>
    </row>
    <row r="718" spans="1:10" x14ac:dyDescent="0.35">
      <c r="A718" t="s">
        <v>1653</v>
      </c>
      <c r="B718">
        <v>38.28</v>
      </c>
      <c r="C718" t="str">
        <f t="shared" si="22"/>
        <v>Obesity</v>
      </c>
      <c r="D718">
        <v>5.51</v>
      </c>
      <c r="E718" t="str">
        <f t="shared" si="23"/>
        <v>Normal</v>
      </c>
      <c r="F718" t="s">
        <v>2379</v>
      </c>
      <c r="G718" t="s">
        <v>2380</v>
      </c>
      <c r="H718" t="s">
        <v>2379</v>
      </c>
      <c r="I718">
        <v>1</v>
      </c>
      <c r="J718" t="s">
        <v>2379</v>
      </c>
    </row>
    <row r="719" spans="1:10" x14ac:dyDescent="0.35">
      <c r="A719" t="s">
        <v>1652</v>
      </c>
      <c r="B719">
        <v>32.299999999999997</v>
      </c>
      <c r="C719" t="str">
        <f t="shared" si="22"/>
        <v>Obesity</v>
      </c>
      <c r="D719">
        <v>6.55</v>
      </c>
      <c r="E719" t="str">
        <f t="shared" si="23"/>
        <v>Diabetes</v>
      </c>
      <c r="F719" t="s">
        <v>2381</v>
      </c>
      <c r="G719" t="s">
        <v>2379</v>
      </c>
      <c r="H719" t="s">
        <v>2379</v>
      </c>
      <c r="I719">
        <v>2</v>
      </c>
      <c r="J719" t="s">
        <v>2379</v>
      </c>
    </row>
    <row r="720" spans="1:10" x14ac:dyDescent="0.35">
      <c r="A720" t="s">
        <v>1651</v>
      </c>
      <c r="B720">
        <v>39.51</v>
      </c>
      <c r="C720" t="str">
        <f t="shared" si="22"/>
        <v>Obesity</v>
      </c>
      <c r="D720">
        <v>5.79</v>
      </c>
      <c r="E720" t="str">
        <f t="shared" si="23"/>
        <v>Prediabetes</v>
      </c>
      <c r="F720" t="s">
        <v>2381</v>
      </c>
      <c r="G720" t="s">
        <v>2379</v>
      </c>
      <c r="H720" t="s">
        <v>2379</v>
      </c>
      <c r="I720">
        <v>0</v>
      </c>
      <c r="J720" t="s">
        <v>2379</v>
      </c>
    </row>
    <row r="721" spans="1:10" x14ac:dyDescent="0.35">
      <c r="A721" t="s">
        <v>1650</v>
      </c>
      <c r="B721">
        <v>50.46</v>
      </c>
      <c r="C721" t="str">
        <f t="shared" si="22"/>
        <v>Obesity</v>
      </c>
      <c r="D721">
        <v>4.5599999999999996</v>
      </c>
      <c r="E721" t="str">
        <f t="shared" si="23"/>
        <v>Normal</v>
      </c>
      <c r="F721" t="s">
        <v>2379</v>
      </c>
      <c r="G721" t="s">
        <v>2379</v>
      </c>
      <c r="H721" t="s">
        <v>2379</v>
      </c>
      <c r="I721">
        <v>0</v>
      </c>
      <c r="J721" t="s">
        <v>2379</v>
      </c>
    </row>
    <row r="722" spans="1:10" x14ac:dyDescent="0.35">
      <c r="A722" t="s">
        <v>1649</v>
      </c>
      <c r="B722">
        <v>31.73</v>
      </c>
      <c r="C722" t="str">
        <f t="shared" si="22"/>
        <v>Obesity</v>
      </c>
      <c r="D722">
        <v>7</v>
      </c>
      <c r="E722" t="str">
        <f t="shared" si="23"/>
        <v>Diabetes</v>
      </c>
      <c r="F722" t="s">
        <v>2379</v>
      </c>
      <c r="G722" t="s">
        <v>2379</v>
      </c>
      <c r="H722" t="s">
        <v>2379</v>
      </c>
      <c r="I722">
        <v>0</v>
      </c>
      <c r="J722" t="s">
        <v>2379</v>
      </c>
    </row>
    <row r="723" spans="1:10" x14ac:dyDescent="0.35">
      <c r="A723" t="s">
        <v>1648</v>
      </c>
      <c r="B723">
        <v>32.1</v>
      </c>
      <c r="C723" t="str">
        <f t="shared" si="22"/>
        <v>Obesity</v>
      </c>
      <c r="D723">
        <v>6.57</v>
      </c>
      <c r="E723" t="str">
        <f t="shared" si="23"/>
        <v>Diabetes</v>
      </c>
      <c r="F723" t="s">
        <v>2381</v>
      </c>
      <c r="G723" t="s">
        <v>2379</v>
      </c>
      <c r="H723" t="s">
        <v>2381</v>
      </c>
      <c r="I723">
        <v>1</v>
      </c>
      <c r="J723" t="s">
        <v>2379</v>
      </c>
    </row>
    <row r="724" spans="1:10" x14ac:dyDescent="0.35">
      <c r="A724" t="s">
        <v>1647</v>
      </c>
      <c r="B724">
        <v>27.83</v>
      </c>
      <c r="C724" t="str">
        <f t="shared" si="22"/>
        <v>Overweight</v>
      </c>
      <c r="D724">
        <v>11.61</v>
      </c>
      <c r="E724" t="str">
        <f t="shared" si="23"/>
        <v>Diabetes</v>
      </c>
      <c r="F724" t="s">
        <v>2381</v>
      </c>
      <c r="G724" t="s">
        <v>2379</v>
      </c>
      <c r="H724" t="s">
        <v>2381</v>
      </c>
      <c r="I724">
        <v>1</v>
      </c>
      <c r="J724" t="s">
        <v>2379</v>
      </c>
    </row>
    <row r="725" spans="1:10" x14ac:dyDescent="0.35">
      <c r="A725" t="s">
        <v>1646</v>
      </c>
      <c r="B725">
        <v>27.72</v>
      </c>
      <c r="C725" t="str">
        <f t="shared" si="22"/>
        <v>Overweight</v>
      </c>
      <c r="D725">
        <v>8.16</v>
      </c>
      <c r="E725" t="str">
        <f t="shared" si="23"/>
        <v>Diabetes</v>
      </c>
      <c r="F725" t="s">
        <v>2381</v>
      </c>
      <c r="G725" t="s">
        <v>2379</v>
      </c>
      <c r="H725" t="s">
        <v>2381</v>
      </c>
      <c r="I725">
        <v>1</v>
      </c>
      <c r="J725" t="s">
        <v>2379</v>
      </c>
    </row>
    <row r="726" spans="1:10" x14ac:dyDescent="0.35">
      <c r="A726" t="s">
        <v>1645</v>
      </c>
      <c r="B726">
        <v>36.765000000000001</v>
      </c>
      <c r="C726" t="str">
        <f t="shared" si="22"/>
        <v>Obesity</v>
      </c>
      <c r="D726">
        <v>4.4800000000000004</v>
      </c>
      <c r="E726" t="str">
        <f t="shared" si="23"/>
        <v>Normal</v>
      </c>
      <c r="F726" t="s">
        <v>2381</v>
      </c>
      <c r="G726" t="s">
        <v>2379</v>
      </c>
      <c r="H726" t="s">
        <v>2379</v>
      </c>
      <c r="I726">
        <v>2</v>
      </c>
      <c r="J726" t="s">
        <v>2379</v>
      </c>
    </row>
    <row r="727" spans="1:10" x14ac:dyDescent="0.35">
      <c r="A727" t="s">
        <v>1644</v>
      </c>
      <c r="B727">
        <v>48.36</v>
      </c>
      <c r="C727" t="str">
        <f t="shared" si="22"/>
        <v>Obesity</v>
      </c>
      <c r="D727">
        <v>4.08</v>
      </c>
      <c r="E727" t="str">
        <f t="shared" si="23"/>
        <v>Normal</v>
      </c>
      <c r="F727" t="s">
        <v>2379</v>
      </c>
      <c r="G727" t="s">
        <v>2379</v>
      </c>
      <c r="H727" t="s">
        <v>2379</v>
      </c>
      <c r="I727">
        <v>0</v>
      </c>
      <c r="J727" t="s">
        <v>2379</v>
      </c>
    </row>
    <row r="728" spans="1:10" x14ac:dyDescent="0.35">
      <c r="A728" t="s">
        <v>1643</v>
      </c>
      <c r="B728">
        <v>31.445</v>
      </c>
      <c r="C728" t="str">
        <f t="shared" si="22"/>
        <v>Obesity</v>
      </c>
      <c r="D728">
        <v>4.4000000000000004</v>
      </c>
      <c r="E728" t="str">
        <f t="shared" si="23"/>
        <v>Normal</v>
      </c>
      <c r="F728" t="s">
        <v>2381</v>
      </c>
      <c r="G728" t="s">
        <v>2379</v>
      </c>
      <c r="H728" t="s">
        <v>2379</v>
      </c>
      <c r="I728">
        <v>2</v>
      </c>
      <c r="J728" t="s">
        <v>2379</v>
      </c>
    </row>
    <row r="729" spans="1:10" x14ac:dyDescent="0.35">
      <c r="A729" t="s">
        <v>1642</v>
      </c>
      <c r="B729">
        <v>27.55</v>
      </c>
      <c r="C729" t="str">
        <f t="shared" si="22"/>
        <v>Overweight</v>
      </c>
      <c r="D729">
        <v>9.02</v>
      </c>
      <c r="E729" t="str">
        <f t="shared" si="23"/>
        <v>Diabetes</v>
      </c>
      <c r="F729" t="s">
        <v>2379</v>
      </c>
      <c r="G729" t="s">
        <v>2379</v>
      </c>
      <c r="H729" t="s">
        <v>2379</v>
      </c>
      <c r="I729">
        <v>0</v>
      </c>
      <c r="J729" t="s">
        <v>2379</v>
      </c>
    </row>
    <row r="730" spans="1:10" x14ac:dyDescent="0.35">
      <c r="A730" t="s">
        <v>1641</v>
      </c>
      <c r="B730">
        <v>33.11</v>
      </c>
      <c r="C730" t="str">
        <f t="shared" si="22"/>
        <v>Obesity</v>
      </c>
      <c r="D730">
        <v>8.06</v>
      </c>
      <c r="E730" t="str">
        <f t="shared" si="23"/>
        <v>Diabetes</v>
      </c>
      <c r="F730" t="s">
        <v>2379</v>
      </c>
      <c r="G730" t="s">
        <v>2379</v>
      </c>
      <c r="H730" t="s">
        <v>2379</v>
      </c>
      <c r="I730">
        <v>0</v>
      </c>
      <c r="J730" t="s">
        <v>2379</v>
      </c>
    </row>
    <row r="731" spans="1:10" x14ac:dyDescent="0.35">
      <c r="A731" t="s">
        <v>1640</v>
      </c>
      <c r="B731">
        <v>36.85</v>
      </c>
      <c r="C731" t="str">
        <f t="shared" si="22"/>
        <v>Obesity</v>
      </c>
      <c r="D731">
        <v>6.21</v>
      </c>
      <c r="E731" t="str">
        <f t="shared" si="23"/>
        <v>Prediabetes</v>
      </c>
      <c r="F731" t="s">
        <v>2381</v>
      </c>
      <c r="G731" t="s">
        <v>2379</v>
      </c>
      <c r="H731" t="s">
        <v>2379</v>
      </c>
      <c r="I731">
        <v>2</v>
      </c>
      <c r="J731" t="s">
        <v>2379</v>
      </c>
    </row>
    <row r="732" spans="1:10" x14ac:dyDescent="0.35">
      <c r="A732" t="s">
        <v>1639</v>
      </c>
      <c r="B732">
        <v>36.299999999999997</v>
      </c>
      <c r="C732" t="str">
        <f t="shared" si="22"/>
        <v>Obesity</v>
      </c>
      <c r="D732">
        <v>5.79</v>
      </c>
      <c r="E732" t="str">
        <f t="shared" si="23"/>
        <v>Prediabetes</v>
      </c>
      <c r="F732" t="s">
        <v>2381</v>
      </c>
      <c r="G732" t="s">
        <v>2379</v>
      </c>
      <c r="H732" t="s">
        <v>2379</v>
      </c>
      <c r="I732">
        <v>2</v>
      </c>
      <c r="J732" t="s">
        <v>2379</v>
      </c>
    </row>
    <row r="733" spans="1:10" x14ac:dyDescent="0.35">
      <c r="A733" t="s">
        <v>1638</v>
      </c>
      <c r="B733">
        <v>45.34</v>
      </c>
      <c r="C733" t="str">
        <f t="shared" si="22"/>
        <v>Obesity</v>
      </c>
      <c r="D733">
        <v>5.69</v>
      </c>
      <c r="E733" t="str">
        <f t="shared" si="23"/>
        <v>Normal</v>
      </c>
      <c r="F733" t="s">
        <v>2381</v>
      </c>
      <c r="G733" t="s">
        <v>2379</v>
      </c>
      <c r="H733" t="s">
        <v>2379</v>
      </c>
      <c r="I733">
        <v>0</v>
      </c>
      <c r="J733" t="s">
        <v>2379</v>
      </c>
    </row>
    <row r="734" spans="1:10" x14ac:dyDescent="0.35">
      <c r="A734" t="s">
        <v>1637</v>
      </c>
      <c r="B734">
        <v>31.8</v>
      </c>
      <c r="C734" t="str">
        <f t="shared" si="22"/>
        <v>Obesity</v>
      </c>
      <c r="D734">
        <v>5.36</v>
      </c>
      <c r="E734" t="str">
        <f t="shared" si="23"/>
        <v>Normal</v>
      </c>
      <c r="F734" t="s">
        <v>2381</v>
      </c>
      <c r="G734" t="s">
        <v>2379</v>
      </c>
      <c r="H734" t="s">
        <v>2379</v>
      </c>
      <c r="I734">
        <v>2</v>
      </c>
      <c r="J734" t="s">
        <v>2379</v>
      </c>
    </row>
    <row r="735" spans="1:10" x14ac:dyDescent="0.35">
      <c r="A735" t="s">
        <v>1636</v>
      </c>
      <c r="B735">
        <v>41.02</v>
      </c>
      <c r="C735" t="str">
        <f t="shared" si="22"/>
        <v>Obesity</v>
      </c>
      <c r="D735">
        <v>11.37</v>
      </c>
      <c r="E735" t="str">
        <f t="shared" si="23"/>
        <v>Diabetes</v>
      </c>
      <c r="F735" t="s">
        <v>2379</v>
      </c>
      <c r="G735" t="s">
        <v>2379</v>
      </c>
      <c r="H735" t="s">
        <v>2379</v>
      </c>
      <c r="I735">
        <v>0</v>
      </c>
      <c r="J735" t="s">
        <v>2379</v>
      </c>
    </row>
    <row r="736" spans="1:10" x14ac:dyDescent="0.35">
      <c r="A736" t="s">
        <v>1635</v>
      </c>
      <c r="B736">
        <v>32.68</v>
      </c>
      <c r="C736" t="str">
        <f t="shared" si="22"/>
        <v>Obesity</v>
      </c>
      <c r="D736">
        <v>11.87</v>
      </c>
      <c r="E736" t="str">
        <f t="shared" si="23"/>
        <v>Diabetes</v>
      </c>
      <c r="F736" t="s">
        <v>2379</v>
      </c>
      <c r="G736" t="s">
        <v>2379</v>
      </c>
      <c r="H736" t="s">
        <v>2379</v>
      </c>
      <c r="I736">
        <v>0</v>
      </c>
      <c r="J736" t="s">
        <v>2379</v>
      </c>
    </row>
    <row r="737" spans="1:10" x14ac:dyDescent="0.35">
      <c r="A737" t="s">
        <v>1634</v>
      </c>
      <c r="B737">
        <v>21.7</v>
      </c>
      <c r="C737" t="str">
        <f t="shared" si="22"/>
        <v>Normal Weight</v>
      </c>
      <c r="D737">
        <v>4.9000000000000004</v>
      </c>
      <c r="E737" t="str">
        <f t="shared" si="23"/>
        <v>Normal</v>
      </c>
      <c r="F737" t="s">
        <v>2379</v>
      </c>
      <c r="G737" t="s">
        <v>2379</v>
      </c>
      <c r="H737" t="s">
        <v>2381</v>
      </c>
      <c r="I737">
        <v>1</v>
      </c>
      <c r="J737" t="s">
        <v>2381</v>
      </c>
    </row>
    <row r="738" spans="1:10" x14ac:dyDescent="0.35">
      <c r="A738" t="s">
        <v>1633</v>
      </c>
      <c r="B738">
        <v>40.479999999999997</v>
      </c>
      <c r="C738" t="str">
        <f t="shared" si="22"/>
        <v>Obesity</v>
      </c>
      <c r="D738">
        <v>6.7</v>
      </c>
      <c r="E738" t="str">
        <f t="shared" si="23"/>
        <v>Diabetes</v>
      </c>
      <c r="F738" t="s">
        <v>2379</v>
      </c>
      <c r="G738" t="s">
        <v>2379</v>
      </c>
      <c r="H738" t="s">
        <v>2379</v>
      </c>
      <c r="I738">
        <v>3</v>
      </c>
      <c r="J738" t="s">
        <v>2379</v>
      </c>
    </row>
    <row r="739" spans="1:10" x14ac:dyDescent="0.35">
      <c r="A739" t="s">
        <v>1632</v>
      </c>
      <c r="B739">
        <v>34.5</v>
      </c>
      <c r="C739" t="str">
        <f t="shared" si="22"/>
        <v>Obesity</v>
      </c>
      <c r="D739">
        <v>10.3</v>
      </c>
      <c r="E739" t="str">
        <f t="shared" si="23"/>
        <v>Diabetes</v>
      </c>
      <c r="F739" t="s">
        <v>2379</v>
      </c>
      <c r="G739" t="s">
        <v>2379</v>
      </c>
      <c r="H739" t="s">
        <v>2379</v>
      </c>
      <c r="I739">
        <v>3</v>
      </c>
      <c r="J739" t="s">
        <v>2379</v>
      </c>
    </row>
    <row r="740" spans="1:10" x14ac:dyDescent="0.35">
      <c r="A740" t="s">
        <v>1631</v>
      </c>
      <c r="B740">
        <v>45.9</v>
      </c>
      <c r="C740" t="str">
        <f t="shared" si="22"/>
        <v>Obesity</v>
      </c>
      <c r="D740">
        <v>11.14</v>
      </c>
      <c r="E740" t="str">
        <f t="shared" si="23"/>
        <v>Diabetes</v>
      </c>
      <c r="F740" t="s">
        <v>2381</v>
      </c>
      <c r="G740" t="s">
        <v>2379</v>
      </c>
      <c r="H740" t="s">
        <v>2379</v>
      </c>
      <c r="I740">
        <v>1</v>
      </c>
      <c r="J740" t="s">
        <v>2379</v>
      </c>
    </row>
    <row r="741" spans="1:10" x14ac:dyDescent="0.35">
      <c r="A741" t="s">
        <v>1630</v>
      </c>
      <c r="B741">
        <v>33.479999999999997</v>
      </c>
      <c r="C741" t="str">
        <f t="shared" si="22"/>
        <v>Obesity</v>
      </c>
      <c r="D741">
        <v>4.74</v>
      </c>
      <c r="E741" t="str">
        <f t="shared" si="23"/>
        <v>Normal</v>
      </c>
      <c r="F741" t="s">
        <v>2381</v>
      </c>
      <c r="G741" t="s">
        <v>2379</v>
      </c>
      <c r="H741" t="s">
        <v>2379</v>
      </c>
      <c r="I741">
        <v>2</v>
      </c>
      <c r="J741" t="s">
        <v>2379</v>
      </c>
    </row>
    <row r="742" spans="1:10" x14ac:dyDescent="0.35">
      <c r="A742" t="s">
        <v>1629</v>
      </c>
      <c r="B742">
        <v>28.31</v>
      </c>
      <c r="C742" t="str">
        <f t="shared" si="22"/>
        <v>Overweight</v>
      </c>
      <c r="D742">
        <v>5.96</v>
      </c>
      <c r="E742" t="str">
        <f t="shared" si="23"/>
        <v>Prediabetes</v>
      </c>
      <c r="F742" t="s">
        <v>2381</v>
      </c>
      <c r="G742" t="s">
        <v>2379</v>
      </c>
      <c r="H742" t="s">
        <v>2379</v>
      </c>
      <c r="I742">
        <v>2</v>
      </c>
      <c r="J742" t="s">
        <v>2379</v>
      </c>
    </row>
    <row r="743" spans="1:10" x14ac:dyDescent="0.35">
      <c r="A743" t="s">
        <v>1628</v>
      </c>
      <c r="B743">
        <v>21.565000000000001</v>
      </c>
      <c r="C743" t="str">
        <f t="shared" si="22"/>
        <v>Normal Weight</v>
      </c>
      <c r="D743">
        <v>4.95</v>
      </c>
      <c r="E743" t="str">
        <f t="shared" si="23"/>
        <v>Normal</v>
      </c>
      <c r="F743" t="s">
        <v>2379</v>
      </c>
      <c r="G743" t="s">
        <v>2380</v>
      </c>
      <c r="H743" t="s">
        <v>2379</v>
      </c>
      <c r="I743">
        <v>1</v>
      </c>
      <c r="J743" t="s">
        <v>2381</v>
      </c>
    </row>
    <row r="744" spans="1:10" x14ac:dyDescent="0.35">
      <c r="A744" t="s">
        <v>1627</v>
      </c>
      <c r="B744">
        <v>35.590000000000003</v>
      </c>
      <c r="C744" t="str">
        <f t="shared" si="22"/>
        <v>Obesity</v>
      </c>
      <c r="D744">
        <v>5.21</v>
      </c>
      <c r="E744" t="str">
        <f t="shared" si="23"/>
        <v>Normal</v>
      </c>
      <c r="F744" t="s">
        <v>2381</v>
      </c>
      <c r="G744" t="s">
        <v>2379</v>
      </c>
      <c r="H744" t="s">
        <v>2381</v>
      </c>
      <c r="I744">
        <v>1</v>
      </c>
      <c r="J744" t="s">
        <v>2379</v>
      </c>
    </row>
    <row r="745" spans="1:10" x14ac:dyDescent="0.35">
      <c r="A745" t="s">
        <v>1626</v>
      </c>
      <c r="B745">
        <v>43.44</v>
      </c>
      <c r="C745" t="str">
        <f t="shared" si="22"/>
        <v>Obesity</v>
      </c>
      <c r="D745">
        <v>4.8600000000000003</v>
      </c>
      <c r="E745" t="str">
        <f t="shared" si="23"/>
        <v>Normal</v>
      </c>
      <c r="F745" t="s">
        <v>2381</v>
      </c>
      <c r="G745" t="s">
        <v>2379</v>
      </c>
      <c r="H745" t="s">
        <v>2379</v>
      </c>
      <c r="I745">
        <v>0</v>
      </c>
      <c r="J745" t="s">
        <v>2379</v>
      </c>
    </row>
    <row r="746" spans="1:10" x14ac:dyDescent="0.35">
      <c r="A746" t="s">
        <v>1625</v>
      </c>
      <c r="B746">
        <v>21.754999999999999</v>
      </c>
      <c r="C746" t="str">
        <f t="shared" si="22"/>
        <v>Normal Weight</v>
      </c>
      <c r="D746">
        <v>7.79</v>
      </c>
      <c r="E746" t="str">
        <f t="shared" si="23"/>
        <v>Diabetes</v>
      </c>
      <c r="F746" t="s">
        <v>2381</v>
      </c>
      <c r="G746" t="s">
        <v>2379</v>
      </c>
      <c r="H746" t="s">
        <v>2379</v>
      </c>
      <c r="I746">
        <v>0</v>
      </c>
      <c r="J746" t="s">
        <v>2379</v>
      </c>
    </row>
    <row r="747" spans="1:10" x14ac:dyDescent="0.35">
      <c r="A747" t="s">
        <v>1624</v>
      </c>
      <c r="B747">
        <v>44.55</v>
      </c>
      <c r="C747" t="str">
        <f t="shared" si="22"/>
        <v>Obesity</v>
      </c>
      <c r="D747">
        <v>7.12</v>
      </c>
      <c r="E747" t="str">
        <f t="shared" si="23"/>
        <v>Diabetes</v>
      </c>
      <c r="F747" t="s">
        <v>2381</v>
      </c>
      <c r="G747" t="s">
        <v>2379</v>
      </c>
      <c r="H747" t="s">
        <v>2379</v>
      </c>
      <c r="I747">
        <v>1</v>
      </c>
      <c r="J747" t="s">
        <v>2379</v>
      </c>
    </row>
    <row r="748" spans="1:10" x14ac:dyDescent="0.35">
      <c r="A748" t="s">
        <v>1623</v>
      </c>
      <c r="B748">
        <v>43.32</v>
      </c>
      <c r="C748" t="str">
        <f t="shared" si="22"/>
        <v>Obesity</v>
      </c>
      <c r="D748">
        <v>4.67</v>
      </c>
      <c r="E748" t="str">
        <f t="shared" si="23"/>
        <v>Normal</v>
      </c>
      <c r="F748" t="s">
        <v>2381</v>
      </c>
      <c r="G748" t="s">
        <v>2379</v>
      </c>
      <c r="H748" t="s">
        <v>2379</v>
      </c>
      <c r="I748">
        <v>0</v>
      </c>
      <c r="J748" t="s">
        <v>2379</v>
      </c>
    </row>
    <row r="749" spans="1:10" x14ac:dyDescent="0.35">
      <c r="A749" t="s">
        <v>1622</v>
      </c>
      <c r="B749">
        <v>31.23</v>
      </c>
      <c r="C749" t="str">
        <f t="shared" si="22"/>
        <v>Obesity</v>
      </c>
      <c r="D749">
        <v>9.1199999999999992</v>
      </c>
      <c r="E749" t="str">
        <f t="shared" si="23"/>
        <v>Diabetes</v>
      </c>
      <c r="F749" t="s">
        <v>2381</v>
      </c>
      <c r="G749" t="s">
        <v>2379</v>
      </c>
      <c r="H749" t="s">
        <v>2381</v>
      </c>
      <c r="I749">
        <v>1</v>
      </c>
      <c r="J749" t="s">
        <v>2379</v>
      </c>
    </row>
    <row r="750" spans="1:10" x14ac:dyDescent="0.35">
      <c r="A750" t="s">
        <v>1621</v>
      </c>
      <c r="B750">
        <v>42.81</v>
      </c>
      <c r="C750" t="str">
        <f t="shared" si="22"/>
        <v>Obesity</v>
      </c>
      <c r="D750">
        <v>4.1500000000000004</v>
      </c>
      <c r="E750" t="str">
        <f t="shared" si="23"/>
        <v>Normal</v>
      </c>
      <c r="F750" t="s">
        <v>2379</v>
      </c>
      <c r="G750" t="s">
        <v>2379</v>
      </c>
      <c r="H750" t="s">
        <v>2379</v>
      </c>
      <c r="I750">
        <v>1</v>
      </c>
      <c r="J750" t="s">
        <v>2379</v>
      </c>
    </row>
    <row r="751" spans="1:10" x14ac:dyDescent="0.35">
      <c r="A751" t="s">
        <v>1620</v>
      </c>
      <c r="B751">
        <v>35.909999999999997</v>
      </c>
      <c r="C751" t="str">
        <f t="shared" si="22"/>
        <v>Obesity</v>
      </c>
      <c r="D751">
        <v>6.72</v>
      </c>
      <c r="E751" t="str">
        <f t="shared" si="23"/>
        <v>Diabetes</v>
      </c>
      <c r="F751" t="s">
        <v>2381</v>
      </c>
      <c r="G751" t="s">
        <v>2379</v>
      </c>
      <c r="H751" t="s">
        <v>2379</v>
      </c>
      <c r="I751">
        <v>2</v>
      </c>
      <c r="J751" t="s">
        <v>2379</v>
      </c>
    </row>
    <row r="752" spans="1:10" x14ac:dyDescent="0.35">
      <c r="A752" t="s">
        <v>1619</v>
      </c>
      <c r="B752">
        <v>36.65</v>
      </c>
      <c r="C752" t="str">
        <f t="shared" si="22"/>
        <v>Obesity</v>
      </c>
      <c r="D752">
        <v>5.01</v>
      </c>
      <c r="E752" t="str">
        <f t="shared" si="23"/>
        <v>Normal</v>
      </c>
      <c r="F752" t="s">
        <v>2381</v>
      </c>
      <c r="G752" t="s">
        <v>2379</v>
      </c>
      <c r="H752" t="s">
        <v>2381</v>
      </c>
      <c r="I752">
        <v>1</v>
      </c>
      <c r="J752" t="s">
        <v>2379</v>
      </c>
    </row>
    <row r="753" spans="1:10" x14ac:dyDescent="0.35">
      <c r="A753" t="s">
        <v>1618</v>
      </c>
      <c r="B753">
        <v>22.04</v>
      </c>
      <c r="C753" t="str">
        <f t="shared" si="22"/>
        <v>Normal Weight</v>
      </c>
      <c r="D753">
        <v>10.9</v>
      </c>
      <c r="E753" t="str">
        <f t="shared" si="23"/>
        <v>Diabetes</v>
      </c>
      <c r="F753" t="s">
        <v>2381</v>
      </c>
      <c r="G753" t="s">
        <v>2379</v>
      </c>
      <c r="H753" t="s">
        <v>2379</v>
      </c>
      <c r="I753">
        <v>2</v>
      </c>
      <c r="J753" t="s">
        <v>2379</v>
      </c>
    </row>
    <row r="754" spans="1:10" x14ac:dyDescent="0.35">
      <c r="A754" t="s">
        <v>1617</v>
      </c>
      <c r="B754">
        <v>31.824999999999999</v>
      </c>
      <c r="C754" t="str">
        <f t="shared" si="22"/>
        <v>Obesity</v>
      </c>
      <c r="D754">
        <v>5.52</v>
      </c>
      <c r="E754" t="str">
        <f t="shared" si="23"/>
        <v>Normal</v>
      </c>
      <c r="F754" t="s">
        <v>2381</v>
      </c>
      <c r="G754" t="s">
        <v>2379</v>
      </c>
      <c r="H754" t="s">
        <v>2379</v>
      </c>
      <c r="I754">
        <v>1</v>
      </c>
      <c r="J754" t="s">
        <v>2379</v>
      </c>
    </row>
    <row r="755" spans="1:10" x14ac:dyDescent="0.35">
      <c r="A755" t="s">
        <v>1616</v>
      </c>
      <c r="B755">
        <v>53.58</v>
      </c>
      <c r="C755" t="str">
        <f t="shared" si="22"/>
        <v>Obesity</v>
      </c>
      <c r="D755">
        <v>4.55</v>
      </c>
      <c r="E755" t="str">
        <f t="shared" si="23"/>
        <v>Normal</v>
      </c>
      <c r="F755" t="s">
        <v>2379</v>
      </c>
      <c r="G755" t="s">
        <v>2379</v>
      </c>
      <c r="H755" t="s">
        <v>2379</v>
      </c>
      <c r="I755">
        <v>1</v>
      </c>
      <c r="J755" t="s">
        <v>2379</v>
      </c>
    </row>
    <row r="756" spans="1:10" x14ac:dyDescent="0.35">
      <c r="A756" t="s">
        <v>1615</v>
      </c>
      <c r="B756">
        <v>34.299999999999997</v>
      </c>
      <c r="C756" t="str">
        <f t="shared" si="22"/>
        <v>Obesity</v>
      </c>
      <c r="D756">
        <v>11.76</v>
      </c>
      <c r="E756" t="str">
        <f t="shared" si="23"/>
        <v>Diabetes</v>
      </c>
      <c r="F756" t="s">
        <v>2379</v>
      </c>
      <c r="G756" t="s">
        <v>2379</v>
      </c>
      <c r="H756" t="s">
        <v>2379</v>
      </c>
      <c r="I756">
        <v>0</v>
      </c>
      <c r="J756" t="s">
        <v>2379</v>
      </c>
    </row>
    <row r="757" spans="1:10" x14ac:dyDescent="0.35">
      <c r="A757" t="s">
        <v>1614</v>
      </c>
      <c r="B757">
        <v>32.11</v>
      </c>
      <c r="C757" t="str">
        <f t="shared" si="22"/>
        <v>Obesity</v>
      </c>
      <c r="D757">
        <v>7.06</v>
      </c>
      <c r="E757" t="str">
        <f t="shared" si="23"/>
        <v>Diabetes</v>
      </c>
      <c r="F757" t="s">
        <v>2379</v>
      </c>
      <c r="G757" t="s">
        <v>2379</v>
      </c>
      <c r="H757" t="s">
        <v>2379</v>
      </c>
      <c r="I757">
        <v>0</v>
      </c>
      <c r="J757" t="s">
        <v>2379</v>
      </c>
    </row>
    <row r="758" spans="1:10" x14ac:dyDescent="0.35">
      <c r="A758" t="s">
        <v>1613</v>
      </c>
      <c r="B758">
        <v>31.78</v>
      </c>
      <c r="C758" t="str">
        <f t="shared" si="22"/>
        <v>Obesity</v>
      </c>
      <c r="D758">
        <v>11.35</v>
      </c>
      <c r="E758" t="str">
        <f t="shared" si="23"/>
        <v>Diabetes</v>
      </c>
      <c r="F758" t="s">
        <v>2381</v>
      </c>
      <c r="G758" t="s">
        <v>2379</v>
      </c>
      <c r="H758" t="s">
        <v>2381</v>
      </c>
      <c r="I758">
        <v>1</v>
      </c>
      <c r="J758" t="s">
        <v>2379</v>
      </c>
    </row>
    <row r="759" spans="1:10" x14ac:dyDescent="0.35">
      <c r="A759" t="s">
        <v>1612</v>
      </c>
      <c r="B759">
        <v>46.89</v>
      </c>
      <c r="C759" t="str">
        <f t="shared" si="22"/>
        <v>Obesity</v>
      </c>
      <c r="D759">
        <v>5.52</v>
      </c>
      <c r="E759" t="str">
        <f t="shared" si="23"/>
        <v>Normal</v>
      </c>
      <c r="F759" t="s">
        <v>2379</v>
      </c>
      <c r="G759" t="s">
        <v>2379</v>
      </c>
      <c r="H759" t="s">
        <v>2379</v>
      </c>
      <c r="I759">
        <v>0</v>
      </c>
      <c r="J759" t="s">
        <v>2379</v>
      </c>
    </row>
    <row r="760" spans="1:10" x14ac:dyDescent="0.35">
      <c r="A760" t="s">
        <v>1611</v>
      </c>
      <c r="B760">
        <v>39.35</v>
      </c>
      <c r="C760" t="str">
        <f t="shared" si="22"/>
        <v>Obesity</v>
      </c>
      <c r="D760">
        <v>7.86</v>
      </c>
      <c r="E760" t="str">
        <f t="shared" si="23"/>
        <v>Diabetes</v>
      </c>
      <c r="F760" t="s">
        <v>2381</v>
      </c>
      <c r="G760" t="s">
        <v>2379</v>
      </c>
      <c r="H760" t="s">
        <v>2379</v>
      </c>
      <c r="I760">
        <v>1</v>
      </c>
      <c r="J760" t="s">
        <v>2379</v>
      </c>
    </row>
    <row r="761" spans="1:10" x14ac:dyDescent="0.35">
      <c r="A761" t="s">
        <v>1610</v>
      </c>
      <c r="B761">
        <v>39.200000000000003</v>
      </c>
      <c r="C761" t="str">
        <f t="shared" si="22"/>
        <v>Obesity</v>
      </c>
      <c r="D761">
        <v>11.38</v>
      </c>
      <c r="E761" t="str">
        <f t="shared" si="23"/>
        <v>Diabetes</v>
      </c>
      <c r="F761" t="s">
        <v>2379</v>
      </c>
      <c r="G761" t="s">
        <v>2379</v>
      </c>
      <c r="H761" t="s">
        <v>2379</v>
      </c>
      <c r="I761">
        <v>0</v>
      </c>
      <c r="J761" t="s">
        <v>2379</v>
      </c>
    </row>
    <row r="762" spans="1:10" x14ac:dyDescent="0.35">
      <c r="A762" t="s">
        <v>1609</v>
      </c>
      <c r="B762">
        <v>39.159999999999997</v>
      </c>
      <c r="C762" t="str">
        <f t="shared" si="22"/>
        <v>Obesity</v>
      </c>
      <c r="D762">
        <v>10.48</v>
      </c>
      <c r="E762" t="str">
        <f t="shared" si="23"/>
        <v>Diabetes</v>
      </c>
      <c r="F762" t="s">
        <v>2379</v>
      </c>
      <c r="G762" t="s">
        <v>2379</v>
      </c>
      <c r="H762" t="s">
        <v>2379</v>
      </c>
      <c r="I762">
        <v>0</v>
      </c>
      <c r="J762" t="s">
        <v>2379</v>
      </c>
    </row>
    <row r="763" spans="1:10" x14ac:dyDescent="0.35">
      <c r="A763" t="s">
        <v>1608</v>
      </c>
      <c r="B763">
        <v>44.1</v>
      </c>
      <c r="C763" t="str">
        <f t="shared" si="22"/>
        <v>Obesity</v>
      </c>
      <c r="D763">
        <v>5.04</v>
      </c>
      <c r="E763" t="str">
        <f t="shared" si="23"/>
        <v>Normal</v>
      </c>
      <c r="F763" t="s">
        <v>2381</v>
      </c>
      <c r="G763" t="s">
        <v>2379</v>
      </c>
      <c r="H763" t="s">
        <v>2379</v>
      </c>
      <c r="I763">
        <v>0</v>
      </c>
      <c r="J763" t="s">
        <v>2379</v>
      </c>
    </row>
    <row r="764" spans="1:10" x14ac:dyDescent="0.35">
      <c r="A764" t="s">
        <v>1607</v>
      </c>
      <c r="B764">
        <v>33.200000000000003</v>
      </c>
      <c r="C764" t="str">
        <f t="shared" si="22"/>
        <v>Obesity</v>
      </c>
      <c r="D764">
        <v>9.06</v>
      </c>
      <c r="E764" t="str">
        <f t="shared" si="23"/>
        <v>Diabetes</v>
      </c>
      <c r="F764" t="s">
        <v>2379</v>
      </c>
      <c r="G764" t="s">
        <v>2379</v>
      </c>
      <c r="H764" t="s">
        <v>2379</v>
      </c>
      <c r="I764">
        <v>0</v>
      </c>
      <c r="J764" t="s">
        <v>2379</v>
      </c>
    </row>
    <row r="765" spans="1:10" x14ac:dyDescent="0.35">
      <c r="A765" t="s">
        <v>1606</v>
      </c>
      <c r="B765">
        <v>29.92</v>
      </c>
      <c r="C765" t="str">
        <f t="shared" si="22"/>
        <v>Obesity</v>
      </c>
      <c r="D765">
        <v>11.07</v>
      </c>
      <c r="E765" t="str">
        <f t="shared" si="23"/>
        <v>Diabetes</v>
      </c>
      <c r="F765" t="s">
        <v>2379</v>
      </c>
      <c r="G765" t="s">
        <v>2379</v>
      </c>
      <c r="H765" t="s">
        <v>2379</v>
      </c>
      <c r="I765">
        <v>0</v>
      </c>
      <c r="J765" t="s">
        <v>2379</v>
      </c>
    </row>
    <row r="766" spans="1:10" x14ac:dyDescent="0.35">
      <c r="A766" t="s">
        <v>1605</v>
      </c>
      <c r="B766">
        <v>25</v>
      </c>
      <c r="C766" t="str">
        <f t="shared" si="22"/>
        <v>Overweight</v>
      </c>
      <c r="D766">
        <v>10.45</v>
      </c>
      <c r="E766" t="str">
        <f t="shared" si="23"/>
        <v>Diabetes</v>
      </c>
      <c r="F766" t="s">
        <v>2379</v>
      </c>
      <c r="G766" t="s">
        <v>2379</v>
      </c>
      <c r="H766" t="s">
        <v>2379</v>
      </c>
      <c r="I766">
        <v>0</v>
      </c>
      <c r="J766" t="s">
        <v>2379</v>
      </c>
    </row>
    <row r="767" spans="1:10" x14ac:dyDescent="0.35">
      <c r="A767" t="s">
        <v>1604</v>
      </c>
      <c r="B767">
        <v>38.869999999999997</v>
      </c>
      <c r="C767" t="str">
        <f t="shared" si="22"/>
        <v>Obesity</v>
      </c>
      <c r="D767">
        <v>8.6300000000000008</v>
      </c>
      <c r="E767" t="str">
        <f t="shared" si="23"/>
        <v>Diabetes</v>
      </c>
      <c r="F767" t="s">
        <v>2381</v>
      </c>
      <c r="G767" t="s">
        <v>2379</v>
      </c>
      <c r="H767" t="s">
        <v>2379</v>
      </c>
      <c r="I767">
        <v>1</v>
      </c>
      <c r="J767" t="s">
        <v>2379</v>
      </c>
    </row>
    <row r="768" spans="1:10" x14ac:dyDescent="0.35">
      <c r="A768" t="s">
        <v>1603</v>
      </c>
      <c r="B768">
        <v>32.299999999999997</v>
      </c>
      <c r="C768" t="str">
        <f t="shared" si="22"/>
        <v>Obesity</v>
      </c>
      <c r="D768">
        <v>5.28</v>
      </c>
      <c r="E768" t="str">
        <f t="shared" si="23"/>
        <v>Normal</v>
      </c>
      <c r="F768" t="s">
        <v>2381</v>
      </c>
      <c r="G768" t="s">
        <v>2379</v>
      </c>
      <c r="H768" t="s">
        <v>2379</v>
      </c>
      <c r="I768">
        <v>2</v>
      </c>
      <c r="J768" t="s">
        <v>2379</v>
      </c>
    </row>
    <row r="769" spans="1:10" x14ac:dyDescent="0.35">
      <c r="A769" t="s">
        <v>1602</v>
      </c>
      <c r="B769">
        <v>31.16</v>
      </c>
      <c r="C769" t="str">
        <f t="shared" si="22"/>
        <v>Obesity</v>
      </c>
      <c r="D769">
        <v>7.49</v>
      </c>
      <c r="E769" t="str">
        <f t="shared" si="23"/>
        <v>Diabetes</v>
      </c>
      <c r="F769" t="s">
        <v>2381</v>
      </c>
      <c r="G769" t="s">
        <v>2379</v>
      </c>
      <c r="H769" t="s">
        <v>2379</v>
      </c>
      <c r="I769">
        <v>2</v>
      </c>
      <c r="J769" t="s">
        <v>2379</v>
      </c>
    </row>
    <row r="770" spans="1:10" x14ac:dyDescent="0.35">
      <c r="A770" t="s">
        <v>1601</v>
      </c>
      <c r="B770">
        <v>54.59</v>
      </c>
      <c r="C770" t="str">
        <f t="shared" si="22"/>
        <v>Obesity</v>
      </c>
      <c r="D770">
        <v>4.2699999999999996</v>
      </c>
      <c r="E770" t="str">
        <f t="shared" si="23"/>
        <v>Normal</v>
      </c>
      <c r="F770" t="s">
        <v>2379</v>
      </c>
      <c r="G770" t="s">
        <v>2379</v>
      </c>
      <c r="H770" t="s">
        <v>2379</v>
      </c>
      <c r="I770">
        <v>0</v>
      </c>
      <c r="J770" t="s">
        <v>2379</v>
      </c>
    </row>
    <row r="771" spans="1:10" x14ac:dyDescent="0.35">
      <c r="A771" t="s">
        <v>1600</v>
      </c>
      <c r="B771">
        <v>21.09</v>
      </c>
      <c r="C771" t="str">
        <f t="shared" ref="C771:C834" si="24">IF(B771&lt;18.5,"Underweight",
 IF(B771&lt;=24.9,"Normal Weight",
 IF(B771&lt;=29.9,"Overweight","Obesity")))</f>
        <v>Normal Weight</v>
      </c>
      <c r="D771">
        <v>9.2200000000000006</v>
      </c>
      <c r="E771" t="str">
        <f t="shared" ref="E771:E834" si="25">IF(D771&lt;5.7,"Normal",IF(D771&lt;=6.4,"Prediabetes","Diabetes"))</f>
        <v>Diabetes</v>
      </c>
      <c r="F771" t="s">
        <v>2381</v>
      </c>
      <c r="G771" t="s">
        <v>2379</v>
      </c>
      <c r="H771" t="s">
        <v>2379</v>
      </c>
      <c r="I771">
        <v>2</v>
      </c>
      <c r="J771" t="s">
        <v>2379</v>
      </c>
    </row>
    <row r="772" spans="1:10" x14ac:dyDescent="0.35">
      <c r="A772" t="s">
        <v>1599</v>
      </c>
      <c r="B772">
        <v>52.41</v>
      </c>
      <c r="C772" t="str">
        <f t="shared" si="24"/>
        <v>Obesity</v>
      </c>
      <c r="D772">
        <v>5.99</v>
      </c>
      <c r="E772" t="str">
        <f t="shared" si="25"/>
        <v>Prediabetes</v>
      </c>
      <c r="F772" t="s">
        <v>2379</v>
      </c>
      <c r="G772" t="s">
        <v>2379</v>
      </c>
      <c r="H772" t="s">
        <v>2379</v>
      </c>
      <c r="I772">
        <v>1</v>
      </c>
      <c r="J772" t="s">
        <v>2379</v>
      </c>
    </row>
    <row r="773" spans="1:10" x14ac:dyDescent="0.35">
      <c r="A773" t="s">
        <v>1598</v>
      </c>
      <c r="B773">
        <v>41.47</v>
      </c>
      <c r="C773" t="str">
        <f t="shared" si="24"/>
        <v>Obesity</v>
      </c>
      <c r="D773">
        <v>5.86</v>
      </c>
      <c r="E773" t="str">
        <f t="shared" si="25"/>
        <v>Prediabetes</v>
      </c>
      <c r="F773" t="s">
        <v>2381</v>
      </c>
      <c r="G773" t="s">
        <v>2379</v>
      </c>
      <c r="H773" t="s">
        <v>2379</v>
      </c>
      <c r="I773">
        <v>2</v>
      </c>
      <c r="J773" t="s">
        <v>2379</v>
      </c>
    </row>
    <row r="774" spans="1:10" x14ac:dyDescent="0.35">
      <c r="A774" t="s">
        <v>1597</v>
      </c>
      <c r="B774">
        <v>33.1</v>
      </c>
      <c r="C774" t="str">
        <f t="shared" si="24"/>
        <v>Obesity</v>
      </c>
      <c r="D774">
        <v>5.19</v>
      </c>
      <c r="E774" t="str">
        <f t="shared" si="25"/>
        <v>Normal</v>
      </c>
      <c r="F774" t="s">
        <v>2381</v>
      </c>
      <c r="G774" t="s">
        <v>2379</v>
      </c>
      <c r="H774" t="s">
        <v>2379</v>
      </c>
      <c r="I774">
        <v>2</v>
      </c>
      <c r="J774" t="s">
        <v>2379</v>
      </c>
    </row>
    <row r="775" spans="1:10" x14ac:dyDescent="0.35">
      <c r="A775" t="s">
        <v>1596</v>
      </c>
      <c r="B775">
        <v>30.8</v>
      </c>
      <c r="C775" t="str">
        <f t="shared" si="24"/>
        <v>Obesity</v>
      </c>
      <c r="D775">
        <v>4.37</v>
      </c>
      <c r="E775" t="str">
        <f t="shared" si="25"/>
        <v>Normal</v>
      </c>
      <c r="F775" t="s">
        <v>2381</v>
      </c>
      <c r="G775" t="s">
        <v>2379</v>
      </c>
      <c r="H775" t="s">
        <v>2379</v>
      </c>
      <c r="I775">
        <v>2</v>
      </c>
      <c r="J775" t="s">
        <v>2379</v>
      </c>
    </row>
    <row r="776" spans="1:10" x14ac:dyDescent="0.35">
      <c r="A776" t="s">
        <v>1595</v>
      </c>
      <c r="B776">
        <v>42.06</v>
      </c>
      <c r="C776" t="str">
        <f t="shared" si="24"/>
        <v>Obesity</v>
      </c>
      <c r="D776">
        <v>5.32</v>
      </c>
      <c r="E776" t="str">
        <f t="shared" si="25"/>
        <v>Normal</v>
      </c>
      <c r="F776" t="s">
        <v>2379</v>
      </c>
      <c r="G776" t="s">
        <v>2379</v>
      </c>
      <c r="H776" t="s">
        <v>2379</v>
      </c>
      <c r="I776">
        <v>1</v>
      </c>
      <c r="J776" t="s">
        <v>2379</v>
      </c>
    </row>
    <row r="777" spans="1:10" x14ac:dyDescent="0.35">
      <c r="A777" t="s">
        <v>1594</v>
      </c>
      <c r="B777">
        <v>39.270000000000003</v>
      </c>
      <c r="C777" t="str">
        <f t="shared" si="24"/>
        <v>Obesity</v>
      </c>
      <c r="D777">
        <v>5.64</v>
      </c>
      <c r="E777" t="str">
        <f t="shared" si="25"/>
        <v>Normal</v>
      </c>
      <c r="F777" t="s">
        <v>2379</v>
      </c>
      <c r="G777" t="s">
        <v>2379</v>
      </c>
      <c r="H777" t="s">
        <v>2381</v>
      </c>
      <c r="I777">
        <v>1</v>
      </c>
      <c r="J777" t="s">
        <v>2379</v>
      </c>
    </row>
    <row r="778" spans="1:10" x14ac:dyDescent="0.35">
      <c r="A778" t="s">
        <v>1593</v>
      </c>
      <c r="B778">
        <v>30.71</v>
      </c>
      <c r="C778" t="str">
        <f t="shared" si="24"/>
        <v>Obesity</v>
      </c>
      <c r="D778">
        <v>5.59</v>
      </c>
      <c r="E778" t="str">
        <f t="shared" si="25"/>
        <v>Normal</v>
      </c>
      <c r="F778" t="s">
        <v>2381</v>
      </c>
      <c r="G778" t="s">
        <v>2379</v>
      </c>
      <c r="H778" t="s">
        <v>2379</v>
      </c>
      <c r="I778">
        <v>1</v>
      </c>
      <c r="J778" t="s">
        <v>2379</v>
      </c>
    </row>
    <row r="779" spans="1:10" x14ac:dyDescent="0.35">
      <c r="A779" t="s">
        <v>1592</v>
      </c>
      <c r="B779">
        <v>47.19</v>
      </c>
      <c r="C779" t="str">
        <f t="shared" si="24"/>
        <v>Obesity</v>
      </c>
      <c r="D779">
        <v>5.29</v>
      </c>
      <c r="E779" t="str">
        <f t="shared" si="25"/>
        <v>Normal</v>
      </c>
      <c r="F779" t="s">
        <v>2379</v>
      </c>
      <c r="G779" t="s">
        <v>2379</v>
      </c>
      <c r="H779" t="s">
        <v>2379</v>
      </c>
      <c r="I779">
        <v>0</v>
      </c>
      <c r="J779" t="s">
        <v>2379</v>
      </c>
    </row>
    <row r="780" spans="1:10" x14ac:dyDescent="0.35">
      <c r="A780" t="s">
        <v>1591</v>
      </c>
      <c r="B780">
        <v>30.02</v>
      </c>
      <c r="C780" t="str">
        <f t="shared" si="24"/>
        <v>Obesity</v>
      </c>
      <c r="D780">
        <v>6.65</v>
      </c>
      <c r="E780" t="str">
        <f t="shared" si="25"/>
        <v>Diabetes</v>
      </c>
      <c r="F780" t="s">
        <v>2379</v>
      </c>
      <c r="G780" t="s">
        <v>2379</v>
      </c>
      <c r="H780" t="s">
        <v>2379</v>
      </c>
      <c r="I780">
        <v>0</v>
      </c>
      <c r="J780" t="s">
        <v>2379</v>
      </c>
    </row>
    <row r="781" spans="1:10" x14ac:dyDescent="0.35">
      <c r="A781" t="s">
        <v>1590</v>
      </c>
      <c r="B781">
        <v>37.909999999999997</v>
      </c>
      <c r="C781" t="str">
        <f t="shared" si="24"/>
        <v>Obesity</v>
      </c>
      <c r="D781">
        <v>5.68</v>
      </c>
      <c r="E781" t="str">
        <f t="shared" si="25"/>
        <v>Normal</v>
      </c>
      <c r="F781" t="s">
        <v>2381</v>
      </c>
      <c r="G781" t="s">
        <v>2379</v>
      </c>
      <c r="H781" t="s">
        <v>2379</v>
      </c>
      <c r="I781">
        <v>0</v>
      </c>
      <c r="J781" t="s">
        <v>2379</v>
      </c>
    </row>
    <row r="782" spans="1:10" x14ac:dyDescent="0.35">
      <c r="A782" t="s">
        <v>1589</v>
      </c>
      <c r="B782">
        <v>54.61</v>
      </c>
      <c r="C782" t="str">
        <f t="shared" si="24"/>
        <v>Obesity</v>
      </c>
      <c r="D782">
        <v>4.49</v>
      </c>
      <c r="E782" t="str">
        <f t="shared" si="25"/>
        <v>Normal</v>
      </c>
      <c r="F782" t="s">
        <v>2379</v>
      </c>
      <c r="G782" t="s">
        <v>2379</v>
      </c>
      <c r="H782" t="s">
        <v>2379</v>
      </c>
      <c r="I782">
        <v>0</v>
      </c>
      <c r="J782" t="s">
        <v>2379</v>
      </c>
    </row>
    <row r="783" spans="1:10" x14ac:dyDescent="0.35">
      <c r="A783" t="s">
        <v>1588</v>
      </c>
      <c r="B783">
        <v>36.005000000000003</v>
      </c>
      <c r="C783" t="str">
        <f t="shared" si="24"/>
        <v>Obesity</v>
      </c>
      <c r="D783">
        <v>6.9</v>
      </c>
      <c r="E783" t="str">
        <f t="shared" si="25"/>
        <v>Diabetes</v>
      </c>
      <c r="F783" t="s">
        <v>2379</v>
      </c>
      <c r="G783" t="s">
        <v>2379</v>
      </c>
      <c r="H783" t="s">
        <v>2379</v>
      </c>
      <c r="I783">
        <v>0</v>
      </c>
      <c r="J783" t="s">
        <v>2379</v>
      </c>
    </row>
    <row r="784" spans="1:10" x14ac:dyDescent="0.35">
      <c r="A784" t="s">
        <v>1587</v>
      </c>
      <c r="B784">
        <v>28.7</v>
      </c>
      <c r="C784" t="str">
        <f t="shared" si="24"/>
        <v>Overweight</v>
      </c>
      <c r="D784">
        <v>11.52</v>
      </c>
      <c r="E784" t="str">
        <f t="shared" si="25"/>
        <v>Diabetes</v>
      </c>
      <c r="F784" t="s">
        <v>2379</v>
      </c>
      <c r="G784" t="s">
        <v>2379</v>
      </c>
      <c r="H784" t="s">
        <v>2379</v>
      </c>
      <c r="I784">
        <v>0</v>
      </c>
      <c r="J784" t="s">
        <v>2379</v>
      </c>
    </row>
    <row r="785" spans="1:10" x14ac:dyDescent="0.35">
      <c r="A785" t="s">
        <v>1586</v>
      </c>
      <c r="B785">
        <v>34.295000000000002</v>
      </c>
      <c r="C785" t="str">
        <f t="shared" si="24"/>
        <v>Obesity</v>
      </c>
      <c r="D785">
        <v>11.24</v>
      </c>
      <c r="E785" t="str">
        <f t="shared" si="25"/>
        <v>Diabetes</v>
      </c>
      <c r="F785" t="s">
        <v>2379</v>
      </c>
      <c r="G785" t="s">
        <v>2379</v>
      </c>
      <c r="H785" t="s">
        <v>2379</v>
      </c>
      <c r="I785">
        <v>0</v>
      </c>
      <c r="J785" t="s">
        <v>2379</v>
      </c>
    </row>
    <row r="786" spans="1:10" x14ac:dyDescent="0.35">
      <c r="A786" t="s">
        <v>1585</v>
      </c>
      <c r="B786">
        <v>27.55</v>
      </c>
      <c r="C786" t="str">
        <f t="shared" si="24"/>
        <v>Overweight</v>
      </c>
      <c r="D786">
        <v>10.98</v>
      </c>
      <c r="E786" t="str">
        <f t="shared" si="25"/>
        <v>Diabetes</v>
      </c>
      <c r="F786" t="s">
        <v>2379</v>
      </c>
      <c r="G786" t="s">
        <v>2379</v>
      </c>
      <c r="H786" t="s">
        <v>2379</v>
      </c>
      <c r="I786">
        <v>0</v>
      </c>
      <c r="J786" t="s">
        <v>2379</v>
      </c>
    </row>
    <row r="787" spans="1:10" x14ac:dyDescent="0.35">
      <c r="A787" t="s">
        <v>1584</v>
      </c>
      <c r="B787">
        <v>40.700000000000003</v>
      </c>
      <c r="C787" t="str">
        <f t="shared" si="24"/>
        <v>Obesity</v>
      </c>
      <c r="D787">
        <v>5.42</v>
      </c>
      <c r="E787" t="str">
        <f t="shared" si="25"/>
        <v>Normal</v>
      </c>
      <c r="F787" t="s">
        <v>2379</v>
      </c>
      <c r="G787" t="s">
        <v>2379</v>
      </c>
      <c r="H787" t="s">
        <v>2379</v>
      </c>
      <c r="I787">
        <v>0</v>
      </c>
      <c r="J787" t="s">
        <v>2379</v>
      </c>
    </row>
    <row r="788" spans="1:10" x14ac:dyDescent="0.35">
      <c r="A788" t="s">
        <v>1583</v>
      </c>
      <c r="B788">
        <v>18.335000000000001</v>
      </c>
      <c r="C788" t="str">
        <f t="shared" si="24"/>
        <v>Underweight</v>
      </c>
      <c r="D788">
        <v>10.97</v>
      </c>
      <c r="E788" t="str">
        <f t="shared" si="25"/>
        <v>Diabetes</v>
      </c>
      <c r="F788" t="s">
        <v>2379</v>
      </c>
      <c r="G788" t="s">
        <v>2379</v>
      </c>
      <c r="H788" t="s">
        <v>2379</v>
      </c>
      <c r="I788">
        <v>0</v>
      </c>
      <c r="J788" t="s">
        <v>2379</v>
      </c>
    </row>
    <row r="789" spans="1:10" x14ac:dyDescent="0.35">
      <c r="A789" t="s">
        <v>1582</v>
      </c>
      <c r="B789">
        <v>33.914999999999999</v>
      </c>
      <c r="C789" t="str">
        <f t="shared" si="24"/>
        <v>Obesity</v>
      </c>
      <c r="D789">
        <v>9.56</v>
      </c>
      <c r="E789" t="str">
        <f t="shared" si="25"/>
        <v>Diabetes</v>
      </c>
      <c r="F789" t="s">
        <v>2381</v>
      </c>
      <c r="G789" t="s">
        <v>2379</v>
      </c>
      <c r="H789" t="s">
        <v>2379</v>
      </c>
      <c r="I789">
        <v>2</v>
      </c>
      <c r="J789" t="s">
        <v>2379</v>
      </c>
    </row>
    <row r="790" spans="1:10" x14ac:dyDescent="0.35">
      <c r="A790" t="s">
        <v>1581</v>
      </c>
      <c r="B790">
        <v>33.534999999999997</v>
      </c>
      <c r="C790" t="str">
        <f t="shared" si="24"/>
        <v>Obesity</v>
      </c>
      <c r="D790">
        <v>9.4</v>
      </c>
      <c r="E790" t="str">
        <f t="shared" si="25"/>
        <v>Diabetes</v>
      </c>
      <c r="F790" t="s">
        <v>2381</v>
      </c>
      <c r="G790" t="s">
        <v>2379</v>
      </c>
      <c r="H790" t="s">
        <v>2379</v>
      </c>
      <c r="I790">
        <v>2</v>
      </c>
      <c r="J790" t="s">
        <v>2379</v>
      </c>
    </row>
    <row r="791" spans="1:10" x14ac:dyDescent="0.35">
      <c r="A791" t="s">
        <v>1580</v>
      </c>
      <c r="B791">
        <v>23.655000000000001</v>
      </c>
      <c r="C791" t="str">
        <f t="shared" si="24"/>
        <v>Normal Weight</v>
      </c>
      <c r="D791">
        <v>8.48</v>
      </c>
      <c r="E791" t="str">
        <f t="shared" si="25"/>
        <v>Diabetes</v>
      </c>
      <c r="F791" t="s">
        <v>2381</v>
      </c>
      <c r="G791" t="s">
        <v>2379</v>
      </c>
      <c r="H791" t="s">
        <v>2379</v>
      </c>
      <c r="I791">
        <v>2</v>
      </c>
      <c r="J791" t="s">
        <v>2379</v>
      </c>
    </row>
    <row r="792" spans="1:10" x14ac:dyDescent="0.35">
      <c r="A792" t="s">
        <v>1579</v>
      </c>
      <c r="B792">
        <v>28</v>
      </c>
      <c r="C792" t="str">
        <f t="shared" si="24"/>
        <v>Overweight</v>
      </c>
      <c r="D792">
        <v>5.57</v>
      </c>
      <c r="E792" t="str">
        <f t="shared" si="25"/>
        <v>Normal</v>
      </c>
      <c r="F792" t="s">
        <v>2379</v>
      </c>
      <c r="G792" t="s">
        <v>2379</v>
      </c>
      <c r="H792" t="s">
        <v>2379</v>
      </c>
      <c r="I792">
        <v>0</v>
      </c>
      <c r="J792" t="s">
        <v>2379</v>
      </c>
    </row>
    <row r="793" spans="1:10" x14ac:dyDescent="0.35">
      <c r="A793" t="s">
        <v>1578</v>
      </c>
      <c r="B793">
        <v>30.23</v>
      </c>
      <c r="C793" t="str">
        <f t="shared" si="24"/>
        <v>Obesity</v>
      </c>
      <c r="D793">
        <v>6.94</v>
      </c>
      <c r="E793" t="str">
        <f t="shared" si="25"/>
        <v>Diabetes</v>
      </c>
      <c r="F793" t="s">
        <v>2381</v>
      </c>
      <c r="G793" t="s">
        <v>2379</v>
      </c>
      <c r="H793" t="s">
        <v>2381</v>
      </c>
      <c r="I793">
        <v>1</v>
      </c>
      <c r="J793" t="s">
        <v>2379</v>
      </c>
    </row>
    <row r="794" spans="1:10" x14ac:dyDescent="0.35">
      <c r="A794" t="s">
        <v>1577</v>
      </c>
      <c r="B794">
        <v>51.14</v>
      </c>
      <c r="C794" t="str">
        <f t="shared" si="24"/>
        <v>Obesity</v>
      </c>
      <c r="D794">
        <v>4.05</v>
      </c>
      <c r="E794" t="str">
        <f t="shared" si="25"/>
        <v>Normal</v>
      </c>
      <c r="F794" t="s">
        <v>2379</v>
      </c>
      <c r="G794" t="s">
        <v>2379</v>
      </c>
      <c r="H794" t="s">
        <v>2379</v>
      </c>
      <c r="I794">
        <v>1</v>
      </c>
      <c r="J794" t="s">
        <v>2379</v>
      </c>
    </row>
    <row r="795" spans="1:10" x14ac:dyDescent="0.35">
      <c r="A795" t="s">
        <v>1576</v>
      </c>
      <c r="B795">
        <v>24.32</v>
      </c>
      <c r="C795" t="str">
        <f t="shared" si="24"/>
        <v>Normal Weight</v>
      </c>
      <c r="D795">
        <v>10.220000000000001</v>
      </c>
      <c r="E795" t="str">
        <f t="shared" si="25"/>
        <v>Diabetes</v>
      </c>
      <c r="F795" t="s">
        <v>2379</v>
      </c>
      <c r="G795" t="s">
        <v>2379</v>
      </c>
      <c r="H795" t="s">
        <v>2379</v>
      </c>
      <c r="I795">
        <v>0</v>
      </c>
      <c r="J795" t="s">
        <v>2379</v>
      </c>
    </row>
    <row r="796" spans="1:10" x14ac:dyDescent="0.35">
      <c r="A796" t="s">
        <v>1575</v>
      </c>
      <c r="B796">
        <v>38.06</v>
      </c>
      <c r="C796" t="str">
        <f t="shared" si="24"/>
        <v>Obesity</v>
      </c>
      <c r="D796">
        <v>9.24</v>
      </c>
      <c r="E796" t="str">
        <f t="shared" si="25"/>
        <v>Diabetes</v>
      </c>
      <c r="F796" t="s">
        <v>2379</v>
      </c>
      <c r="G796" t="s">
        <v>2379</v>
      </c>
      <c r="H796" t="s">
        <v>2379</v>
      </c>
      <c r="I796">
        <v>0</v>
      </c>
      <c r="J796" t="s">
        <v>2379</v>
      </c>
    </row>
    <row r="797" spans="1:10" x14ac:dyDescent="0.35">
      <c r="A797" t="s">
        <v>1574</v>
      </c>
      <c r="B797">
        <v>37.700000000000003</v>
      </c>
      <c r="C797" t="str">
        <f t="shared" si="24"/>
        <v>Obesity</v>
      </c>
      <c r="D797">
        <v>8.6</v>
      </c>
      <c r="E797" t="str">
        <f t="shared" si="25"/>
        <v>Diabetes</v>
      </c>
      <c r="F797" t="s">
        <v>2379</v>
      </c>
      <c r="G797" t="s">
        <v>2379</v>
      </c>
      <c r="H797" t="s">
        <v>2379</v>
      </c>
      <c r="I797">
        <v>0</v>
      </c>
      <c r="J797" t="s">
        <v>2379</v>
      </c>
    </row>
    <row r="798" spans="1:10" x14ac:dyDescent="0.35">
      <c r="A798" t="s">
        <v>1573</v>
      </c>
      <c r="B798">
        <v>44</v>
      </c>
      <c r="C798" t="str">
        <f t="shared" si="24"/>
        <v>Obesity</v>
      </c>
      <c r="D798">
        <v>9.32</v>
      </c>
      <c r="E798" t="str">
        <f t="shared" si="25"/>
        <v>Diabetes</v>
      </c>
      <c r="F798" t="s">
        <v>2381</v>
      </c>
      <c r="G798" t="s">
        <v>2379</v>
      </c>
      <c r="H798" t="s">
        <v>2379</v>
      </c>
      <c r="I798">
        <v>2</v>
      </c>
      <c r="J798" t="s">
        <v>2379</v>
      </c>
    </row>
    <row r="799" spans="1:10" x14ac:dyDescent="0.35">
      <c r="A799" t="s">
        <v>1572</v>
      </c>
      <c r="B799">
        <v>41.45</v>
      </c>
      <c r="C799" t="str">
        <f t="shared" si="24"/>
        <v>Obesity</v>
      </c>
      <c r="D799">
        <v>6.12</v>
      </c>
      <c r="E799" t="str">
        <f t="shared" si="25"/>
        <v>Prediabetes</v>
      </c>
      <c r="F799" t="s">
        <v>2381</v>
      </c>
      <c r="G799" t="s">
        <v>2379</v>
      </c>
      <c r="H799" t="s">
        <v>2379</v>
      </c>
      <c r="I799">
        <v>0</v>
      </c>
      <c r="J799" t="s">
        <v>2379</v>
      </c>
    </row>
    <row r="800" spans="1:10" x14ac:dyDescent="0.35">
      <c r="A800" t="s">
        <v>1571</v>
      </c>
      <c r="B800">
        <v>25.364999999999998</v>
      </c>
      <c r="C800" t="str">
        <f t="shared" si="24"/>
        <v>Overweight</v>
      </c>
      <c r="D800">
        <v>9.19</v>
      </c>
      <c r="E800" t="str">
        <f t="shared" si="25"/>
        <v>Diabetes</v>
      </c>
      <c r="F800" t="s">
        <v>2381</v>
      </c>
      <c r="G800" t="s">
        <v>2379</v>
      </c>
      <c r="H800" t="s">
        <v>2379</v>
      </c>
      <c r="I800">
        <v>0</v>
      </c>
      <c r="J800" t="s">
        <v>2379</v>
      </c>
    </row>
    <row r="801" spans="1:10" x14ac:dyDescent="0.35">
      <c r="A801" t="s">
        <v>1570</v>
      </c>
      <c r="B801">
        <v>34.56</v>
      </c>
      <c r="C801" t="str">
        <f t="shared" si="24"/>
        <v>Obesity</v>
      </c>
      <c r="D801">
        <v>5.84</v>
      </c>
      <c r="E801" t="str">
        <f t="shared" si="25"/>
        <v>Prediabetes</v>
      </c>
      <c r="F801" t="s">
        <v>2381</v>
      </c>
      <c r="G801" t="s">
        <v>2379</v>
      </c>
      <c r="H801" t="s">
        <v>2381</v>
      </c>
      <c r="I801">
        <v>1</v>
      </c>
      <c r="J801" t="s">
        <v>2379</v>
      </c>
    </row>
    <row r="802" spans="1:10" x14ac:dyDescent="0.35">
      <c r="A802" t="s">
        <v>1569</v>
      </c>
      <c r="B802">
        <v>28.2</v>
      </c>
      <c r="C802" t="str">
        <f t="shared" si="24"/>
        <v>Overweight</v>
      </c>
      <c r="D802">
        <v>7.19</v>
      </c>
      <c r="E802" t="str">
        <f t="shared" si="25"/>
        <v>Diabetes</v>
      </c>
      <c r="F802" t="s">
        <v>2381</v>
      </c>
      <c r="G802" t="s">
        <v>2379</v>
      </c>
      <c r="H802" t="s">
        <v>2379</v>
      </c>
      <c r="I802">
        <v>2</v>
      </c>
      <c r="J802" t="s">
        <v>2379</v>
      </c>
    </row>
    <row r="803" spans="1:10" x14ac:dyDescent="0.35">
      <c r="A803" t="s">
        <v>1568</v>
      </c>
      <c r="B803">
        <v>30.43</v>
      </c>
      <c r="C803" t="str">
        <f t="shared" si="24"/>
        <v>Obesity</v>
      </c>
      <c r="D803">
        <v>9.39</v>
      </c>
      <c r="E803" t="str">
        <f t="shared" si="25"/>
        <v>Diabetes</v>
      </c>
      <c r="F803" t="s">
        <v>2379</v>
      </c>
      <c r="G803" t="s">
        <v>2379</v>
      </c>
      <c r="H803" t="s">
        <v>2379</v>
      </c>
      <c r="I803">
        <v>0</v>
      </c>
      <c r="J803" t="s">
        <v>2379</v>
      </c>
    </row>
    <row r="804" spans="1:10" x14ac:dyDescent="0.35">
      <c r="A804" t="s">
        <v>1567</v>
      </c>
      <c r="B804">
        <v>32.395000000000003</v>
      </c>
      <c r="C804" t="str">
        <f t="shared" si="24"/>
        <v>Obesity</v>
      </c>
      <c r="D804">
        <v>4.2699999999999996</v>
      </c>
      <c r="E804" t="str">
        <f t="shared" si="25"/>
        <v>Normal</v>
      </c>
      <c r="F804" t="s">
        <v>2381</v>
      </c>
      <c r="G804" t="s">
        <v>2379</v>
      </c>
      <c r="H804" t="s">
        <v>2379</v>
      </c>
      <c r="I804">
        <v>1</v>
      </c>
      <c r="J804" t="s">
        <v>2379</v>
      </c>
    </row>
    <row r="805" spans="1:10" x14ac:dyDescent="0.35">
      <c r="A805" t="s">
        <v>1566</v>
      </c>
      <c r="B805">
        <v>24.035</v>
      </c>
      <c r="C805" t="str">
        <f t="shared" si="24"/>
        <v>Normal Weight</v>
      </c>
      <c r="D805">
        <v>11.71</v>
      </c>
      <c r="E805" t="str">
        <f t="shared" si="25"/>
        <v>Diabetes</v>
      </c>
      <c r="F805" t="s">
        <v>2379</v>
      </c>
      <c r="G805" t="s">
        <v>2379</v>
      </c>
      <c r="H805" t="s">
        <v>2379</v>
      </c>
      <c r="I805">
        <v>0</v>
      </c>
      <c r="J805" t="s">
        <v>2379</v>
      </c>
    </row>
    <row r="806" spans="1:10" x14ac:dyDescent="0.35">
      <c r="A806" t="s">
        <v>1565</v>
      </c>
      <c r="B806">
        <v>37.119999999999997</v>
      </c>
      <c r="C806" t="str">
        <f t="shared" si="24"/>
        <v>Obesity</v>
      </c>
      <c r="D806">
        <v>5.29</v>
      </c>
      <c r="E806" t="str">
        <f t="shared" si="25"/>
        <v>Normal</v>
      </c>
      <c r="F806" t="s">
        <v>2379</v>
      </c>
      <c r="G806" t="s">
        <v>2379</v>
      </c>
      <c r="H806" t="s">
        <v>2379</v>
      </c>
      <c r="I806">
        <v>2</v>
      </c>
      <c r="J806" t="s">
        <v>2379</v>
      </c>
    </row>
    <row r="807" spans="1:10" x14ac:dyDescent="0.35">
      <c r="A807" t="s">
        <v>1564</v>
      </c>
      <c r="B807">
        <v>34.840000000000003</v>
      </c>
      <c r="C807" t="str">
        <f t="shared" si="24"/>
        <v>Obesity</v>
      </c>
      <c r="D807">
        <v>6</v>
      </c>
      <c r="E807" t="str">
        <f t="shared" si="25"/>
        <v>Prediabetes</v>
      </c>
      <c r="F807" t="s">
        <v>2381</v>
      </c>
      <c r="G807" t="s">
        <v>2379</v>
      </c>
      <c r="H807" t="s">
        <v>2381</v>
      </c>
      <c r="I807">
        <v>1</v>
      </c>
      <c r="J807" t="s">
        <v>2379</v>
      </c>
    </row>
    <row r="808" spans="1:10" x14ac:dyDescent="0.35">
      <c r="A808" t="s">
        <v>1563</v>
      </c>
      <c r="B808">
        <v>29.53</v>
      </c>
      <c r="C808" t="str">
        <f t="shared" si="24"/>
        <v>Overweight</v>
      </c>
      <c r="D808">
        <v>10.64</v>
      </c>
      <c r="E808" t="str">
        <f t="shared" si="25"/>
        <v>Diabetes</v>
      </c>
      <c r="F808" t="s">
        <v>2379</v>
      </c>
      <c r="G808" t="s">
        <v>2379</v>
      </c>
      <c r="H808" t="s">
        <v>2379</v>
      </c>
      <c r="I808">
        <v>0</v>
      </c>
      <c r="J808" t="s">
        <v>2379</v>
      </c>
    </row>
    <row r="809" spans="1:10" x14ac:dyDescent="0.35">
      <c r="A809" t="s">
        <v>1562</v>
      </c>
      <c r="B809">
        <v>42.51</v>
      </c>
      <c r="C809" t="str">
        <f t="shared" si="24"/>
        <v>Obesity</v>
      </c>
      <c r="D809">
        <v>8.2100000000000009</v>
      </c>
      <c r="E809" t="str">
        <f t="shared" si="25"/>
        <v>Diabetes</v>
      </c>
      <c r="F809" t="s">
        <v>2381</v>
      </c>
      <c r="G809" t="s">
        <v>2379</v>
      </c>
      <c r="H809" t="s">
        <v>2379</v>
      </c>
      <c r="I809">
        <v>0</v>
      </c>
      <c r="J809" t="s">
        <v>2379</v>
      </c>
    </row>
    <row r="810" spans="1:10" x14ac:dyDescent="0.35">
      <c r="A810" t="s">
        <v>1561</v>
      </c>
      <c r="B810">
        <v>38.14</v>
      </c>
      <c r="C810" t="str">
        <f t="shared" si="24"/>
        <v>Obesity</v>
      </c>
      <c r="D810">
        <v>5.58</v>
      </c>
      <c r="E810" t="str">
        <f t="shared" si="25"/>
        <v>Normal</v>
      </c>
      <c r="F810" t="s">
        <v>2379</v>
      </c>
      <c r="G810" t="s">
        <v>2379</v>
      </c>
      <c r="H810" t="s">
        <v>2381</v>
      </c>
      <c r="I810">
        <v>1</v>
      </c>
      <c r="J810" t="s">
        <v>2379</v>
      </c>
    </row>
    <row r="811" spans="1:10" x14ac:dyDescent="0.35">
      <c r="A811" t="s">
        <v>1560</v>
      </c>
      <c r="B811">
        <v>39.93</v>
      </c>
      <c r="C811" t="str">
        <f t="shared" si="24"/>
        <v>Obesity</v>
      </c>
      <c r="D811">
        <v>8.75</v>
      </c>
      <c r="E811" t="str">
        <f t="shared" si="25"/>
        <v>Diabetes</v>
      </c>
      <c r="F811" t="s">
        <v>2379</v>
      </c>
      <c r="G811" t="s">
        <v>2379</v>
      </c>
      <c r="H811" t="s">
        <v>2379</v>
      </c>
      <c r="I811">
        <v>0</v>
      </c>
      <c r="J811" t="s">
        <v>2379</v>
      </c>
    </row>
    <row r="812" spans="1:10" x14ac:dyDescent="0.35">
      <c r="A812" t="s">
        <v>1559</v>
      </c>
      <c r="B812">
        <v>38.83</v>
      </c>
      <c r="C812" t="str">
        <f t="shared" si="24"/>
        <v>Obesity</v>
      </c>
      <c r="D812">
        <v>11.86</v>
      </c>
      <c r="E812" t="str">
        <f t="shared" si="25"/>
        <v>Diabetes</v>
      </c>
      <c r="F812" t="s">
        <v>2379</v>
      </c>
      <c r="G812" t="s">
        <v>2379</v>
      </c>
      <c r="H812" t="s">
        <v>2379</v>
      </c>
      <c r="I812">
        <v>0</v>
      </c>
      <c r="J812" t="s">
        <v>2379</v>
      </c>
    </row>
    <row r="813" spans="1:10" x14ac:dyDescent="0.35">
      <c r="A813" t="s">
        <v>1558</v>
      </c>
      <c r="B813">
        <v>37.4</v>
      </c>
      <c r="C813" t="str">
        <f t="shared" si="24"/>
        <v>Obesity</v>
      </c>
      <c r="D813">
        <v>11.46</v>
      </c>
      <c r="E813" t="str">
        <f t="shared" si="25"/>
        <v>Diabetes</v>
      </c>
      <c r="F813" t="s">
        <v>2379</v>
      </c>
      <c r="G813" t="s">
        <v>2379</v>
      </c>
      <c r="H813" t="s">
        <v>2379</v>
      </c>
      <c r="I813">
        <v>0</v>
      </c>
      <c r="J813" t="s">
        <v>2379</v>
      </c>
    </row>
    <row r="814" spans="1:10" x14ac:dyDescent="0.35">
      <c r="A814" t="s">
        <v>1557</v>
      </c>
      <c r="B814">
        <v>21.4</v>
      </c>
      <c r="C814" t="str">
        <f t="shared" si="24"/>
        <v>Normal Weight</v>
      </c>
      <c r="D814">
        <v>9.0299999999999994</v>
      </c>
      <c r="E814" t="str">
        <f t="shared" si="25"/>
        <v>Diabetes</v>
      </c>
      <c r="F814" t="s">
        <v>2379</v>
      </c>
      <c r="G814" t="s">
        <v>2379</v>
      </c>
      <c r="H814" t="s">
        <v>2379</v>
      </c>
      <c r="I814">
        <v>0</v>
      </c>
      <c r="J814" t="s">
        <v>2379</v>
      </c>
    </row>
    <row r="815" spans="1:10" x14ac:dyDescent="0.35">
      <c r="A815" t="s">
        <v>1556</v>
      </c>
      <c r="B815">
        <v>38.380000000000003</v>
      </c>
      <c r="C815" t="str">
        <f t="shared" si="24"/>
        <v>Obesity</v>
      </c>
      <c r="D815">
        <v>8.26</v>
      </c>
      <c r="E815" t="str">
        <f t="shared" si="25"/>
        <v>Diabetes</v>
      </c>
      <c r="F815" t="s">
        <v>2381</v>
      </c>
      <c r="G815" t="s">
        <v>2379</v>
      </c>
      <c r="H815" t="s">
        <v>2379</v>
      </c>
      <c r="I815">
        <v>2</v>
      </c>
      <c r="J815" t="s">
        <v>2379</v>
      </c>
    </row>
    <row r="816" spans="1:10" x14ac:dyDescent="0.35">
      <c r="A816" t="s">
        <v>1555</v>
      </c>
      <c r="B816">
        <v>33.659999999999997</v>
      </c>
      <c r="C816" t="str">
        <f t="shared" si="24"/>
        <v>Obesity</v>
      </c>
      <c r="D816">
        <v>5.42</v>
      </c>
      <c r="E816" t="str">
        <f t="shared" si="25"/>
        <v>Normal</v>
      </c>
      <c r="F816" t="s">
        <v>2381</v>
      </c>
      <c r="G816" t="s">
        <v>2379</v>
      </c>
      <c r="H816" t="s">
        <v>2379</v>
      </c>
      <c r="I816">
        <v>2</v>
      </c>
      <c r="J816" t="s">
        <v>2379</v>
      </c>
    </row>
    <row r="817" spans="1:10" x14ac:dyDescent="0.35">
      <c r="A817" t="s">
        <v>1554</v>
      </c>
      <c r="B817">
        <v>31.79</v>
      </c>
      <c r="C817" t="str">
        <f t="shared" si="24"/>
        <v>Obesity</v>
      </c>
      <c r="D817">
        <v>11.33</v>
      </c>
      <c r="E817" t="str">
        <f t="shared" si="25"/>
        <v>Diabetes</v>
      </c>
      <c r="F817" t="s">
        <v>2381</v>
      </c>
      <c r="G817" t="s">
        <v>2379</v>
      </c>
      <c r="H817" t="s">
        <v>2381</v>
      </c>
      <c r="I817">
        <v>1</v>
      </c>
      <c r="J817" t="s">
        <v>2379</v>
      </c>
    </row>
    <row r="818" spans="1:10" x14ac:dyDescent="0.35">
      <c r="A818" t="s">
        <v>1553</v>
      </c>
      <c r="B818">
        <v>29.7</v>
      </c>
      <c r="C818" t="str">
        <f t="shared" si="24"/>
        <v>Overweight</v>
      </c>
      <c r="D818">
        <v>7.69</v>
      </c>
      <c r="E818" t="str">
        <f t="shared" si="25"/>
        <v>Diabetes</v>
      </c>
      <c r="F818" t="s">
        <v>2381</v>
      </c>
      <c r="G818" t="s">
        <v>2379</v>
      </c>
      <c r="H818" t="s">
        <v>2381</v>
      </c>
      <c r="I818">
        <v>1</v>
      </c>
      <c r="J818" t="s">
        <v>2379</v>
      </c>
    </row>
    <row r="819" spans="1:10" x14ac:dyDescent="0.35">
      <c r="A819" t="s">
        <v>1552</v>
      </c>
      <c r="B819">
        <v>25.46</v>
      </c>
      <c r="C819" t="str">
        <f t="shared" si="24"/>
        <v>Overweight</v>
      </c>
      <c r="D819">
        <v>8.77</v>
      </c>
      <c r="E819" t="str">
        <f t="shared" si="25"/>
        <v>Diabetes</v>
      </c>
      <c r="F819" t="s">
        <v>2381</v>
      </c>
      <c r="G819" t="s">
        <v>2379</v>
      </c>
      <c r="H819" t="s">
        <v>2381</v>
      </c>
      <c r="I819">
        <v>1</v>
      </c>
      <c r="J819" t="s">
        <v>2379</v>
      </c>
    </row>
    <row r="820" spans="1:10" x14ac:dyDescent="0.35">
      <c r="A820" t="s">
        <v>1551</v>
      </c>
      <c r="B820">
        <v>39.14</v>
      </c>
      <c r="C820" t="str">
        <f t="shared" si="24"/>
        <v>Obesity</v>
      </c>
      <c r="D820">
        <v>4.91</v>
      </c>
      <c r="E820" t="str">
        <f t="shared" si="25"/>
        <v>Normal</v>
      </c>
      <c r="F820" t="s">
        <v>2379</v>
      </c>
      <c r="G820" t="s">
        <v>2380</v>
      </c>
      <c r="H820" t="s">
        <v>2379</v>
      </c>
      <c r="I820">
        <v>1</v>
      </c>
      <c r="J820" t="s">
        <v>2379</v>
      </c>
    </row>
    <row r="821" spans="1:10" x14ac:dyDescent="0.35">
      <c r="A821" t="s">
        <v>1550</v>
      </c>
      <c r="B821">
        <v>41.2</v>
      </c>
      <c r="C821" t="str">
        <f t="shared" si="24"/>
        <v>Obesity</v>
      </c>
      <c r="D821">
        <v>4.95</v>
      </c>
      <c r="E821" t="str">
        <f t="shared" si="25"/>
        <v>Normal</v>
      </c>
      <c r="F821" t="s">
        <v>2379</v>
      </c>
      <c r="G821" t="s">
        <v>2379</v>
      </c>
      <c r="H821" t="s">
        <v>2379</v>
      </c>
      <c r="I821">
        <v>1</v>
      </c>
      <c r="J821" t="s">
        <v>2379</v>
      </c>
    </row>
    <row r="822" spans="1:10" x14ac:dyDescent="0.35">
      <c r="A822" t="s">
        <v>1549</v>
      </c>
      <c r="B822">
        <v>28.81</v>
      </c>
      <c r="C822" t="str">
        <f t="shared" si="24"/>
        <v>Overweight</v>
      </c>
      <c r="D822">
        <v>10.8</v>
      </c>
      <c r="E822" t="str">
        <f t="shared" si="25"/>
        <v>Diabetes</v>
      </c>
      <c r="F822" t="s">
        <v>2381</v>
      </c>
      <c r="G822" t="s">
        <v>2379</v>
      </c>
      <c r="H822" t="s">
        <v>2381</v>
      </c>
      <c r="I822">
        <v>1</v>
      </c>
      <c r="J822" t="s">
        <v>2379</v>
      </c>
    </row>
    <row r="823" spans="1:10" x14ac:dyDescent="0.35">
      <c r="A823" t="s">
        <v>1548</v>
      </c>
      <c r="B823">
        <v>37.409999999999997</v>
      </c>
      <c r="C823" t="str">
        <f t="shared" si="24"/>
        <v>Obesity</v>
      </c>
      <c r="D823">
        <v>7.21</v>
      </c>
      <c r="E823" t="str">
        <f t="shared" si="25"/>
        <v>Diabetes</v>
      </c>
      <c r="F823" t="s">
        <v>2379</v>
      </c>
      <c r="G823" t="s">
        <v>2379</v>
      </c>
      <c r="H823" t="s">
        <v>2379</v>
      </c>
      <c r="I823">
        <v>2</v>
      </c>
      <c r="J823" t="s">
        <v>2379</v>
      </c>
    </row>
    <row r="824" spans="1:10" x14ac:dyDescent="0.35">
      <c r="A824" t="s">
        <v>1547</v>
      </c>
      <c r="B824">
        <v>52.54</v>
      </c>
      <c r="C824" t="str">
        <f t="shared" si="24"/>
        <v>Obesity</v>
      </c>
      <c r="D824">
        <v>5.12</v>
      </c>
      <c r="E824" t="str">
        <f t="shared" si="25"/>
        <v>Normal</v>
      </c>
      <c r="F824" t="s">
        <v>2379</v>
      </c>
      <c r="G824" t="s">
        <v>2379</v>
      </c>
      <c r="H824" t="s">
        <v>2381</v>
      </c>
      <c r="I824">
        <v>1</v>
      </c>
      <c r="J824" t="s">
        <v>2379</v>
      </c>
    </row>
    <row r="825" spans="1:10" x14ac:dyDescent="0.35">
      <c r="A825" t="s">
        <v>1546</v>
      </c>
      <c r="B825">
        <v>17.29</v>
      </c>
      <c r="C825" t="str">
        <f t="shared" si="24"/>
        <v>Underweight</v>
      </c>
      <c r="D825">
        <v>4.62</v>
      </c>
      <c r="E825" t="str">
        <f t="shared" si="25"/>
        <v>Normal</v>
      </c>
      <c r="F825" t="s">
        <v>2379</v>
      </c>
      <c r="G825" t="s">
        <v>2380</v>
      </c>
      <c r="H825" t="s">
        <v>2379</v>
      </c>
      <c r="I825">
        <v>1</v>
      </c>
      <c r="J825" t="s">
        <v>2381</v>
      </c>
    </row>
    <row r="826" spans="1:10" x14ac:dyDescent="0.35">
      <c r="A826" t="s">
        <v>1545</v>
      </c>
      <c r="B826">
        <v>31.74</v>
      </c>
      <c r="C826" t="str">
        <f t="shared" si="24"/>
        <v>Obesity</v>
      </c>
      <c r="D826">
        <v>7.68</v>
      </c>
      <c r="E826" t="str">
        <f t="shared" si="25"/>
        <v>Diabetes</v>
      </c>
      <c r="F826" t="s">
        <v>2381</v>
      </c>
      <c r="G826" t="s">
        <v>2379</v>
      </c>
      <c r="H826" t="s">
        <v>2379</v>
      </c>
      <c r="I826">
        <v>0</v>
      </c>
      <c r="J826" t="s">
        <v>2379</v>
      </c>
    </row>
    <row r="827" spans="1:10" x14ac:dyDescent="0.35">
      <c r="A827" t="s">
        <v>1544</v>
      </c>
      <c r="B827">
        <v>26.504999999999999</v>
      </c>
      <c r="C827" t="str">
        <f t="shared" si="24"/>
        <v>Overweight</v>
      </c>
      <c r="D827">
        <v>6.79</v>
      </c>
      <c r="E827" t="str">
        <f t="shared" si="25"/>
        <v>Diabetes</v>
      </c>
      <c r="F827" t="s">
        <v>2381</v>
      </c>
      <c r="G827" t="s">
        <v>2379</v>
      </c>
      <c r="H827" t="s">
        <v>2381</v>
      </c>
      <c r="I827">
        <v>1</v>
      </c>
      <c r="J827" t="s">
        <v>2379</v>
      </c>
    </row>
    <row r="828" spans="1:10" x14ac:dyDescent="0.35">
      <c r="A828" t="s">
        <v>1543</v>
      </c>
      <c r="B828">
        <v>36.479999999999997</v>
      </c>
      <c r="C828" t="str">
        <f t="shared" si="24"/>
        <v>Obesity</v>
      </c>
      <c r="D828">
        <v>11.09</v>
      </c>
      <c r="E828" t="str">
        <f t="shared" si="25"/>
        <v>Diabetes</v>
      </c>
      <c r="F828" t="s">
        <v>2379</v>
      </c>
      <c r="G828" t="s">
        <v>2379</v>
      </c>
      <c r="H828" t="s">
        <v>2379</v>
      </c>
      <c r="I828">
        <v>0</v>
      </c>
      <c r="J828" t="s">
        <v>2379</v>
      </c>
    </row>
    <row r="829" spans="1:10" x14ac:dyDescent="0.35">
      <c r="A829" t="s">
        <v>1542</v>
      </c>
      <c r="B829">
        <v>39.159999999999997</v>
      </c>
      <c r="C829" t="str">
        <f t="shared" si="24"/>
        <v>Obesity</v>
      </c>
      <c r="D829">
        <v>5.24</v>
      </c>
      <c r="E829" t="str">
        <f t="shared" si="25"/>
        <v>Normal</v>
      </c>
      <c r="F829" t="s">
        <v>2381</v>
      </c>
      <c r="G829" t="s">
        <v>2379</v>
      </c>
      <c r="H829" t="s">
        <v>2381</v>
      </c>
      <c r="I829">
        <v>1</v>
      </c>
      <c r="J829" t="s">
        <v>2379</v>
      </c>
    </row>
    <row r="830" spans="1:10" x14ac:dyDescent="0.35">
      <c r="A830" t="s">
        <v>1541</v>
      </c>
      <c r="B830">
        <v>28.22</v>
      </c>
      <c r="C830" t="str">
        <f t="shared" si="24"/>
        <v>Overweight</v>
      </c>
      <c r="D830">
        <v>7.51</v>
      </c>
      <c r="E830" t="str">
        <f t="shared" si="25"/>
        <v>Diabetes</v>
      </c>
      <c r="F830" t="s">
        <v>2381</v>
      </c>
      <c r="G830" t="s">
        <v>2379</v>
      </c>
      <c r="H830" t="s">
        <v>2381</v>
      </c>
      <c r="I830">
        <v>1</v>
      </c>
      <c r="J830" t="s">
        <v>2379</v>
      </c>
    </row>
    <row r="831" spans="1:10" x14ac:dyDescent="0.35">
      <c r="A831" t="s">
        <v>1540</v>
      </c>
      <c r="B831">
        <v>35</v>
      </c>
      <c r="C831" t="str">
        <f t="shared" si="24"/>
        <v>Obesity</v>
      </c>
      <c r="D831">
        <v>4.13</v>
      </c>
      <c r="E831" t="str">
        <f t="shared" si="25"/>
        <v>Normal</v>
      </c>
      <c r="F831" t="s">
        <v>2379</v>
      </c>
      <c r="G831" t="s">
        <v>2379</v>
      </c>
      <c r="H831" t="s">
        <v>2379</v>
      </c>
      <c r="I831">
        <v>2</v>
      </c>
      <c r="J831" t="s">
        <v>2379</v>
      </c>
    </row>
    <row r="832" spans="1:10" x14ac:dyDescent="0.35">
      <c r="A832" t="s">
        <v>1539</v>
      </c>
      <c r="B832">
        <v>36.24</v>
      </c>
      <c r="C832" t="str">
        <f t="shared" si="24"/>
        <v>Obesity</v>
      </c>
      <c r="D832">
        <v>8.3800000000000008</v>
      </c>
      <c r="E832" t="str">
        <f t="shared" si="25"/>
        <v>Diabetes</v>
      </c>
      <c r="F832" t="s">
        <v>2381</v>
      </c>
      <c r="G832" t="s">
        <v>2379</v>
      </c>
      <c r="H832" t="s">
        <v>2379</v>
      </c>
      <c r="I832">
        <v>1</v>
      </c>
      <c r="J832" t="s">
        <v>2379</v>
      </c>
    </row>
    <row r="833" spans="1:10" x14ac:dyDescent="0.35">
      <c r="A833" t="s">
        <v>1538</v>
      </c>
      <c r="B833">
        <v>36.954999999999998</v>
      </c>
      <c r="C833" t="str">
        <f t="shared" si="24"/>
        <v>Obesity</v>
      </c>
      <c r="D833">
        <v>8.07</v>
      </c>
      <c r="E833" t="str">
        <f t="shared" si="25"/>
        <v>Diabetes</v>
      </c>
      <c r="F833" t="s">
        <v>2379</v>
      </c>
      <c r="G833" t="s">
        <v>2379</v>
      </c>
      <c r="H833" t="s">
        <v>2379</v>
      </c>
      <c r="I833">
        <v>0</v>
      </c>
      <c r="J833" t="s">
        <v>2379</v>
      </c>
    </row>
    <row r="834" spans="1:10" x14ac:dyDescent="0.35">
      <c r="A834" t="s">
        <v>1537</v>
      </c>
      <c r="B834">
        <v>29.64</v>
      </c>
      <c r="C834" t="str">
        <f t="shared" si="24"/>
        <v>Overweight</v>
      </c>
      <c r="D834">
        <v>8.9499999999999993</v>
      </c>
      <c r="E834" t="str">
        <f t="shared" si="25"/>
        <v>Diabetes</v>
      </c>
      <c r="F834" t="s">
        <v>2379</v>
      </c>
      <c r="G834" t="s">
        <v>2379</v>
      </c>
      <c r="H834" t="s">
        <v>2379</v>
      </c>
      <c r="I834">
        <v>0</v>
      </c>
      <c r="J834" t="s">
        <v>2379</v>
      </c>
    </row>
    <row r="835" spans="1:10" x14ac:dyDescent="0.35">
      <c r="A835" t="s">
        <v>1536</v>
      </c>
      <c r="B835">
        <v>42.74</v>
      </c>
      <c r="C835" t="str">
        <f t="shared" ref="C835:C898" si="26">IF(B835&lt;18.5,"Underweight",
 IF(B835&lt;=24.9,"Normal Weight",
 IF(B835&lt;=29.9,"Overweight","Obesity")))</f>
        <v>Obesity</v>
      </c>
      <c r="D835">
        <v>6.31</v>
      </c>
      <c r="E835" t="str">
        <f t="shared" ref="E835:E898" si="27">IF(D835&lt;5.7,"Normal",IF(D835&lt;=6.4,"Prediabetes","Diabetes"))</f>
        <v>Prediabetes</v>
      </c>
      <c r="F835" t="s">
        <v>2381</v>
      </c>
      <c r="G835" t="s">
        <v>2379</v>
      </c>
      <c r="H835" t="s">
        <v>2379</v>
      </c>
      <c r="I835">
        <v>1</v>
      </c>
      <c r="J835" t="s">
        <v>2379</v>
      </c>
    </row>
    <row r="836" spans="1:10" x14ac:dyDescent="0.35">
      <c r="A836" t="s">
        <v>1535</v>
      </c>
      <c r="B836">
        <v>36.130000000000003</v>
      </c>
      <c r="C836" t="str">
        <f t="shared" si="26"/>
        <v>Obesity</v>
      </c>
      <c r="D836">
        <v>7.19</v>
      </c>
      <c r="E836" t="str">
        <f t="shared" si="27"/>
        <v>Diabetes</v>
      </c>
      <c r="F836" t="s">
        <v>2381</v>
      </c>
      <c r="G836" t="s">
        <v>2379</v>
      </c>
      <c r="H836" t="s">
        <v>2379</v>
      </c>
      <c r="I836">
        <v>2</v>
      </c>
      <c r="J836" t="s">
        <v>2379</v>
      </c>
    </row>
    <row r="837" spans="1:10" x14ac:dyDescent="0.35">
      <c r="A837" t="s">
        <v>1534</v>
      </c>
      <c r="B837">
        <v>31.55</v>
      </c>
      <c r="C837" t="str">
        <f t="shared" si="26"/>
        <v>Obesity</v>
      </c>
      <c r="D837">
        <v>6.11</v>
      </c>
      <c r="E837" t="str">
        <f t="shared" si="27"/>
        <v>Prediabetes</v>
      </c>
      <c r="F837" t="s">
        <v>2381</v>
      </c>
      <c r="G837" t="s">
        <v>2379</v>
      </c>
      <c r="H837" t="s">
        <v>2379</v>
      </c>
      <c r="I837">
        <v>1</v>
      </c>
      <c r="J837" t="s">
        <v>2379</v>
      </c>
    </row>
    <row r="838" spans="1:10" x14ac:dyDescent="0.35">
      <c r="A838" t="s">
        <v>1533</v>
      </c>
      <c r="B838">
        <v>52.75</v>
      </c>
      <c r="C838" t="str">
        <f t="shared" si="26"/>
        <v>Obesity</v>
      </c>
      <c r="D838">
        <v>6.02</v>
      </c>
      <c r="E838" t="str">
        <f t="shared" si="27"/>
        <v>Prediabetes</v>
      </c>
      <c r="F838" t="s">
        <v>2379</v>
      </c>
      <c r="G838" t="s">
        <v>2379</v>
      </c>
      <c r="H838" t="s">
        <v>2379</v>
      </c>
      <c r="I838">
        <v>1</v>
      </c>
      <c r="J838" t="s">
        <v>2379</v>
      </c>
    </row>
    <row r="839" spans="1:10" x14ac:dyDescent="0.35">
      <c r="A839" t="s">
        <v>1532</v>
      </c>
      <c r="B839">
        <v>36.67</v>
      </c>
      <c r="C839" t="str">
        <f t="shared" si="26"/>
        <v>Obesity</v>
      </c>
      <c r="D839">
        <v>11.86</v>
      </c>
      <c r="E839" t="str">
        <f t="shared" si="27"/>
        <v>Diabetes</v>
      </c>
      <c r="F839" t="s">
        <v>2379</v>
      </c>
      <c r="G839" t="s">
        <v>2379</v>
      </c>
      <c r="H839" t="s">
        <v>2379</v>
      </c>
      <c r="I839">
        <v>0</v>
      </c>
      <c r="J839" t="s">
        <v>2379</v>
      </c>
    </row>
    <row r="840" spans="1:10" x14ac:dyDescent="0.35">
      <c r="A840" t="s">
        <v>1531</v>
      </c>
      <c r="B840">
        <v>38.06</v>
      </c>
      <c r="C840" t="str">
        <f t="shared" si="26"/>
        <v>Obesity</v>
      </c>
      <c r="D840">
        <v>8.25</v>
      </c>
      <c r="E840" t="str">
        <f t="shared" si="27"/>
        <v>Diabetes</v>
      </c>
      <c r="F840" t="s">
        <v>2379</v>
      </c>
      <c r="G840" t="s">
        <v>2379</v>
      </c>
      <c r="H840" t="s">
        <v>2379</v>
      </c>
      <c r="I840">
        <v>0</v>
      </c>
      <c r="J840" t="s">
        <v>2379</v>
      </c>
    </row>
    <row r="841" spans="1:10" x14ac:dyDescent="0.35">
      <c r="A841" t="s">
        <v>1530</v>
      </c>
      <c r="B841">
        <v>38</v>
      </c>
      <c r="C841" t="str">
        <f t="shared" si="26"/>
        <v>Obesity</v>
      </c>
      <c r="D841">
        <v>8.1300000000000008</v>
      </c>
      <c r="E841" t="str">
        <f t="shared" si="27"/>
        <v>Diabetes</v>
      </c>
      <c r="F841" t="s">
        <v>2379</v>
      </c>
      <c r="G841" t="s">
        <v>2379</v>
      </c>
      <c r="H841" t="s">
        <v>2379</v>
      </c>
      <c r="I841">
        <v>0</v>
      </c>
      <c r="J841" t="s">
        <v>2379</v>
      </c>
    </row>
    <row r="842" spans="1:10" x14ac:dyDescent="0.35">
      <c r="A842" t="s">
        <v>1529</v>
      </c>
      <c r="B842">
        <v>35.1</v>
      </c>
      <c r="C842" t="str">
        <f t="shared" si="26"/>
        <v>Obesity</v>
      </c>
      <c r="D842">
        <v>10.1</v>
      </c>
      <c r="E842" t="str">
        <f t="shared" si="27"/>
        <v>Diabetes</v>
      </c>
      <c r="F842" t="s">
        <v>2379</v>
      </c>
      <c r="G842" t="s">
        <v>2379</v>
      </c>
      <c r="H842" t="s">
        <v>2379</v>
      </c>
      <c r="I842">
        <v>0</v>
      </c>
      <c r="J842" t="s">
        <v>2379</v>
      </c>
    </row>
    <row r="843" spans="1:10" x14ac:dyDescent="0.35">
      <c r="A843" t="s">
        <v>1528</v>
      </c>
      <c r="B843">
        <v>33.82</v>
      </c>
      <c r="C843" t="str">
        <f t="shared" si="26"/>
        <v>Obesity</v>
      </c>
      <c r="D843">
        <v>5.89</v>
      </c>
      <c r="E843" t="str">
        <f t="shared" si="27"/>
        <v>Prediabetes</v>
      </c>
      <c r="F843" t="s">
        <v>2381</v>
      </c>
      <c r="G843" t="s">
        <v>2379</v>
      </c>
      <c r="H843" t="s">
        <v>2379</v>
      </c>
      <c r="I843">
        <v>2</v>
      </c>
      <c r="J843" t="s">
        <v>2379</v>
      </c>
    </row>
    <row r="844" spans="1:10" x14ac:dyDescent="0.35">
      <c r="A844" t="s">
        <v>1527</v>
      </c>
      <c r="B844">
        <v>37.43</v>
      </c>
      <c r="C844" t="str">
        <f t="shared" si="26"/>
        <v>Obesity</v>
      </c>
      <c r="D844">
        <v>4.97</v>
      </c>
      <c r="E844" t="str">
        <f t="shared" si="27"/>
        <v>Normal</v>
      </c>
      <c r="F844" t="s">
        <v>2379</v>
      </c>
      <c r="G844" t="s">
        <v>2379</v>
      </c>
      <c r="H844" t="s">
        <v>2379</v>
      </c>
      <c r="I844">
        <v>2</v>
      </c>
      <c r="J844" t="s">
        <v>2379</v>
      </c>
    </row>
    <row r="845" spans="1:10" x14ac:dyDescent="0.35">
      <c r="A845" t="s">
        <v>1526</v>
      </c>
      <c r="B845">
        <v>30.5</v>
      </c>
      <c r="C845" t="str">
        <f t="shared" si="26"/>
        <v>Obesity</v>
      </c>
      <c r="D845">
        <v>9.9</v>
      </c>
      <c r="E845" t="str">
        <f t="shared" si="27"/>
        <v>Diabetes</v>
      </c>
      <c r="F845" t="s">
        <v>2379</v>
      </c>
      <c r="G845" t="s">
        <v>2379</v>
      </c>
      <c r="H845" t="s">
        <v>2379</v>
      </c>
      <c r="I845">
        <v>0</v>
      </c>
      <c r="J845" t="s">
        <v>2379</v>
      </c>
    </row>
    <row r="846" spans="1:10" x14ac:dyDescent="0.35">
      <c r="A846" t="s">
        <v>1525</v>
      </c>
      <c r="B846">
        <v>24.53</v>
      </c>
      <c r="C846" t="str">
        <f t="shared" si="26"/>
        <v>Normal Weight</v>
      </c>
      <c r="D846">
        <v>9.0500000000000007</v>
      </c>
      <c r="E846" t="str">
        <f t="shared" si="27"/>
        <v>Diabetes</v>
      </c>
      <c r="F846" t="s">
        <v>2379</v>
      </c>
      <c r="G846" t="s">
        <v>2379</v>
      </c>
      <c r="H846" t="s">
        <v>2379</v>
      </c>
      <c r="I846">
        <v>0</v>
      </c>
      <c r="J846" t="s">
        <v>2379</v>
      </c>
    </row>
    <row r="847" spans="1:10" x14ac:dyDescent="0.35">
      <c r="A847" t="s">
        <v>1524</v>
      </c>
      <c r="B847">
        <v>25.74</v>
      </c>
      <c r="C847" t="str">
        <f t="shared" si="26"/>
        <v>Overweight</v>
      </c>
      <c r="D847">
        <v>10.93</v>
      </c>
      <c r="E847" t="str">
        <f t="shared" si="27"/>
        <v>Diabetes</v>
      </c>
      <c r="F847" t="s">
        <v>2379</v>
      </c>
      <c r="G847" t="s">
        <v>2379</v>
      </c>
      <c r="H847" t="s">
        <v>2379</v>
      </c>
      <c r="I847">
        <v>0</v>
      </c>
      <c r="J847" t="s">
        <v>2379</v>
      </c>
    </row>
    <row r="848" spans="1:10" x14ac:dyDescent="0.35">
      <c r="A848" t="s">
        <v>1523</v>
      </c>
      <c r="B848">
        <v>34.08</v>
      </c>
      <c r="C848" t="str">
        <f t="shared" si="26"/>
        <v>Obesity</v>
      </c>
      <c r="D848">
        <v>7.58</v>
      </c>
      <c r="E848" t="str">
        <f t="shared" si="27"/>
        <v>Diabetes</v>
      </c>
      <c r="F848" t="s">
        <v>2381</v>
      </c>
      <c r="G848" t="s">
        <v>2379</v>
      </c>
      <c r="H848" t="s">
        <v>2379</v>
      </c>
      <c r="I848">
        <v>2</v>
      </c>
      <c r="J848" t="s">
        <v>2379</v>
      </c>
    </row>
    <row r="849" spans="1:10" x14ac:dyDescent="0.35">
      <c r="A849" t="s">
        <v>1522</v>
      </c>
      <c r="B849">
        <v>31.35</v>
      </c>
      <c r="C849" t="str">
        <f t="shared" si="26"/>
        <v>Obesity</v>
      </c>
      <c r="D849">
        <v>11</v>
      </c>
      <c r="E849" t="str">
        <f t="shared" si="27"/>
        <v>Diabetes</v>
      </c>
      <c r="F849" t="s">
        <v>2381</v>
      </c>
      <c r="G849" t="s">
        <v>2379</v>
      </c>
      <c r="H849" t="s">
        <v>2381</v>
      </c>
      <c r="I849">
        <v>1</v>
      </c>
      <c r="J849" t="s">
        <v>2379</v>
      </c>
    </row>
    <row r="850" spans="1:10" x14ac:dyDescent="0.35">
      <c r="A850" t="s">
        <v>1521</v>
      </c>
      <c r="B850">
        <v>26.79</v>
      </c>
      <c r="C850" t="str">
        <f t="shared" si="26"/>
        <v>Overweight</v>
      </c>
      <c r="D850">
        <v>5.0599999999999996</v>
      </c>
      <c r="E850" t="str">
        <f t="shared" si="27"/>
        <v>Normal</v>
      </c>
      <c r="F850" t="s">
        <v>2379</v>
      </c>
      <c r="G850" t="s">
        <v>2379</v>
      </c>
      <c r="H850" t="s">
        <v>2379</v>
      </c>
      <c r="I850">
        <v>1</v>
      </c>
      <c r="J850" t="s">
        <v>2379</v>
      </c>
    </row>
    <row r="851" spans="1:10" x14ac:dyDescent="0.35">
      <c r="A851" t="s">
        <v>1520</v>
      </c>
      <c r="B851">
        <v>42.78</v>
      </c>
      <c r="C851" t="str">
        <f t="shared" si="26"/>
        <v>Obesity</v>
      </c>
      <c r="D851">
        <v>6.11</v>
      </c>
      <c r="E851" t="str">
        <f t="shared" si="27"/>
        <v>Prediabetes</v>
      </c>
      <c r="F851" t="s">
        <v>2381</v>
      </c>
      <c r="G851" t="s">
        <v>2379</v>
      </c>
      <c r="H851" t="s">
        <v>2379</v>
      </c>
      <c r="I851">
        <v>1</v>
      </c>
      <c r="J851" t="s">
        <v>2379</v>
      </c>
    </row>
    <row r="852" spans="1:10" x14ac:dyDescent="0.35">
      <c r="A852" t="s">
        <v>1519</v>
      </c>
      <c r="B852">
        <v>46.75</v>
      </c>
      <c r="C852" t="str">
        <f t="shared" si="26"/>
        <v>Obesity</v>
      </c>
      <c r="D852">
        <v>6.66</v>
      </c>
      <c r="E852" t="str">
        <f t="shared" si="27"/>
        <v>Diabetes</v>
      </c>
      <c r="F852" t="s">
        <v>2381</v>
      </c>
      <c r="G852" t="s">
        <v>2379</v>
      </c>
      <c r="H852" t="s">
        <v>2379</v>
      </c>
      <c r="I852">
        <v>2</v>
      </c>
      <c r="J852" t="s">
        <v>2379</v>
      </c>
    </row>
    <row r="853" spans="1:10" x14ac:dyDescent="0.35">
      <c r="A853" t="s">
        <v>1518</v>
      </c>
      <c r="B853">
        <v>32.15</v>
      </c>
      <c r="C853" t="str">
        <f t="shared" si="26"/>
        <v>Obesity</v>
      </c>
      <c r="D853">
        <v>4.0199999999999996</v>
      </c>
      <c r="E853" t="str">
        <f t="shared" si="27"/>
        <v>Normal</v>
      </c>
      <c r="F853" t="s">
        <v>2381</v>
      </c>
      <c r="G853" t="s">
        <v>2379</v>
      </c>
      <c r="H853" t="s">
        <v>2381</v>
      </c>
      <c r="I853">
        <v>1</v>
      </c>
      <c r="J853" t="s">
        <v>2379</v>
      </c>
    </row>
    <row r="854" spans="1:10" x14ac:dyDescent="0.35">
      <c r="A854" t="s">
        <v>1517</v>
      </c>
      <c r="B854">
        <v>43.4</v>
      </c>
      <c r="C854" t="str">
        <f t="shared" si="26"/>
        <v>Obesity</v>
      </c>
      <c r="D854">
        <v>8.81</v>
      </c>
      <c r="E854" t="str">
        <f t="shared" si="27"/>
        <v>Diabetes</v>
      </c>
      <c r="F854" t="s">
        <v>2381</v>
      </c>
      <c r="G854" t="s">
        <v>2379</v>
      </c>
      <c r="H854" t="s">
        <v>2379</v>
      </c>
      <c r="I854">
        <v>2</v>
      </c>
      <c r="J854" t="s">
        <v>2379</v>
      </c>
    </row>
    <row r="855" spans="1:10" x14ac:dyDescent="0.35">
      <c r="A855" t="s">
        <v>1516</v>
      </c>
      <c r="B855">
        <v>31.57</v>
      </c>
      <c r="C855" t="str">
        <f t="shared" si="26"/>
        <v>Obesity</v>
      </c>
      <c r="D855">
        <v>7.92</v>
      </c>
      <c r="E855" t="str">
        <f t="shared" si="27"/>
        <v>Diabetes</v>
      </c>
      <c r="F855" t="s">
        <v>2381</v>
      </c>
      <c r="G855" t="s">
        <v>2379</v>
      </c>
      <c r="H855" t="s">
        <v>2379</v>
      </c>
      <c r="I855">
        <v>2</v>
      </c>
      <c r="J855" t="s">
        <v>2379</v>
      </c>
    </row>
    <row r="856" spans="1:10" x14ac:dyDescent="0.35">
      <c r="A856" t="s">
        <v>1515</v>
      </c>
      <c r="B856">
        <v>24.32</v>
      </c>
      <c r="C856" t="str">
        <f t="shared" si="26"/>
        <v>Normal Weight</v>
      </c>
      <c r="D856">
        <v>7.48</v>
      </c>
      <c r="E856" t="str">
        <f t="shared" si="27"/>
        <v>Diabetes</v>
      </c>
      <c r="F856" t="s">
        <v>2379</v>
      </c>
      <c r="G856" t="s">
        <v>2379</v>
      </c>
      <c r="H856" t="s">
        <v>2379</v>
      </c>
      <c r="I856">
        <v>0</v>
      </c>
      <c r="J856" t="s">
        <v>2379</v>
      </c>
    </row>
    <row r="857" spans="1:10" x14ac:dyDescent="0.35">
      <c r="A857" t="s">
        <v>1514</v>
      </c>
      <c r="B857">
        <v>31.07</v>
      </c>
      <c r="C857" t="str">
        <f t="shared" si="26"/>
        <v>Obesity</v>
      </c>
      <c r="D857">
        <v>4.62</v>
      </c>
      <c r="E857" t="str">
        <f t="shared" si="27"/>
        <v>Normal</v>
      </c>
      <c r="F857" t="s">
        <v>2381</v>
      </c>
      <c r="G857" t="s">
        <v>2379</v>
      </c>
      <c r="H857" t="s">
        <v>2379</v>
      </c>
      <c r="I857">
        <v>2</v>
      </c>
      <c r="J857" t="s">
        <v>2379</v>
      </c>
    </row>
    <row r="858" spans="1:10" x14ac:dyDescent="0.35">
      <c r="A858" t="s">
        <v>1513</v>
      </c>
      <c r="B858">
        <v>35.814999999999998</v>
      </c>
      <c r="C858" t="str">
        <f t="shared" si="26"/>
        <v>Obesity</v>
      </c>
      <c r="D858">
        <v>8.4700000000000006</v>
      </c>
      <c r="E858" t="str">
        <f t="shared" si="27"/>
        <v>Diabetes</v>
      </c>
      <c r="F858" t="s">
        <v>2379</v>
      </c>
      <c r="G858" t="s">
        <v>2379</v>
      </c>
      <c r="H858" t="s">
        <v>2379</v>
      </c>
      <c r="I858">
        <v>0</v>
      </c>
      <c r="J858" t="s">
        <v>2379</v>
      </c>
    </row>
    <row r="859" spans="1:10" x14ac:dyDescent="0.35">
      <c r="A859" t="s">
        <v>1512</v>
      </c>
      <c r="B859">
        <v>40.81</v>
      </c>
      <c r="C859" t="str">
        <f t="shared" si="26"/>
        <v>Obesity</v>
      </c>
      <c r="D859">
        <v>10.58</v>
      </c>
      <c r="E859" t="str">
        <f t="shared" si="27"/>
        <v>Diabetes</v>
      </c>
      <c r="F859" t="s">
        <v>2381</v>
      </c>
      <c r="G859" t="s">
        <v>2379</v>
      </c>
      <c r="H859" t="s">
        <v>2379</v>
      </c>
      <c r="I859">
        <v>0</v>
      </c>
      <c r="J859" t="s">
        <v>2379</v>
      </c>
    </row>
    <row r="860" spans="1:10" x14ac:dyDescent="0.35">
      <c r="A860" t="s">
        <v>1511</v>
      </c>
      <c r="B860">
        <v>24.605</v>
      </c>
      <c r="C860" t="str">
        <f t="shared" si="26"/>
        <v>Normal Weight</v>
      </c>
      <c r="D860">
        <v>7.48</v>
      </c>
      <c r="E860" t="str">
        <f t="shared" si="27"/>
        <v>Diabetes</v>
      </c>
      <c r="F860" t="s">
        <v>2379</v>
      </c>
      <c r="G860" t="s">
        <v>2379</v>
      </c>
      <c r="H860" t="s">
        <v>2379</v>
      </c>
      <c r="I860">
        <v>0</v>
      </c>
      <c r="J860" t="s">
        <v>2379</v>
      </c>
    </row>
    <row r="861" spans="1:10" x14ac:dyDescent="0.35">
      <c r="A861" t="s">
        <v>1510</v>
      </c>
      <c r="B861">
        <v>21.47</v>
      </c>
      <c r="C861" t="str">
        <f t="shared" si="26"/>
        <v>Normal Weight</v>
      </c>
      <c r="D861">
        <v>7.82</v>
      </c>
      <c r="E861" t="str">
        <f t="shared" si="27"/>
        <v>Diabetes</v>
      </c>
      <c r="F861" t="s">
        <v>2379</v>
      </c>
      <c r="G861" t="s">
        <v>2379</v>
      </c>
      <c r="H861" t="s">
        <v>2379</v>
      </c>
      <c r="I861">
        <v>0</v>
      </c>
      <c r="J861" t="s">
        <v>2379</v>
      </c>
    </row>
    <row r="862" spans="1:10" x14ac:dyDescent="0.35">
      <c r="A862" t="s">
        <v>1509</v>
      </c>
      <c r="B862">
        <v>52.89</v>
      </c>
      <c r="C862" t="str">
        <f t="shared" si="26"/>
        <v>Obesity</v>
      </c>
      <c r="D862">
        <v>4.96</v>
      </c>
      <c r="E862" t="str">
        <f t="shared" si="27"/>
        <v>Normal</v>
      </c>
      <c r="F862" t="s">
        <v>2381</v>
      </c>
      <c r="G862" t="s">
        <v>2379</v>
      </c>
      <c r="H862" t="s">
        <v>2379</v>
      </c>
      <c r="I862">
        <v>1</v>
      </c>
      <c r="J862" t="s">
        <v>2379</v>
      </c>
    </row>
    <row r="863" spans="1:10" x14ac:dyDescent="0.35">
      <c r="A863" t="s">
        <v>1508</v>
      </c>
      <c r="B863">
        <v>32.965000000000003</v>
      </c>
      <c r="C863" t="str">
        <f t="shared" si="26"/>
        <v>Obesity</v>
      </c>
      <c r="D863">
        <v>6.15</v>
      </c>
      <c r="E863" t="str">
        <f t="shared" si="27"/>
        <v>Prediabetes</v>
      </c>
      <c r="F863" t="s">
        <v>2381</v>
      </c>
      <c r="G863" t="s">
        <v>2379</v>
      </c>
      <c r="H863" t="s">
        <v>2379</v>
      </c>
      <c r="I863">
        <v>1</v>
      </c>
      <c r="J863" t="s">
        <v>2379</v>
      </c>
    </row>
    <row r="864" spans="1:10" x14ac:dyDescent="0.35">
      <c r="A864" t="s">
        <v>1507</v>
      </c>
      <c r="B864">
        <v>36.799999999999997</v>
      </c>
      <c r="C864" t="str">
        <f t="shared" si="26"/>
        <v>Obesity</v>
      </c>
      <c r="D864">
        <v>4.62</v>
      </c>
      <c r="E864" t="str">
        <f t="shared" si="27"/>
        <v>Normal</v>
      </c>
      <c r="F864" t="s">
        <v>2379</v>
      </c>
      <c r="G864" t="s">
        <v>2379</v>
      </c>
      <c r="H864" t="s">
        <v>2381</v>
      </c>
      <c r="I864">
        <v>1</v>
      </c>
      <c r="J864" t="s">
        <v>2379</v>
      </c>
    </row>
    <row r="865" spans="1:10" x14ac:dyDescent="0.35">
      <c r="A865" t="s">
        <v>1506</v>
      </c>
      <c r="B865">
        <v>34.299999999999997</v>
      </c>
      <c r="C865" t="str">
        <f t="shared" si="26"/>
        <v>Obesity</v>
      </c>
      <c r="D865">
        <v>4.87</v>
      </c>
      <c r="E865" t="str">
        <f t="shared" si="27"/>
        <v>Normal</v>
      </c>
      <c r="F865" t="s">
        <v>2379</v>
      </c>
      <c r="G865" t="s">
        <v>2379</v>
      </c>
      <c r="H865" t="s">
        <v>2379</v>
      </c>
      <c r="I865">
        <v>2</v>
      </c>
      <c r="J865" t="s">
        <v>2379</v>
      </c>
    </row>
    <row r="866" spans="1:10" x14ac:dyDescent="0.35">
      <c r="A866" t="s">
        <v>1505</v>
      </c>
      <c r="B866">
        <v>35.244999999999997</v>
      </c>
      <c r="C866" t="str">
        <f t="shared" si="26"/>
        <v>Obesity</v>
      </c>
      <c r="D866">
        <v>4.63</v>
      </c>
      <c r="E866" t="str">
        <f t="shared" si="27"/>
        <v>Normal</v>
      </c>
      <c r="F866" t="s">
        <v>2379</v>
      </c>
      <c r="G866" t="s">
        <v>2379</v>
      </c>
      <c r="H866" t="s">
        <v>2379</v>
      </c>
      <c r="I866">
        <v>0</v>
      </c>
      <c r="J866" t="s">
        <v>2379</v>
      </c>
    </row>
    <row r="867" spans="1:10" x14ac:dyDescent="0.35">
      <c r="A867" t="s">
        <v>1504</v>
      </c>
      <c r="B867">
        <v>26.23</v>
      </c>
      <c r="C867" t="str">
        <f t="shared" si="26"/>
        <v>Overweight</v>
      </c>
      <c r="D867">
        <v>11.93</v>
      </c>
      <c r="E867" t="str">
        <f t="shared" si="27"/>
        <v>Diabetes</v>
      </c>
      <c r="F867" t="s">
        <v>2379</v>
      </c>
      <c r="G867" t="s">
        <v>2379</v>
      </c>
      <c r="H867" t="s">
        <v>2379</v>
      </c>
      <c r="I867">
        <v>0</v>
      </c>
      <c r="J867" t="s">
        <v>2379</v>
      </c>
    </row>
    <row r="868" spans="1:10" x14ac:dyDescent="0.35">
      <c r="A868" t="s">
        <v>1503</v>
      </c>
      <c r="B868">
        <v>36.1</v>
      </c>
      <c r="C868" t="str">
        <f t="shared" si="26"/>
        <v>Obesity</v>
      </c>
      <c r="D868">
        <v>5.65</v>
      </c>
      <c r="E868" t="str">
        <f t="shared" si="27"/>
        <v>Normal</v>
      </c>
      <c r="F868" t="s">
        <v>2381</v>
      </c>
      <c r="G868" t="s">
        <v>2379</v>
      </c>
      <c r="H868" t="s">
        <v>2379</v>
      </c>
      <c r="I868">
        <v>2</v>
      </c>
      <c r="J868" t="s">
        <v>2379</v>
      </c>
    </row>
    <row r="869" spans="1:10" x14ac:dyDescent="0.35">
      <c r="A869" t="s">
        <v>1502</v>
      </c>
      <c r="B869">
        <v>37.1</v>
      </c>
      <c r="C869" t="str">
        <f t="shared" si="26"/>
        <v>Obesity</v>
      </c>
      <c r="D869">
        <v>11.21</v>
      </c>
      <c r="E869" t="str">
        <f t="shared" si="27"/>
        <v>Diabetes</v>
      </c>
      <c r="F869" t="s">
        <v>2381</v>
      </c>
      <c r="G869" t="s">
        <v>2379</v>
      </c>
      <c r="H869" t="s">
        <v>2381</v>
      </c>
      <c r="I869">
        <v>1</v>
      </c>
      <c r="J869" t="s">
        <v>2379</v>
      </c>
    </row>
    <row r="870" spans="1:10" x14ac:dyDescent="0.35">
      <c r="A870" t="s">
        <v>1501</v>
      </c>
      <c r="B870">
        <v>27.5</v>
      </c>
      <c r="C870" t="str">
        <f t="shared" si="26"/>
        <v>Overweight</v>
      </c>
      <c r="D870">
        <v>10.62</v>
      </c>
      <c r="E870" t="str">
        <f t="shared" si="27"/>
        <v>Diabetes</v>
      </c>
      <c r="F870" t="s">
        <v>2381</v>
      </c>
      <c r="G870" t="s">
        <v>2379</v>
      </c>
      <c r="H870" t="s">
        <v>2381</v>
      </c>
      <c r="I870">
        <v>1</v>
      </c>
      <c r="J870" t="s">
        <v>2379</v>
      </c>
    </row>
    <row r="871" spans="1:10" x14ac:dyDescent="0.35">
      <c r="A871" t="s">
        <v>1500</v>
      </c>
      <c r="B871">
        <v>24.7</v>
      </c>
      <c r="C871" t="str">
        <f t="shared" si="26"/>
        <v>Normal Weight</v>
      </c>
      <c r="D871">
        <v>10.7</v>
      </c>
      <c r="E871" t="str">
        <f t="shared" si="27"/>
        <v>Diabetes</v>
      </c>
      <c r="F871" t="s">
        <v>2381</v>
      </c>
      <c r="G871" t="s">
        <v>2379</v>
      </c>
      <c r="H871" t="s">
        <v>2381</v>
      </c>
      <c r="I871">
        <v>1</v>
      </c>
      <c r="J871" t="s">
        <v>2379</v>
      </c>
    </row>
    <row r="872" spans="1:10" x14ac:dyDescent="0.35">
      <c r="A872" t="s">
        <v>1499</v>
      </c>
      <c r="B872">
        <v>26.78</v>
      </c>
      <c r="C872" t="str">
        <f t="shared" si="26"/>
        <v>Overweight</v>
      </c>
      <c r="D872">
        <v>10.02</v>
      </c>
      <c r="E872" t="str">
        <f t="shared" si="27"/>
        <v>Diabetes</v>
      </c>
      <c r="F872" t="s">
        <v>2381</v>
      </c>
      <c r="G872" t="s">
        <v>2379</v>
      </c>
      <c r="H872" t="s">
        <v>2381</v>
      </c>
      <c r="I872">
        <v>1</v>
      </c>
      <c r="J872" t="s">
        <v>2379</v>
      </c>
    </row>
    <row r="873" spans="1:10" x14ac:dyDescent="0.35">
      <c r="A873" t="s">
        <v>1498</v>
      </c>
      <c r="B873">
        <v>45.8</v>
      </c>
      <c r="C873" t="str">
        <f t="shared" si="26"/>
        <v>Obesity</v>
      </c>
      <c r="D873">
        <v>4.8499999999999996</v>
      </c>
      <c r="E873" t="str">
        <f t="shared" si="27"/>
        <v>Normal</v>
      </c>
      <c r="F873" t="s">
        <v>2379</v>
      </c>
      <c r="G873" t="s">
        <v>2379</v>
      </c>
      <c r="H873" t="s">
        <v>2379</v>
      </c>
      <c r="I873">
        <v>0</v>
      </c>
      <c r="J873" t="s">
        <v>2379</v>
      </c>
    </row>
    <row r="874" spans="1:10" x14ac:dyDescent="0.35">
      <c r="A874" t="s">
        <v>1497</v>
      </c>
      <c r="B874">
        <v>29</v>
      </c>
      <c r="C874" t="str">
        <f t="shared" si="26"/>
        <v>Overweight</v>
      </c>
      <c r="D874">
        <v>4.3899999999999997</v>
      </c>
      <c r="E874" t="str">
        <f t="shared" si="27"/>
        <v>Normal</v>
      </c>
      <c r="F874" t="s">
        <v>2381</v>
      </c>
      <c r="G874" t="s">
        <v>2379</v>
      </c>
      <c r="H874" t="s">
        <v>2379</v>
      </c>
      <c r="I874">
        <v>2</v>
      </c>
      <c r="J874" t="s">
        <v>2379</v>
      </c>
    </row>
    <row r="875" spans="1:10" x14ac:dyDescent="0.35">
      <c r="A875" t="s">
        <v>1496</v>
      </c>
      <c r="B875">
        <v>33.534999999999997</v>
      </c>
      <c r="C875" t="str">
        <f t="shared" si="26"/>
        <v>Obesity</v>
      </c>
      <c r="D875">
        <v>8.24</v>
      </c>
      <c r="E875" t="str">
        <f t="shared" si="27"/>
        <v>Diabetes</v>
      </c>
      <c r="F875" t="s">
        <v>2381</v>
      </c>
      <c r="G875" t="s">
        <v>2379</v>
      </c>
      <c r="H875" t="s">
        <v>2379</v>
      </c>
      <c r="I875">
        <v>0</v>
      </c>
      <c r="J875" t="s">
        <v>2379</v>
      </c>
    </row>
    <row r="876" spans="1:10" x14ac:dyDescent="0.35">
      <c r="A876" t="s">
        <v>1495</v>
      </c>
      <c r="B876">
        <v>32.774999999999999</v>
      </c>
      <c r="C876" t="str">
        <f t="shared" si="26"/>
        <v>Obesity</v>
      </c>
      <c r="D876">
        <v>9.77</v>
      </c>
      <c r="E876" t="str">
        <f t="shared" si="27"/>
        <v>Diabetes</v>
      </c>
      <c r="F876" t="s">
        <v>2381</v>
      </c>
      <c r="G876" t="s">
        <v>2379</v>
      </c>
      <c r="H876" t="s">
        <v>2379</v>
      </c>
      <c r="I876">
        <v>0</v>
      </c>
      <c r="J876" t="s">
        <v>2379</v>
      </c>
    </row>
    <row r="877" spans="1:10" x14ac:dyDescent="0.35">
      <c r="A877" t="s">
        <v>1494</v>
      </c>
      <c r="B877">
        <v>37.51</v>
      </c>
      <c r="C877" t="str">
        <f t="shared" si="26"/>
        <v>Obesity</v>
      </c>
      <c r="D877">
        <v>5.5</v>
      </c>
      <c r="E877" t="str">
        <f t="shared" si="27"/>
        <v>Normal</v>
      </c>
      <c r="F877" t="s">
        <v>2381</v>
      </c>
      <c r="G877" t="s">
        <v>2379</v>
      </c>
      <c r="H877" t="s">
        <v>2379</v>
      </c>
      <c r="I877">
        <v>2</v>
      </c>
      <c r="J877" t="s">
        <v>2379</v>
      </c>
    </row>
    <row r="878" spans="1:10" x14ac:dyDescent="0.35">
      <c r="A878" t="s">
        <v>1493</v>
      </c>
      <c r="B878">
        <v>39.86</v>
      </c>
      <c r="C878" t="str">
        <f t="shared" si="26"/>
        <v>Obesity</v>
      </c>
      <c r="D878">
        <v>11.84</v>
      </c>
      <c r="E878" t="str">
        <f t="shared" si="27"/>
        <v>Diabetes</v>
      </c>
      <c r="F878" t="s">
        <v>2381</v>
      </c>
      <c r="G878" t="s">
        <v>2379</v>
      </c>
      <c r="H878" t="s">
        <v>2379</v>
      </c>
      <c r="I878">
        <v>1</v>
      </c>
      <c r="J878" t="s">
        <v>2379</v>
      </c>
    </row>
    <row r="879" spans="1:10" x14ac:dyDescent="0.35">
      <c r="A879" t="s">
        <v>1492</v>
      </c>
      <c r="B879">
        <v>42.13</v>
      </c>
      <c r="C879" t="str">
        <f t="shared" si="26"/>
        <v>Obesity</v>
      </c>
      <c r="D879">
        <v>4.66</v>
      </c>
      <c r="E879" t="str">
        <f t="shared" si="27"/>
        <v>Normal</v>
      </c>
      <c r="F879" t="s">
        <v>2379</v>
      </c>
      <c r="G879" t="s">
        <v>2379</v>
      </c>
      <c r="H879" t="s">
        <v>2379</v>
      </c>
      <c r="I879">
        <v>0</v>
      </c>
      <c r="J879" t="s">
        <v>2379</v>
      </c>
    </row>
    <row r="880" spans="1:10" x14ac:dyDescent="0.35">
      <c r="A880" t="s">
        <v>1491</v>
      </c>
      <c r="B880">
        <v>35.99</v>
      </c>
      <c r="C880" t="str">
        <f t="shared" si="26"/>
        <v>Obesity</v>
      </c>
      <c r="D880">
        <v>11.11</v>
      </c>
      <c r="E880" t="str">
        <f t="shared" si="27"/>
        <v>Diabetes</v>
      </c>
      <c r="F880" t="s">
        <v>2379</v>
      </c>
      <c r="G880" t="s">
        <v>2379</v>
      </c>
      <c r="H880" t="s">
        <v>2379</v>
      </c>
      <c r="I880">
        <v>0</v>
      </c>
      <c r="J880" t="s">
        <v>2379</v>
      </c>
    </row>
    <row r="881" spans="1:10" x14ac:dyDescent="0.35">
      <c r="A881" t="s">
        <v>1490</v>
      </c>
      <c r="B881">
        <v>35.200000000000003</v>
      </c>
      <c r="C881" t="str">
        <f t="shared" si="26"/>
        <v>Obesity</v>
      </c>
      <c r="D881">
        <v>7.72</v>
      </c>
      <c r="E881" t="str">
        <f t="shared" si="27"/>
        <v>Diabetes</v>
      </c>
      <c r="F881" t="s">
        <v>2381</v>
      </c>
      <c r="G881" t="s">
        <v>2379</v>
      </c>
      <c r="H881" t="s">
        <v>2381</v>
      </c>
      <c r="I881">
        <v>1</v>
      </c>
      <c r="J881" t="s">
        <v>2379</v>
      </c>
    </row>
    <row r="882" spans="1:10" x14ac:dyDescent="0.35">
      <c r="A882" t="s">
        <v>1489</v>
      </c>
      <c r="B882">
        <v>29.91</v>
      </c>
      <c r="C882" t="str">
        <f t="shared" si="26"/>
        <v>Obesity</v>
      </c>
      <c r="D882">
        <v>5.55</v>
      </c>
      <c r="E882" t="str">
        <f t="shared" si="27"/>
        <v>Normal</v>
      </c>
      <c r="F882" t="s">
        <v>2381</v>
      </c>
      <c r="G882" t="s">
        <v>2379</v>
      </c>
      <c r="H882" t="s">
        <v>2379</v>
      </c>
      <c r="I882">
        <v>2</v>
      </c>
      <c r="J882" t="s">
        <v>2379</v>
      </c>
    </row>
    <row r="883" spans="1:10" x14ac:dyDescent="0.35">
      <c r="A883" t="s">
        <v>1488</v>
      </c>
      <c r="B883">
        <v>36.479999999999997</v>
      </c>
      <c r="C883" t="str">
        <f t="shared" si="26"/>
        <v>Obesity</v>
      </c>
      <c r="D883">
        <v>5.05</v>
      </c>
      <c r="E883" t="str">
        <f t="shared" si="27"/>
        <v>Normal</v>
      </c>
      <c r="F883" t="s">
        <v>2381</v>
      </c>
      <c r="G883" t="s">
        <v>2379</v>
      </c>
      <c r="H883" t="s">
        <v>2379</v>
      </c>
      <c r="I883">
        <v>1</v>
      </c>
      <c r="J883" t="s">
        <v>2379</v>
      </c>
    </row>
    <row r="884" spans="1:10" x14ac:dyDescent="0.35">
      <c r="A884" t="s">
        <v>1487</v>
      </c>
      <c r="B884">
        <v>27.5</v>
      </c>
      <c r="C884" t="str">
        <f t="shared" si="26"/>
        <v>Overweight</v>
      </c>
      <c r="D884">
        <v>8.69</v>
      </c>
      <c r="E884" t="str">
        <f t="shared" si="27"/>
        <v>Diabetes</v>
      </c>
      <c r="F884" t="s">
        <v>2381</v>
      </c>
      <c r="G884" t="s">
        <v>2379</v>
      </c>
      <c r="H884" t="s">
        <v>2381</v>
      </c>
      <c r="I884">
        <v>1</v>
      </c>
      <c r="J884" t="s">
        <v>2379</v>
      </c>
    </row>
    <row r="885" spans="1:10" x14ac:dyDescent="0.35">
      <c r="A885" t="s">
        <v>1486</v>
      </c>
      <c r="B885">
        <v>33.44</v>
      </c>
      <c r="C885" t="str">
        <f t="shared" si="26"/>
        <v>Obesity</v>
      </c>
      <c r="D885">
        <v>5.9</v>
      </c>
      <c r="E885" t="str">
        <f t="shared" si="27"/>
        <v>Prediabetes</v>
      </c>
      <c r="F885" t="s">
        <v>2381</v>
      </c>
      <c r="G885" t="s">
        <v>2379</v>
      </c>
      <c r="H885" t="s">
        <v>2379</v>
      </c>
      <c r="I885">
        <v>1</v>
      </c>
      <c r="J885" t="s">
        <v>2379</v>
      </c>
    </row>
    <row r="886" spans="1:10" x14ac:dyDescent="0.35">
      <c r="A886" t="s">
        <v>1485</v>
      </c>
      <c r="B886">
        <v>28.215</v>
      </c>
      <c r="C886" t="str">
        <f t="shared" si="26"/>
        <v>Overweight</v>
      </c>
      <c r="D886">
        <v>6.29</v>
      </c>
      <c r="E886" t="str">
        <f t="shared" si="27"/>
        <v>Prediabetes</v>
      </c>
      <c r="F886" t="s">
        <v>2381</v>
      </c>
      <c r="G886" t="s">
        <v>2379</v>
      </c>
      <c r="H886" t="s">
        <v>2379</v>
      </c>
      <c r="I886">
        <v>1</v>
      </c>
      <c r="J886" t="s">
        <v>2379</v>
      </c>
    </row>
    <row r="887" spans="1:10" x14ac:dyDescent="0.35">
      <c r="A887" t="s">
        <v>1484</v>
      </c>
      <c r="B887">
        <v>27.17</v>
      </c>
      <c r="C887" t="str">
        <f t="shared" si="26"/>
        <v>Overweight</v>
      </c>
      <c r="D887">
        <v>5.84</v>
      </c>
      <c r="E887" t="str">
        <f t="shared" si="27"/>
        <v>Prediabetes</v>
      </c>
      <c r="F887" t="s">
        <v>2381</v>
      </c>
      <c r="G887" t="s">
        <v>2379</v>
      </c>
      <c r="H887" t="s">
        <v>2379</v>
      </c>
      <c r="I887">
        <v>1</v>
      </c>
      <c r="J887" t="s">
        <v>2379</v>
      </c>
    </row>
    <row r="888" spans="1:10" x14ac:dyDescent="0.35">
      <c r="A888" t="s">
        <v>1483</v>
      </c>
      <c r="B888">
        <v>35.380000000000003</v>
      </c>
      <c r="C888" t="str">
        <f t="shared" si="26"/>
        <v>Obesity</v>
      </c>
      <c r="D888">
        <v>6.12</v>
      </c>
      <c r="E888" t="str">
        <f t="shared" si="27"/>
        <v>Prediabetes</v>
      </c>
      <c r="F888" t="s">
        <v>2379</v>
      </c>
      <c r="G888" t="s">
        <v>2379</v>
      </c>
      <c r="H888" t="s">
        <v>2379</v>
      </c>
      <c r="I888">
        <v>0</v>
      </c>
      <c r="J888" t="s">
        <v>2379</v>
      </c>
    </row>
    <row r="889" spans="1:10" x14ac:dyDescent="0.35">
      <c r="A889" t="s">
        <v>1482</v>
      </c>
      <c r="B889">
        <v>43.48</v>
      </c>
      <c r="C889" t="str">
        <f t="shared" si="26"/>
        <v>Obesity</v>
      </c>
      <c r="D889">
        <v>6.24</v>
      </c>
      <c r="E889" t="str">
        <f t="shared" si="27"/>
        <v>Prediabetes</v>
      </c>
      <c r="F889" t="s">
        <v>2379</v>
      </c>
      <c r="G889" t="s">
        <v>2379</v>
      </c>
      <c r="H889" t="s">
        <v>2379</v>
      </c>
      <c r="I889">
        <v>0</v>
      </c>
      <c r="J889" t="s">
        <v>2379</v>
      </c>
    </row>
    <row r="890" spans="1:10" x14ac:dyDescent="0.35">
      <c r="A890" t="s">
        <v>1481</v>
      </c>
      <c r="B890">
        <v>41.73</v>
      </c>
      <c r="C890" t="str">
        <f t="shared" si="26"/>
        <v>Obesity</v>
      </c>
      <c r="D890">
        <v>6.25</v>
      </c>
      <c r="E890" t="str">
        <f t="shared" si="27"/>
        <v>Prediabetes</v>
      </c>
      <c r="F890" t="s">
        <v>2379</v>
      </c>
      <c r="G890" t="s">
        <v>2379</v>
      </c>
      <c r="H890" t="s">
        <v>2379</v>
      </c>
      <c r="I890">
        <v>1</v>
      </c>
      <c r="J890" t="s">
        <v>2379</v>
      </c>
    </row>
    <row r="891" spans="1:10" x14ac:dyDescent="0.35">
      <c r="A891" t="s">
        <v>1480</v>
      </c>
      <c r="B891">
        <v>28.9</v>
      </c>
      <c r="C891" t="str">
        <f t="shared" si="26"/>
        <v>Overweight</v>
      </c>
      <c r="D891">
        <v>11.96</v>
      </c>
      <c r="E891" t="str">
        <f t="shared" si="27"/>
        <v>Diabetes</v>
      </c>
      <c r="F891" t="s">
        <v>2379</v>
      </c>
      <c r="G891" t="s">
        <v>2379</v>
      </c>
      <c r="H891" t="s">
        <v>2379</v>
      </c>
      <c r="I891">
        <v>0</v>
      </c>
      <c r="J891" t="s">
        <v>2379</v>
      </c>
    </row>
    <row r="892" spans="1:10" x14ac:dyDescent="0.35">
      <c r="A892" t="s">
        <v>1479</v>
      </c>
      <c r="B892">
        <v>25.74</v>
      </c>
      <c r="C892" t="str">
        <f t="shared" si="26"/>
        <v>Overweight</v>
      </c>
      <c r="D892">
        <v>7.69</v>
      </c>
      <c r="E892" t="str">
        <f t="shared" si="27"/>
        <v>Diabetes</v>
      </c>
      <c r="F892" t="s">
        <v>2379</v>
      </c>
      <c r="G892" t="s">
        <v>2379</v>
      </c>
      <c r="H892" t="s">
        <v>2379</v>
      </c>
      <c r="I892">
        <v>0</v>
      </c>
      <c r="J892" t="s">
        <v>2379</v>
      </c>
    </row>
    <row r="893" spans="1:10" x14ac:dyDescent="0.35">
      <c r="A893" t="s">
        <v>1478</v>
      </c>
      <c r="B893">
        <v>36.06</v>
      </c>
      <c r="C893" t="str">
        <f t="shared" si="26"/>
        <v>Obesity</v>
      </c>
      <c r="D893">
        <v>8.83</v>
      </c>
      <c r="E893" t="str">
        <f t="shared" si="27"/>
        <v>Diabetes</v>
      </c>
      <c r="F893" t="s">
        <v>2379</v>
      </c>
      <c r="G893" t="s">
        <v>2379</v>
      </c>
      <c r="H893" t="s">
        <v>2379</v>
      </c>
      <c r="I893">
        <v>0</v>
      </c>
      <c r="J893" t="s">
        <v>2379</v>
      </c>
    </row>
    <row r="894" spans="1:10" x14ac:dyDescent="0.35">
      <c r="A894" t="s">
        <v>1477</v>
      </c>
      <c r="B894">
        <v>43.28</v>
      </c>
      <c r="C894" t="str">
        <f t="shared" si="26"/>
        <v>Obesity</v>
      </c>
      <c r="D894">
        <v>4.41</v>
      </c>
      <c r="E894" t="str">
        <f t="shared" si="27"/>
        <v>Normal</v>
      </c>
      <c r="F894" t="s">
        <v>2379</v>
      </c>
      <c r="G894" t="s">
        <v>2379</v>
      </c>
      <c r="H894" t="s">
        <v>2379</v>
      </c>
      <c r="I894">
        <v>0</v>
      </c>
      <c r="J894" t="s">
        <v>2379</v>
      </c>
    </row>
    <row r="895" spans="1:10" x14ac:dyDescent="0.35">
      <c r="A895" t="s">
        <v>1476</v>
      </c>
      <c r="B895">
        <v>28.785</v>
      </c>
      <c r="C895" t="str">
        <f t="shared" si="26"/>
        <v>Overweight</v>
      </c>
      <c r="D895">
        <v>9.1</v>
      </c>
      <c r="E895" t="str">
        <f t="shared" si="27"/>
        <v>Diabetes</v>
      </c>
      <c r="F895" t="s">
        <v>2381</v>
      </c>
      <c r="G895" t="s">
        <v>2379</v>
      </c>
      <c r="H895" t="s">
        <v>2381</v>
      </c>
      <c r="I895">
        <v>1</v>
      </c>
      <c r="J895" t="s">
        <v>2379</v>
      </c>
    </row>
    <row r="896" spans="1:10" x14ac:dyDescent="0.35">
      <c r="A896" t="s">
        <v>1475</v>
      </c>
      <c r="B896">
        <v>25.46</v>
      </c>
      <c r="C896" t="str">
        <f t="shared" si="26"/>
        <v>Overweight</v>
      </c>
      <c r="D896">
        <v>11.52</v>
      </c>
      <c r="E896" t="str">
        <f t="shared" si="27"/>
        <v>Diabetes</v>
      </c>
      <c r="F896" t="s">
        <v>2381</v>
      </c>
      <c r="G896" t="s">
        <v>2379</v>
      </c>
      <c r="H896" t="s">
        <v>2381</v>
      </c>
      <c r="I896">
        <v>1</v>
      </c>
      <c r="J896" t="s">
        <v>2379</v>
      </c>
    </row>
    <row r="897" spans="1:10" x14ac:dyDescent="0.35">
      <c r="A897" t="s">
        <v>1474</v>
      </c>
      <c r="B897">
        <v>30.8</v>
      </c>
      <c r="C897" t="str">
        <f t="shared" si="26"/>
        <v>Obesity</v>
      </c>
      <c r="D897">
        <v>10.95</v>
      </c>
      <c r="E897" t="str">
        <f t="shared" si="27"/>
        <v>Diabetes</v>
      </c>
      <c r="F897" t="s">
        <v>2379</v>
      </c>
      <c r="G897" t="s">
        <v>2379</v>
      </c>
      <c r="H897" t="s">
        <v>2379</v>
      </c>
      <c r="I897">
        <v>0</v>
      </c>
      <c r="J897" t="s">
        <v>2379</v>
      </c>
    </row>
    <row r="898" spans="1:10" x14ac:dyDescent="0.35">
      <c r="A898" t="s">
        <v>1473</v>
      </c>
      <c r="B898">
        <v>28.88</v>
      </c>
      <c r="C898" t="str">
        <f t="shared" si="26"/>
        <v>Overweight</v>
      </c>
      <c r="D898">
        <v>11.5</v>
      </c>
      <c r="E898" t="str">
        <f t="shared" si="27"/>
        <v>Diabetes</v>
      </c>
      <c r="F898" t="s">
        <v>2379</v>
      </c>
      <c r="G898" t="s">
        <v>2379</v>
      </c>
      <c r="H898" t="s">
        <v>2379</v>
      </c>
      <c r="I898">
        <v>0</v>
      </c>
      <c r="J898" t="s">
        <v>2379</v>
      </c>
    </row>
    <row r="899" spans="1:10" x14ac:dyDescent="0.35">
      <c r="A899" t="s">
        <v>1472</v>
      </c>
      <c r="B899">
        <v>23</v>
      </c>
      <c r="C899" t="str">
        <f t="shared" ref="C899:C962" si="28">IF(B899&lt;18.5,"Underweight",
 IF(B899&lt;=24.9,"Normal Weight",
 IF(B899&lt;=29.9,"Overweight","Obesity")))</f>
        <v>Normal Weight</v>
      </c>
      <c r="D899">
        <v>9.8800000000000008</v>
      </c>
      <c r="E899" t="str">
        <f t="shared" ref="E899:E962" si="29">IF(D899&lt;5.7,"Normal",IF(D899&lt;=6.4,"Prediabetes","Diabetes"))</f>
        <v>Diabetes</v>
      </c>
      <c r="F899" t="s">
        <v>2379</v>
      </c>
      <c r="G899" t="s">
        <v>2379</v>
      </c>
      <c r="H899" t="s">
        <v>2379</v>
      </c>
      <c r="I899">
        <v>0</v>
      </c>
      <c r="J899" t="s">
        <v>2379</v>
      </c>
    </row>
    <row r="900" spans="1:10" x14ac:dyDescent="0.35">
      <c r="A900" t="s">
        <v>1471</v>
      </c>
      <c r="B900">
        <v>38.25</v>
      </c>
      <c r="C900" t="str">
        <f t="shared" si="28"/>
        <v>Obesity</v>
      </c>
      <c r="D900">
        <v>6.2</v>
      </c>
      <c r="E900" t="str">
        <f t="shared" si="29"/>
        <v>Prediabetes</v>
      </c>
      <c r="F900" t="s">
        <v>2379</v>
      </c>
      <c r="G900" t="s">
        <v>2379</v>
      </c>
      <c r="H900" t="s">
        <v>2379</v>
      </c>
      <c r="I900">
        <v>1</v>
      </c>
      <c r="J900" t="s">
        <v>2379</v>
      </c>
    </row>
    <row r="901" spans="1:10" x14ac:dyDescent="0.35">
      <c r="A901" t="s">
        <v>1470</v>
      </c>
      <c r="B901">
        <v>39.25</v>
      </c>
      <c r="C901" t="str">
        <f t="shared" si="28"/>
        <v>Obesity</v>
      </c>
      <c r="D901">
        <v>8.41</v>
      </c>
      <c r="E901" t="str">
        <f t="shared" si="29"/>
        <v>Diabetes</v>
      </c>
      <c r="F901" t="s">
        <v>2381</v>
      </c>
      <c r="G901" t="s">
        <v>2379</v>
      </c>
      <c r="H901" t="s">
        <v>2379</v>
      </c>
      <c r="I901">
        <v>1</v>
      </c>
      <c r="J901" t="s">
        <v>2379</v>
      </c>
    </row>
    <row r="902" spans="1:10" x14ac:dyDescent="0.35">
      <c r="A902" t="s">
        <v>1469</v>
      </c>
      <c r="B902">
        <v>26.6</v>
      </c>
      <c r="C902" t="str">
        <f t="shared" si="28"/>
        <v>Overweight</v>
      </c>
      <c r="D902">
        <v>5.07</v>
      </c>
      <c r="E902" t="str">
        <f t="shared" si="29"/>
        <v>Normal</v>
      </c>
      <c r="F902" t="s">
        <v>2381</v>
      </c>
      <c r="G902" t="s">
        <v>2379</v>
      </c>
      <c r="H902" t="s">
        <v>2379</v>
      </c>
      <c r="I902">
        <v>2</v>
      </c>
      <c r="J902" t="s">
        <v>2379</v>
      </c>
    </row>
    <row r="903" spans="1:10" x14ac:dyDescent="0.35">
      <c r="A903" t="s">
        <v>1468</v>
      </c>
      <c r="B903">
        <v>35.700000000000003</v>
      </c>
      <c r="C903" t="str">
        <f t="shared" si="28"/>
        <v>Obesity</v>
      </c>
      <c r="D903">
        <v>4.0599999999999996</v>
      </c>
      <c r="E903" t="str">
        <f t="shared" si="29"/>
        <v>Normal</v>
      </c>
      <c r="F903" t="s">
        <v>2379</v>
      </c>
      <c r="G903" t="s">
        <v>2379</v>
      </c>
      <c r="H903" t="s">
        <v>2381</v>
      </c>
      <c r="I903">
        <v>1</v>
      </c>
      <c r="J903" t="s">
        <v>2379</v>
      </c>
    </row>
    <row r="904" spans="1:10" x14ac:dyDescent="0.35">
      <c r="A904" t="s">
        <v>1467</v>
      </c>
      <c r="B904">
        <v>20.100000000000001</v>
      </c>
      <c r="C904" t="str">
        <f t="shared" si="28"/>
        <v>Normal Weight</v>
      </c>
      <c r="D904">
        <v>10.52</v>
      </c>
      <c r="E904" t="str">
        <f t="shared" si="29"/>
        <v>Diabetes</v>
      </c>
      <c r="F904" t="s">
        <v>2379</v>
      </c>
      <c r="G904" t="s">
        <v>2379</v>
      </c>
      <c r="H904" t="s">
        <v>2379</v>
      </c>
      <c r="I904">
        <v>0</v>
      </c>
      <c r="J904" t="s">
        <v>2379</v>
      </c>
    </row>
    <row r="905" spans="1:10" x14ac:dyDescent="0.35">
      <c r="A905" t="s">
        <v>1466</v>
      </c>
      <c r="B905">
        <v>22.23</v>
      </c>
      <c r="C905" t="str">
        <f t="shared" si="28"/>
        <v>Normal Weight</v>
      </c>
      <c r="D905">
        <v>9.65</v>
      </c>
      <c r="E905" t="str">
        <f t="shared" si="29"/>
        <v>Diabetes</v>
      </c>
      <c r="F905" t="s">
        <v>2379</v>
      </c>
      <c r="G905" t="s">
        <v>2379</v>
      </c>
      <c r="H905" t="s">
        <v>2379</v>
      </c>
      <c r="I905">
        <v>0</v>
      </c>
      <c r="J905" t="s">
        <v>2379</v>
      </c>
    </row>
    <row r="906" spans="1:10" x14ac:dyDescent="0.35">
      <c r="A906" t="s">
        <v>1465</v>
      </c>
      <c r="B906">
        <v>36.47</v>
      </c>
      <c r="C906" t="str">
        <f t="shared" si="28"/>
        <v>Obesity</v>
      </c>
      <c r="D906">
        <v>6.21</v>
      </c>
      <c r="E906" t="str">
        <f t="shared" si="29"/>
        <v>Prediabetes</v>
      </c>
      <c r="F906" t="s">
        <v>2379</v>
      </c>
      <c r="G906" t="s">
        <v>2379</v>
      </c>
      <c r="H906" t="s">
        <v>2379</v>
      </c>
      <c r="I906">
        <v>0</v>
      </c>
      <c r="J906" t="s">
        <v>2379</v>
      </c>
    </row>
    <row r="907" spans="1:10" x14ac:dyDescent="0.35">
      <c r="A907" t="s">
        <v>1464</v>
      </c>
      <c r="B907">
        <v>49.64</v>
      </c>
      <c r="C907" t="str">
        <f t="shared" si="28"/>
        <v>Obesity</v>
      </c>
      <c r="D907">
        <v>4.76</v>
      </c>
      <c r="E907" t="str">
        <f t="shared" si="29"/>
        <v>Normal</v>
      </c>
      <c r="F907" t="s">
        <v>2379</v>
      </c>
      <c r="G907" t="s">
        <v>2379</v>
      </c>
      <c r="H907" t="s">
        <v>2381</v>
      </c>
      <c r="I907">
        <v>1</v>
      </c>
      <c r="J907" t="s">
        <v>2379</v>
      </c>
    </row>
    <row r="908" spans="1:10" x14ac:dyDescent="0.35">
      <c r="A908" t="s">
        <v>1463</v>
      </c>
      <c r="B908">
        <v>36.799999999999997</v>
      </c>
      <c r="C908" t="str">
        <f t="shared" si="28"/>
        <v>Obesity</v>
      </c>
      <c r="D908">
        <v>5.73</v>
      </c>
      <c r="E908" t="str">
        <f t="shared" si="29"/>
        <v>Prediabetes</v>
      </c>
      <c r="F908" t="s">
        <v>2381</v>
      </c>
      <c r="G908" t="s">
        <v>2379</v>
      </c>
      <c r="H908" t="s">
        <v>2381</v>
      </c>
      <c r="I908">
        <v>1</v>
      </c>
      <c r="J908" t="s">
        <v>2379</v>
      </c>
    </row>
    <row r="909" spans="1:10" x14ac:dyDescent="0.35">
      <c r="A909" t="s">
        <v>1462</v>
      </c>
      <c r="B909">
        <v>33.880000000000003</v>
      </c>
      <c r="C909" t="str">
        <f t="shared" si="28"/>
        <v>Obesity</v>
      </c>
      <c r="D909">
        <v>10.78</v>
      </c>
      <c r="E909" t="str">
        <f t="shared" si="29"/>
        <v>Diabetes</v>
      </c>
      <c r="F909" t="s">
        <v>2381</v>
      </c>
      <c r="G909" t="s">
        <v>2379</v>
      </c>
      <c r="H909" t="s">
        <v>2379</v>
      </c>
      <c r="I909">
        <v>0</v>
      </c>
      <c r="J909" t="s">
        <v>2379</v>
      </c>
    </row>
    <row r="910" spans="1:10" x14ac:dyDescent="0.35">
      <c r="A910" t="s">
        <v>1461</v>
      </c>
      <c r="B910">
        <v>32.01</v>
      </c>
      <c r="C910" t="str">
        <f t="shared" si="28"/>
        <v>Obesity</v>
      </c>
      <c r="D910">
        <v>5.08</v>
      </c>
      <c r="E910" t="str">
        <f t="shared" si="29"/>
        <v>Normal</v>
      </c>
      <c r="F910" t="s">
        <v>2381</v>
      </c>
      <c r="G910" t="s">
        <v>2379</v>
      </c>
      <c r="H910" t="s">
        <v>2379</v>
      </c>
      <c r="I910">
        <v>1</v>
      </c>
      <c r="J910" t="s">
        <v>2379</v>
      </c>
    </row>
    <row r="911" spans="1:10" x14ac:dyDescent="0.35">
      <c r="A911" t="s">
        <v>1460</v>
      </c>
      <c r="B911">
        <v>33.630000000000003</v>
      </c>
      <c r="C911" t="str">
        <f t="shared" si="28"/>
        <v>Obesity</v>
      </c>
      <c r="D911">
        <v>11.39</v>
      </c>
      <c r="E911" t="str">
        <f t="shared" si="29"/>
        <v>Diabetes</v>
      </c>
      <c r="F911" t="s">
        <v>2379</v>
      </c>
      <c r="G911" t="s">
        <v>2379</v>
      </c>
      <c r="H911" t="s">
        <v>2379</v>
      </c>
      <c r="I911">
        <v>0</v>
      </c>
      <c r="J911" t="s">
        <v>2379</v>
      </c>
    </row>
    <row r="912" spans="1:10" x14ac:dyDescent="0.35">
      <c r="A912" t="s">
        <v>1459</v>
      </c>
      <c r="B912">
        <v>34.865000000000002</v>
      </c>
      <c r="C912" t="str">
        <f t="shared" si="28"/>
        <v>Obesity</v>
      </c>
      <c r="D912">
        <v>5.35</v>
      </c>
      <c r="E912" t="str">
        <f t="shared" si="29"/>
        <v>Normal</v>
      </c>
      <c r="F912" t="s">
        <v>2381</v>
      </c>
      <c r="G912" t="s">
        <v>2379</v>
      </c>
      <c r="H912" t="s">
        <v>2379</v>
      </c>
      <c r="I912">
        <v>1</v>
      </c>
      <c r="J912" t="s">
        <v>2379</v>
      </c>
    </row>
    <row r="913" spans="1:10" x14ac:dyDescent="0.35">
      <c r="A913" t="s">
        <v>1458</v>
      </c>
      <c r="B913">
        <v>43.11</v>
      </c>
      <c r="C913" t="str">
        <f t="shared" si="28"/>
        <v>Obesity</v>
      </c>
      <c r="D913">
        <v>5.6</v>
      </c>
      <c r="E913" t="str">
        <f t="shared" si="29"/>
        <v>Normal</v>
      </c>
      <c r="F913" t="s">
        <v>2379</v>
      </c>
      <c r="G913" t="s">
        <v>2379</v>
      </c>
      <c r="H913" t="s">
        <v>2379</v>
      </c>
      <c r="I913">
        <v>0</v>
      </c>
      <c r="J913" t="s">
        <v>2379</v>
      </c>
    </row>
    <row r="914" spans="1:10" x14ac:dyDescent="0.35">
      <c r="A914" t="s">
        <v>1457</v>
      </c>
      <c r="B914">
        <v>30.305</v>
      </c>
      <c r="C914" t="str">
        <f t="shared" si="28"/>
        <v>Obesity</v>
      </c>
      <c r="D914">
        <v>4.2699999999999996</v>
      </c>
      <c r="E914" t="str">
        <f t="shared" si="29"/>
        <v>Normal</v>
      </c>
      <c r="F914" t="s">
        <v>2381</v>
      </c>
      <c r="G914" t="s">
        <v>2379</v>
      </c>
      <c r="H914" t="s">
        <v>2379</v>
      </c>
      <c r="I914">
        <v>1</v>
      </c>
      <c r="J914" t="s">
        <v>2379</v>
      </c>
    </row>
    <row r="915" spans="1:10" x14ac:dyDescent="0.35">
      <c r="A915" t="s">
        <v>1456</v>
      </c>
      <c r="B915">
        <v>25.175000000000001</v>
      </c>
      <c r="C915" t="str">
        <f t="shared" si="28"/>
        <v>Overweight</v>
      </c>
      <c r="D915">
        <v>5.57</v>
      </c>
      <c r="E915" t="str">
        <f t="shared" si="29"/>
        <v>Normal</v>
      </c>
      <c r="F915" t="s">
        <v>2381</v>
      </c>
      <c r="G915" t="s">
        <v>2379</v>
      </c>
      <c r="H915" t="s">
        <v>2379</v>
      </c>
      <c r="I915">
        <v>1</v>
      </c>
      <c r="J915" t="s">
        <v>2379</v>
      </c>
    </row>
    <row r="916" spans="1:10" x14ac:dyDescent="0.35">
      <c r="A916" t="s">
        <v>1455</v>
      </c>
      <c r="B916">
        <v>26.8</v>
      </c>
      <c r="C916" t="str">
        <f t="shared" si="28"/>
        <v>Overweight</v>
      </c>
      <c r="D916">
        <v>5.68</v>
      </c>
      <c r="E916" t="str">
        <f t="shared" si="29"/>
        <v>Normal</v>
      </c>
      <c r="F916" t="s">
        <v>2381</v>
      </c>
      <c r="G916" t="s">
        <v>2379</v>
      </c>
      <c r="H916" t="s">
        <v>2379</v>
      </c>
      <c r="I916">
        <v>1</v>
      </c>
      <c r="J916" t="s">
        <v>2379</v>
      </c>
    </row>
    <row r="917" spans="1:10" x14ac:dyDescent="0.35">
      <c r="A917" t="s">
        <v>1454</v>
      </c>
      <c r="B917">
        <v>21.78</v>
      </c>
      <c r="C917" t="str">
        <f t="shared" si="28"/>
        <v>Normal Weight</v>
      </c>
      <c r="D917">
        <v>5.3</v>
      </c>
      <c r="E917" t="str">
        <f t="shared" si="29"/>
        <v>Normal</v>
      </c>
      <c r="F917" t="s">
        <v>2379</v>
      </c>
      <c r="G917" t="s">
        <v>2380</v>
      </c>
      <c r="H917" t="s">
        <v>2379</v>
      </c>
      <c r="I917">
        <v>1</v>
      </c>
      <c r="J917" t="s">
        <v>2379</v>
      </c>
    </row>
    <row r="918" spans="1:10" x14ac:dyDescent="0.35">
      <c r="A918" t="s">
        <v>1453</v>
      </c>
      <c r="B918">
        <v>30.14</v>
      </c>
      <c r="C918" t="str">
        <f t="shared" si="28"/>
        <v>Obesity</v>
      </c>
      <c r="D918">
        <v>9.4499999999999993</v>
      </c>
      <c r="E918" t="str">
        <f t="shared" si="29"/>
        <v>Diabetes</v>
      </c>
      <c r="F918" t="s">
        <v>2381</v>
      </c>
      <c r="G918" t="s">
        <v>2379</v>
      </c>
      <c r="H918" t="s">
        <v>2379</v>
      </c>
      <c r="I918">
        <v>0</v>
      </c>
      <c r="J918" t="s">
        <v>2379</v>
      </c>
    </row>
    <row r="919" spans="1:10" x14ac:dyDescent="0.35">
      <c r="A919" t="s">
        <v>1452</v>
      </c>
      <c r="B919">
        <v>29.7</v>
      </c>
      <c r="C919" t="str">
        <f t="shared" si="28"/>
        <v>Overweight</v>
      </c>
      <c r="D919">
        <v>6.79</v>
      </c>
      <c r="E919" t="str">
        <f t="shared" si="29"/>
        <v>Diabetes</v>
      </c>
      <c r="F919" t="s">
        <v>2381</v>
      </c>
      <c r="G919" t="s">
        <v>2379</v>
      </c>
      <c r="H919" t="s">
        <v>2379</v>
      </c>
      <c r="I919">
        <v>0</v>
      </c>
      <c r="J919" t="s">
        <v>2379</v>
      </c>
    </row>
    <row r="920" spans="1:10" x14ac:dyDescent="0.35">
      <c r="A920" t="s">
        <v>1451</v>
      </c>
      <c r="B920">
        <v>32.395000000000003</v>
      </c>
      <c r="C920" t="str">
        <f t="shared" si="28"/>
        <v>Obesity</v>
      </c>
      <c r="D920">
        <v>11.1</v>
      </c>
      <c r="E920" t="str">
        <f t="shared" si="29"/>
        <v>Diabetes</v>
      </c>
      <c r="F920" t="s">
        <v>2381</v>
      </c>
      <c r="G920" t="s">
        <v>2379</v>
      </c>
      <c r="H920" t="s">
        <v>2379</v>
      </c>
      <c r="I920">
        <v>0</v>
      </c>
      <c r="J920" t="s">
        <v>2379</v>
      </c>
    </row>
    <row r="921" spans="1:10" x14ac:dyDescent="0.35">
      <c r="A921" t="s">
        <v>1450</v>
      </c>
      <c r="B921">
        <v>36.64</v>
      </c>
      <c r="C921" t="str">
        <f t="shared" si="28"/>
        <v>Obesity</v>
      </c>
      <c r="D921">
        <v>7.26</v>
      </c>
      <c r="E921" t="str">
        <f t="shared" si="29"/>
        <v>Diabetes</v>
      </c>
      <c r="F921" t="s">
        <v>2379</v>
      </c>
      <c r="G921" t="s">
        <v>2379</v>
      </c>
      <c r="H921" t="s">
        <v>2379</v>
      </c>
      <c r="I921">
        <v>0</v>
      </c>
      <c r="J921" t="s">
        <v>2379</v>
      </c>
    </row>
    <row r="922" spans="1:10" x14ac:dyDescent="0.35">
      <c r="A922" t="s">
        <v>1449</v>
      </c>
      <c r="B922">
        <v>39.049999999999997</v>
      </c>
      <c r="C922" t="str">
        <f t="shared" si="28"/>
        <v>Obesity</v>
      </c>
      <c r="D922">
        <v>5.27</v>
      </c>
      <c r="E922" t="str">
        <f t="shared" si="29"/>
        <v>Normal</v>
      </c>
      <c r="F922" t="s">
        <v>2381</v>
      </c>
      <c r="G922" t="s">
        <v>2379</v>
      </c>
      <c r="H922" t="s">
        <v>2379</v>
      </c>
      <c r="I922">
        <v>1</v>
      </c>
      <c r="J922" t="s">
        <v>2379</v>
      </c>
    </row>
    <row r="923" spans="1:10" x14ac:dyDescent="0.35">
      <c r="A923" t="s">
        <v>1448</v>
      </c>
      <c r="B923">
        <v>33.1</v>
      </c>
      <c r="C923" t="str">
        <f t="shared" si="28"/>
        <v>Obesity</v>
      </c>
      <c r="D923">
        <v>5.46</v>
      </c>
      <c r="E923" t="str">
        <f t="shared" si="29"/>
        <v>Normal</v>
      </c>
      <c r="F923" t="s">
        <v>2381</v>
      </c>
      <c r="G923" t="s">
        <v>2379</v>
      </c>
      <c r="H923" t="s">
        <v>2379</v>
      </c>
      <c r="I923">
        <v>1</v>
      </c>
      <c r="J923" t="s">
        <v>2379</v>
      </c>
    </row>
    <row r="924" spans="1:10" x14ac:dyDescent="0.35">
      <c r="A924" t="s">
        <v>1447</v>
      </c>
      <c r="B924">
        <v>31.824999999999999</v>
      </c>
      <c r="C924" t="str">
        <f t="shared" si="28"/>
        <v>Obesity</v>
      </c>
      <c r="D924">
        <v>8.1300000000000008</v>
      </c>
      <c r="E924" t="str">
        <f t="shared" si="29"/>
        <v>Diabetes</v>
      </c>
      <c r="F924" t="s">
        <v>2379</v>
      </c>
      <c r="G924" t="s">
        <v>2379</v>
      </c>
      <c r="H924" t="s">
        <v>2379</v>
      </c>
      <c r="I924">
        <v>0</v>
      </c>
      <c r="J924" t="s">
        <v>2379</v>
      </c>
    </row>
    <row r="925" spans="1:10" x14ac:dyDescent="0.35">
      <c r="A925" t="s">
        <v>1446</v>
      </c>
      <c r="B925">
        <v>29</v>
      </c>
      <c r="C925" t="str">
        <f t="shared" si="28"/>
        <v>Overweight</v>
      </c>
      <c r="D925">
        <v>4.25</v>
      </c>
      <c r="E925" t="str">
        <f t="shared" si="29"/>
        <v>Normal</v>
      </c>
      <c r="F925" t="s">
        <v>2381</v>
      </c>
      <c r="G925" t="s">
        <v>2379</v>
      </c>
      <c r="H925" t="s">
        <v>2379</v>
      </c>
      <c r="I925">
        <v>1</v>
      </c>
      <c r="J925" t="s">
        <v>2379</v>
      </c>
    </row>
    <row r="926" spans="1:10" x14ac:dyDescent="0.35">
      <c r="A926" t="s">
        <v>1445</v>
      </c>
      <c r="B926">
        <v>30.495000000000001</v>
      </c>
      <c r="C926" t="str">
        <f t="shared" si="28"/>
        <v>Obesity</v>
      </c>
      <c r="D926">
        <v>8.68</v>
      </c>
      <c r="E926" t="str">
        <f t="shared" si="29"/>
        <v>Diabetes</v>
      </c>
      <c r="F926" t="s">
        <v>2379</v>
      </c>
      <c r="G926" t="s">
        <v>2379</v>
      </c>
      <c r="H926" t="s">
        <v>2379</v>
      </c>
      <c r="I926">
        <v>0</v>
      </c>
      <c r="J926" t="s">
        <v>2379</v>
      </c>
    </row>
    <row r="927" spans="1:10" x14ac:dyDescent="0.35">
      <c r="A927" t="s">
        <v>1444</v>
      </c>
      <c r="B927">
        <v>25.2</v>
      </c>
      <c r="C927" t="str">
        <f t="shared" si="28"/>
        <v>Overweight</v>
      </c>
      <c r="D927">
        <v>6.25</v>
      </c>
      <c r="E927" t="str">
        <f t="shared" si="29"/>
        <v>Prediabetes</v>
      </c>
      <c r="F927" t="s">
        <v>2381</v>
      </c>
      <c r="G927" t="s">
        <v>2379</v>
      </c>
      <c r="H927" t="s">
        <v>2379</v>
      </c>
      <c r="I927">
        <v>1</v>
      </c>
      <c r="J927" t="s">
        <v>2379</v>
      </c>
    </row>
    <row r="928" spans="1:10" x14ac:dyDescent="0.35">
      <c r="A928" t="s">
        <v>1443</v>
      </c>
      <c r="B928">
        <v>22.77</v>
      </c>
      <c r="C928" t="str">
        <f t="shared" si="28"/>
        <v>Normal Weight</v>
      </c>
      <c r="D928">
        <v>4.47</v>
      </c>
      <c r="E928" t="str">
        <f t="shared" si="29"/>
        <v>Normal</v>
      </c>
      <c r="F928" t="s">
        <v>2381</v>
      </c>
      <c r="G928" t="s">
        <v>2379</v>
      </c>
      <c r="H928" t="s">
        <v>2379</v>
      </c>
      <c r="I928">
        <v>1</v>
      </c>
      <c r="J928" t="s">
        <v>2379</v>
      </c>
    </row>
    <row r="929" spans="1:10" x14ac:dyDescent="0.35">
      <c r="A929" t="s">
        <v>1442</v>
      </c>
      <c r="B929">
        <v>23.18</v>
      </c>
      <c r="C929" t="str">
        <f t="shared" si="28"/>
        <v>Normal Weight</v>
      </c>
      <c r="D929">
        <v>8.31</v>
      </c>
      <c r="E929" t="str">
        <f t="shared" si="29"/>
        <v>Diabetes</v>
      </c>
      <c r="F929" t="s">
        <v>2379</v>
      </c>
      <c r="G929" t="s">
        <v>2379</v>
      </c>
      <c r="H929" t="s">
        <v>2379</v>
      </c>
      <c r="I929">
        <v>0</v>
      </c>
      <c r="J929" t="s">
        <v>2379</v>
      </c>
    </row>
    <row r="930" spans="1:10" x14ac:dyDescent="0.35">
      <c r="A930" t="s">
        <v>1441</v>
      </c>
      <c r="B930">
        <v>35.409999999999997</v>
      </c>
      <c r="C930" t="str">
        <f t="shared" si="28"/>
        <v>Obesity</v>
      </c>
      <c r="D930">
        <v>5.68</v>
      </c>
      <c r="E930" t="str">
        <f t="shared" si="29"/>
        <v>Normal</v>
      </c>
      <c r="F930" t="s">
        <v>2379</v>
      </c>
      <c r="G930" t="s">
        <v>2379</v>
      </c>
      <c r="H930" t="s">
        <v>2379</v>
      </c>
      <c r="I930">
        <v>0</v>
      </c>
      <c r="J930" t="s">
        <v>2379</v>
      </c>
    </row>
    <row r="931" spans="1:10" x14ac:dyDescent="0.35">
      <c r="A931" t="s">
        <v>1440</v>
      </c>
      <c r="B931">
        <v>32.11</v>
      </c>
      <c r="C931" t="str">
        <f t="shared" si="28"/>
        <v>Obesity</v>
      </c>
      <c r="D931">
        <v>4.75</v>
      </c>
      <c r="E931" t="str">
        <f t="shared" si="29"/>
        <v>Normal</v>
      </c>
      <c r="F931" t="s">
        <v>2381</v>
      </c>
      <c r="G931" t="s">
        <v>2379</v>
      </c>
      <c r="H931" t="s">
        <v>2379</v>
      </c>
      <c r="I931">
        <v>2</v>
      </c>
      <c r="J931" t="s">
        <v>2379</v>
      </c>
    </row>
    <row r="932" spans="1:10" x14ac:dyDescent="0.35">
      <c r="A932" t="s">
        <v>1439</v>
      </c>
      <c r="B932">
        <v>34.479999999999997</v>
      </c>
      <c r="C932" t="str">
        <f t="shared" si="28"/>
        <v>Obesity</v>
      </c>
      <c r="D932">
        <v>6.31</v>
      </c>
      <c r="E932" t="str">
        <f t="shared" si="29"/>
        <v>Prediabetes</v>
      </c>
      <c r="F932" t="s">
        <v>2379</v>
      </c>
      <c r="G932" t="s">
        <v>2379</v>
      </c>
      <c r="H932" t="s">
        <v>2381</v>
      </c>
      <c r="I932">
        <v>1</v>
      </c>
      <c r="J932" t="s">
        <v>2379</v>
      </c>
    </row>
    <row r="933" spans="1:10" x14ac:dyDescent="0.35">
      <c r="A933" t="s">
        <v>1438</v>
      </c>
      <c r="B933">
        <v>34.39</v>
      </c>
      <c r="C933" t="str">
        <f t="shared" si="28"/>
        <v>Obesity</v>
      </c>
      <c r="D933">
        <v>6.28</v>
      </c>
      <c r="E933" t="str">
        <f t="shared" si="29"/>
        <v>Prediabetes</v>
      </c>
      <c r="F933" t="s">
        <v>2381</v>
      </c>
      <c r="G933" t="s">
        <v>2379</v>
      </c>
      <c r="H933" t="s">
        <v>2379</v>
      </c>
      <c r="I933">
        <v>1</v>
      </c>
      <c r="J933" t="s">
        <v>2379</v>
      </c>
    </row>
    <row r="934" spans="1:10" x14ac:dyDescent="0.35">
      <c r="A934" t="s">
        <v>1437</v>
      </c>
      <c r="B934">
        <v>26.4</v>
      </c>
      <c r="C934" t="str">
        <f t="shared" si="28"/>
        <v>Overweight</v>
      </c>
      <c r="D934">
        <v>9.2899999999999991</v>
      </c>
      <c r="E934" t="str">
        <f t="shared" si="29"/>
        <v>Diabetes</v>
      </c>
      <c r="F934" t="s">
        <v>2381</v>
      </c>
      <c r="G934" t="s">
        <v>2379</v>
      </c>
      <c r="H934" t="s">
        <v>2381</v>
      </c>
      <c r="I934">
        <v>1</v>
      </c>
      <c r="J934" t="s">
        <v>2379</v>
      </c>
    </row>
    <row r="935" spans="1:10" x14ac:dyDescent="0.35">
      <c r="A935" t="s">
        <v>1436</v>
      </c>
      <c r="B935">
        <v>28.1</v>
      </c>
      <c r="C935" t="str">
        <f t="shared" si="28"/>
        <v>Overweight</v>
      </c>
      <c r="D935">
        <v>5.79</v>
      </c>
      <c r="E935" t="str">
        <f t="shared" si="29"/>
        <v>Prediabetes</v>
      </c>
      <c r="F935" t="s">
        <v>2381</v>
      </c>
      <c r="G935" t="s">
        <v>2379</v>
      </c>
      <c r="H935" t="s">
        <v>2381</v>
      </c>
      <c r="I935">
        <v>1</v>
      </c>
      <c r="J935" t="s">
        <v>2379</v>
      </c>
    </row>
    <row r="936" spans="1:10" x14ac:dyDescent="0.35">
      <c r="A936" t="s">
        <v>1435</v>
      </c>
      <c r="B936">
        <v>27</v>
      </c>
      <c r="C936" t="str">
        <f t="shared" si="28"/>
        <v>Overweight</v>
      </c>
      <c r="D936">
        <v>4.54</v>
      </c>
      <c r="E936" t="str">
        <f t="shared" si="29"/>
        <v>Normal</v>
      </c>
      <c r="F936" t="s">
        <v>2381</v>
      </c>
      <c r="G936" t="s">
        <v>2379</v>
      </c>
      <c r="H936" t="s">
        <v>2379</v>
      </c>
      <c r="I936">
        <v>1</v>
      </c>
      <c r="J936" t="s">
        <v>2379</v>
      </c>
    </row>
    <row r="937" spans="1:10" x14ac:dyDescent="0.35">
      <c r="A937" t="s">
        <v>1434</v>
      </c>
      <c r="B937">
        <v>28.594999999999999</v>
      </c>
      <c r="C937" t="str">
        <f t="shared" si="28"/>
        <v>Overweight</v>
      </c>
      <c r="D937">
        <v>4.68</v>
      </c>
      <c r="E937" t="str">
        <f t="shared" si="29"/>
        <v>Normal</v>
      </c>
      <c r="F937" t="s">
        <v>2381</v>
      </c>
      <c r="G937" t="s">
        <v>2379</v>
      </c>
      <c r="H937" t="s">
        <v>2379</v>
      </c>
      <c r="I937">
        <v>1</v>
      </c>
      <c r="J937" t="s">
        <v>2379</v>
      </c>
    </row>
    <row r="938" spans="1:10" x14ac:dyDescent="0.35">
      <c r="A938" t="s">
        <v>1433</v>
      </c>
      <c r="B938">
        <v>36.799999999999997</v>
      </c>
      <c r="C938" t="str">
        <f t="shared" si="28"/>
        <v>Obesity</v>
      </c>
      <c r="D938">
        <v>5.88</v>
      </c>
      <c r="E938" t="str">
        <f t="shared" si="29"/>
        <v>Prediabetes</v>
      </c>
      <c r="F938" t="s">
        <v>2379</v>
      </c>
      <c r="G938" t="s">
        <v>2379</v>
      </c>
      <c r="H938" t="s">
        <v>2379</v>
      </c>
      <c r="I938">
        <v>1</v>
      </c>
      <c r="J938" t="s">
        <v>2379</v>
      </c>
    </row>
    <row r="939" spans="1:10" x14ac:dyDescent="0.35">
      <c r="A939" t="s">
        <v>1432</v>
      </c>
      <c r="B939">
        <v>23.75</v>
      </c>
      <c r="C939" t="str">
        <f t="shared" si="28"/>
        <v>Normal Weight</v>
      </c>
      <c r="D939">
        <v>5.42</v>
      </c>
      <c r="E939" t="str">
        <f t="shared" si="29"/>
        <v>Normal</v>
      </c>
      <c r="F939" t="s">
        <v>2381</v>
      </c>
      <c r="G939" t="s">
        <v>2379</v>
      </c>
      <c r="H939" t="s">
        <v>2381</v>
      </c>
      <c r="I939">
        <v>1</v>
      </c>
      <c r="J939" t="s">
        <v>2379</v>
      </c>
    </row>
    <row r="940" spans="1:10" x14ac:dyDescent="0.35">
      <c r="A940" t="s">
        <v>1431</v>
      </c>
      <c r="B940">
        <v>35.619999999999997</v>
      </c>
      <c r="C940" t="str">
        <f t="shared" si="28"/>
        <v>Obesity</v>
      </c>
      <c r="D940">
        <v>4.16</v>
      </c>
      <c r="E940" t="str">
        <f t="shared" si="29"/>
        <v>Normal</v>
      </c>
      <c r="F940" t="s">
        <v>2379</v>
      </c>
      <c r="G940" t="s">
        <v>2379</v>
      </c>
      <c r="H940" t="s">
        <v>2379</v>
      </c>
      <c r="I940">
        <v>0</v>
      </c>
      <c r="J940" t="s">
        <v>2379</v>
      </c>
    </row>
    <row r="941" spans="1:10" x14ac:dyDescent="0.35">
      <c r="A941" t="s">
        <v>1430</v>
      </c>
      <c r="B941">
        <v>30.69</v>
      </c>
      <c r="C941" t="str">
        <f t="shared" si="28"/>
        <v>Obesity</v>
      </c>
      <c r="D941">
        <v>7.05</v>
      </c>
      <c r="E941" t="str">
        <f t="shared" si="29"/>
        <v>Diabetes</v>
      </c>
      <c r="F941" t="s">
        <v>2381</v>
      </c>
      <c r="G941" t="s">
        <v>2379</v>
      </c>
      <c r="H941" t="s">
        <v>2379</v>
      </c>
      <c r="I941">
        <v>2</v>
      </c>
      <c r="J941" t="s">
        <v>2379</v>
      </c>
    </row>
    <row r="942" spans="1:10" x14ac:dyDescent="0.35">
      <c r="A942" t="s">
        <v>1429</v>
      </c>
      <c r="B942">
        <v>35.799999999999997</v>
      </c>
      <c r="C942" t="str">
        <f t="shared" si="28"/>
        <v>Obesity</v>
      </c>
      <c r="D942">
        <v>5.63</v>
      </c>
      <c r="E942" t="str">
        <f t="shared" si="29"/>
        <v>Normal</v>
      </c>
      <c r="F942" t="s">
        <v>2381</v>
      </c>
      <c r="G942" t="s">
        <v>2379</v>
      </c>
      <c r="H942" t="s">
        <v>2379</v>
      </c>
      <c r="I942">
        <v>2</v>
      </c>
      <c r="J942" t="s">
        <v>2379</v>
      </c>
    </row>
    <row r="943" spans="1:10" x14ac:dyDescent="0.35">
      <c r="A943" t="s">
        <v>1428</v>
      </c>
      <c r="B943">
        <v>28.785</v>
      </c>
      <c r="C943" t="str">
        <f t="shared" si="28"/>
        <v>Overweight</v>
      </c>
      <c r="D943">
        <v>4.24</v>
      </c>
      <c r="E943" t="str">
        <f t="shared" si="29"/>
        <v>Normal</v>
      </c>
      <c r="F943" t="s">
        <v>2381</v>
      </c>
      <c r="G943" t="s">
        <v>2379</v>
      </c>
      <c r="H943" t="s">
        <v>2379</v>
      </c>
      <c r="I943">
        <v>2</v>
      </c>
      <c r="J943" t="s">
        <v>2379</v>
      </c>
    </row>
    <row r="944" spans="1:10" x14ac:dyDescent="0.35">
      <c r="A944" t="s">
        <v>1427</v>
      </c>
      <c r="B944">
        <v>28.594999999999999</v>
      </c>
      <c r="C944" t="str">
        <f t="shared" si="28"/>
        <v>Overweight</v>
      </c>
      <c r="D944">
        <v>4.96</v>
      </c>
      <c r="E944" t="str">
        <f t="shared" si="29"/>
        <v>Normal</v>
      </c>
      <c r="F944" t="s">
        <v>2381</v>
      </c>
      <c r="G944" t="s">
        <v>2379</v>
      </c>
      <c r="H944" t="s">
        <v>2379</v>
      </c>
      <c r="I944">
        <v>2</v>
      </c>
      <c r="J944" t="s">
        <v>2379</v>
      </c>
    </row>
    <row r="945" spans="1:10" x14ac:dyDescent="0.35">
      <c r="A945" t="s">
        <v>1426</v>
      </c>
      <c r="B945">
        <v>48.75</v>
      </c>
      <c r="C945" t="str">
        <f t="shared" si="28"/>
        <v>Obesity</v>
      </c>
      <c r="D945">
        <v>4.34</v>
      </c>
      <c r="E945" t="str">
        <f t="shared" si="29"/>
        <v>Normal</v>
      </c>
      <c r="F945" t="s">
        <v>2379</v>
      </c>
      <c r="G945" t="s">
        <v>2379</v>
      </c>
      <c r="H945" t="s">
        <v>2379</v>
      </c>
      <c r="I945">
        <v>0</v>
      </c>
      <c r="J945" t="s">
        <v>2379</v>
      </c>
    </row>
    <row r="946" spans="1:10" x14ac:dyDescent="0.35">
      <c r="A946" t="s">
        <v>1425</v>
      </c>
      <c r="B946">
        <v>28.31</v>
      </c>
      <c r="C946" t="str">
        <f t="shared" si="28"/>
        <v>Overweight</v>
      </c>
      <c r="D946">
        <v>5.43</v>
      </c>
      <c r="E946" t="str">
        <f t="shared" si="29"/>
        <v>Normal</v>
      </c>
      <c r="F946" t="s">
        <v>2381</v>
      </c>
      <c r="G946" t="s">
        <v>2379</v>
      </c>
      <c r="H946" t="s">
        <v>2379</v>
      </c>
      <c r="I946">
        <v>2</v>
      </c>
      <c r="J946" t="s">
        <v>2379</v>
      </c>
    </row>
    <row r="947" spans="1:10" x14ac:dyDescent="0.35">
      <c r="A947" t="s">
        <v>1424</v>
      </c>
      <c r="B947">
        <v>38.39</v>
      </c>
      <c r="C947" t="str">
        <f t="shared" si="28"/>
        <v>Obesity</v>
      </c>
      <c r="D947">
        <v>8.33</v>
      </c>
      <c r="E947" t="str">
        <f t="shared" si="29"/>
        <v>Diabetes</v>
      </c>
      <c r="F947" t="s">
        <v>2381</v>
      </c>
      <c r="G947" t="s">
        <v>2379</v>
      </c>
      <c r="H947" t="s">
        <v>2379</v>
      </c>
      <c r="I947">
        <v>1</v>
      </c>
      <c r="J947" t="s">
        <v>2379</v>
      </c>
    </row>
    <row r="948" spans="1:10" x14ac:dyDescent="0.35">
      <c r="A948" t="s">
        <v>1423</v>
      </c>
      <c r="B948">
        <v>25.87</v>
      </c>
      <c r="C948" t="str">
        <f t="shared" si="28"/>
        <v>Overweight</v>
      </c>
      <c r="D948">
        <v>5.63</v>
      </c>
      <c r="E948" t="str">
        <f t="shared" si="29"/>
        <v>Normal</v>
      </c>
      <c r="F948" t="s">
        <v>2381</v>
      </c>
      <c r="G948" t="s">
        <v>2379</v>
      </c>
      <c r="H948" t="s">
        <v>2379</v>
      </c>
      <c r="I948">
        <v>1</v>
      </c>
      <c r="J948" t="s">
        <v>2379</v>
      </c>
    </row>
    <row r="949" spans="1:10" x14ac:dyDescent="0.35">
      <c r="A949" t="s">
        <v>1422</v>
      </c>
      <c r="B949">
        <v>43.7</v>
      </c>
      <c r="C949" t="str">
        <f t="shared" si="28"/>
        <v>Obesity</v>
      </c>
      <c r="D949">
        <v>7.23</v>
      </c>
      <c r="E949" t="str">
        <f t="shared" si="29"/>
        <v>Diabetes</v>
      </c>
      <c r="F949" t="s">
        <v>2379</v>
      </c>
      <c r="G949" t="s">
        <v>2379</v>
      </c>
      <c r="H949" t="s">
        <v>2379</v>
      </c>
      <c r="I949">
        <v>0</v>
      </c>
      <c r="J949" t="s">
        <v>2379</v>
      </c>
    </row>
    <row r="950" spans="1:10" x14ac:dyDescent="0.35">
      <c r="A950" t="s">
        <v>1421</v>
      </c>
      <c r="B950">
        <v>40.945</v>
      </c>
      <c r="C950" t="str">
        <f t="shared" si="28"/>
        <v>Obesity</v>
      </c>
      <c r="D950">
        <v>10.57</v>
      </c>
      <c r="E950" t="str">
        <f t="shared" si="29"/>
        <v>Diabetes</v>
      </c>
      <c r="F950" t="s">
        <v>2379</v>
      </c>
      <c r="G950" t="s">
        <v>2379</v>
      </c>
      <c r="H950" t="s">
        <v>2379</v>
      </c>
      <c r="I950">
        <v>0</v>
      </c>
      <c r="J950" t="s">
        <v>2379</v>
      </c>
    </row>
    <row r="951" spans="1:10" x14ac:dyDescent="0.35">
      <c r="A951" t="s">
        <v>1420</v>
      </c>
      <c r="B951">
        <v>27.94</v>
      </c>
      <c r="C951" t="str">
        <f t="shared" si="28"/>
        <v>Overweight</v>
      </c>
      <c r="D951">
        <v>7.92</v>
      </c>
      <c r="E951" t="str">
        <f t="shared" si="29"/>
        <v>Diabetes</v>
      </c>
      <c r="F951" t="s">
        <v>2379</v>
      </c>
      <c r="G951" t="s">
        <v>2379</v>
      </c>
      <c r="H951" t="s">
        <v>2379</v>
      </c>
      <c r="I951">
        <v>0</v>
      </c>
      <c r="J951" t="s">
        <v>2379</v>
      </c>
    </row>
    <row r="952" spans="1:10" x14ac:dyDescent="0.35">
      <c r="A952" t="s">
        <v>1419</v>
      </c>
      <c r="B952">
        <v>31.9</v>
      </c>
      <c r="C952" t="str">
        <f t="shared" si="28"/>
        <v>Obesity</v>
      </c>
      <c r="D952">
        <v>10.119999999999999</v>
      </c>
      <c r="E952" t="str">
        <f t="shared" si="29"/>
        <v>Diabetes</v>
      </c>
      <c r="F952" t="s">
        <v>2379</v>
      </c>
      <c r="G952" t="s">
        <v>2379</v>
      </c>
      <c r="H952" t="s">
        <v>2379</v>
      </c>
      <c r="I952">
        <v>2</v>
      </c>
      <c r="J952" t="s">
        <v>2379</v>
      </c>
    </row>
    <row r="953" spans="1:10" x14ac:dyDescent="0.35">
      <c r="A953" t="s">
        <v>1418</v>
      </c>
      <c r="B953">
        <v>31.64</v>
      </c>
      <c r="C953" t="str">
        <f t="shared" si="28"/>
        <v>Obesity</v>
      </c>
      <c r="D953">
        <v>7.91</v>
      </c>
      <c r="E953" t="str">
        <f t="shared" si="29"/>
        <v>Diabetes</v>
      </c>
      <c r="F953" t="s">
        <v>2379</v>
      </c>
      <c r="G953" t="s">
        <v>2379</v>
      </c>
      <c r="H953" t="s">
        <v>2379</v>
      </c>
      <c r="I953">
        <v>0</v>
      </c>
      <c r="J953" t="s">
        <v>2379</v>
      </c>
    </row>
    <row r="954" spans="1:10" x14ac:dyDescent="0.35">
      <c r="A954" t="s">
        <v>1417</v>
      </c>
      <c r="B954">
        <v>46.7</v>
      </c>
      <c r="C954" t="str">
        <f t="shared" si="28"/>
        <v>Obesity</v>
      </c>
      <c r="D954">
        <v>10.9</v>
      </c>
      <c r="E954" t="str">
        <f t="shared" si="29"/>
        <v>Diabetes</v>
      </c>
      <c r="F954" t="s">
        <v>2379</v>
      </c>
      <c r="G954" t="s">
        <v>2379</v>
      </c>
      <c r="H954" t="s">
        <v>2379</v>
      </c>
      <c r="I954">
        <v>0</v>
      </c>
      <c r="J954" t="s">
        <v>2379</v>
      </c>
    </row>
    <row r="955" spans="1:10" x14ac:dyDescent="0.35">
      <c r="A955" t="s">
        <v>1416</v>
      </c>
      <c r="B955">
        <v>18.335000000000001</v>
      </c>
      <c r="C955" t="str">
        <f t="shared" si="28"/>
        <v>Underweight</v>
      </c>
      <c r="D955">
        <v>11.83</v>
      </c>
      <c r="E955" t="str">
        <f t="shared" si="29"/>
        <v>Diabetes</v>
      </c>
      <c r="F955" t="s">
        <v>2379</v>
      </c>
      <c r="G955" t="s">
        <v>2379</v>
      </c>
      <c r="H955" t="s">
        <v>2379</v>
      </c>
      <c r="I955">
        <v>0</v>
      </c>
      <c r="J955" t="s">
        <v>2379</v>
      </c>
    </row>
    <row r="956" spans="1:10" x14ac:dyDescent="0.35">
      <c r="A956" t="s">
        <v>1415</v>
      </c>
      <c r="B956">
        <v>31.24</v>
      </c>
      <c r="C956" t="str">
        <f t="shared" si="28"/>
        <v>Obesity</v>
      </c>
      <c r="D956">
        <v>7.42</v>
      </c>
      <c r="E956" t="str">
        <f t="shared" si="29"/>
        <v>Diabetes</v>
      </c>
      <c r="F956" t="s">
        <v>2381</v>
      </c>
      <c r="G956" t="s">
        <v>2379</v>
      </c>
      <c r="H956" t="s">
        <v>2379</v>
      </c>
      <c r="I956">
        <v>2</v>
      </c>
      <c r="J956" t="s">
        <v>2379</v>
      </c>
    </row>
    <row r="957" spans="1:10" x14ac:dyDescent="0.35">
      <c r="A957" t="s">
        <v>1414</v>
      </c>
      <c r="B957">
        <v>39.22</v>
      </c>
      <c r="C957" t="str">
        <f t="shared" si="28"/>
        <v>Obesity</v>
      </c>
      <c r="D957">
        <v>5.62</v>
      </c>
      <c r="E957" t="str">
        <f t="shared" si="29"/>
        <v>Normal</v>
      </c>
      <c r="F957" t="s">
        <v>2381</v>
      </c>
      <c r="G957" t="s">
        <v>2379</v>
      </c>
      <c r="H957" t="s">
        <v>2379</v>
      </c>
      <c r="I957">
        <v>1</v>
      </c>
      <c r="J957" t="s">
        <v>2379</v>
      </c>
    </row>
    <row r="958" spans="1:10" x14ac:dyDescent="0.35">
      <c r="A958" t="s">
        <v>1413</v>
      </c>
      <c r="B958">
        <v>24.414999999999999</v>
      </c>
      <c r="C958" t="str">
        <f t="shared" si="28"/>
        <v>Normal Weight</v>
      </c>
      <c r="D958">
        <v>7.16</v>
      </c>
      <c r="E958" t="str">
        <f t="shared" si="29"/>
        <v>Diabetes</v>
      </c>
      <c r="F958" t="s">
        <v>2379</v>
      </c>
      <c r="G958" t="s">
        <v>2379</v>
      </c>
      <c r="H958" t="s">
        <v>2379</v>
      </c>
      <c r="I958">
        <v>0</v>
      </c>
      <c r="J958" t="s">
        <v>2379</v>
      </c>
    </row>
    <row r="959" spans="1:10" x14ac:dyDescent="0.35">
      <c r="A959" t="s">
        <v>1412</v>
      </c>
      <c r="B959">
        <v>32.299999999999997</v>
      </c>
      <c r="C959" t="str">
        <f t="shared" si="28"/>
        <v>Obesity</v>
      </c>
      <c r="D959">
        <v>9.89</v>
      </c>
      <c r="E959" t="str">
        <f t="shared" si="29"/>
        <v>Diabetes</v>
      </c>
      <c r="F959" t="s">
        <v>2379</v>
      </c>
      <c r="G959" t="s">
        <v>2379</v>
      </c>
      <c r="H959" t="s">
        <v>2379</v>
      </c>
      <c r="I959">
        <v>0</v>
      </c>
      <c r="J959" t="s">
        <v>2379</v>
      </c>
    </row>
    <row r="960" spans="1:10" x14ac:dyDescent="0.35">
      <c r="A960" t="s">
        <v>1411</v>
      </c>
      <c r="B960">
        <v>39.94</v>
      </c>
      <c r="C960" t="str">
        <f t="shared" si="28"/>
        <v>Obesity</v>
      </c>
      <c r="D960">
        <v>5.14</v>
      </c>
      <c r="E960" t="str">
        <f t="shared" si="29"/>
        <v>Normal</v>
      </c>
      <c r="F960" t="s">
        <v>2379</v>
      </c>
      <c r="G960" t="s">
        <v>2379</v>
      </c>
      <c r="H960" t="s">
        <v>2379</v>
      </c>
      <c r="I960">
        <v>0</v>
      </c>
      <c r="J960" t="s">
        <v>2379</v>
      </c>
    </row>
    <row r="961" spans="1:10" x14ac:dyDescent="0.35">
      <c r="A961" t="s">
        <v>1410</v>
      </c>
      <c r="B961">
        <v>30</v>
      </c>
      <c r="C961" t="str">
        <f t="shared" si="28"/>
        <v>Obesity</v>
      </c>
      <c r="D961">
        <v>5.61</v>
      </c>
      <c r="E961" t="str">
        <f t="shared" si="29"/>
        <v>Normal</v>
      </c>
      <c r="F961" t="s">
        <v>2381</v>
      </c>
      <c r="G961" t="s">
        <v>2379</v>
      </c>
      <c r="H961" t="s">
        <v>2381</v>
      </c>
      <c r="I961">
        <v>1</v>
      </c>
      <c r="J961" t="s">
        <v>2379</v>
      </c>
    </row>
    <row r="962" spans="1:10" x14ac:dyDescent="0.35">
      <c r="A962" t="s">
        <v>1409</v>
      </c>
      <c r="B962">
        <v>35.340000000000003</v>
      </c>
      <c r="C962" t="str">
        <f t="shared" si="28"/>
        <v>Obesity</v>
      </c>
      <c r="D962">
        <v>5.51</v>
      </c>
      <c r="E962" t="str">
        <f t="shared" si="29"/>
        <v>Normal</v>
      </c>
      <c r="F962" t="s">
        <v>2381</v>
      </c>
      <c r="G962" t="s">
        <v>2379</v>
      </c>
      <c r="H962" t="s">
        <v>2381</v>
      </c>
      <c r="I962">
        <v>1</v>
      </c>
      <c r="J962" t="s">
        <v>2379</v>
      </c>
    </row>
    <row r="963" spans="1:10" x14ac:dyDescent="0.35">
      <c r="A963" t="s">
        <v>1408</v>
      </c>
      <c r="B963">
        <v>32.204999999999998</v>
      </c>
      <c r="C963" t="str">
        <f t="shared" ref="C963:C1026" si="30">IF(B963&lt;18.5,"Underweight",
 IF(B963&lt;=24.9,"Normal Weight",
 IF(B963&lt;=29.9,"Overweight","Obesity")))</f>
        <v>Obesity</v>
      </c>
      <c r="D963">
        <v>8.3800000000000008</v>
      </c>
      <c r="E963" t="str">
        <f t="shared" ref="E963:E1026" si="31">IF(D963&lt;5.7,"Normal",IF(D963&lt;=6.4,"Prediabetes","Diabetes"))</f>
        <v>Diabetes</v>
      </c>
      <c r="F963" t="s">
        <v>2381</v>
      </c>
      <c r="G963" t="s">
        <v>2379</v>
      </c>
      <c r="H963" t="s">
        <v>2379</v>
      </c>
      <c r="I963">
        <v>2</v>
      </c>
      <c r="J963" t="s">
        <v>2379</v>
      </c>
    </row>
    <row r="964" spans="1:10" x14ac:dyDescent="0.35">
      <c r="A964" t="s">
        <v>1407</v>
      </c>
      <c r="B964">
        <v>33.880000000000003</v>
      </c>
      <c r="C964" t="str">
        <f t="shared" si="30"/>
        <v>Obesity</v>
      </c>
      <c r="D964">
        <v>4.68</v>
      </c>
      <c r="E964" t="str">
        <f t="shared" si="31"/>
        <v>Normal</v>
      </c>
      <c r="F964" t="s">
        <v>2379</v>
      </c>
      <c r="G964" t="s">
        <v>2380</v>
      </c>
      <c r="H964" t="s">
        <v>2379</v>
      </c>
      <c r="I964">
        <v>1</v>
      </c>
      <c r="J964" t="s">
        <v>2379</v>
      </c>
    </row>
    <row r="965" spans="1:10" x14ac:dyDescent="0.35">
      <c r="A965" t="s">
        <v>1406</v>
      </c>
      <c r="B965">
        <v>26.63</v>
      </c>
      <c r="C965" t="str">
        <f t="shared" si="30"/>
        <v>Overweight</v>
      </c>
      <c r="D965">
        <v>4.3600000000000003</v>
      </c>
      <c r="E965" t="str">
        <f t="shared" si="31"/>
        <v>Normal</v>
      </c>
      <c r="F965" t="s">
        <v>2381</v>
      </c>
      <c r="G965" t="s">
        <v>2379</v>
      </c>
      <c r="H965" t="s">
        <v>2379</v>
      </c>
      <c r="I965">
        <v>2</v>
      </c>
      <c r="J965" t="s">
        <v>2379</v>
      </c>
    </row>
    <row r="966" spans="1:10" x14ac:dyDescent="0.35">
      <c r="A966" t="s">
        <v>1405</v>
      </c>
      <c r="B966">
        <v>28.7</v>
      </c>
      <c r="C966" t="str">
        <f t="shared" si="30"/>
        <v>Overweight</v>
      </c>
      <c r="D966">
        <v>7.74</v>
      </c>
      <c r="E966" t="str">
        <f t="shared" si="31"/>
        <v>Diabetes</v>
      </c>
      <c r="F966" t="s">
        <v>2379</v>
      </c>
      <c r="G966" t="s">
        <v>2379</v>
      </c>
      <c r="H966" t="s">
        <v>2379</v>
      </c>
      <c r="I966">
        <v>0</v>
      </c>
      <c r="J966" t="s">
        <v>2379</v>
      </c>
    </row>
    <row r="967" spans="1:10" x14ac:dyDescent="0.35">
      <c r="A967" t="s">
        <v>1404</v>
      </c>
      <c r="B967">
        <v>25.65</v>
      </c>
      <c r="C967" t="str">
        <f t="shared" si="30"/>
        <v>Overweight</v>
      </c>
      <c r="D967">
        <v>4.05</v>
      </c>
      <c r="E967" t="str">
        <f t="shared" si="31"/>
        <v>Normal</v>
      </c>
      <c r="F967" t="s">
        <v>2381</v>
      </c>
      <c r="G967" t="s">
        <v>2379</v>
      </c>
      <c r="H967" t="s">
        <v>2379</v>
      </c>
      <c r="I967">
        <v>2</v>
      </c>
      <c r="J967" t="s">
        <v>2379</v>
      </c>
    </row>
    <row r="968" spans="1:10" x14ac:dyDescent="0.35">
      <c r="A968" t="s">
        <v>1403</v>
      </c>
      <c r="B968">
        <v>36.384999999999998</v>
      </c>
      <c r="C968" t="str">
        <f t="shared" si="30"/>
        <v>Obesity</v>
      </c>
      <c r="D968">
        <v>11.49</v>
      </c>
      <c r="E968" t="str">
        <f t="shared" si="31"/>
        <v>Diabetes</v>
      </c>
      <c r="F968" t="s">
        <v>2379</v>
      </c>
      <c r="G968" t="s">
        <v>2379</v>
      </c>
      <c r="H968" t="s">
        <v>2379</v>
      </c>
      <c r="I968">
        <v>0</v>
      </c>
      <c r="J968" t="s">
        <v>2379</v>
      </c>
    </row>
    <row r="969" spans="1:10" x14ac:dyDescent="0.35">
      <c r="A969" t="s">
        <v>1402</v>
      </c>
      <c r="B969">
        <v>34.69</v>
      </c>
      <c r="C969" t="str">
        <f t="shared" si="30"/>
        <v>Obesity</v>
      </c>
      <c r="D969">
        <v>5.65</v>
      </c>
      <c r="E969" t="str">
        <f t="shared" si="31"/>
        <v>Normal</v>
      </c>
      <c r="F969" t="s">
        <v>2379</v>
      </c>
      <c r="G969" t="s">
        <v>2379</v>
      </c>
      <c r="H969" t="s">
        <v>2379</v>
      </c>
      <c r="I969">
        <v>0</v>
      </c>
      <c r="J969" t="s">
        <v>2379</v>
      </c>
    </row>
    <row r="970" spans="1:10" x14ac:dyDescent="0.35">
      <c r="A970" t="s">
        <v>1401</v>
      </c>
      <c r="B970">
        <v>37.68</v>
      </c>
      <c r="C970" t="str">
        <f t="shared" si="30"/>
        <v>Obesity</v>
      </c>
      <c r="D970">
        <v>4.29</v>
      </c>
      <c r="E970" t="str">
        <f t="shared" si="31"/>
        <v>Normal</v>
      </c>
      <c r="F970" t="s">
        <v>2381</v>
      </c>
      <c r="G970" t="s">
        <v>2379</v>
      </c>
      <c r="H970" t="s">
        <v>2379</v>
      </c>
      <c r="I970">
        <v>0</v>
      </c>
      <c r="J970" t="s">
        <v>2379</v>
      </c>
    </row>
    <row r="971" spans="1:10" x14ac:dyDescent="0.35">
      <c r="A971" t="s">
        <v>1400</v>
      </c>
      <c r="B971">
        <v>35.49</v>
      </c>
      <c r="C971" t="str">
        <f t="shared" si="30"/>
        <v>Obesity</v>
      </c>
      <c r="D971">
        <v>4.74</v>
      </c>
      <c r="E971" t="str">
        <f t="shared" si="31"/>
        <v>Normal</v>
      </c>
      <c r="F971" t="s">
        <v>2381</v>
      </c>
      <c r="G971" t="s">
        <v>2379</v>
      </c>
      <c r="H971" t="s">
        <v>2381</v>
      </c>
      <c r="I971">
        <v>1</v>
      </c>
      <c r="J971" t="s">
        <v>2379</v>
      </c>
    </row>
    <row r="972" spans="1:10" x14ac:dyDescent="0.35">
      <c r="A972" t="s">
        <v>1399</v>
      </c>
      <c r="B972">
        <v>44.7</v>
      </c>
      <c r="C972" t="str">
        <f t="shared" si="30"/>
        <v>Obesity</v>
      </c>
      <c r="D972">
        <v>7.6</v>
      </c>
      <c r="E972" t="str">
        <f t="shared" si="31"/>
        <v>Diabetes</v>
      </c>
      <c r="F972" t="s">
        <v>2381</v>
      </c>
      <c r="G972" t="s">
        <v>2379</v>
      </c>
      <c r="H972" t="s">
        <v>2379</v>
      </c>
      <c r="I972">
        <v>2</v>
      </c>
      <c r="J972" t="s">
        <v>2379</v>
      </c>
    </row>
    <row r="973" spans="1:10" x14ac:dyDescent="0.35">
      <c r="A973" t="s">
        <v>1398</v>
      </c>
      <c r="B973">
        <v>38.380000000000003</v>
      </c>
      <c r="C973" t="str">
        <f t="shared" si="30"/>
        <v>Obesity</v>
      </c>
      <c r="D973">
        <v>8.5</v>
      </c>
      <c r="E973" t="str">
        <f t="shared" si="31"/>
        <v>Diabetes</v>
      </c>
      <c r="F973" t="s">
        <v>2381</v>
      </c>
      <c r="G973" t="s">
        <v>2379</v>
      </c>
      <c r="H973" t="s">
        <v>2379</v>
      </c>
      <c r="I973">
        <v>2</v>
      </c>
      <c r="J973" t="s">
        <v>2379</v>
      </c>
    </row>
    <row r="974" spans="1:10" x14ac:dyDescent="0.35">
      <c r="A974" t="s">
        <v>1397</v>
      </c>
      <c r="B974">
        <v>35.244999999999997</v>
      </c>
      <c r="C974" t="str">
        <f t="shared" si="30"/>
        <v>Obesity</v>
      </c>
      <c r="D974">
        <v>11.22</v>
      </c>
      <c r="E974" t="str">
        <f t="shared" si="31"/>
        <v>Diabetes</v>
      </c>
      <c r="F974" t="s">
        <v>2381</v>
      </c>
      <c r="G974" t="s">
        <v>2379</v>
      </c>
      <c r="H974" t="s">
        <v>2379</v>
      </c>
      <c r="I974">
        <v>0</v>
      </c>
      <c r="J974" t="s">
        <v>2379</v>
      </c>
    </row>
    <row r="975" spans="1:10" x14ac:dyDescent="0.35">
      <c r="A975" t="s">
        <v>1396</v>
      </c>
      <c r="B975">
        <v>49.84</v>
      </c>
      <c r="C975" t="str">
        <f t="shared" si="30"/>
        <v>Obesity</v>
      </c>
      <c r="D975">
        <v>5.0999999999999996</v>
      </c>
      <c r="E975" t="str">
        <f t="shared" si="31"/>
        <v>Normal</v>
      </c>
      <c r="F975" t="s">
        <v>2381</v>
      </c>
      <c r="G975" t="s">
        <v>2379</v>
      </c>
      <c r="H975" t="s">
        <v>2381</v>
      </c>
      <c r="I975">
        <v>1</v>
      </c>
      <c r="J975" t="s">
        <v>2379</v>
      </c>
    </row>
    <row r="976" spans="1:10" x14ac:dyDescent="0.35">
      <c r="A976" t="s">
        <v>1395</v>
      </c>
      <c r="B976">
        <v>49.06</v>
      </c>
      <c r="C976" t="str">
        <f t="shared" si="30"/>
        <v>Obesity</v>
      </c>
      <c r="D976">
        <v>5.43</v>
      </c>
      <c r="E976" t="str">
        <f t="shared" si="31"/>
        <v>Normal</v>
      </c>
      <c r="F976" t="s">
        <v>2381</v>
      </c>
      <c r="G976" t="s">
        <v>2379</v>
      </c>
      <c r="H976" t="s">
        <v>2379</v>
      </c>
      <c r="I976">
        <v>1</v>
      </c>
      <c r="J976" t="s">
        <v>2379</v>
      </c>
    </row>
    <row r="977" spans="1:10" x14ac:dyDescent="0.35">
      <c r="A977" t="s">
        <v>1394</v>
      </c>
      <c r="B977">
        <v>30.88</v>
      </c>
      <c r="C977" t="str">
        <f t="shared" si="30"/>
        <v>Obesity</v>
      </c>
      <c r="D977">
        <v>5.82</v>
      </c>
      <c r="E977" t="str">
        <f t="shared" si="31"/>
        <v>Prediabetes</v>
      </c>
      <c r="F977" t="s">
        <v>2379</v>
      </c>
      <c r="G977" t="s">
        <v>2379</v>
      </c>
      <c r="H977" t="s">
        <v>2379</v>
      </c>
      <c r="I977">
        <v>2</v>
      </c>
      <c r="J977" t="s">
        <v>2379</v>
      </c>
    </row>
    <row r="978" spans="1:10" x14ac:dyDescent="0.35">
      <c r="A978" t="s">
        <v>1393</v>
      </c>
      <c r="B978">
        <v>33.35</v>
      </c>
      <c r="C978" t="str">
        <f t="shared" si="30"/>
        <v>Obesity</v>
      </c>
      <c r="D978">
        <v>6.05</v>
      </c>
      <c r="E978" t="str">
        <f t="shared" si="31"/>
        <v>Prediabetes</v>
      </c>
      <c r="F978" t="s">
        <v>2379</v>
      </c>
      <c r="G978" t="s">
        <v>2379</v>
      </c>
      <c r="H978" t="s">
        <v>2381</v>
      </c>
      <c r="I978">
        <v>1</v>
      </c>
      <c r="J978" t="s">
        <v>2379</v>
      </c>
    </row>
    <row r="979" spans="1:10" x14ac:dyDescent="0.35">
      <c r="A979" t="s">
        <v>1392</v>
      </c>
      <c r="B979">
        <v>38</v>
      </c>
      <c r="C979" t="str">
        <f t="shared" si="30"/>
        <v>Obesity</v>
      </c>
      <c r="D979">
        <v>6.38</v>
      </c>
      <c r="E979" t="str">
        <f t="shared" si="31"/>
        <v>Prediabetes</v>
      </c>
      <c r="F979" t="s">
        <v>2381</v>
      </c>
      <c r="G979" t="s">
        <v>2379</v>
      </c>
      <c r="H979" t="s">
        <v>2379</v>
      </c>
      <c r="I979">
        <v>1</v>
      </c>
      <c r="J979" t="s">
        <v>2379</v>
      </c>
    </row>
    <row r="980" spans="1:10" x14ac:dyDescent="0.35">
      <c r="A980" t="s">
        <v>1391</v>
      </c>
      <c r="B980">
        <v>36.08</v>
      </c>
      <c r="C980" t="str">
        <f t="shared" si="30"/>
        <v>Obesity</v>
      </c>
      <c r="D980">
        <v>5.73</v>
      </c>
      <c r="E980" t="str">
        <f t="shared" si="31"/>
        <v>Prediabetes</v>
      </c>
      <c r="F980" t="s">
        <v>2381</v>
      </c>
      <c r="G980" t="s">
        <v>2379</v>
      </c>
      <c r="H980" t="s">
        <v>2379</v>
      </c>
      <c r="I980">
        <v>1</v>
      </c>
      <c r="J980" t="s">
        <v>2379</v>
      </c>
    </row>
    <row r="981" spans="1:10" x14ac:dyDescent="0.35">
      <c r="A981" t="s">
        <v>1390</v>
      </c>
      <c r="B981">
        <v>35.700000000000003</v>
      </c>
      <c r="C981" t="str">
        <f t="shared" si="30"/>
        <v>Obesity</v>
      </c>
      <c r="D981">
        <v>5.47</v>
      </c>
      <c r="E981" t="str">
        <f t="shared" si="31"/>
        <v>Normal</v>
      </c>
      <c r="F981" t="s">
        <v>2381</v>
      </c>
      <c r="G981" t="s">
        <v>2379</v>
      </c>
      <c r="H981" t="s">
        <v>2379</v>
      </c>
      <c r="I981">
        <v>1</v>
      </c>
      <c r="J981" t="s">
        <v>2379</v>
      </c>
    </row>
    <row r="982" spans="1:10" x14ac:dyDescent="0.35">
      <c r="A982" t="s">
        <v>1389</v>
      </c>
      <c r="B982">
        <v>34.01</v>
      </c>
      <c r="C982" t="str">
        <f t="shared" si="30"/>
        <v>Obesity</v>
      </c>
      <c r="D982">
        <v>11.3</v>
      </c>
      <c r="E982" t="str">
        <f t="shared" si="31"/>
        <v>Diabetes</v>
      </c>
      <c r="F982" t="s">
        <v>2379</v>
      </c>
      <c r="G982" t="s">
        <v>2379</v>
      </c>
      <c r="H982" t="s">
        <v>2379</v>
      </c>
      <c r="I982">
        <v>0</v>
      </c>
      <c r="J982" t="s">
        <v>2379</v>
      </c>
    </row>
    <row r="983" spans="1:10" x14ac:dyDescent="0.35">
      <c r="A983" t="s">
        <v>1388</v>
      </c>
      <c r="B983">
        <v>31.54</v>
      </c>
      <c r="C983" t="str">
        <f t="shared" si="30"/>
        <v>Obesity</v>
      </c>
      <c r="D983">
        <v>6.72</v>
      </c>
      <c r="E983" t="str">
        <f t="shared" si="31"/>
        <v>Diabetes</v>
      </c>
      <c r="F983" t="s">
        <v>2379</v>
      </c>
      <c r="G983" t="s">
        <v>2379</v>
      </c>
      <c r="H983" t="s">
        <v>2379</v>
      </c>
      <c r="I983">
        <v>0</v>
      </c>
      <c r="J983" t="s">
        <v>2379</v>
      </c>
    </row>
    <row r="984" spans="1:10" x14ac:dyDescent="0.35">
      <c r="A984" t="s">
        <v>1387</v>
      </c>
      <c r="B984">
        <v>23.3</v>
      </c>
      <c r="C984" t="str">
        <f t="shared" si="30"/>
        <v>Normal Weight</v>
      </c>
      <c r="D984">
        <v>5.36</v>
      </c>
      <c r="E984" t="str">
        <f t="shared" si="31"/>
        <v>Normal</v>
      </c>
      <c r="F984" t="s">
        <v>2381</v>
      </c>
      <c r="G984" t="s">
        <v>2379</v>
      </c>
      <c r="H984" t="s">
        <v>2379</v>
      </c>
      <c r="I984">
        <v>1</v>
      </c>
      <c r="J984" t="s">
        <v>2379</v>
      </c>
    </row>
    <row r="985" spans="1:10" x14ac:dyDescent="0.35">
      <c r="A985" t="s">
        <v>1386</v>
      </c>
      <c r="B985">
        <v>27.75</v>
      </c>
      <c r="C985" t="str">
        <f t="shared" si="30"/>
        <v>Overweight</v>
      </c>
      <c r="D985">
        <v>9.8800000000000008</v>
      </c>
      <c r="E985" t="str">
        <f t="shared" si="31"/>
        <v>Diabetes</v>
      </c>
      <c r="F985" t="s">
        <v>2379</v>
      </c>
      <c r="G985" t="s">
        <v>2379</v>
      </c>
      <c r="H985" t="s">
        <v>2379</v>
      </c>
      <c r="I985">
        <v>0</v>
      </c>
      <c r="J985" t="s">
        <v>2379</v>
      </c>
    </row>
    <row r="986" spans="1:10" x14ac:dyDescent="0.35">
      <c r="A986" t="s">
        <v>1385</v>
      </c>
      <c r="B986">
        <v>42.46</v>
      </c>
      <c r="C986" t="str">
        <f t="shared" si="30"/>
        <v>Obesity</v>
      </c>
      <c r="D986">
        <v>4.1100000000000003</v>
      </c>
      <c r="E986" t="str">
        <f t="shared" si="31"/>
        <v>Normal</v>
      </c>
      <c r="F986" t="s">
        <v>2379</v>
      </c>
      <c r="G986" t="s">
        <v>2379</v>
      </c>
      <c r="H986" t="s">
        <v>2379</v>
      </c>
      <c r="I986">
        <v>0</v>
      </c>
      <c r="J986" t="s">
        <v>2379</v>
      </c>
    </row>
    <row r="987" spans="1:10" x14ac:dyDescent="0.35">
      <c r="A987" t="s">
        <v>1384</v>
      </c>
      <c r="B987">
        <v>54.47</v>
      </c>
      <c r="C987" t="str">
        <f t="shared" si="30"/>
        <v>Obesity</v>
      </c>
      <c r="D987">
        <v>7.48</v>
      </c>
      <c r="E987" t="str">
        <f t="shared" si="31"/>
        <v>Diabetes</v>
      </c>
      <c r="F987" t="s">
        <v>2379</v>
      </c>
      <c r="G987" t="s">
        <v>2379</v>
      </c>
      <c r="H987" t="s">
        <v>2379</v>
      </c>
      <c r="I987">
        <v>0</v>
      </c>
      <c r="J987" t="s">
        <v>2379</v>
      </c>
    </row>
    <row r="988" spans="1:10" x14ac:dyDescent="0.35">
      <c r="A988" t="s">
        <v>1383</v>
      </c>
      <c r="B988">
        <v>24.93</v>
      </c>
      <c r="C988" t="str">
        <f t="shared" si="30"/>
        <v>Overweight</v>
      </c>
      <c r="D988">
        <v>9.18</v>
      </c>
      <c r="E988" t="str">
        <f t="shared" si="31"/>
        <v>Diabetes</v>
      </c>
      <c r="F988" t="s">
        <v>2381</v>
      </c>
      <c r="G988" t="s">
        <v>2379</v>
      </c>
      <c r="H988" t="s">
        <v>2381</v>
      </c>
      <c r="I988">
        <v>1</v>
      </c>
      <c r="J988" t="s">
        <v>2379</v>
      </c>
    </row>
    <row r="989" spans="1:10" x14ac:dyDescent="0.35">
      <c r="A989" t="s">
        <v>1382</v>
      </c>
      <c r="B989">
        <v>48.12</v>
      </c>
      <c r="C989" t="str">
        <f t="shared" si="30"/>
        <v>Obesity</v>
      </c>
      <c r="D989">
        <v>4.51</v>
      </c>
      <c r="E989" t="str">
        <f t="shared" si="31"/>
        <v>Normal</v>
      </c>
      <c r="F989" t="s">
        <v>2381</v>
      </c>
      <c r="G989" t="s">
        <v>2379</v>
      </c>
      <c r="H989" t="s">
        <v>2379</v>
      </c>
      <c r="I989">
        <v>1</v>
      </c>
      <c r="J989" t="s">
        <v>2379</v>
      </c>
    </row>
    <row r="990" spans="1:10" x14ac:dyDescent="0.35">
      <c r="A990" t="s">
        <v>1381</v>
      </c>
      <c r="B990">
        <v>24.91</v>
      </c>
      <c r="C990" t="str">
        <f t="shared" si="30"/>
        <v>Overweight</v>
      </c>
      <c r="D990">
        <v>7.33</v>
      </c>
      <c r="E990" t="str">
        <f t="shared" si="31"/>
        <v>Diabetes</v>
      </c>
      <c r="F990" t="s">
        <v>2381</v>
      </c>
      <c r="G990" t="s">
        <v>2379</v>
      </c>
      <c r="H990" t="s">
        <v>2381</v>
      </c>
      <c r="I990">
        <v>1</v>
      </c>
      <c r="J990" t="s">
        <v>2379</v>
      </c>
    </row>
    <row r="991" spans="1:10" x14ac:dyDescent="0.35">
      <c r="A991" t="s">
        <v>1380</v>
      </c>
      <c r="B991">
        <v>27.645</v>
      </c>
      <c r="C991" t="str">
        <f t="shared" si="30"/>
        <v>Overweight</v>
      </c>
      <c r="D991">
        <v>10.56</v>
      </c>
      <c r="E991" t="str">
        <f t="shared" si="31"/>
        <v>Diabetes</v>
      </c>
      <c r="F991" t="s">
        <v>2379</v>
      </c>
      <c r="G991" t="s">
        <v>2379</v>
      </c>
      <c r="H991" t="s">
        <v>2379</v>
      </c>
      <c r="I991">
        <v>0</v>
      </c>
      <c r="J991" t="s">
        <v>2379</v>
      </c>
    </row>
    <row r="992" spans="1:10" x14ac:dyDescent="0.35">
      <c r="A992" t="s">
        <v>1379</v>
      </c>
      <c r="B992">
        <v>33.700000000000003</v>
      </c>
      <c r="C992" t="str">
        <f t="shared" si="30"/>
        <v>Obesity</v>
      </c>
      <c r="D992">
        <v>4.01</v>
      </c>
      <c r="E992" t="str">
        <f t="shared" si="31"/>
        <v>Normal</v>
      </c>
      <c r="F992" t="s">
        <v>2379</v>
      </c>
      <c r="G992" t="s">
        <v>2379</v>
      </c>
      <c r="H992" t="s">
        <v>2379</v>
      </c>
      <c r="I992">
        <v>2</v>
      </c>
      <c r="J992" t="s">
        <v>2379</v>
      </c>
    </row>
    <row r="993" spans="1:10" x14ac:dyDescent="0.35">
      <c r="A993" t="s">
        <v>1378</v>
      </c>
      <c r="B993">
        <v>38.93</v>
      </c>
      <c r="C993" t="str">
        <f t="shared" si="30"/>
        <v>Obesity</v>
      </c>
      <c r="D993">
        <v>5.64</v>
      </c>
      <c r="E993" t="str">
        <f t="shared" si="31"/>
        <v>Normal</v>
      </c>
      <c r="F993" t="s">
        <v>2381</v>
      </c>
      <c r="G993" t="s">
        <v>2379</v>
      </c>
      <c r="H993" t="s">
        <v>2379</v>
      </c>
      <c r="I993">
        <v>1</v>
      </c>
      <c r="J993" t="s">
        <v>2379</v>
      </c>
    </row>
    <row r="994" spans="1:10" x14ac:dyDescent="0.35">
      <c r="A994" t="s">
        <v>1377</v>
      </c>
      <c r="B994">
        <v>32.774999999999999</v>
      </c>
      <c r="C994" t="str">
        <f t="shared" si="30"/>
        <v>Obesity</v>
      </c>
      <c r="D994">
        <v>8.02</v>
      </c>
      <c r="E994" t="str">
        <f t="shared" si="31"/>
        <v>Diabetes</v>
      </c>
      <c r="F994" t="s">
        <v>2381</v>
      </c>
      <c r="G994" t="s">
        <v>2379</v>
      </c>
      <c r="H994" t="s">
        <v>2379</v>
      </c>
      <c r="I994">
        <v>2</v>
      </c>
      <c r="J994" t="s">
        <v>2379</v>
      </c>
    </row>
    <row r="995" spans="1:10" x14ac:dyDescent="0.35">
      <c r="A995" t="s">
        <v>1376</v>
      </c>
      <c r="B995">
        <v>29.83</v>
      </c>
      <c r="C995" t="str">
        <f t="shared" si="30"/>
        <v>Overweight</v>
      </c>
      <c r="D995">
        <v>7.2</v>
      </c>
      <c r="E995" t="str">
        <f t="shared" si="31"/>
        <v>Diabetes</v>
      </c>
      <c r="F995" t="s">
        <v>2381</v>
      </c>
      <c r="G995" t="s">
        <v>2379</v>
      </c>
      <c r="H995" t="s">
        <v>2379</v>
      </c>
      <c r="I995">
        <v>0</v>
      </c>
      <c r="J995" t="s">
        <v>2379</v>
      </c>
    </row>
    <row r="996" spans="1:10" x14ac:dyDescent="0.35">
      <c r="A996" t="s">
        <v>1375</v>
      </c>
      <c r="B996">
        <v>28.31</v>
      </c>
      <c r="C996" t="str">
        <f t="shared" si="30"/>
        <v>Overweight</v>
      </c>
      <c r="D996">
        <v>4.55</v>
      </c>
      <c r="E996" t="str">
        <f t="shared" si="31"/>
        <v>Normal</v>
      </c>
      <c r="F996" t="s">
        <v>2379</v>
      </c>
      <c r="G996" t="s">
        <v>2380</v>
      </c>
      <c r="H996" t="s">
        <v>2379</v>
      </c>
      <c r="I996">
        <v>1</v>
      </c>
      <c r="J996" t="s">
        <v>2379</v>
      </c>
    </row>
    <row r="997" spans="1:10" x14ac:dyDescent="0.35">
      <c r="A997" t="s">
        <v>1374</v>
      </c>
      <c r="B997">
        <v>29.79</v>
      </c>
      <c r="C997" t="str">
        <f t="shared" si="30"/>
        <v>Overweight</v>
      </c>
      <c r="D997">
        <v>9.0299999999999994</v>
      </c>
      <c r="E997" t="str">
        <f t="shared" si="31"/>
        <v>Diabetes</v>
      </c>
      <c r="F997" t="s">
        <v>2379</v>
      </c>
      <c r="G997" t="s">
        <v>2379</v>
      </c>
      <c r="H997" t="s">
        <v>2379</v>
      </c>
      <c r="I997">
        <v>0</v>
      </c>
      <c r="J997" t="s">
        <v>2379</v>
      </c>
    </row>
    <row r="998" spans="1:10" x14ac:dyDescent="0.35">
      <c r="A998" t="s">
        <v>1373</v>
      </c>
      <c r="B998">
        <v>36.6</v>
      </c>
      <c r="C998" t="str">
        <f t="shared" si="30"/>
        <v>Obesity</v>
      </c>
      <c r="D998">
        <v>5.2</v>
      </c>
      <c r="E998" t="str">
        <f t="shared" si="31"/>
        <v>Normal</v>
      </c>
      <c r="F998" t="s">
        <v>2381</v>
      </c>
      <c r="G998" t="s">
        <v>2379</v>
      </c>
      <c r="H998" t="s">
        <v>2381</v>
      </c>
      <c r="I998">
        <v>1</v>
      </c>
      <c r="J998" t="s">
        <v>2379</v>
      </c>
    </row>
    <row r="999" spans="1:10" x14ac:dyDescent="0.35">
      <c r="A999" t="s">
        <v>1372</v>
      </c>
      <c r="B999">
        <v>35.93</v>
      </c>
      <c r="C999" t="str">
        <f t="shared" si="30"/>
        <v>Obesity</v>
      </c>
      <c r="D999">
        <v>8.3000000000000007</v>
      </c>
      <c r="E999" t="str">
        <f t="shared" si="31"/>
        <v>Diabetes</v>
      </c>
      <c r="F999" t="s">
        <v>2381</v>
      </c>
      <c r="G999" t="s">
        <v>2379</v>
      </c>
      <c r="H999" t="s">
        <v>2379</v>
      </c>
      <c r="I999">
        <v>0</v>
      </c>
      <c r="J999" t="s">
        <v>2379</v>
      </c>
    </row>
    <row r="1000" spans="1:10" x14ac:dyDescent="0.35">
      <c r="A1000" t="s">
        <v>1371</v>
      </c>
      <c r="B1000">
        <v>28.6</v>
      </c>
      <c r="C1000" t="str">
        <f t="shared" si="30"/>
        <v>Overweight</v>
      </c>
      <c r="D1000">
        <v>5.56</v>
      </c>
      <c r="E1000" t="str">
        <f t="shared" si="31"/>
        <v>Normal</v>
      </c>
      <c r="F1000" t="s">
        <v>2381</v>
      </c>
      <c r="G1000" t="s">
        <v>2379</v>
      </c>
      <c r="H1000" t="s">
        <v>2381</v>
      </c>
      <c r="I1000">
        <v>1</v>
      </c>
      <c r="J1000" t="s">
        <v>2379</v>
      </c>
    </row>
    <row r="1001" spans="1:10" x14ac:dyDescent="0.35">
      <c r="A1001" t="s">
        <v>1370</v>
      </c>
      <c r="B1001">
        <v>39.17</v>
      </c>
      <c r="C1001" t="str">
        <f t="shared" si="30"/>
        <v>Obesity</v>
      </c>
      <c r="D1001">
        <v>4.1500000000000004</v>
      </c>
      <c r="E1001" t="str">
        <f t="shared" si="31"/>
        <v>Normal</v>
      </c>
      <c r="F1001" t="s">
        <v>2379</v>
      </c>
      <c r="G1001" t="s">
        <v>2379</v>
      </c>
      <c r="H1001" t="s">
        <v>2379</v>
      </c>
      <c r="I1001">
        <v>0</v>
      </c>
      <c r="J1001" t="s">
        <v>2379</v>
      </c>
    </row>
    <row r="1002" spans="1:10" x14ac:dyDescent="0.35">
      <c r="A1002" t="s">
        <v>1369</v>
      </c>
      <c r="B1002">
        <v>26.41</v>
      </c>
      <c r="C1002" t="str">
        <f t="shared" si="30"/>
        <v>Overweight</v>
      </c>
      <c r="D1002">
        <v>5.99</v>
      </c>
      <c r="E1002" t="str">
        <f t="shared" si="31"/>
        <v>Prediabetes</v>
      </c>
      <c r="F1002" t="s">
        <v>2381</v>
      </c>
      <c r="G1002" t="s">
        <v>2379</v>
      </c>
      <c r="H1002" t="s">
        <v>2381</v>
      </c>
      <c r="I1002">
        <v>1</v>
      </c>
      <c r="J1002" t="s">
        <v>2379</v>
      </c>
    </row>
    <row r="1003" spans="1:10" x14ac:dyDescent="0.35">
      <c r="A1003" t="s">
        <v>1368</v>
      </c>
      <c r="B1003">
        <v>30.63</v>
      </c>
      <c r="C1003" t="str">
        <f t="shared" si="30"/>
        <v>Obesity</v>
      </c>
      <c r="D1003">
        <v>5.8</v>
      </c>
      <c r="E1003" t="str">
        <f t="shared" si="31"/>
        <v>Prediabetes</v>
      </c>
      <c r="F1003" t="s">
        <v>2381</v>
      </c>
      <c r="G1003" t="s">
        <v>2379</v>
      </c>
      <c r="H1003" t="s">
        <v>2379</v>
      </c>
      <c r="I1003">
        <v>0</v>
      </c>
      <c r="J1003" t="s">
        <v>2379</v>
      </c>
    </row>
    <row r="1004" spans="1:10" x14ac:dyDescent="0.35">
      <c r="A1004" t="s">
        <v>1367</v>
      </c>
      <c r="B1004">
        <v>31.73</v>
      </c>
      <c r="C1004" t="str">
        <f t="shared" si="30"/>
        <v>Obesity</v>
      </c>
      <c r="D1004">
        <v>7.32</v>
      </c>
      <c r="E1004" t="str">
        <f t="shared" si="31"/>
        <v>Diabetes</v>
      </c>
      <c r="F1004" t="s">
        <v>2381</v>
      </c>
      <c r="G1004" t="s">
        <v>2379</v>
      </c>
      <c r="H1004" t="s">
        <v>2379</v>
      </c>
      <c r="I1004">
        <v>2</v>
      </c>
      <c r="J1004" t="s">
        <v>2379</v>
      </c>
    </row>
    <row r="1005" spans="1:10" x14ac:dyDescent="0.35">
      <c r="A1005" t="s">
        <v>1366</v>
      </c>
      <c r="B1005">
        <v>30.7</v>
      </c>
      <c r="C1005" t="str">
        <f t="shared" si="30"/>
        <v>Obesity</v>
      </c>
      <c r="D1005">
        <v>5.16</v>
      </c>
      <c r="E1005" t="str">
        <f t="shared" si="31"/>
        <v>Normal</v>
      </c>
      <c r="F1005" t="s">
        <v>2379</v>
      </c>
      <c r="G1005" t="s">
        <v>2379</v>
      </c>
      <c r="H1005" t="s">
        <v>2379</v>
      </c>
      <c r="I1005">
        <v>2</v>
      </c>
      <c r="J1005" t="s">
        <v>2379</v>
      </c>
    </row>
    <row r="1006" spans="1:10" x14ac:dyDescent="0.35">
      <c r="A1006" t="s">
        <v>1365</v>
      </c>
      <c r="B1006">
        <v>25.934999999999999</v>
      </c>
      <c r="C1006" t="str">
        <f t="shared" si="30"/>
        <v>Overweight</v>
      </c>
      <c r="D1006">
        <v>5.96</v>
      </c>
      <c r="E1006" t="str">
        <f t="shared" si="31"/>
        <v>Prediabetes</v>
      </c>
      <c r="F1006" t="s">
        <v>2381</v>
      </c>
      <c r="G1006" t="s">
        <v>2379</v>
      </c>
      <c r="H1006" t="s">
        <v>2379</v>
      </c>
      <c r="I1006">
        <v>2</v>
      </c>
      <c r="J1006" t="s">
        <v>2379</v>
      </c>
    </row>
    <row r="1007" spans="1:10" x14ac:dyDescent="0.35">
      <c r="A1007" t="s">
        <v>1364</v>
      </c>
      <c r="B1007">
        <v>35.9</v>
      </c>
      <c r="C1007" t="str">
        <f t="shared" si="30"/>
        <v>Obesity</v>
      </c>
      <c r="D1007">
        <v>4.8499999999999996</v>
      </c>
      <c r="E1007" t="str">
        <f t="shared" si="31"/>
        <v>Normal</v>
      </c>
      <c r="F1007" t="s">
        <v>2381</v>
      </c>
      <c r="G1007" t="s">
        <v>2379</v>
      </c>
      <c r="H1007" t="s">
        <v>2381</v>
      </c>
      <c r="I1007">
        <v>1</v>
      </c>
      <c r="J1007" t="s">
        <v>2379</v>
      </c>
    </row>
    <row r="1008" spans="1:10" x14ac:dyDescent="0.35">
      <c r="A1008" t="s">
        <v>1363</v>
      </c>
      <c r="B1008">
        <v>26.7</v>
      </c>
      <c r="C1008" t="str">
        <f t="shared" si="30"/>
        <v>Overweight</v>
      </c>
      <c r="D1008">
        <v>5.09</v>
      </c>
      <c r="E1008" t="str">
        <f t="shared" si="31"/>
        <v>Normal</v>
      </c>
      <c r="F1008" t="s">
        <v>2381</v>
      </c>
      <c r="G1008" t="s">
        <v>2379</v>
      </c>
      <c r="H1008" t="s">
        <v>2381</v>
      </c>
      <c r="I1008">
        <v>1</v>
      </c>
      <c r="J1008" t="s">
        <v>2379</v>
      </c>
    </row>
    <row r="1009" spans="1:10" x14ac:dyDescent="0.35">
      <c r="A1009" t="s">
        <v>1362</v>
      </c>
      <c r="B1009">
        <v>33.71</v>
      </c>
      <c r="C1009" t="str">
        <f t="shared" si="30"/>
        <v>Obesity</v>
      </c>
      <c r="D1009">
        <v>4.9400000000000004</v>
      </c>
      <c r="E1009" t="str">
        <f t="shared" si="31"/>
        <v>Normal</v>
      </c>
      <c r="F1009" t="s">
        <v>2379</v>
      </c>
      <c r="G1009" t="s">
        <v>2379</v>
      </c>
      <c r="H1009" t="s">
        <v>2379</v>
      </c>
      <c r="I1009">
        <v>0</v>
      </c>
      <c r="J1009" t="s">
        <v>2379</v>
      </c>
    </row>
    <row r="1010" spans="1:10" x14ac:dyDescent="0.35">
      <c r="A1010" t="s">
        <v>1361</v>
      </c>
      <c r="B1010">
        <v>41.91</v>
      </c>
      <c r="C1010" t="str">
        <f t="shared" si="30"/>
        <v>Obesity</v>
      </c>
      <c r="D1010">
        <v>4.92</v>
      </c>
      <c r="E1010" t="str">
        <f t="shared" si="31"/>
        <v>Normal</v>
      </c>
      <c r="F1010" t="s">
        <v>2381</v>
      </c>
      <c r="G1010" t="s">
        <v>2379</v>
      </c>
      <c r="H1010" t="s">
        <v>2379</v>
      </c>
      <c r="I1010">
        <v>2</v>
      </c>
      <c r="J1010" t="s">
        <v>2379</v>
      </c>
    </row>
    <row r="1011" spans="1:10" x14ac:dyDescent="0.35">
      <c r="A1011" t="s">
        <v>1360</v>
      </c>
      <c r="B1011">
        <v>39.82</v>
      </c>
      <c r="C1011" t="str">
        <f t="shared" si="30"/>
        <v>Obesity</v>
      </c>
      <c r="D1011">
        <v>6.05</v>
      </c>
      <c r="E1011" t="str">
        <f t="shared" si="31"/>
        <v>Prediabetes</v>
      </c>
      <c r="F1011" t="s">
        <v>2381</v>
      </c>
      <c r="G1011" t="s">
        <v>2379</v>
      </c>
      <c r="H1011" t="s">
        <v>2379</v>
      </c>
      <c r="I1011">
        <v>2</v>
      </c>
      <c r="J1011" t="s">
        <v>2379</v>
      </c>
    </row>
    <row r="1012" spans="1:10" x14ac:dyDescent="0.35">
      <c r="A1012" t="s">
        <v>1359</v>
      </c>
      <c r="B1012">
        <v>28.12</v>
      </c>
      <c r="C1012" t="str">
        <f t="shared" si="30"/>
        <v>Overweight</v>
      </c>
      <c r="D1012">
        <v>4.67</v>
      </c>
      <c r="E1012" t="str">
        <f t="shared" si="31"/>
        <v>Normal</v>
      </c>
      <c r="F1012" t="s">
        <v>2379</v>
      </c>
      <c r="G1012" t="s">
        <v>2379</v>
      </c>
      <c r="H1012" t="s">
        <v>2379</v>
      </c>
      <c r="I1012">
        <v>2</v>
      </c>
      <c r="J1012" t="s">
        <v>2379</v>
      </c>
    </row>
    <row r="1013" spans="1:10" x14ac:dyDescent="0.35">
      <c r="A1013" t="s">
        <v>1358</v>
      </c>
      <c r="B1013">
        <v>26.98</v>
      </c>
      <c r="C1013" t="str">
        <f t="shared" si="30"/>
        <v>Overweight</v>
      </c>
      <c r="D1013">
        <v>9.81</v>
      </c>
      <c r="E1013" t="str">
        <f t="shared" si="31"/>
        <v>Diabetes</v>
      </c>
      <c r="F1013" t="s">
        <v>2381</v>
      </c>
      <c r="G1013" t="s">
        <v>2379</v>
      </c>
      <c r="H1013" t="s">
        <v>2379</v>
      </c>
      <c r="I1013">
        <v>0</v>
      </c>
      <c r="J1013" t="s">
        <v>2379</v>
      </c>
    </row>
    <row r="1014" spans="1:10" x14ac:dyDescent="0.35">
      <c r="A1014" t="s">
        <v>1357</v>
      </c>
      <c r="B1014">
        <v>27.2</v>
      </c>
      <c r="C1014" t="str">
        <f t="shared" si="30"/>
        <v>Overweight</v>
      </c>
      <c r="D1014">
        <v>6.06</v>
      </c>
      <c r="E1014" t="str">
        <f t="shared" si="31"/>
        <v>Prediabetes</v>
      </c>
      <c r="F1014" t="s">
        <v>2381</v>
      </c>
      <c r="G1014" t="s">
        <v>2379</v>
      </c>
      <c r="H1014" t="s">
        <v>2379</v>
      </c>
      <c r="I1014">
        <v>2</v>
      </c>
      <c r="J1014" t="s">
        <v>2379</v>
      </c>
    </row>
    <row r="1015" spans="1:10" x14ac:dyDescent="0.35">
      <c r="A1015" t="s">
        <v>1356</v>
      </c>
      <c r="B1015">
        <v>25.3</v>
      </c>
      <c r="C1015" t="str">
        <f t="shared" si="30"/>
        <v>Overweight</v>
      </c>
      <c r="D1015">
        <v>5.19</v>
      </c>
      <c r="E1015" t="str">
        <f t="shared" si="31"/>
        <v>Normal</v>
      </c>
      <c r="F1015" t="s">
        <v>2381</v>
      </c>
      <c r="G1015" t="s">
        <v>2379</v>
      </c>
      <c r="H1015" t="s">
        <v>2379</v>
      </c>
      <c r="I1015">
        <v>2</v>
      </c>
      <c r="J1015" t="s">
        <v>2379</v>
      </c>
    </row>
    <row r="1016" spans="1:10" x14ac:dyDescent="0.35">
      <c r="A1016" t="s">
        <v>1355</v>
      </c>
      <c r="B1016">
        <v>30.25</v>
      </c>
      <c r="C1016" t="str">
        <f t="shared" si="30"/>
        <v>Obesity</v>
      </c>
      <c r="D1016">
        <v>10.16</v>
      </c>
      <c r="E1016" t="str">
        <f t="shared" si="31"/>
        <v>Diabetes</v>
      </c>
      <c r="F1016" t="s">
        <v>2379</v>
      </c>
      <c r="G1016" t="s">
        <v>2379</v>
      </c>
      <c r="H1016" t="s">
        <v>2379</v>
      </c>
      <c r="I1016">
        <v>0</v>
      </c>
      <c r="J1016" t="s">
        <v>2379</v>
      </c>
    </row>
    <row r="1017" spans="1:10" x14ac:dyDescent="0.35">
      <c r="A1017" t="s">
        <v>1354</v>
      </c>
      <c r="B1017">
        <v>54</v>
      </c>
      <c r="C1017" t="str">
        <f t="shared" si="30"/>
        <v>Obesity</v>
      </c>
      <c r="D1017">
        <v>4.68</v>
      </c>
      <c r="E1017" t="str">
        <f t="shared" si="31"/>
        <v>Normal</v>
      </c>
      <c r="F1017" t="s">
        <v>2381</v>
      </c>
      <c r="G1017" t="s">
        <v>2380</v>
      </c>
      <c r="H1017" t="s">
        <v>2379</v>
      </c>
      <c r="I1017">
        <v>2</v>
      </c>
      <c r="J1017" t="s">
        <v>2379</v>
      </c>
    </row>
    <row r="1018" spans="1:10" x14ac:dyDescent="0.35">
      <c r="A1018" t="s">
        <v>1353</v>
      </c>
      <c r="B1018">
        <v>51.86</v>
      </c>
      <c r="C1018" t="str">
        <f t="shared" si="30"/>
        <v>Obesity</v>
      </c>
      <c r="D1018">
        <v>5.32</v>
      </c>
      <c r="E1018" t="str">
        <f t="shared" si="31"/>
        <v>Normal</v>
      </c>
      <c r="F1018" t="s">
        <v>2381</v>
      </c>
      <c r="G1018" t="s">
        <v>2379</v>
      </c>
      <c r="H1018" t="s">
        <v>2379</v>
      </c>
      <c r="I1018">
        <v>0</v>
      </c>
      <c r="J1018" t="s">
        <v>2379</v>
      </c>
    </row>
    <row r="1019" spans="1:10" x14ac:dyDescent="0.35">
      <c r="A1019" t="s">
        <v>1352</v>
      </c>
      <c r="B1019">
        <v>31.39</v>
      </c>
      <c r="C1019" t="str">
        <f t="shared" si="30"/>
        <v>Obesity</v>
      </c>
      <c r="D1019">
        <v>6.99</v>
      </c>
      <c r="E1019" t="str">
        <f t="shared" si="31"/>
        <v>Diabetes</v>
      </c>
      <c r="F1019" t="s">
        <v>2379</v>
      </c>
      <c r="G1019" t="s">
        <v>2379</v>
      </c>
      <c r="H1019" t="s">
        <v>2379</v>
      </c>
      <c r="I1019">
        <v>0</v>
      </c>
      <c r="J1019" t="s">
        <v>2379</v>
      </c>
    </row>
    <row r="1020" spans="1:10" x14ac:dyDescent="0.35">
      <c r="A1020" t="s">
        <v>1351</v>
      </c>
      <c r="B1020">
        <v>39.97</v>
      </c>
      <c r="C1020" t="str">
        <f t="shared" si="30"/>
        <v>Obesity</v>
      </c>
      <c r="D1020">
        <v>5.55</v>
      </c>
      <c r="E1020" t="str">
        <f t="shared" si="31"/>
        <v>Normal</v>
      </c>
      <c r="F1020" t="s">
        <v>2379</v>
      </c>
      <c r="G1020" t="s">
        <v>2379</v>
      </c>
      <c r="H1020" t="s">
        <v>2379</v>
      </c>
      <c r="I1020">
        <v>0</v>
      </c>
      <c r="J1020" t="s">
        <v>2379</v>
      </c>
    </row>
    <row r="1021" spans="1:10" x14ac:dyDescent="0.35">
      <c r="A1021" t="s">
        <v>1350</v>
      </c>
      <c r="B1021">
        <v>41.23</v>
      </c>
      <c r="C1021" t="str">
        <f t="shared" si="30"/>
        <v>Obesity</v>
      </c>
      <c r="D1021">
        <v>6.94</v>
      </c>
      <c r="E1021" t="str">
        <f t="shared" si="31"/>
        <v>Diabetes</v>
      </c>
      <c r="F1021" t="s">
        <v>2379</v>
      </c>
      <c r="G1021" t="s">
        <v>2379</v>
      </c>
      <c r="H1021" t="s">
        <v>2379</v>
      </c>
      <c r="I1021">
        <v>0</v>
      </c>
      <c r="J1021" t="s">
        <v>2379</v>
      </c>
    </row>
    <row r="1022" spans="1:10" x14ac:dyDescent="0.35">
      <c r="A1022" t="s">
        <v>1349</v>
      </c>
      <c r="B1022">
        <v>49.45</v>
      </c>
      <c r="C1022" t="str">
        <f t="shared" si="30"/>
        <v>Obesity</v>
      </c>
      <c r="D1022">
        <v>4.2</v>
      </c>
      <c r="E1022" t="str">
        <f t="shared" si="31"/>
        <v>Normal</v>
      </c>
      <c r="F1022" t="s">
        <v>2381</v>
      </c>
      <c r="G1022" t="s">
        <v>2379</v>
      </c>
      <c r="H1022" t="s">
        <v>2379</v>
      </c>
      <c r="I1022">
        <v>0</v>
      </c>
      <c r="J1022" t="s">
        <v>2379</v>
      </c>
    </row>
    <row r="1023" spans="1:10" x14ac:dyDescent="0.35">
      <c r="A1023" t="s">
        <v>1348</v>
      </c>
      <c r="B1023">
        <v>41.04</v>
      </c>
      <c r="C1023" t="str">
        <f t="shared" si="30"/>
        <v>Obesity</v>
      </c>
      <c r="D1023">
        <v>5.59</v>
      </c>
      <c r="E1023" t="str">
        <f t="shared" si="31"/>
        <v>Normal</v>
      </c>
      <c r="F1023" t="s">
        <v>2379</v>
      </c>
      <c r="G1023" t="s">
        <v>2379</v>
      </c>
      <c r="H1023" t="s">
        <v>2379</v>
      </c>
      <c r="I1023">
        <v>0</v>
      </c>
      <c r="J1023" t="s">
        <v>2379</v>
      </c>
    </row>
    <row r="1024" spans="1:10" x14ac:dyDescent="0.35">
      <c r="A1024" t="s">
        <v>1347</v>
      </c>
      <c r="B1024">
        <v>27.93</v>
      </c>
      <c r="C1024" t="str">
        <f t="shared" si="30"/>
        <v>Overweight</v>
      </c>
      <c r="D1024">
        <v>9.9600000000000009</v>
      </c>
      <c r="E1024" t="str">
        <f t="shared" si="31"/>
        <v>Diabetes</v>
      </c>
      <c r="F1024" t="s">
        <v>2379</v>
      </c>
      <c r="G1024" t="s">
        <v>2379</v>
      </c>
      <c r="H1024" t="s">
        <v>2379</v>
      </c>
      <c r="I1024">
        <v>0</v>
      </c>
      <c r="J1024" t="s">
        <v>2379</v>
      </c>
    </row>
    <row r="1025" spans="1:10" x14ac:dyDescent="0.35">
      <c r="A1025" t="s">
        <v>1346</v>
      </c>
      <c r="B1025">
        <v>21.01</v>
      </c>
      <c r="C1025" t="str">
        <f t="shared" si="30"/>
        <v>Normal Weight</v>
      </c>
      <c r="D1025">
        <v>7.37</v>
      </c>
      <c r="E1025" t="str">
        <f t="shared" si="31"/>
        <v>Diabetes</v>
      </c>
      <c r="F1025" t="s">
        <v>2379</v>
      </c>
      <c r="G1025" t="s">
        <v>2379</v>
      </c>
      <c r="H1025" t="s">
        <v>2379</v>
      </c>
      <c r="I1025">
        <v>0</v>
      </c>
      <c r="J1025" t="s">
        <v>2379</v>
      </c>
    </row>
    <row r="1026" spans="1:10" x14ac:dyDescent="0.35">
      <c r="A1026" t="s">
        <v>1345</v>
      </c>
      <c r="B1026">
        <v>52.37</v>
      </c>
      <c r="C1026" t="str">
        <f t="shared" si="30"/>
        <v>Obesity</v>
      </c>
      <c r="D1026">
        <v>5.0599999999999996</v>
      </c>
      <c r="E1026" t="str">
        <f t="shared" si="31"/>
        <v>Normal</v>
      </c>
      <c r="F1026" t="s">
        <v>2381</v>
      </c>
      <c r="G1026" t="s">
        <v>2380</v>
      </c>
      <c r="H1026" t="s">
        <v>2379</v>
      </c>
      <c r="I1026">
        <v>2</v>
      </c>
      <c r="J1026" t="s">
        <v>2379</v>
      </c>
    </row>
    <row r="1027" spans="1:10" x14ac:dyDescent="0.35">
      <c r="A1027" t="s">
        <v>1344</v>
      </c>
      <c r="B1027">
        <v>40.369999999999997</v>
      </c>
      <c r="C1027" t="str">
        <f t="shared" ref="C1027:C1090" si="32">IF(B1027&lt;18.5,"Underweight",
 IF(B1027&lt;=24.9,"Normal Weight",
 IF(B1027&lt;=29.9,"Overweight","Obesity")))</f>
        <v>Obesity</v>
      </c>
      <c r="D1027">
        <v>8.2100000000000009</v>
      </c>
      <c r="E1027" t="str">
        <f t="shared" ref="E1027:E1090" si="33">IF(D1027&lt;5.7,"Normal",IF(D1027&lt;=6.4,"Prediabetes","Diabetes"))</f>
        <v>Diabetes</v>
      </c>
      <c r="F1027" t="s">
        <v>2379</v>
      </c>
      <c r="G1027" t="s">
        <v>2379</v>
      </c>
      <c r="H1027" t="s">
        <v>2379</v>
      </c>
      <c r="I1027">
        <v>0</v>
      </c>
      <c r="J1027" t="s">
        <v>2379</v>
      </c>
    </row>
    <row r="1028" spans="1:10" x14ac:dyDescent="0.35">
      <c r="A1028" t="s">
        <v>1343</v>
      </c>
      <c r="B1028">
        <v>41.47</v>
      </c>
      <c r="C1028" t="str">
        <f t="shared" si="32"/>
        <v>Obesity</v>
      </c>
      <c r="D1028">
        <v>10.34</v>
      </c>
      <c r="E1028" t="str">
        <f t="shared" si="33"/>
        <v>Diabetes</v>
      </c>
      <c r="F1028" t="s">
        <v>2379</v>
      </c>
      <c r="G1028" t="s">
        <v>2379</v>
      </c>
      <c r="H1028" t="s">
        <v>2379</v>
      </c>
      <c r="I1028">
        <v>2</v>
      </c>
      <c r="J1028" t="s">
        <v>2379</v>
      </c>
    </row>
    <row r="1029" spans="1:10" x14ac:dyDescent="0.35">
      <c r="A1029" t="s">
        <v>1342</v>
      </c>
      <c r="B1029">
        <v>33.725000000000001</v>
      </c>
      <c r="C1029" t="str">
        <f t="shared" si="32"/>
        <v>Obesity</v>
      </c>
      <c r="D1029">
        <v>5.51</v>
      </c>
      <c r="E1029" t="str">
        <f t="shared" si="33"/>
        <v>Normal</v>
      </c>
      <c r="F1029" t="s">
        <v>2381</v>
      </c>
      <c r="G1029" t="s">
        <v>2379</v>
      </c>
      <c r="H1029" t="s">
        <v>2379</v>
      </c>
      <c r="I1029">
        <v>2</v>
      </c>
      <c r="J1029" t="s">
        <v>2379</v>
      </c>
    </row>
    <row r="1030" spans="1:10" x14ac:dyDescent="0.35">
      <c r="A1030" t="s">
        <v>1341</v>
      </c>
      <c r="B1030">
        <v>28.1</v>
      </c>
      <c r="C1030" t="str">
        <f t="shared" si="32"/>
        <v>Overweight</v>
      </c>
      <c r="D1030">
        <v>11.2</v>
      </c>
      <c r="E1030" t="str">
        <f t="shared" si="33"/>
        <v>Diabetes</v>
      </c>
      <c r="F1030" t="s">
        <v>2379</v>
      </c>
      <c r="G1030" t="s">
        <v>2379</v>
      </c>
      <c r="H1030" t="s">
        <v>2379</v>
      </c>
      <c r="I1030">
        <v>0</v>
      </c>
      <c r="J1030" t="s">
        <v>2379</v>
      </c>
    </row>
    <row r="1031" spans="1:10" x14ac:dyDescent="0.35">
      <c r="A1031" t="s">
        <v>1340</v>
      </c>
      <c r="B1031">
        <v>37.43</v>
      </c>
      <c r="C1031" t="str">
        <f t="shared" si="32"/>
        <v>Obesity</v>
      </c>
      <c r="D1031">
        <v>4.3499999999999996</v>
      </c>
      <c r="E1031" t="str">
        <f t="shared" si="33"/>
        <v>Normal</v>
      </c>
      <c r="F1031" t="s">
        <v>2381</v>
      </c>
      <c r="G1031" t="s">
        <v>2379</v>
      </c>
      <c r="H1031" t="s">
        <v>2381</v>
      </c>
      <c r="I1031">
        <v>1</v>
      </c>
      <c r="J1031" t="s">
        <v>2379</v>
      </c>
    </row>
    <row r="1032" spans="1:10" x14ac:dyDescent="0.35">
      <c r="A1032" t="s">
        <v>1339</v>
      </c>
      <c r="B1032">
        <v>23.7</v>
      </c>
      <c r="C1032" t="str">
        <f t="shared" si="32"/>
        <v>Normal Weight</v>
      </c>
      <c r="D1032">
        <v>10.45</v>
      </c>
      <c r="E1032" t="str">
        <f t="shared" si="33"/>
        <v>Diabetes</v>
      </c>
      <c r="F1032" t="s">
        <v>2379</v>
      </c>
      <c r="G1032" t="s">
        <v>2379</v>
      </c>
      <c r="H1032" t="s">
        <v>2379</v>
      </c>
      <c r="I1032">
        <v>0</v>
      </c>
      <c r="J1032" t="s">
        <v>2379</v>
      </c>
    </row>
    <row r="1033" spans="1:10" x14ac:dyDescent="0.35">
      <c r="A1033" t="s">
        <v>1338</v>
      </c>
      <c r="B1033">
        <v>24.795000000000002</v>
      </c>
      <c r="C1033" t="str">
        <f t="shared" si="32"/>
        <v>Normal Weight</v>
      </c>
      <c r="D1033">
        <v>4.07</v>
      </c>
      <c r="E1033" t="str">
        <f t="shared" si="33"/>
        <v>Normal</v>
      </c>
      <c r="F1033" t="s">
        <v>2381</v>
      </c>
      <c r="G1033" t="s">
        <v>2379</v>
      </c>
      <c r="H1033" t="s">
        <v>2381</v>
      </c>
      <c r="I1033">
        <v>1</v>
      </c>
      <c r="J1033" t="s">
        <v>2379</v>
      </c>
    </row>
    <row r="1034" spans="1:10" x14ac:dyDescent="0.35">
      <c r="A1034" t="s">
        <v>1337</v>
      </c>
      <c r="B1034">
        <v>31.9</v>
      </c>
      <c r="C1034" t="str">
        <f t="shared" si="32"/>
        <v>Obesity</v>
      </c>
      <c r="D1034">
        <v>8.34</v>
      </c>
      <c r="E1034" t="str">
        <f t="shared" si="33"/>
        <v>Diabetes</v>
      </c>
      <c r="F1034" t="s">
        <v>2379</v>
      </c>
      <c r="G1034" t="s">
        <v>2379</v>
      </c>
      <c r="H1034" t="s">
        <v>2379</v>
      </c>
      <c r="I1034">
        <v>0</v>
      </c>
      <c r="J1034" t="s">
        <v>2379</v>
      </c>
    </row>
    <row r="1035" spans="1:10" x14ac:dyDescent="0.35">
      <c r="A1035" t="s">
        <v>1336</v>
      </c>
      <c r="B1035">
        <v>32.68</v>
      </c>
      <c r="C1035" t="str">
        <f t="shared" si="32"/>
        <v>Obesity</v>
      </c>
      <c r="D1035">
        <v>7.41</v>
      </c>
      <c r="E1035" t="str">
        <f t="shared" si="33"/>
        <v>Diabetes</v>
      </c>
      <c r="F1035" t="s">
        <v>2379</v>
      </c>
      <c r="G1035" t="s">
        <v>2379</v>
      </c>
      <c r="H1035" t="s">
        <v>2379</v>
      </c>
      <c r="I1035">
        <v>0</v>
      </c>
      <c r="J1035" t="s">
        <v>2379</v>
      </c>
    </row>
    <row r="1036" spans="1:10" x14ac:dyDescent="0.35">
      <c r="A1036" t="s">
        <v>1335</v>
      </c>
      <c r="B1036">
        <v>47.13</v>
      </c>
      <c r="C1036" t="str">
        <f t="shared" si="32"/>
        <v>Obesity</v>
      </c>
      <c r="D1036">
        <v>4.3099999999999996</v>
      </c>
      <c r="E1036" t="str">
        <f t="shared" si="33"/>
        <v>Normal</v>
      </c>
      <c r="F1036" t="s">
        <v>2379</v>
      </c>
      <c r="G1036" t="s">
        <v>2379</v>
      </c>
      <c r="H1036" t="s">
        <v>2379</v>
      </c>
      <c r="I1036">
        <v>0</v>
      </c>
      <c r="J1036" t="s">
        <v>2379</v>
      </c>
    </row>
    <row r="1037" spans="1:10" x14ac:dyDescent="0.35">
      <c r="A1037" t="s">
        <v>1334</v>
      </c>
      <c r="B1037">
        <v>36.67</v>
      </c>
      <c r="C1037" t="str">
        <f t="shared" si="32"/>
        <v>Obesity</v>
      </c>
      <c r="D1037">
        <v>10.83</v>
      </c>
      <c r="E1037" t="str">
        <f t="shared" si="33"/>
        <v>Diabetes</v>
      </c>
      <c r="F1037" t="s">
        <v>2379</v>
      </c>
      <c r="G1037" t="s">
        <v>2379</v>
      </c>
      <c r="H1037" t="s">
        <v>2379</v>
      </c>
      <c r="I1037">
        <v>0</v>
      </c>
      <c r="J1037" t="s">
        <v>2379</v>
      </c>
    </row>
    <row r="1038" spans="1:10" x14ac:dyDescent="0.35">
      <c r="A1038" t="s">
        <v>1333</v>
      </c>
      <c r="B1038">
        <v>33.630000000000003</v>
      </c>
      <c r="C1038" t="str">
        <f t="shared" si="32"/>
        <v>Obesity</v>
      </c>
      <c r="D1038">
        <v>11.31</v>
      </c>
      <c r="E1038" t="str">
        <f t="shared" si="33"/>
        <v>Diabetes</v>
      </c>
      <c r="F1038" t="s">
        <v>2379</v>
      </c>
      <c r="G1038" t="s">
        <v>2379</v>
      </c>
      <c r="H1038" t="s">
        <v>2379</v>
      </c>
      <c r="I1038">
        <v>0</v>
      </c>
      <c r="J1038" t="s">
        <v>2379</v>
      </c>
    </row>
    <row r="1039" spans="1:10" x14ac:dyDescent="0.35">
      <c r="A1039" t="s">
        <v>1332</v>
      </c>
      <c r="B1039">
        <v>32.67</v>
      </c>
      <c r="C1039" t="str">
        <f t="shared" si="32"/>
        <v>Obesity</v>
      </c>
      <c r="D1039">
        <v>11.81</v>
      </c>
      <c r="E1039" t="str">
        <f t="shared" si="33"/>
        <v>Diabetes</v>
      </c>
      <c r="F1039" t="s">
        <v>2381</v>
      </c>
      <c r="G1039" t="s">
        <v>2379</v>
      </c>
      <c r="H1039" t="s">
        <v>2379</v>
      </c>
      <c r="I1039">
        <v>0</v>
      </c>
      <c r="J1039" t="s">
        <v>2379</v>
      </c>
    </row>
    <row r="1040" spans="1:10" x14ac:dyDescent="0.35">
      <c r="A1040" t="s">
        <v>1331</v>
      </c>
      <c r="B1040">
        <v>33.299999999999997</v>
      </c>
      <c r="C1040" t="str">
        <f t="shared" si="32"/>
        <v>Obesity</v>
      </c>
      <c r="D1040">
        <v>8.26</v>
      </c>
      <c r="E1040" t="str">
        <f t="shared" si="33"/>
        <v>Diabetes</v>
      </c>
      <c r="F1040" t="s">
        <v>2381</v>
      </c>
      <c r="G1040" t="s">
        <v>2379</v>
      </c>
      <c r="H1040" t="s">
        <v>2379</v>
      </c>
      <c r="I1040">
        <v>2</v>
      </c>
      <c r="J1040" t="s">
        <v>2379</v>
      </c>
    </row>
    <row r="1041" spans="1:10" x14ac:dyDescent="0.35">
      <c r="A1041" t="s">
        <v>1330</v>
      </c>
      <c r="B1041">
        <v>30.78</v>
      </c>
      <c r="C1041" t="str">
        <f t="shared" si="32"/>
        <v>Obesity</v>
      </c>
      <c r="D1041">
        <v>10.74</v>
      </c>
      <c r="E1041" t="str">
        <f t="shared" si="33"/>
        <v>Diabetes</v>
      </c>
      <c r="F1041" t="s">
        <v>2381</v>
      </c>
      <c r="G1041" t="s">
        <v>2379</v>
      </c>
      <c r="H1041" t="s">
        <v>2379</v>
      </c>
      <c r="I1041">
        <v>2</v>
      </c>
      <c r="J1041" t="s">
        <v>2379</v>
      </c>
    </row>
    <row r="1042" spans="1:10" x14ac:dyDescent="0.35">
      <c r="A1042" t="s">
        <v>1329</v>
      </c>
      <c r="B1042">
        <v>28.975000000000001</v>
      </c>
      <c r="C1042" t="str">
        <f t="shared" si="32"/>
        <v>Overweight</v>
      </c>
      <c r="D1042">
        <v>7.69</v>
      </c>
      <c r="E1042" t="str">
        <f t="shared" si="33"/>
        <v>Diabetes</v>
      </c>
      <c r="F1042" t="s">
        <v>2381</v>
      </c>
      <c r="G1042" t="s">
        <v>2379</v>
      </c>
      <c r="H1042" t="s">
        <v>2379</v>
      </c>
      <c r="I1042">
        <v>0</v>
      </c>
      <c r="J1042" t="s">
        <v>2379</v>
      </c>
    </row>
    <row r="1043" spans="1:10" x14ac:dyDescent="0.35">
      <c r="A1043" t="s">
        <v>1328</v>
      </c>
      <c r="B1043">
        <v>33.4</v>
      </c>
      <c r="C1043" t="str">
        <f t="shared" si="32"/>
        <v>Obesity</v>
      </c>
      <c r="D1043">
        <v>4.84</v>
      </c>
      <c r="E1043" t="str">
        <f t="shared" si="33"/>
        <v>Normal</v>
      </c>
      <c r="F1043" t="s">
        <v>2379</v>
      </c>
      <c r="G1043" t="s">
        <v>2379</v>
      </c>
      <c r="H1043" t="s">
        <v>2379</v>
      </c>
      <c r="I1043">
        <v>0</v>
      </c>
      <c r="J1043" t="s">
        <v>2379</v>
      </c>
    </row>
    <row r="1044" spans="1:10" x14ac:dyDescent="0.35">
      <c r="A1044" t="s">
        <v>1327</v>
      </c>
      <c r="B1044">
        <v>21.5</v>
      </c>
      <c r="C1044" t="str">
        <f t="shared" si="32"/>
        <v>Normal Weight</v>
      </c>
      <c r="D1044">
        <v>9.77</v>
      </c>
      <c r="E1044" t="str">
        <f t="shared" si="33"/>
        <v>Diabetes</v>
      </c>
      <c r="F1044" t="s">
        <v>2381</v>
      </c>
      <c r="G1044" t="s">
        <v>2379</v>
      </c>
      <c r="H1044" t="s">
        <v>2379</v>
      </c>
      <c r="I1044">
        <v>0</v>
      </c>
      <c r="J1044" t="s">
        <v>2379</v>
      </c>
    </row>
    <row r="1045" spans="1:10" x14ac:dyDescent="0.35">
      <c r="A1045" t="s">
        <v>1326</v>
      </c>
      <c r="B1045">
        <v>38.14</v>
      </c>
      <c r="C1045" t="str">
        <f t="shared" si="32"/>
        <v>Obesity</v>
      </c>
      <c r="D1045">
        <v>5.84</v>
      </c>
      <c r="E1045" t="str">
        <f t="shared" si="33"/>
        <v>Prediabetes</v>
      </c>
      <c r="F1045" t="s">
        <v>2379</v>
      </c>
      <c r="G1045" t="s">
        <v>2379</v>
      </c>
      <c r="H1045" t="s">
        <v>2379</v>
      </c>
      <c r="I1045">
        <v>0</v>
      </c>
      <c r="J1045" t="s">
        <v>2379</v>
      </c>
    </row>
    <row r="1046" spans="1:10" x14ac:dyDescent="0.35">
      <c r="A1046" t="s">
        <v>1325</v>
      </c>
      <c r="B1046">
        <v>35.42</v>
      </c>
      <c r="C1046" t="str">
        <f t="shared" si="32"/>
        <v>Obesity</v>
      </c>
      <c r="D1046">
        <v>8.6999999999999993</v>
      </c>
      <c r="E1046" t="str">
        <f t="shared" si="33"/>
        <v>Diabetes</v>
      </c>
      <c r="F1046" t="s">
        <v>2381</v>
      </c>
      <c r="G1046" t="s">
        <v>2379</v>
      </c>
      <c r="H1046" t="s">
        <v>2379</v>
      </c>
      <c r="I1046">
        <v>1</v>
      </c>
      <c r="J1046" t="s">
        <v>2379</v>
      </c>
    </row>
    <row r="1047" spans="1:10" x14ac:dyDescent="0.35">
      <c r="A1047" t="s">
        <v>1324</v>
      </c>
      <c r="B1047">
        <v>35.625</v>
      </c>
      <c r="C1047" t="str">
        <f t="shared" si="32"/>
        <v>Obesity</v>
      </c>
      <c r="D1047">
        <v>10.79</v>
      </c>
      <c r="E1047" t="str">
        <f t="shared" si="33"/>
        <v>Diabetes</v>
      </c>
      <c r="F1047" t="s">
        <v>2379</v>
      </c>
      <c r="G1047" t="s">
        <v>2379</v>
      </c>
      <c r="H1047" t="s">
        <v>2379</v>
      </c>
      <c r="I1047">
        <v>0</v>
      </c>
      <c r="J1047" t="s">
        <v>2379</v>
      </c>
    </row>
    <row r="1048" spans="1:10" x14ac:dyDescent="0.35">
      <c r="A1048" t="s">
        <v>1323</v>
      </c>
      <c r="B1048">
        <v>45.51</v>
      </c>
      <c r="C1048" t="str">
        <f t="shared" si="32"/>
        <v>Obesity</v>
      </c>
      <c r="D1048">
        <v>4.32</v>
      </c>
      <c r="E1048" t="str">
        <f t="shared" si="33"/>
        <v>Normal</v>
      </c>
      <c r="F1048" t="s">
        <v>2379</v>
      </c>
      <c r="G1048" t="s">
        <v>2379</v>
      </c>
      <c r="H1048" t="s">
        <v>2379</v>
      </c>
      <c r="I1048">
        <v>1</v>
      </c>
      <c r="J1048" t="s">
        <v>2379</v>
      </c>
    </row>
    <row r="1049" spans="1:10" x14ac:dyDescent="0.35">
      <c r="A1049" t="s">
        <v>1322</v>
      </c>
      <c r="B1049">
        <v>37.1</v>
      </c>
      <c r="C1049" t="str">
        <f t="shared" si="32"/>
        <v>Obesity</v>
      </c>
      <c r="D1049">
        <v>7.19</v>
      </c>
      <c r="E1049" t="str">
        <f t="shared" si="33"/>
        <v>Diabetes</v>
      </c>
      <c r="F1049" t="s">
        <v>2381</v>
      </c>
      <c r="G1049" t="s">
        <v>2379</v>
      </c>
      <c r="H1049" t="s">
        <v>2379</v>
      </c>
      <c r="I1049">
        <v>0</v>
      </c>
      <c r="J1049" t="s">
        <v>2379</v>
      </c>
    </row>
    <row r="1050" spans="1:10" x14ac:dyDescent="0.35">
      <c r="A1050" t="s">
        <v>1321</v>
      </c>
      <c r="B1050">
        <v>30.5</v>
      </c>
      <c r="C1050" t="str">
        <f t="shared" si="32"/>
        <v>Obesity</v>
      </c>
      <c r="D1050">
        <v>11.94</v>
      </c>
      <c r="E1050" t="str">
        <f t="shared" si="33"/>
        <v>Diabetes</v>
      </c>
      <c r="F1050" t="s">
        <v>2381</v>
      </c>
      <c r="G1050" t="s">
        <v>2379</v>
      </c>
      <c r="H1050" t="s">
        <v>2379</v>
      </c>
      <c r="I1050">
        <v>0</v>
      </c>
      <c r="J1050" t="s">
        <v>2379</v>
      </c>
    </row>
    <row r="1051" spans="1:10" x14ac:dyDescent="0.35">
      <c r="A1051" t="s">
        <v>1320</v>
      </c>
      <c r="B1051">
        <v>28.16</v>
      </c>
      <c r="C1051" t="str">
        <f t="shared" si="32"/>
        <v>Overweight</v>
      </c>
      <c r="D1051">
        <v>5.56</v>
      </c>
      <c r="E1051" t="str">
        <f t="shared" si="33"/>
        <v>Normal</v>
      </c>
      <c r="F1051" t="s">
        <v>2379</v>
      </c>
      <c r="G1051" t="s">
        <v>2379</v>
      </c>
      <c r="H1051" t="s">
        <v>2379</v>
      </c>
      <c r="I1051">
        <v>2</v>
      </c>
      <c r="J1051" t="s">
        <v>2379</v>
      </c>
    </row>
    <row r="1052" spans="1:10" x14ac:dyDescent="0.35">
      <c r="A1052" t="s">
        <v>1319</v>
      </c>
      <c r="B1052">
        <v>29.1</v>
      </c>
      <c r="C1052" t="str">
        <f t="shared" si="32"/>
        <v>Overweight</v>
      </c>
      <c r="D1052">
        <v>5.64</v>
      </c>
      <c r="E1052" t="str">
        <f t="shared" si="33"/>
        <v>Normal</v>
      </c>
      <c r="F1052" t="s">
        <v>2381</v>
      </c>
      <c r="G1052" t="s">
        <v>2379</v>
      </c>
      <c r="H1052" t="s">
        <v>2379</v>
      </c>
      <c r="I1052">
        <v>0</v>
      </c>
      <c r="J1052" t="s">
        <v>2379</v>
      </c>
    </row>
    <row r="1053" spans="1:10" x14ac:dyDescent="0.35">
      <c r="A1053" t="s">
        <v>1318</v>
      </c>
      <c r="B1053">
        <v>30.22</v>
      </c>
      <c r="C1053" t="str">
        <f t="shared" si="32"/>
        <v>Obesity</v>
      </c>
      <c r="D1053">
        <v>4.6500000000000004</v>
      </c>
      <c r="E1053" t="str">
        <f t="shared" si="33"/>
        <v>Normal</v>
      </c>
      <c r="F1053" t="s">
        <v>2379</v>
      </c>
      <c r="G1053" t="s">
        <v>2379</v>
      </c>
      <c r="H1053" t="s">
        <v>2379</v>
      </c>
      <c r="I1053">
        <v>0</v>
      </c>
      <c r="J1053" t="s">
        <v>2379</v>
      </c>
    </row>
    <row r="1054" spans="1:10" x14ac:dyDescent="0.35">
      <c r="A1054" t="s">
        <v>1317</v>
      </c>
      <c r="B1054">
        <v>24.29</v>
      </c>
      <c r="C1054" t="str">
        <f t="shared" si="32"/>
        <v>Normal Weight</v>
      </c>
      <c r="D1054">
        <v>9.0500000000000007</v>
      </c>
      <c r="E1054" t="str">
        <f t="shared" si="33"/>
        <v>Diabetes</v>
      </c>
      <c r="F1054" t="s">
        <v>2379</v>
      </c>
      <c r="G1054" t="s">
        <v>2379</v>
      </c>
      <c r="H1054" t="s">
        <v>2379</v>
      </c>
      <c r="I1054">
        <v>0</v>
      </c>
      <c r="J1054" t="s">
        <v>2379</v>
      </c>
    </row>
    <row r="1055" spans="1:10" x14ac:dyDescent="0.35">
      <c r="A1055" t="s">
        <v>1316</v>
      </c>
      <c r="B1055">
        <v>29.39</v>
      </c>
      <c r="C1055" t="str">
        <f t="shared" si="32"/>
        <v>Overweight</v>
      </c>
      <c r="D1055">
        <v>4.5199999999999996</v>
      </c>
      <c r="E1055" t="str">
        <f t="shared" si="33"/>
        <v>Normal</v>
      </c>
      <c r="F1055" t="s">
        <v>2381</v>
      </c>
      <c r="G1055" t="s">
        <v>2379</v>
      </c>
      <c r="H1055" t="s">
        <v>2379</v>
      </c>
      <c r="I1055">
        <v>0</v>
      </c>
      <c r="J1055" t="s">
        <v>2379</v>
      </c>
    </row>
    <row r="1056" spans="1:10" x14ac:dyDescent="0.35">
      <c r="A1056" t="s">
        <v>1315</v>
      </c>
      <c r="B1056">
        <v>25.66</v>
      </c>
      <c r="C1056" t="str">
        <f t="shared" si="32"/>
        <v>Overweight</v>
      </c>
      <c r="D1056">
        <v>4.62</v>
      </c>
      <c r="E1056" t="str">
        <f t="shared" si="33"/>
        <v>Normal</v>
      </c>
      <c r="F1056" t="s">
        <v>2381</v>
      </c>
      <c r="G1056" t="s">
        <v>2379</v>
      </c>
      <c r="H1056" t="s">
        <v>2379</v>
      </c>
      <c r="I1056">
        <v>1</v>
      </c>
      <c r="J1056" t="s">
        <v>2379</v>
      </c>
    </row>
    <row r="1057" spans="1:10" x14ac:dyDescent="0.35">
      <c r="A1057" t="s">
        <v>1314</v>
      </c>
      <c r="B1057">
        <v>39.11</v>
      </c>
      <c r="C1057" t="str">
        <f t="shared" si="32"/>
        <v>Obesity</v>
      </c>
      <c r="D1057">
        <v>5.87</v>
      </c>
      <c r="E1057" t="str">
        <f t="shared" si="33"/>
        <v>Prediabetes</v>
      </c>
      <c r="F1057" t="s">
        <v>2379</v>
      </c>
      <c r="G1057" t="s">
        <v>2379</v>
      </c>
      <c r="H1057" t="s">
        <v>2379</v>
      </c>
      <c r="I1057">
        <v>0</v>
      </c>
      <c r="J1057" t="s">
        <v>2379</v>
      </c>
    </row>
    <row r="1058" spans="1:10" x14ac:dyDescent="0.35">
      <c r="A1058" t="s">
        <v>1313</v>
      </c>
      <c r="B1058">
        <v>43.78</v>
      </c>
      <c r="C1058" t="str">
        <f t="shared" si="32"/>
        <v>Obesity</v>
      </c>
      <c r="D1058">
        <v>5.71</v>
      </c>
      <c r="E1058" t="str">
        <f t="shared" si="33"/>
        <v>Prediabetes</v>
      </c>
      <c r="F1058" t="s">
        <v>2379</v>
      </c>
      <c r="G1058" t="s">
        <v>2379</v>
      </c>
      <c r="H1058" t="s">
        <v>2379</v>
      </c>
      <c r="I1058">
        <v>1</v>
      </c>
      <c r="J1058" t="s">
        <v>2379</v>
      </c>
    </row>
    <row r="1059" spans="1:10" x14ac:dyDescent="0.35">
      <c r="A1059" t="s">
        <v>1312</v>
      </c>
      <c r="B1059">
        <v>24.35</v>
      </c>
      <c r="C1059" t="str">
        <f t="shared" si="32"/>
        <v>Normal Weight</v>
      </c>
      <c r="D1059">
        <v>9.08</v>
      </c>
      <c r="E1059" t="str">
        <f t="shared" si="33"/>
        <v>Diabetes</v>
      </c>
      <c r="F1059" t="s">
        <v>2379</v>
      </c>
      <c r="G1059" t="s">
        <v>2379</v>
      </c>
      <c r="H1059" t="s">
        <v>2379</v>
      </c>
      <c r="I1059">
        <v>0</v>
      </c>
      <c r="J1059" t="s">
        <v>2379</v>
      </c>
    </row>
    <row r="1060" spans="1:10" x14ac:dyDescent="0.35">
      <c r="A1060" t="s">
        <v>1311</v>
      </c>
      <c r="B1060">
        <v>40.299999999999997</v>
      </c>
      <c r="C1060" t="str">
        <f t="shared" si="32"/>
        <v>Obesity</v>
      </c>
      <c r="D1060">
        <v>5.3</v>
      </c>
      <c r="E1060" t="str">
        <f t="shared" si="33"/>
        <v>Normal</v>
      </c>
      <c r="F1060" t="s">
        <v>2381</v>
      </c>
      <c r="G1060" t="s">
        <v>2379</v>
      </c>
      <c r="H1060" t="s">
        <v>2379</v>
      </c>
      <c r="I1060">
        <v>2</v>
      </c>
      <c r="J1060" t="s">
        <v>2379</v>
      </c>
    </row>
    <row r="1061" spans="1:10" x14ac:dyDescent="0.35">
      <c r="A1061" t="s">
        <v>1310</v>
      </c>
      <c r="B1061">
        <v>32.774999999999999</v>
      </c>
      <c r="C1061" t="str">
        <f t="shared" si="32"/>
        <v>Obesity</v>
      </c>
      <c r="D1061">
        <v>11.76</v>
      </c>
      <c r="E1061" t="str">
        <f t="shared" si="33"/>
        <v>Diabetes</v>
      </c>
      <c r="F1061" t="s">
        <v>2381</v>
      </c>
      <c r="G1061" t="s">
        <v>2379</v>
      </c>
      <c r="H1061" t="s">
        <v>2379</v>
      </c>
      <c r="I1061">
        <v>0</v>
      </c>
      <c r="J1061" t="s">
        <v>2379</v>
      </c>
    </row>
    <row r="1062" spans="1:10" x14ac:dyDescent="0.35">
      <c r="A1062" t="s">
        <v>1309</v>
      </c>
      <c r="B1062">
        <v>39.6</v>
      </c>
      <c r="C1062" t="str">
        <f t="shared" si="32"/>
        <v>Obesity</v>
      </c>
      <c r="D1062">
        <v>5.1100000000000003</v>
      </c>
      <c r="E1062" t="str">
        <f t="shared" si="33"/>
        <v>Normal</v>
      </c>
      <c r="F1062" t="s">
        <v>2381</v>
      </c>
      <c r="G1062" t="s">
        <v>2379</v>
      </c>
      <c r="H1062" t="s">
        <v>2379</v>
      </c>
      <c r="I1062">
        <v>2</v>
      </c>
      <c r="J1062" t="s">
        <v>2379</v>
      </c>
    </row>
    <row r="1063" spans="1:10" x14ac:dyDescent="0.35">
      <c r="A1063" t="s">
        <v>1308</v>
      </c>
      <c r="B1063">
        <v>30.97</v>
      </c>
      <c r="C1063" t="str">
        <f t="shared" si="32"/>
        <v>Obesity</v>
      </c>
      <c r="D1063">
        <v>5.54</v>
      </c>
      <c r="E1063" t="str">
        <f t="shared" si="33"/>
        <v>Normal</v>
      </c>
      <c r="F1063" t="s">
        <v>2379</v>
      </c>
      <c r="G1063" t="s">
        <v>2379</v>
      </c>
      <c r="H1063" t="s">
        <v>2379</v>
      </c>
      <c r="I1063">
        <v>2</v>
      </c>
      <c r="J1063" t="s">
        <v>2379</v>
      </c>
    </row>
    <row r="1064" spans="1:10" x14ac:dyDescent="0.35">
      <c r="A1064" t="s">
        <v>1307</v>
      </c>
      <c r="B1064">
        <v>27.645</v>
      </c>
      <c r="C1064" t="str">
        <f t="shared" si="32"/>
        <v>Overweight</v>
      </c>
      <c r="D1064">
        <v>8.8699999999999992</v>
      </c>
      <c r="E1064" t="str">
        <f t="shared" si="33"/>
        <v>Diabetes</v>
      </c>
      <c r="F1064" t="s">
        <v>2381</v>
      </c>
      <c r="G1064" t="s">
        <v>2379</v>
      </c>
      <c r="H1064" t="s">
        <v>2379</v>
      </c>
      <c r="I1064">
        <v>0</v>
      </c>
      <c r="J1064" t="s">
        <v>2379</v>
      </c>
    </row>
    <row r="1065" spans="1:10" x14ac:dyDescent="0.35">
      <c r="A1065" t="s">
        <v>1306</v>
      </c>
      <c r="B1065">
        <v>34.43</v>
      </c>
      <c r="C1065" t="str">
        <f t="shared" si="32"/>
        <v>Obesity</v>
      </c>
      <c r="D1065">
        <v>5.96</v>
      </c>
      <c r="E1065" t="str">
        <f t="shared" si="33"/>
        <v>Prediabetes</v>
      </c>
      <c r="F1065" t="s">
        <v>2381</v>
      </c>
      <c r="G1065" t="s">
        <v>2379</v>
      </c>
      <c r="H1065" t="s">
        <v>2379</v>
      </c>
      <c r="I1065">
        <v>2</v>
      </c>
      <c r="J1065" t="s">
        <v>2379</v>
      </c>
    </row>
    <row r="1066" spans="1:10" x14ac:dyDescent="0.35">
      <c r="A1066" t="s">
        <v>1305</v>
      </c>
      <c r="B1066">
        <v>39.6</v>
      </c>
      <c r="C1066" t="str">
        <f t="shared" si="32"/>
        <v>Obesity</v>
      </c>
      <c r="D1066">
        <v>4.4400000000000004</v>
      </c>
      <c r="E1066" t="str">
        <f t="shared" si="33"/>
        <v>Normal</v>
      </c>
      <c r="F1066" t="s">
        <v>2381</v>
      </c>
      <c r="G1066" t="s">
        <v>2379</v>
      </c>
      <c r="H1066" t="s">
        <v>2381</v>
      </c>
      <c r="I1066">
        <v>1</v>
      </c>
      <c r="J1066" t="s">
        <v>2379</v>
      </c>
    </row>
    <row r="1067" spans="1:10" x14ac:dyDescent="0.35">
      <c r="A1067" t="s">
        <v>1304</v>
      </c>
      <c r="B1067">
        <v>22.1</v>
      </c>
      <c r="C1067" t="str">
        <f t="shared" si="32"/>
        <v>Normal Weight</v>
      </c>
      <c r="D1067">
        <v>4.6500000000000004</v>
      </c>
      <c r="E1067" t="str">
        <f t="shared" si="33"/>
        <v>Normal</v>
      </c>
      <c r="F1067" t="s">
        <v>2381</v>
      </c>
      <c r="G1067" t="s">
        <v>2379</v>
      </c>
      <c r="H1067" t="s">
        <v>2379</v>
      </c>
      <c r="I1067">
        <v>2</v>
      </c>
      <c r="J1067" t="s">
        <v>2379</v>
      </c>
    </row>
    <row r="1068" spans="1:10" x14ac:dyDescent="0.35">
      <c r="A1068" t="s">
        <v>1303</v>
      </c>
      <c r="B1068">
        <v>33.25</v>
      </c>
      <c r="C1068" t="str">
        <f t="shared" si="32"/>
        <v>Obesity</v>
      </c>
      <c r="D1068">
        <v>5.64</v>
      </c>
      <c r="E1068" t="str">
        <f t="shared" si="33"/>
        <v>Normal</v>
      </c>
      <c r="F1068" t="s">
        <v>2381</v>
      </c>
      <c r="G1068" t="s">
        <v>2379</v>
      </c>
      <c r="H1068" t="s">
        <v>2381</v>
      </c>
      <c r="I1068">
        <v>1</v>
      </c>
      <c r="J1068" t="s">
        <v>2379</v>
      </c>
    </row>
    <row r="1069" spans="1:10" x14ac:dyDescent="0.35">
      <c r="A1069" t="s">
        <v>1302</v>
      </c>
      <c r="B1069">
        <v>33.33</v>
      </c>
      <c r="C1069" t="str">
        <f t="shared" si="32"/>
        <v>Obesity</v>
      </c>
      <c r="D1069">
        <v>10.19</v>
      </c>
      <c r="E1069" t="str">
        <f t="shared" si="33"/>
        <v>Diabetes</v>
      </c>
      <c r="F1069" t="s">
        <v>2379</v>
      </c>
      <c r="G1069" t="s">
        <v>2379</v>
      </c>
      <c r="H1069" t="s">
        <v>2379</v>
      </c>
      <c r="I1069">
        <v>0</v>
      </c>
      <c r="J1069" t="s">
        <v>2379</v>
      </c>
    </row>
    <row r="1070" spans="1:10" x14ac:dyDescent="0.35">
      <c r="A1070" t="s">
        <v>1301</v>
      </c>
      <c r="B1070">
        <v>30.5</v>
      </c>
      <c r="C1070" t="str">
        <f t="shared" si="32"/>
        <v>Obesity</v>
      </c>
      <c r="D1070">
        <v>10.79</v>
      </c>
      <c r="E1070" t="str">
        <f t="shared" si="33"/>
        <v>Diabetes</v>
      </c>
      <c r="F1070" t="s">
        <v>2379</v>
      </c>
      <c r="G1070" t="s">
        <v>2379</v>
      </c>
      <c r="H1070" t="s">
        <v>2379</v>
      </c>
      <c r="I1070">
        <v>0</v>
      </c>
      <c r="J1070" t="s">
        <v>2379</v>
      </c>
    </row>
    <row r="1071" spans="1:10" x14ac:dyDescent="0.35">
      <c r="A1071" t="s">
        <v>1300</v>
      </c>
      <c r="B1071">
        <v>30.3</v>
      </c>
      <c r="C1071" t="str">
        <f t="shared" si="32"/>
        <v>Obesity</v>
      </c>
      <c r="D1071">
        <v>4.24</v>
      </c>
      <c r="E1071" t="str">
        <f t="shared" si="33"/>
        <v>Normal</v>
      </c>
      <c r="F1071" t="s">
        <v>2379</v>
      </c>
      <c r="G1071" t="s">
        <v>2379</v>
      </c>
      <c r="H1071" t="s">
        <v>2379</v>
      </c>
      <c r="I1071">
        <v>0</v>
      </c>
      <c r="J1071" t="s">
        <v>2379</v>
      </c>
    </row>
    <row r="1072" spans="1:10" x14ac:dyDescent="0.35">
      <c r="A1072" t="s">
        <v>1299</v>
      </c>
      <c r="B1072">
        <v>26.22</v>
      </c>
      <c r="C1072" t="str">
        <f t="shared" si="32"/>
        <v>Overweight</v>
      </c>
      <c r="D1072">
        <v>5.83</v>
      </c>
      <c r="E1072" t="str">
        <f t="shared" si="33"/>
        <v>Prediabetes</v>
      </c>
      <c r="F1072" t="s">
        <v>2379</v>
      </c>
      <c r="G1072" t="s">
        <v>2379</v>
      </c>
      <c r="H1072" t="s">
        <v>2379</v>
      </c>
      <c r="I1072">
        <v>2</v>
      </c>
      <c r="J1072" t="s">
        <v>2379</v>
      </c>
    </row>
    <row r="1073" spans="1:10" x14ac:dyDescent="0.35">
      <c r="A1073" t="s">
        <v>1298</v>
      </c>
      <c r="B1073">
        <v>29.99</v>
      </c>
      <c r="C1073" t="str">
        <f t="shared" si="32"/>
        <v>Obesity</v>
      </c>
      <c r="D1073">
        <v>11.85</v>
      </c>
      <c r="E1073" t="str">
        <f t="shared" si="33"/>
        <v>Diabetes</v>
      </c>
      <c r="F1073" t="s">
        <v>2379</v>
      </c>
      <c r="G1073" t="s">
        <v>2379</v>
      </c>
      <c r="H1073" t="s">
        <v>2379</v>
      </c>
      <c r="I1073">
        <v>0</v>
      </c>
      <c r="J1073" t="s">
        <v>2379</v>
      </c>
    </row>
    <row r="1074" spans="1:10" x14ac:dyDescent="0.35">
      <c r="A1074" t="s">
        <v>1297</v>
      </c>
      <c r="B1074">
        <v>36.380000000000003</v>
      </c>
      <c r="C1074" t="str">
        <f t="shared" si="32"/>
        <v>Obesity</v>
      </c>
      <c r="D1074">
        <v>5.98</v>
      </c>
      <c r="E1074" t="str">
        <f t="shared" si="33"/>
        <v>Prediabetes</v>
      </c>
      <c r="F1074" t="s">
        <v>2379</v>
      </c>
      <c r="G1074" t="s">
        <v>2379</v>
      </c>
      <c r="H1074" t="s">
        <v>2379</v>
      </c>
      <c r="I1074">
        <v>1</v>
      </c>
      <c r="J1074" t="s">
        <v>2379</v>
      </c>
    </row>
    <row r="1075" spans="1:10" x14ac:dyDescent="0.35">
      <c r="A1075" t="s">
        <v>1296</v>
      </c>
      <c r="B1075">
        <v>31.16</v>
      </c>
      <c r="C1075" t="str">
        <f t="shared" si="32"/>
        <v>Obesity</v>
      </c>
      <c r="D1075">
        <v>4.26</v>
      </c>
      <c r="E1075" t="str">
        <f t="shared" si="33"/>
        <v>Normal</v>
      </c>
      <c r="F1075" t="s">
        <v>2381</v>
      </c>
      <c r="G1075" t="s">
        <v>2379</v>
      </c>
      <c r="H1075" t="s">
        <v>2381</v>
      </c>
      <c r="I1075">
        <v>1</v>
      </c>
      <c r="J1075" t="s">
        <v>2379</v>
      </c>
    </row>
    <row r="1076" spans="1:10" x14ac:dyDescent="0.35">
      <c r="A1076" t="s">
        <v>1295</v>
      </c>
      <c r="B1076">
        <v>25.55</v>
      </c>
      <c r="C1076" t="str">
        <f t="shared" si="32"/>
        <v>Overweight</v>
      </c>
      <c r="D1076">
        <v>4.96</v>
      </c>
      <c r="E1076" t="str">
        <f t="shared" si="33"/>
        <v>Normal</v>
      </c>
      <c r="F1076" t="s">
        <v>2381</v>
      </c>
      <c r="G1076" t="s">
        <v>2379</v>
      </c>
      <c r="H1076" t="s">
        <v>2379</v>
      </c>
      <c r="I1076">
        <v>1</v>
      </c>
      <c r="J1076" t="s">
        <v>2379</v>
      </c>
    </row>
    <row r="1077" spans="1:10" x14ac:dyDescent="0.35">
      <c r="A1077" t="s">
        <v>1294</v>
      </c>
      <c r="B1077">
        <v>28.77</v>
      </c>
      <c r="C1077" t="str">
        <f t="shared" si="32"/>
        <v>Overweight</v>
      </c>
      <c r="D1077">
        <v>4</v>
      </c>
      <c r="E1077" t="str">
        <f t="shared" si="33"/>
        <v>Normal</v>
      </c>
      <c r="F1077" t="s">
        <v>2381</v>
      </c>
      <c r="G1077" t="s">
        <v>2379</v>
      </c>
      <c r="H1077" t="s">
        <v>2379</v>
      </c>
      <c r="I1077">
        <v>0</v>
      </c>
      <c r="J1077" t="s">
        <v>2379</v>
      </c>
    </row>
    <row r="1078" spans="1:10" x14ac:dyDescent="0.35">
      <c r="A1078" t="s">
        <v>1293</v>
      </c>
      <c r="B1078">
        <v>23.14</v>
      </c>
      <c r="C1078" t="str">
        <f t="shared" si="32"/>
        <v>Normal Weight</v>
      </c>
      <c r="D1078">
        <v>4.1500000000000004</v>
      </c>
      <c r="E1078" t="str">
        <f t="shared" si="33"/>
        <v>Normal</v>
      </c>
      <c r="F1078" t="s">
        <v>2381</v>
      </c>
      <c r="G1078" t="s">
        <v>2379</v>
      </c>
      <c r="H1078" t="s">
        <v>2379</v>
      </c>
      <c r="I1078">
        <v>1</v>
      </c>
      <c r="J1078" t="s">
        <v>2379</v>
      </c>
    </row>
    <row r="1079" spans="1:10" x14ac:dyDescent="0.35">
      <c r="A1079" t="s">
        <v>1292</v>
      </c>
      <c r="B1079">
        <v>39.6</v>
      </c>
      <c r="C1079" t="str">
        <f t="shared" si="32"/>
        <v>Obesity</v>
      </c>
      <c r="D1079">
        <v>11.36</v>
      </c>
      <c r="E1079" t="str">
        <f t="shared" si="33"/>
        <v>Diabetes</v>
      </c>
      <c r="F1079" t="s">
        <v>2379</v>
      </c>
      <c r="G1079" t="s">
        <v>2379</v>
      </c>
      <c r="H1079" t="s">
        <v>2379</v>
      </c>
      <c r="I1079">
        <v>0</v>
      </c>
      <c r="J1079" t="s">
        <v>2379</v>
      </c>
    </row>
    <row r="1080" spans="1:10" x14ac:dyDescent="0.35">
      <c r="A1080" t="s">
        <v>1291</v>
      </c>
      <c r="B1080">
        <v>29.2</v>
      </c>
      <c r="C1080" t="str">
        <f t="shared" si="32"/>
        <v>Overweight</v>
      </c>
      <c r="D1080">
        <v>7.53</v>
      </c>
      <c r="E1080" t="str">
        <f t="shared" si="33"/>
        <v>Diabetes</v>
      </c>
      <c r="F1080" t="s">
        <v>2379</v>
      </c>
      <c r="G1080" t="s">
        <v>2379</v>
      </c>
      <c r="H1080" t="s">
        <v>2379</v>
      </c>
      <c r="I1080">
        <v>0</v>
      </c>
      <c r="J1080" t="s">
        <v>2379</v>
      </c>
    </row>
    <row r="1081" spans="1:10" x14ac:dyDescent="0.35">
      <c r="A1081" t="s">
        <v>1290</v>
      </c>
      <c r="B1081">
        <v>32.774999999999999</v>
      </c>
      <c r="C1081" t="str">
        <f t="shared" si="32"/>
        <v>Obesity</v>
      </c>
      <c r="D1081">
        <v>7.95</v>
      </c>
      <c r="E1081" t="str">
        <f t="shared" si="33"/>
        <v>Diabetes</v>
      </c>
      <c r="F1081" t="s">
        <v>2379</v>
      </c>
      <c r="G1081" t="s">
        <v>2379</v>
      </c>
      <c r="H1081" t="s">
        <v>2379</v>
      </c>
      <c r="I1081">
        <v>0</v>
      </c>
      <c r="J1081" t="s">
        <v>2379</v>
      </c>
    </row>
    <row r="1082" spans="1:10" x14ac:dyDescent="0.35">
      <c r="A1082" t="s">
        <v>1289</v>
      </c>
      <c r="B1082">
        <v>24.035</v>
      </c>
      <c r="C1082" t="str">
        <f t="shared" si="32"/>
        <v>Normal Weight</v>
      </c>
      <c r="D1082">
        <v>8.5</v>
      </c>
      <c r="E1082" t="str">
        <f t="shared" si="33"/>
        <v>Diabetes</v>
      </c>
      <c r="F1082" t="s">
        <v>2379</v>
      </c>
      <c r="G1082" t="s">
        <v>2379</v>
      </c>
      <c r="H1082" t="s">
        <v>2379</v>
      </c>
      <c r="I1082">
        <v>0</v>
      </c>
      <c r="J1082" t="s">
        <v>2379</v>
      </c>
    </row>
    <row r="1083" spans="1:10" x14ac:dyDescent="0.35">
      <c r="A1083" t="s">
        <v>1288</v>
      </c>
      <c r="B1083">
        <v>30.55</v>
      </c>
      <c r="C1083" t="str">
        <f t="shared" si="32"/>
        <v>Obesity</v>
      </c>
      <c r="D1083">
        <v>5.89</v>
      </c>
      <c r="E1083" t="str">
        <f t="shared" si="33"/>
        <v>Prediabetes</v>
      </c>
      <c r="F1083" t="s">
        <v>2379</v>
      </c>
      <c r="G1083" t="s">
        <v>2379</v>
      </c>
      <c r="H1083" t="s">
        <v>2381</v>
      </c>
      <c r="I1083">
        <v>1</v>
      </c>
      <c r="J1083" t="s">
        <v>2379</v>
      </c>
    </row>
    <row r="1084" spans="1:10" x14ac:dyDescent="0.35">
      <c r="A1084" t="s">
        <v>1287</v>
      </c>
      <c r="B1084">
        <v>28.81</v>
      </c>
      <c r="C1084" t="str">
        <f t="shared" si="32"/>
        <v>Overweight</v>
      </c>
      <c r="D1084">
        <v>8.76</v>
      </c>
      <c r="E1084" t="str">
        <f t="shared" si="33"/>
        <v>Diabetes</v>
      </c>
      <c r="F1084" t="s">
        <v>2379</v>
      </c>
      <c r="G1084" t="s">
        <v>2379</v>
      </c>
      <c r="H1084" t="s">
        <v>2379</v>
      </c>
      <c r="I1084">
        <v>2</v>
      </c>
      <c r="J1084" t="s">
        <v>2379</v>
      </c>
    </row>
    <row r="1085" spans="1:10" x14ac:dyDescent="0.35">
      <c r="A1085" t="s">
        <v>1286</v>
      </c>
      <c r="B1085">
        <v>31.66</v>
      </c>
      <c r="C1085" t="str">
        <f t="shared" si="32"/>
        <v>Obesity</v>
      </c>
      <c r="D1085">
        <v>4.1100000000000003</v>
      </c>
      <c r="E1085" t="str">
        <f t="shared" si="33"/>
        <v>Normal</v>
      </c>
      <c r="F1085" t="s">
        <v>2379</v>
      </c>
      <c r="G1085" t="s">
        <v>2379</v>
      </c>
      <c r="H1085" t="s">
        <v>2379</v>
      </c>
      <c r="I1085">
        <v>0</v>
      </c>
      <c r="J1085" t="s">
        <v>2379</v>
      </c>
    </row>
    <row r="1086" spans="1:10" x14ac:dyDescent="0.35">
      <c r="A1086" t="s">
        <v>1285</v>
      </c>
      <c r="B1086">
        <v>28.215</v>
      </c>
      <c r="C1086" t="str">
        <f t="shared" si="32"/>
        <v>Overweight</v>
      </c>
      <c r="D1086">
        <v>7.56</v>
      </c>
      <c r="E1086" t="str">
        <f t="shared" si="33"/>
        <v>Diabetes</v>
      </c>
      <c r="F1086" t="s">
        <v>2381</v>
      </c>
      <c r="G1086" t="s">
        <v>2379</v>
      </c>
      <c r="H1086" t="s">
        <v>2379</v>
      </c>
      <c r="I1086">
        <v>1</v>
      </c>
      <c r="J1086" t="s">
        <v>2379</v>
      </c>
    </row>
    <row r="1087" spans="1:10" x14ac:dyDescent="0.35">
      <c r="A1087" t="s">
        <v>1284</v>
      </c>
      <c r="B1087">
        <v>26.12</v>
      </c>
      <c r="C1087" t="str">
        <f t="shared" si="32"/>
        <v>Overweight</v>
      </c>
      <c r="D1087">
        <v>4.17</v>
      </c>
      <c r="E1087" t="str">
        <f t="shared" si="33"/>
        <v>Normal</v>
      </c>
      <c r="F1087" t="s">
        <v>2381</v>
      </c>
      <c r="G1087" t="s">
        <v>2379</v>
      </c>
      <c r="H1087" t="s">
        <v>2381</v>
      </c>
      <c r="I1087">
        <v>1</v>
      </c>
      <c r="J1087" t="s">
        <v>2379</v>
      </c>
    </row>
    <row r="1088" spans="1:10" x14ac:dyDescent="0.35">
      <c r="A1088" t="s">
        <v>1283</v>
      </c>
      <c r="B1088">
        <v>36.630000000000003</v>
      </c>
      <c r="C1088" t="str">
        <f t="shared" si="32"/>
        <v>Obesity</v>
      </c>
      <c r="D1088">
        <v>11.42</v>
      </c>
      <c r="E1088" t="str">
        <f t="shared" si="33"/>
        <v>Diabetes</v>
      </c>
      <c r="F1088" t="s">
        <v>2379</v>
      </c>
      <c r="G1088" t="s">
        <v>2379</v>
      </c>
      <c r="H1088" t="s">
        <v>2379</v>
      </c>
      <c r="I1088">
        <v>2</v>
      </c>
      <c r="J1088" t="s">
        <v>2379</v>
      </c>
    </row>
    <row r="1089" spans="1:10" x14ac:dyDescent="0.35">
      <c r="A1089" t="s">
        <v>1282</v>
      </c>
      <c r="B1089">
        <v>33.344999999999999</v>
      </c>
      <c r="C1089" t="str">
        <f t="shared" si="32"/>
        <v>Obesity</v>
      </c>
      <c r="D1089">
        <v>7.33</v>
      </c>
      <c r="E1089" t="str">
        <f t="shared" si="33"/>
        <v>Diabetes</v>
      </c>
      <c r="F1089" t="s">
        <v>2379</v>
      </c>
      <c r="G1089" t="s">
        <v>2379</v>
      </c>
      <c r="H1089" t="s">
        <v>2379</v>
      </c>
      <c r="I1089">
        <v>2</v>
      </c>
      <c r="J1089" t="s">
        <v>2379</v>
      </c>
    </row>
    <row r="1090" spans="1:10" x14ac:dyDescent="0.35">
      <c r="A1090" t="s">
        <v>1281</v>
      </c>
      <c r="B1090">
        <v>27.11</v>
      </c>
      <c r="C1090" t="str">
        <f t="shared" si="32"/>
        <v>Overweight</v>
      </c>
      <c r="D1090">
        <v>6.7</v>
      </c>
      <c r="E1090" t="str">
        <f t="shared" si="33"/>
        <v>Diabetes</v>
      </c>
      <c r="F1090" t="s">
        <v>2379</v>
      </c>
      <c r="G1090" t="s">
        <v>2379</v>
      </c>
      <c r="H1090" t="s">
        <v>2379</v>
      </c>
      <c r="I1090">
        <v>0</v>
      </c>
      <c r="J1090" t="s">
        <v>2379</v>
      </c>
    </row>
    <row r="1091" spans="1:10" x14ac:dyDescent="0.35">
      <c r="A1091" t="s">
        <v>1280</v>
      </c>
      <c r="B1091">
        <v>26.6</v>
      </c>
      <c r="C1091" t="str">
        <f t="shared" ref="C1091:C1154" si="34">IF(B1091&lt;18.5,"Underweight",
 IF(B1091&lt;=24.9,"Normal Weight",
 IF(B1091&lt;=29.9,"Overweight","Obesity")))</f>
        <v>Overweight</v>
      </c>
      <c r="D1091">
        <v>5.27</v>
      </c>
      <c r="E1091" t="str">
        <f t="shared" ref="E1091:E1154" si="35">IF(D1091&lt;5.7,"Normal",IF(D1091&lt;=6.4,"Prediabetes","Diabetes"))</f>
        <v>Normal</v>
      </c>
      <c r="F1091" t="s">
        <v>2381</v>
      </c>
      <c r="G1091" t="s">
        <v>2379</v>
      </c>
      <c r="H1091" t="s">
        <v>2381</v>
      </c>
      <c r="I1091">
        <v>1</v>
      </c>
      <c r="J1091" t="s">
        <v>2379</v>
      </c>
    </row>
    <row r="1092" spans="1:10" x14ac:dyDescent="0.35">
      <c r="A1092" t="s">
        <v>1279</v>
      </c>
      <c r="B1092">
        <v>30.41</v>
      </c>
      <c r="C1092" t="str">
        <f t="shared" si="34"/>
        <v>Obesity</v>
      </c>
      <c r="D1092">
        <v>7.72</v>
      </c>
      <c r="E1092" t="str">
        <f t="shared" si="35"/>
        <v>Diabetes</v>
      </c>
      <c r="F1092" t="s">
        <v>2379</v>
      </c>
      <c r="G1092" t="s">
        <v>2379</v>
      </c>
      <c r="H1092" t="s">
        <v>2379</v>
      </c>
      <c r="I1092">
        <v>0</v>
      </c>
      <c r="J1092" t="s">
        <v>2379</v>
      </c>
    </row>
    <row r="1093" spans="1:10" x14ac:dyDescent="0.35">
      <c r="A1093" t="s">
        <v>1278</v>
      </c>
      <c r="B1093">
        <v>28.98</v>
      </c>
      <c r="C1093" t="str">
        <f t="shared" si="34"/>
        <v>Overweight</v>
      </c>
      <c r="D1093">
        <v>8.68</v>
      </c>
      <c r="E1093" t="str">
        <f t="shared" si="35"/>
        <v>Diabetes</v>
      </c>
      <c r="F1093" t="s">
        <v>2379</v>
      </c>
      <c r="G1093" t="s">
        <v>2379</v>
      </c>
      <c r="H1093" t="s">
        <v>2379</v>
      </c>
      <c r="I1093">
        <v>2</v>
      </c>
      <c r="J1093" t="s">
        <v>2379</v>
      </c>
    </row>
    <row r="1094" spans="1:10" x14ac:dyDescent="0.35">
      <c r="A1094" t="s">
        <v>1277</v>
      </c>
      <c r="B1094">
        <v>31.24</v>
      </c>
      <c r="C1094" t="str">
        <f t="shared" si="34"/>
        <v>Obesity</v>
      </c>
      <c r="D1094">
        <v>9.8000000000000007</v>
      </c>
      <c r="E1094" t="str">
        <f t="shared" si="35"/>
        <v>Diabetes</v>
      </c>
      <c r="F1094" t="s">
        <v>2379</v>
      </c>
      <c r="G1094" t="s">
        <v>2379</v>
      </c>
      <c r="H1094" t="s">
        <v>2379</v>
      </c>
      <c r="I1094">
        <v>0</v>
      </c>
      <c r="J1094" t="s">
        <v>2379</v>
      </c>
    </row>
    <row r="1095" spans="1:10" x14ac:dyDescent="0.35">
      <c r="A1095" t="s">
        <v>1276</v>
      </c>
      <c r="B1095">
        <v>31.54</v>
      </c>
      <c r="C1095" t="str">
        <f t="shared" si="34"/>
        <v>Obesity</v>
      </c>
      <c r="D1095">
        <v>4.4400000000000004</v>
      </c>
      <c r="E1095" t="str">
        <f t="shared" si="35"/>
        <v>Normal</v>
      </c>
      <c r="F1095" t="s">
        <v>2379</v>
      </c>
      <c r="G1095" t="s">
        <v>2379</v>
      </c>
      <c r="H1095" t="s">
        <v>2379</v>
      </c>
      <c r="I1095">
        <v>0</v>
      </c>
      <c r="J1095" t="s">
        <v>2379</v>
      </c>
    </row>
    <row r="1096" spans="1:10" x14ac:dyDescent="0.35">
      <c r="A1096" t="s">
        <v>1275</v>
      </c>
      <c r="B1096">
        <v>38.6</v>
      </c>
      <c r="C1096" t="str">
        <f t="shared" si="34"/>
        <v>Obesity</v>
      </c>
      <c r="D1096">
        <v>7.19</v>
      </c>
      <c r="E1096" t="str">
        <f t="shared" si="35"/>
        <v>Diabetes</v>
      </c>
      <c r="F1096" t="s">
        <v>2381</v>
      </c>
      <c r="G1096" t="s">
        <v>2379</v>
      </c>
      <c r="H1096" t="s">
        <v>2379</v>
      </c>
      <c r="I1096">
        <v>2</v>
      </c>
      <c r="J1096" t="s">
        <v>2379</v>
      </c>
    </row>
    <row r="1097" spans="1:10" x14ac:dyDescent="0.35">
      <c r="A1097" t="s">
        <v>1274</v>
      </c>
      <c r="B1097">
        <v>37.950000000000003</v>
      </c>
      <c r="C1097" t="str">
        <f t="shared" si="34"/>
        <v>Obesity</v>
      </c>
      <c r="D1097">
        <v>6.06</v>
      </c>
      <c r="E1097" t="str">
        <f t="shared" si="35"/>
        <v>Prediabetes</v>
      </c>
      <c r="F1097" t="s">
        <v>2379</v>
      </c>
      <c r="G1097" t="s">
        <v>2379</v>
      </c>
      <c r="H1097" t="s">
        <v>2379</v>
      </c>
      <c r="I1097">
        <v>0</v>
      </c>
      <c r="J1097" t="s">
        <v>2379</v>
      </c>
    </row>
    <row r="1098" spans="1:10" x14ac:dyDescent="0.35">
      <c r="A1098" t="s">
        <v>1273</v>
      </c>
      <c r="B1098">
        <v>38.97</v>
      </c>
      <c r="C1098" t="str">
        <f t="shared" si="34"/>
        <v>Obesity</v>
      </c>
      <c r="D1098">
        <v>5.12</v>
      </c>
      <c r="E1098" t="str">
        <f t="shared" si="35"/>
        <v>Normal</v>
      </c>
      <c r="F1098" t="s">
        <v>2379</v>
      </c>
      <c r="G1098" t="s">
        <v>2379</v>
      </c>
      <c r="H1098" t="s">
        <v>2379</v>
      </c>
      <c r="I1098">
        <v>0</v>
      </c>
      <c r="J1098" t="s">
        <v>2379</v>
      </c>
    </row>
    <row r="1099" spans="1:10" x14ac:dyDescent="0.35">
      <c r="A1099" t="s">
        <v>1272</v>
      </c>
      <c r="B1099">
        <v>21.2</v>
      </c>
      <c r="C1099" t="str">
        <f t="shared" si="34"/>
        <v>Normal Weight</v>
      </c>
      <c r="D1099">
        <v>10.72</v>
      </c>
      <c r="E1099" t="str">
        <f t="shared" si="35"/>
        <v>Diabetes</v>
      </c>
      <c r="F1099" t="s">
        <v>2379</v>
      </c>
      <c r="G1099" t="s">
        <v>2379</v>
      </c>
      <c r="H1099" t="s">
        <v>2379</v>
      </c>
      <c r="I1099">
        <v>0</v>
      </c>
      <c r="J1099" t="s">
        <v>2379</v>
      </c>
    </row>
    <row r="1100" spans="1:10" x14ac:dyDescent="0.35">
      <c r="A1100" t="s">
        <v>1271</v>
      </c>
      <c r="B1100">
        <v>23.96</v>
      </c>
      <c r="C1100" t="str">
        <f t="shared" si="34"/>
        <v>Normal Weight</v>
      </c>
      <c r="D1100">
        <v>9.58</v>
      </c>
      <c r="E1100" t="str">
        <f t="shared" si="35"/>
        <v>Diabetes</v>
      </c>
      <c r="F1100" t="s">
        <v>2381</v>
      </c>
      <c r="G1100" t="s">
        <v>2379</v>
      </c>
      <c r="H1100" t="s">
        <v>2381</v>
      </c>
      <c r="I1100">
        <v>1</v>
      </c>
      <c r="J1100" t="s">
        <v>2379</v>
      </c>
    </row>
    <row r="1101" spans="1:10" x14ac:dyDescent="0.35">
      <c r="A1101" t="s">
        <v>1270</v>
      </c>
      <c r="B1101">
        <v>35.93</v>
      </c>
      <c r="C1101" t="str">
        <f t="shared" si="34"/>
        <v>Obesity</v>
      </c>
      <c r="D1101">
        <v>6.4</v>
      </c>
      <c r="E1101" t="str">
        <f t="shared" si="35"/>
        <v>Prediabetes</v>
      </c>
      <c r="F1101" t="s">
        <v>2381</v>
      </c>
      <c r="G1101" t="s">
        <v>2379</v>
      </c>
      <c r="H1101" t="s">
        <v>2379</v>
      </c>
      <c r="I1101">
        <v>1</v>
      </c>
      <c r="J1101" t="s">
        <v>2379</v>
      </c>
    </row>
    <row r="1102" spans="1:10" x14ac:dyDescent="0.35">
      <c r="A1102" t="s">
        <v>1269</v>
      </c>
      <c r="B1102">
        <v>26.11</v>
      </c>
      <c r="C1102" t="str">
        <f t="shared" si="34"/>
        <v>Overweight</v>
      </c>
      <c r="D1102">
        <v>6.8</v>
      </c>
      <c r="E1102" t="str">
        <f t="shared" si="35"/>
        <v>Diabetes</v>
      </c>
      <c r="F1102" t="s">
        <v>2381</v>
      </c>
      <c r="G1102" t="s">
        <v>2379</v>
      </c>
      <c r="H1102" t="s">
        <v>2379</v>
      </c>
      <c r="I1102">
        <v>2</v>
      </c>
      <c r="J1102" t="s">
        <v>2379</v>
      </c>
    </row>
    <row r="1103" spans="1:10" x14ac:dyDescent="0.35">
      <c r="A1103" t="s">
        <v>1268</v>
      </c>
      <c r="B1103">
        <v>32.299999999999997</v>
      </c>
      <c r="C1103" t="str">
        <f t="shared" si="34"/>
        <v>Obesity</v>
      </c>
      <c r="D1103">
        <v>9.48</v>
      </c>
      <c r="E1103" t="str">
        <f t="shared" si="35"/>
        <v>Diabetes</v>
      </c>
      <c r="F1103" t="s">
        <v>2379</v>
      </c>
      <c r="G1103" t="s">
        <v>2379</v>
      </c>
      <c r="H1103" t="s">
        <v>2379</v>
      </c>
      <c r="I1103">
        <v>2</v>
      </c>
      <c r="J1103" t="s">
        <v>2379</v>
      </c>
    </row>
    <row r="1104" spans="1:10" x14ac:dyDescent="0.35">
      <c r="A1104" t="s">
        <v>1267</v>
      </c>
      <c r="B1104">
        <v>28.69</v>
      </c>
      <c r="C1104" t="str">
        <f t="shared" si="34"/>
        <v>Overweight</v>
      </c>
      <c r="D1104">
        <v>7.45</v>
      </c>
      <c r="E1104" t="str">
        <f t="shared" si="35"/>
        <v>Diabetes</v>
      </c>
      <c r="F1104" t="s">
        <v>2379</v>
      </c>
      <c r="G1104" t="s">
        <v>2379</v>
      </c>
      <c r="H1104" t="s">
        <v>2379</v>
      </c>
      <c r="I1104">
        <v>2</v>
      </c>
      <c r="J1104" t="s">
        <v>2379</v>
      </c>
    </row>
    <row r="1105" spans="1:10" x14ac:dyDescent="0.35">
      <c r="A1105" t="s">
        <v>1266</v>
      </c>
      <c r="B1105">
        <v>31.28</v>
      </c>
      <c r="C1105" t="str">
        <f t="shared" si="34"/>
        <v>Obesity</v>
      </c>
      <c r="D1105">
        <v>6.94</v>
      </c>
      <c r="E1105" t="str">
        <f t="shared" si="35"/>
        <v>Diabetes</v>
      </c>
      <c r="F1105" t="s">
        <v>2381</v>
      </c>
      <c r="G1105" t="s">
        <v>2379</v>
      </c>
      <c r="H1105" t="s">
        <v>2379</v>
      </c>
      <c r="I1105">
        <v>1</v>
      </c>
      <c r="J1105" t="s">
        <v>2379</v>
      </c>
    </row>
    <row r="1106" spans="1:10" x14ac:dyDescent="0.35">
      <c r="A1106" t="s">
        <v>1265</v>
      </c>
      <c r="B1106">
        <v>30.21</v>
      </c>
      <c r="C1106" t="str">
        <f t="shared" si="34"/>
        <v>Obesity</v>
      </c>
      <c r="D1106">
        <v>7.83</v>
      </c>
      <c r="E1106" t="str">
        <f t="shared" si="35"/>
        <v>Diabetes</v>
      </c>
      <c r="F1106" t="s">
        <v>2379</v>
      </c>
      <c r="G1106" t="s">
        <v>2379</v>
      </c>
      <c r="H1106" t="s">
        <v>2379</v>
      </c>
      <c r="I1106">
        <v>0</v>
      </c>
      <c r="J1106" t="s">
        <v>2379</v>
      </c>
    </row>
    <row r="1107" spans="1:10" x14ac:dyDescent="0.35">
      <c r="A1107" t="s">
        <v>1264</v>
      </c>
      <c r="B1107">
        <v>38.28</v>
      </c>
      <c r="C1107" t="str">
        <f t="shared" si="34"/>
        <v>Obesity</v>
      </c>
      <c r="D1107">
        <v>10.17</v>
      </c>
      <c r="E1107" t="str">
        <f t="shared" si="35"/>
        <v>Diabetes</v>
      </c>
      <c r="F1107" t="s">
        <v>2381</v>
      </c>
      <c r="G1107" t="s">
        <v>2379</v>
      </c>
      <c r="H1107" t="s">
        <v>2379</v>
      </c>
      <c r="I1107">
        <v>0</v>
      </c>
      <c r="J1107" t="s">
        <v>2379</v>
      </c>
    </row>
    <row r="1108" spans="1:10" x14ac:dyDescent="0.35">
      <c r="A1108" t="s">
        <v>1263</v>
      </c>
      <c r="B1108">
        <v>29.9</v>
      </c>
      <c r="C1108" t="str">
        <f t="shared" si="34"/>
        <v>Overweight</v>
      </c>
      <c r="D1108">
        <v>8.9600000000000009</v>
      </c>
      <c r="E1108" t="str">
        <f t="shared" si="35"/>
        <v>Diabetes</v>
      </c>
      <c r="F1108" t="s">
        <v>2381</v>
      </c>
      <c r="G1108" t="s">
        <v>2379</v>
      </c>
      <c r="H1108" t="s">
        <v>2379</v>
      </c>
      <c r="I1108">
        <v>0</v>
      </c>
      <c r="J1108" t="s">
        <v>2379</v>
      </c>
    </row>
    <row r="1109" spans="1:10" x14ac:dyDescent="0.35">
      <c r="A1109" t="s">
        <v>1262</v>
      </c>
      <c r="B1109">
        <v>23.18</v>
      </c>
      <c r="C1109" t="str">
        <f t="shared" si="34"/>
        <v>Normal Weight</v>
      </c>
      <c r="D1109">
        <v>6.96</v>
      </c>
      <c r="E1109" t="str">
        <f t="shared" si="35"/>
        <v>Diabetes</v>
      </c>
      <c r="F1109" t="s">
        <v>2381</v>
      </c>
      <c r="G1109" t="s">
        <v>2379</v>
      </c>
      <c r="H1109" t="s">
        <v>2379</v>
      </c>
      <c r="I1109">
        <v>2</v>
      </c>
      <c r="J1109" t="s">
        <v>2379</v>
      </c>
    </row>
    <row r="1110" spans="1:10" x14ac:dyDescent="0.35">
      <c r="A1110" t="s">
        <v>1261</v>
      </c>
      <c r="B1110">
        <v>33.020000000000003</v>
      </c>
      <c r="C1110" t="str">
        <f t="shared" si="34"/>
        <v>Obesity</v>
      </c>
      <c r="D1110">
        <v>5.07</v>
      </c>
      <c r="E1110" t="str">
        <f t="shared" si="35"/>
        <v>Normal</v>
      </c>
      <c r="F1110" t="s">
        <v>2381</v>
      </c>
      <c r="G1110" t="s">
        <v>2379</v>
      </c>
      <c r="H1110" t="s">
        <v>2379</v>
      </c>
      <c r="I1110">
        <v>0</v>
      </c>
      <c r="J1110" t="s">
        <v>2379</v>
      </c>
    </row>
    <row r="1111" spans="1:10" x14ac:dyDescent="0.35">
      <c r="A1111" t="s">
        <v>1260</v>
      </c>
      <c r="B1111">
        <v>27.29</v>
      </c>
      <c r="C1111" t="str">
        <f t="shared" si="34"/>
        <v>Overweight</v>
      </c>
      <c r="D1111">
        <v>5.85</v>
      </c>
      <c r="E1111" t="str">
        <f t="shared" si="35"/>
        <v>Prediabetes</v>
      </c>
      <c r="F1111" t="s">
        <v>2379</v>
      </c>
      <c r="G1111" t="s">
        <v>2379</v>
      </c>
      <c r="H1111" t="s">
        <v>2379</v>
      </c>
      <c r="I1111">
        <v>2</v>
      </c>
      <c r="J1111" t="s">
        <v>2379</v>
      </c>
    </row>
    <row r="1112" spans="1:10" x14ac:dyDescent="0.35">
      <c r="A1112" t="s">
        <v>1259</v>
      </c>
      <c r="B1112">
        <v>23.18</v>
      </c>
      <c r="C1112" t="str">
        <f t="shared" si="34"/>
        <v>Normal Weight</v>
      </c>
      <c r="D1112">
        <v>10.56</v>
      </c>
      <c r="E1112" t="str">
        <f t="shared" si="35"/>
        <v>Diabetes</v>
      </c>
      <c r="F1112" t="s">
        <v>2379</v>
      </c>
      <c r="G1112" t="s">
        <v>2379</v>
      </c>
      <c r="H1112" t="s">
        <v>2379</v>
      </c>
      <c r="I1112">
        <v>2</v>
      </c>
      <c r="J1112" t="s">
        <v>2379</v>
      </c>
    </row>
    <row r="1113" spans="1:10" x14ac:dyDescent="0.35">
      <c r="A1113" t="s">
        <v>1258</v>
      </c>
      <c r="B1113">
        <v>32.659999999999997</v>
      </c>
      <c r="C1113" t="str">
        <f t="shared" si="34"/>
        <v>Obesity</v>
      </c>
      <c r="D1113">
        <v>8.92</v>
      </c>
      <c r="E1113" t="str">
        <f t="shared" si="35"/>
        <v>Diabetes</v>
      </c>
      <c r="F1113" t="s">
        <v>2381</v>
      </c>
      <c r="G1113" t="s">
        <v>2379</v>
      </c>
      <c r="H1113" t="s">
        <v>2379</v>
      </c>
      <c r="I1113">
        <v>0</v>
      </c>
      <c r="J1113" t="s">
        <v>2379</v>
      </c>
    </row>
    <row r="1114" spans="1:10" x14ac:dyDescent="0.35">
      <c r="A1114" t="s">
        <v>1257</v>
      </c>
      <c r="B1114">
        <v>30.78</v>
      </c>
      <c r="C1114" t="str">
        <f t="shared" si="34"/>
        <v>Obesity</v>
      </c>
      <c r="D1114">
        <v>8.6300000000000008</v>
      </c>
      <c r="E1114" t="str">
        <f t="shared" si="35"/>
        <v>Diabetes</v>
      </c>
      <c r="F1114" t="s">
        <v>2379</v>
      </c>
      <c r="G1114" t="s">
        <v>2379</v>
      </c>
      <c r="H1114" t="s">
        <v>2379</v>
      </c>
      <c r="I1114">
        <v>0</v>
      </c>
      <c r="J1114" t="s">
        <v>2379</v>
      </c>
    </row>
    <row r="1115" spans="1:10" x14ac:dyDescent="0.35">
      <c r="A1115" t="s">
        <v>1256</v>
      </c>
      <c r="B1115">
        <v>47.2</v>
      </c>
      <c r="C1115" t="str">
        <f t="shared" si="34"/>
        <v>Obesity</v>
      </c>
      <c r="D1115">
        <v>6.29</v>
      </c>
      <c r="E1115" t="str">
        <f t="shared" si="35"/>
        <v>Prediabetes</v>
      </c>
      <c r="F1115" t="s">
        <v>2381</v>
      </c>
      <c r="G1115" t="s">
        <v>2379</v>
      </c>
      <c r="H1115" t="s">
        <v>2381</v>
      </c>
      <c r="I1115">
        <v>1</v>
      </c>
      <c r="J1115" t="s">
        <v>2379</v>
      </c>
    </row>
    <row r="1116" spans="1:10" x14ac:dyDescent="0.35">
      <c r="A1116" t="s">
        <v>1255</v>
      </c>
      <c r="B1116">
        <v>31.6</v>
      </c>
      <c r="C1116" t="str">
        <f t="shared" si="34"/>
        <v>Obesity</v>
      </c>
      <c r="D1116">
        <v>5.75</v>
      </c>
      <c r="E1116" t="str">
        <f t="shared" si="35"/>
        <v>Prediabetes</v>
      </c>
      <c r="F1116" t="s">
        <v>2379</v>
      </c>
      <c r="G1116" t="s">
        <v>2379</v>
      </c>
      <c r="H1116" t="s">
        <v>2379</v>
      </c>
      <c r="I1116">
        <v>2</v>
      </c>
      <c r="J1116" t="s">
        <v>2379</v>
      </c>
    </row>
    <row r="1117" spans="1:10" x14ac:dyDescent="0.35">
      <c r="A1117" t="s">
        <v>1254</v>
      </c>
      <c r="B1117">
        <v>33.914999999999999</v>
      </c>
      <c r="C1117" t="str">
        <f t="shared" si="34"/>
        <v>Obesity</v>
      </c>
      <c r="D1117">
        <v>6.66</v>
      </c>
      <c r="E1117" t="str">
        <f t="shared" si="35"/>
        <v>Diabetes</v>
      </c>
      <c r="F1117" t="s">
        <v>2381</v>
      </c>
      <c r="G1117" t="s">
        <v>2379</v>
      </c>
      <c r="H1117" t="s">
        <v>2379</v>
      </c>
      <c r="I1117">
        <v>1</v>
      </c>
      <c r="J1117" t="s">
        <v>2379</v>
      </c>
    </row>
    <row r="1118" spans="1:10" x14ac:dyDescent="0.35">
      <c r="A1118" t="s">
        <v>1253</v>
      </c>
      <c r="B1118">
        <v>23.54</v>
      </c>
      <c r="C1118" t="str">
        <f t="shared" si="34"/>
        <v>Normal Weight</v>
      </c>
      <c r="D1118">
        <v>5.0999999999999996</v>
      </c>
      <c r="E1118" t="str">
        <f t="shared" si="35"/>
        <v>Normal</v>
      </c>
      <c r="F1118" t="s">
        <v>2379</v>
      </c>
      <c r="G1118" t="s">
        <v>2379</v>
      </c>
      <c r="H1118" t="s">
        <v>2379</v>
      </c>
      <c r="I1118">
        <v>2</v>
      </c>
      <c r="J1118" t="s">
        <v>2379</v>
      </c>
    </row>
    <row r="1119" spans="1:10" x14ac:dyDescent="0.35">
      <c r="A1119" t="s">
        <v>1252</v>
      </c>
      <c r="B1119">
        <v>27.074999999999999</v>
      </c>
      <c r="C1119" t="str">
        <f t="shared" si="34"/>
        <v>Overweight</v>
      </c>
      <c r="D1119">
        <v>4.41</v>
      </c>
      <c r="E1119" t="str">
        <f t="shared" si="35"/>
        <v>Normal</v>
      </c>
      <c r="F1119" t="s">
        <v>2379</v>
      </c>
      <c r="G1119" t="s">
        <v>2379</v>
      </c>
      <c r="H1119" t="s">
        <v>2379</v>
      </c>
      <c r="I1119">
        <v>2</v>
      </c>
      <c r="J1119" t="s">
        <v>2379</v>
      </c>
    </row>
    <row r="1120" spans="1:10" x14ac:dyDescent="0.35">
      <c r="A1120" t="s">
        <v>1251</v>
      </c>
      <c r="B1120">
        <v>25.8</v>
      </c>
      <c r="C1120" t="str">
        <f t="shared" si="34"/>
        <v>Overweight</v>
      </c>
      <c r="D1120">
        <v>5.52</v>
      </c>
      <c r="E1120" t="str">
        <f t="shared" si="35"/>
        <v>Normal</v>
      </c>
      <c r="F1120" t="s">
        <v>2381</v>
      </c>
      <c r="G1120" t="s">
        <v>2379</v>
      </c>
      <c r="H1120" t="s">
        <v>2379</v>
      </c>
      <c r="I1120">
        <v>0</v>
      </c>
      <c r="J1120" t="s">
        <v>2379</v>
      </c>
    </row>
    <row r="1121" spans="1:10" x14ac:dyDescent="0.35">
      <c r="A1121" t="s">
        <v>1250</v>
      </c>
      <c r="B1121">
        <v>36.1</v>
      </c>
      <c r="C1121" t="str">
        <f t="shared" si="34"/>
        <v>Obesity</v>
      </c>
      <c r="D1121">
        <v>4.62</v>
      </c>
      <c r="E1121" t="str">
        <f t="shared" si="35"/>
        <v>Normal</v>
      </c>
      <c r="F1121" t="s">
        <v>2381</v>
      </c>
      <c r="G1121" t="s">
        <v>2379</v>
      </c>
      <c r="H1121" t="s">
        <v>2381</v>
      </c>
      <c r="I1121">
        <v>1</v>
      </c>
      <c r="J1121" t="s">
        <v>2379</v>
      </c>
    </row>
    <row r="1122" spans="1:10" x14ac:dyDescent="0.35">
      <c r="A1122" t="s">
        <v>1249</v>
      </c>
      <c r="B1122">
        <v>30.495000000000001</v>
      </c>
      <c r="C1122" t="str">
        <f t="shared" si="34"/>
        <v>Obesity</v>
      </c>
      <c r="D1122">
        <v>5.74</v>
      </c>
      <c r="E1122" t="str">
        <f t="shared" si="35"/>
        <v>Prediabetes</v>
      </c>
      <c r="F1122" t="s">
        <v>2381</v>
      </c>
      <c r="G1122" t="s">
        <v>2379</v>
      </c>
      <c r="H1122" t="s">
        <v>2381</v>
      </c>
      <c r="I1122">
        <v>1</v>
      </c>
      <c r="J1122" t="s">
        <v>2379</v>
      </c>
    </row>
    <row r="1123" spans="1:10" x14ac:dyDescent="0.35">
      <c r="A1123" t="s">
        <v>1248</v>
      </c>
      <c r="B1123">
        <v>21.4</v>
      </c>
      <c r="C1123" t="str">
        <f t="shared" si="34"/>
        <v>Normal Weight</v>
      </c>
      <c r="D1123">
        <v>6.3</v>
      </c>
      <c r="E1123" t="str">
        <f t="shared" si="35"/>
        <v>Prediabetes</v>
      </c>
      <c r="F1123" t="s">
        <v>2381</v>
      </c>
      <c r="G1123" t="s">
        <v>2379</v>
      </c>
      <c r="H1123" t="s">
        <v>2381</v>
      </c>
      <c r="I1123">
        <v>1</v>
      </c>
      <c r="J1123" t="s">
        <v>2379</v>
      </c>
    </row>
    <row r="1124" spans="1:10" x14ac:dyDescent="0.35">
      <c r="A1124" t="s">
        <v>1247</v>
      </c>
      <c r="B1124">
        <v>32.299999999999997</v>
      </c>
      <c r="C1124" t="str">
        <f t="shared" si="34"/>
        <v>Obesity</v>
      </c>
      <c r="D1124">
        <v>10.27</v>
      </c>
      <c r="E1124" t="str">
        <f t="shared" si="35"/>
        <v>Diabetes</v>
      </c>
      <c r="F1124" t="s">
        <v>2379</v>
      </c>
      <c r="G1124" t="s">
        <v>2379</v>
      </c>
      <c r="H1124" t="s">
        <v>2379</v>
      </c>
      <c r="I1124">
        <v>0</v>
      </c>
      <c r="J1124" t="s">
        <v>2379</v>
      </c>
    </row>
    <row r="1125" spans="1:10" x14ac:dyDescent="0.35">
      <c r="A1125" t="s">
        <v>1246</v>
      </c>
      <c r="B1125">
        <v>29.78</v>
      </c>
      <c r="C1125" t="str">
        <f t="shared" si="34"/>
        <v>Overweight</v>
      </c>
      <c r="D1125">
        <v>5.85</v>
      </c>
      <c r="E1125" t="str">
        <f t="shared" si="35"/>
        <v>Prediabetes</v>
      </c>
      <c r="F1125" t="s">
        <v>2379</v>
      </c>
      <c r="G1125" t="s">
        <v>2379</v>
      </c>
      <c r="H1125" t="s">
        <v>2381</v>
      </c>
      <c r="I1125">
        <v>1</v>
      </c>
      <c r="J1125" t="s">
        <v>2379</v>
      </c>
    </row>
    <row r="1126" spans="1:10" x14ac:dyDescent="0.35">
      <c r="A1126" t="s">
        <v>1245</v>
      </c>
      <c r="B1126">
        <v>34.76</v>
      </c>
      <c r="C1126" t="str">
        <f t="shared" si="34"/>
        <v>Obesity</v>
      </c>
      <c r="D1126">
        <v>5.92</v>
      </c>
      <c r="E1126" t="str">
        <f t="shared" si="35"/>
        <v>Prediabetes</v>
      </c>
      <c r="F1126" t="s">
        <v>2381</v>
      </c>
      <c r="G1126" t="s">
        <v>2379</v>
      </c>
      <c r="H1126" t="s">
        <v>2379</v>
      </c>
      <c r="I1126">
        <v>1</v>
      </c>
      <c r="J1126" t="s">
        <v>2379</v>
      </c>
    </row>
    <row r="1127" spans="1:10" x14ac:dyDescent="0.35">
      <c r="A1127" t="s">
        <v>1244</v>
      </c>
      <c r="B1127">
        <v>18.335000000000001</v>
      </c>
      <c r="C1127" t="str">
        <f t="shared" si="34"/>
        <v>Underweight</v>
      </c>
      <c r="D1127">
        <v>10.01</v>
      </c>
      <c r="E1127" t="str">
        <f t="shared" si="35"/>
        <v>Diabetes</v>
      </c>
      <c r="F1127" t="s">
        <v>2381</v>
      </c>
      <c r="G1127" t="s">
        <v>2379</v>
      </c>
      <c r="H1127" t="s">
        <v>2379</v>
      </c>
      <c r="I1127">
        <v>2</v>
      </c>
      <c r="J1127" t="s">
        <v>2379</v>
      </c>
    </row>
    <row r="1128" spans="1:10" x14ac:dyDescent="0.35">
      <c r="A1128" t="s">
        <v>1243</v>
      </c>
      <c r="B1128">
        <v>32.299999999999997</v>
      </c>
      <c r="C1128" t="str">
        <f t="shared" si="34"/>
        <v>Obesity</v>
      </c>
      <c r="D1128">
        <v>9.59</v>
      </c>
      <c r="E1128" t="str">
        <f t="shared" si="35"/>
        <v>Diabetes</v>
      </c>
      <c r="F1128" t="s">
        <v>2379</v>
      </c>
      <c r="G1128" t="s">
        <v>2379</v>
      </c>
      <c r="H1128" t="s">
        <v>2379</v>
      </c>
      <c r="I1128">
        <v>0</v>
      </c>
      <c r="J1128" t="s">
        <v>2379</v>
      </c>
    </row>
    <row r="1129" spans="1:10" x14ac:dyDescent="0.35">
      <c r="A1129" t="s">
        <v>1242</v>
      </c>
      <c r="B1129">
        <v>27.74</v>
      </c>
      <c r="C1129" t="str">
        <f t="shared" si="34"/>
        <v>Overweight</v>
      </c>
      <c r="D1129">
        <v>10.37</v>
      </c>
      <c r="E1129" t="str">
        <f t="shared" si="35"/>
        <v>Diabetes</v>
      </c>
      <c r="F1129" t="s">
        <v>2379</v>
      </c>
      <c r="G1129" t="s">
        <v>2379</v>
      </c>
      <c r="H1129" t="s">
        <v>2379</v>
      </c>
      <c r="I1129">
        <v>0</v>
      </c>
      <c r="J1129" t="s">
        <v>2379</v>
      </c>
    </row>
    <row r="1130" spans="1:10" x14ac:dyDescent="0.35">
      <c r="A1130" t="s">
        <v>1241</v>
      </c>
      <c r="B1130">
        <v>24</v>
      </c>
      <c r="C1130" t="str">
        <f t="shared" si="34"/>
        <v>Normal Weight</v>
      </c>
      <c r="D1130">
        <v>4.01</v>
      </c>
      <c r="E1130" t="str">
        <f t="shared" si="35"/>
        <v>Normal</v>
      </c>
      <c r="F1130" t="s">
        <v>2381</v>
      </c>
      <c r="G1130" t="s">
        <v>2379</v>
      </c>
      <c r="H1130" t="s">
        <v>2379</v>
      </c>
      <c r="I1130">
        <v>1</v>
      </c>
      <c r="J1130" t="s">
        <v>2379</v>
      </c>
    </row>
    <row r="1131" spans="1:10" x14ac:dyDescent="0.35">
      <c r="A1131" t="s">
        <v>1240</v>
      </c>
      <c r="B1131">
        <v>31.78</v>
      </c>
      <c r="C1131" t="str">
        <f t="shared" si="34"/>
        <v>Obesity</v>
      </c>
      <c r="D1131">
        <v>4.24</v>
      </c>
      <c r="E1131" t="str">
        <f t="shared" si="35"/>
        <v>Normal</v>
      </c>
      <c r="F1131" t="s">
        <v>2381</v>
      </c>
      <c r="G1131" t="s">
        <v>2379</v>
      </c>
      <c r="H1131" t="s">
        <v>2381</v>
      </c>
      <c r="I1131">
        <v>1</v>
      </c>
      <c r="J1131" t="s">
        <v>2379</v>
      </c>
    </row>
    <row r="1132" spans="1:10" x14ac:dyDescent="0.35">
      <c r="A1132" t="s">
        <v>1239</v>
      </c>
      <c r="B1132">
        <v>32.25</v>
      </c>
      <c r="C1132" t="str">
        <f t="shared" si="34"/>
        <v>Obesity</v>
      </c>
      <c r="D1132">
        <v>5.36</v>
      </c>
      <c r="E1132" t="str">
        <f t="shared" si="35"/>
        <v>Normal</v>
      </c>
      <c r="F1132" t="s">
        <v>2381</v>
      </c>
      <c r="G1132" t="s">
        <v>2379</v>
      </c>
      <c r="H1132" t="s">
        <v>2379</v>
      </c>
      <c r="I1132">
        <v>0</v>
      </c>
      <c r="J1132" t="s">
        <v>2379</v>
      </c>
    </row>
    <row r="1133" spans="1:10" x14ac:dyDescent="0.35">
      <c r="A1133" t="s">
        <v>1238</v>
      </c>
      <c r="B1133">
        <v>30.114999999999998</v>
      </c>
      <c r="C1133" t="str">
        <f t="shared" si="34"/>
        <v>Obesity</v>
      </c>
      <c r="D1133">
        <v>4.99</v>
      </c>
      <c r="E1133" t="str">
        <f t="shared" si="35"/>
        <v>Normal</v>
      </c>
      <c r="F1133" t="s">
        <v>2379</v>
      </c>
      <c r="G1133" t="s">
        <v>2379</v>
      </c>
      <c r="H1133" t="s">
        <v>2379</v>
      </c>
      <c r="I1133">
        <v>2</v>
      </c>
      <c r="J1133" t="s">
        <v>2379</v>
      </c>
    </row>
    <row r="1134" spans="1:10" x14ac:dyDescent="0.35">
      <c r="A1134" t="s">
        <v>1237</v>
      </c>
      <c r="B1134">
        <v>22.41</v>
      </c>
      <c r="C1134" t="str">
        <f t="shared" si="34"/>
        <v>Normal Weight</v>
      </c>
      <c r="D1134">
        <v>8.68</v>
      </c>
      <c r="E1134" t="str">
        <f t="shared" si="35"/>
        <v>Diabetes</v>
      </c>
      <c r="F1134" t="s">
        <v>2379</v>
      </c>
      <c r="G1134" t="s">
        <v>2379</v>
      </c>
      <c r="H1134" t="s">
        <v>2379</v>
      </c>
      <c r="I1134">
        <v>0</v>
      </c>
      <c r="J1134" t="s">
        <v>2379</v>
      </c>
    </row>
    <row r="1135" spans="1:10" x14ac:dyDescent="0.35">
      <c r="A1135" t="s">
        <v>1236</v>
      </c>
      <c r="B1135">
        <v>45.72</v>
      </c>
      <c r="C1135" t="str">
        <f t="shared" si="34"/>
        <v>Obesity</v>
      </c>
      <c r="D1135">
        <v>4.2300000000000004</v>
      </c>
      <c r="E1135" t="str">
        <f t="shared" si="35"/>
        <v>Normal</v>
      </c>
      <c r="F1135" t="s">
        <v>2381</v>
      </c>
      <c r="G1135" t="s">
        <v>2379</v>
      </c>
      <c r="H1135" t="s">
        <v>2379</v>
      </c>
      <c r="I1135">
        <v>0</v>
      </c>
      <c r="J1135" t="s">
        <v>2379</v>
      </c>
    </row>
    <row r="1136" spans="1:10" x14ac:dyDescent="0.35">
      <c r="A1136" t="s">
        <v>1235</v>
      </c>
      <c r="B1136">
        <v>25</v>
      </c>
      <c r="C1136" t="str">
        <f t="shared" si="34"/>
        <v>Overweight</v>
      </c>
      <c r="D1136">
        <v>5.32</v>
      </c>
      <c r="E1136" t="str">
        <f t="shared" si="35"/>
        <v>Normal</v>
      </c>
      <c r="F1136" t="s">
        <v>2381</v>
      </c>
      <c r="G1136" t="s">
        <v>2379</v>
      </c>
      <c r="H1136" t="s">
        <v>2379</v>
      </c>
      <c r="I1136">
        <v>2</v>
      </c>
      <c r="J1136" t="s">
        <v>2379</v>
      </c>
    </row>
    <row r="1137" spans="1:10" x14ac:dyDescent="0.35">
      <c r="A1137" t="s">
        <v>1234</v>
      </c>
      <c r="B1137">
        <v>39.5</v>
      </c>
      <c r="C1137" t="str">
        <f t="shared" si="34"/>
        <v>Obesity</v>
      </c>
      <c r="D1137">
        <v>6.66</v>
      </c>
      <c r="E1137" t="str">
        <f t="shared" si="35"/>
        <v>Diabetes</v>
      </c>
      <c r="F1137" t="s">
        <v>2379</v>
      </c>
      <c r="G1137" t="s">
        <v>2379</v>
      </c>
      <c r="H1137" t="s">
        <v>2379</v>
      </c>
      <c r="I1137">
        <v>0</v>
      </c>
      <c r="J1137" t="s">
        <v>2379</v>
      </c>
    </row>
    <row r="1138" spans="1:10" x14ac:dyDescent="0.35">
      <c r="A1138" t="s">
        <v>1233</v>
      </c>
      <c r="B1138">
        <v>37.729999999999997</v>
      </c>
      <c r="C1138" t="str">
        <f t="shared" si="34"/>
        <v>Obesity</v>
      </c>
      <c r="D1138">
        <v>7.4</v>
      </c>
      <c r="E1138" t="str">
        <f t="shared" si="35"/>
        <v>Diabetes</v>
      </c>
      <c r="F1138" t="s">
        <v>2379</v>
      </c>
      <c r="G1138" t="s">
        <v>2379</v>
      </c>
      <c r="H1138" t="s">
        <v>2379</v>
      </c>
      <c r="I1138">
        <v>0</v>
      </c>
      <c r="J1138" t="s">
        <v>2379</v>
      </c>
    </row>
    <row r="1139" spans="1:10" x14ac:dyDescent="0.35">
      <c r="A1139" t="s">
        <v>1232</v>
      </c>
      <c r="B1139">
        <v>40.659999999999997</v>
      </c>
      <c r="C1139" t="str">
        <f t="shared" si="34"/>
        <v>Obesity</v>
      </c>
      <c r="D1139">
        <v>10.08</v>
      </c>
      <c r="E1139" t="str">
        <f t="shared" si="35"/>
        <v>Diabetes</v>
      </c>
      <c r="F1139" t="s">
        <v>2379</v>
      </c>
      <c r="G1139" t="s">
        <v>2379</v>
      </c>
      <c r="H1139" t="s">
        <v>2379</v>
      </c>
      <c r="I1139">
        <v>0</v>
      </c>
      <c r="J1139" t="s">
        <v>2379</v>
      </c>
    </row>
    <row r="1140" spans="1:10" x14ac:dyDescent="0.35">
      <c r="A1140" t="s">
        <v>1231</v>
      </c>
      <c r="B1140">
        <v>34.200000000000003</v>
      </c>
      <c r="C1140" t="str">
        <f t="shared" si="34"/>
        <v>Obesity</v>
      </c>
      <c r="D1140">
        <v>8.58</v>
      </c>
      <c r="E1140" t="str">
        <f t="shared" si="35"/>
        <v>Diabetes</v>
      </c>
      <c r="F1140" t="s">
        <v>2379</v>
      </c>
      <c r="G1140" t="s">
        <v>2379</v>
      </c>
      <c r="H1140" t="s">
        <v>2379</v>
      </c>
      <c r="I1140">
        <v>0</v>
      </c>
      <c r="J1140" t="s">
        <v>2379</v>
      </c>
    </row>
    <row r="1141" spans="1:10" x14ac:dyDescent="0.35">
      <c r="A1141" t="s">
        <v>1230</v>
      </c>
      <c r="B1141">
        <v>46.51</v>
      </c>
      <c r="C1141" t="str">
        <f t="shared" si="34"/>
        <v>Obesity</v>
      </c>
      <c r="D1141">
        <v>5.84</v>
      </c>
      <c r="E1141" t="str">
        <f t="shared" si="35"/>
        <v>Prediabetes</v>
      </c>
      <c r="F1141" t="s">
        <v>2379</v>
      </c>
      <c r="G1141" t="s">
        <v>2379</v>
      </c>
      <c r="H1141" t="s">
        <v>2379</v>
      </c>
      <c r="I1141">
        <v>1</v>
      </c>
      <c r="J1141" t="s">
        <v>2379</v>
      </c>
    </row>
    <row r="1142" spans="1:10" x14ac:dyDescent="0.35">
      <c r="A1142" t="s">
        <v>1229</v>
      </c>
      <c r="B1142">
        <v>28.88</v>
      </c>
      <c r="C1142" t="str">
        <f t="shared" si="34"/>
        <v>Overweight</v>
      </c>
      <c r="D1142">
        <v>4.8600000000000003</v>
      </c>
      <c r="E1142" t="str">
        <f t="shared" si="35"/>
        <v>Normal</v>
      </c>
      <c r="F1142" t="s">
        <v>2381</v>
      </c>
      <c r="G1142" t="s">
        <v>2379</v>
      </c>
      <c r="H1142" t="s">
        <v>2381</v>
      </c>
      <c r="I1142">
        <v>1</v>
      </c>
      <c r="J1142" t="s">
        <v>2379</v>
      </c>
    </row>
    <row r="1143" spans="1:10" x14ac:dyDescent="0.35">
      <c r="A1143" t="s">
        <v>1228</v>
      </c>
      <c r="B1143">
        <v>33.914999999999999</v>
      </c>
      <c r="C1143" t="str">
        <f t="shared" si="34"/>
        <v>Obesity</v>
      </c>
      <c r="D1143">
        <v>11.52</v>
      </c>
      <c r="E1143" t="str">
        <f t="shared" si="35"/>
        <v>Diabetes</v>
      </c>
      <c r="F1143" t="s">
        <v>2379</v>
      </c>
      <c r="G1143" t="s">
        <v>2379</v>
      </c>
      <c r="H1143" t="s">
        <v>2379</v>
      </c>
      <c r="I1143">
        <v>0</v>
      </c>
      <c r="J1143" t="s">
        <v>2379</v>
      </c>
    </row>
    <row r="1144" spans="1:10" x14ac:dyDescent="0.35">
      <c r="A1144" t="s">
        <v>1227</v>
      </c>
      <c r="B1144">
        <v>24.32</v>
      </c>
      <c r="C1144" t="str">
        <f t="shared" si="34"/>
        <v>Normal Weight</v>
      </c>
      <c r="D1144">
        <v>6.15</v>
      </c>
      <c r="E1144" t="str">
        <f t="shared" si="35"/>
        <v>Prediabetes</v>
      </c>
      <c r="F1144" t="s">
        <v>2381</v>
      </c>
      <c r="G1144" t="s">
        <v>2379</v>
      </c>
      <c r="H1144" t="s">
        <v>2381</v>
      </c>
      <c r="I1144">
        <v>1</v>
      </c>
      <c r="J1144" t="s">
        <v>2379</v>
      </c>
    </row>
    <row r="1145" spans="1:10" x14ac:dyDescent="0.35">
      <c r="A1145" t="s">
        <v>1226</v>
      </c>
      <c r="B1145">
        <v>25.8</v>
      </c>
      <c r="C1145" t="str">
        <f t="shared" si="34"/>
        <v>Overweight</v>
      </c>
      <c r="D1145">
        <v>9.94</v>
      </c>
      <c r="E1145" t="str">
        <f t="shared" si="35"/>
        <v>Diabetes</v>
      </c>
      <c r="F1145" t="s">
        <v>2379</v>
      </c>
      <c r="G1145" t="s">
        <v>2379</v>
      </c>
      <c r="H1145" t="s">
        <v>2379</v>
      </c>
      <c r="I1145">
        <v>0</v>
      </c>
      <c r="J1145" t="s">
        <v>2379</v>
      </c>
    </row>
    <row r="1146" spans="1:10" x14ac:dyDescent="0.35">
      <c r="A1146" t="s">
        <v>1225</v>
      </c>
      <c r="B1146">
        <v>21.56</v>
      </c>
      <c r="C1146" t="str">
        <f t="shared" si="34"/>
        <v>Normal Weight</v>
      </c>
      <c r="D1146">
        <v>10.56</v>
      </c>
      <c r="E1146" t="str">
        <f t="shared" si="35"/>
        <v>Diabetes</v>
      </c>
      <c r="F1146" t="s">
        <v>2379</v>
      </c>
      <c r="G1146" t="s">
        <v>2379</v>
      </c>
      <c r="H1146" t="s">
        <v>2379</v>
      </c>
      <c r="I1146">
        <v>0</v>
      </c>
      <c r="J1146" t="s">
        <v>2379</v>
      </c>
    </row>
    <row r="1147" spans="1:10" x14ac:dyDescent="0.35">
      <c r="A1147" t="s">
        <v>1224</v>
      </c>
      <c r="B1147">
        <v>31.6</v>
      </c>
      <c r="C1147" t="str">
        <f t="shared" si="34"/>
        <v>Obesity</v>
      </c>
      <c r="D1147">
        <v>6.79</v>
      </c>
      <c r="E1147" t="str">
        <f t="shared" si="35"/>
        <v>Diabetes</v>
      </c>
      <c r="F1147" t="s">
        <v>2379</v>
      </c>
      <c r="G1147" t="s">
        <v>2379</v>
      </c>
      <c r="H1147" t="s">
        <v>2379</v>
      </c>
      <c r="I1147">
        <v>0</v>
      </c>
      <c r="J1147" t="s">
        <v>2379</v>
      </c>
    </row>
    <row r="1148" spans="1:10" x14ac:dyDescent="0.35">
      <c r="A1148" t="s">
        <v>1223</v>
      </c>
      <c r="B1148">
        <v>42.93</v>
      </c>
      <c r="C1148" t="str">
        <f t="shared" si="34"/>
        <v>Obesity</v>
      </c>
      <c r="D1148">
        <v>4.8</v>
      </c>
      <c r="E1148" t="str">
        <f t="shared" si="35"/>
        <v>Normal</v>
      </c>
      <c r="F1148" t="s">
        <v>2379</v>
      </c>
      <c r="G1148" t="s">
        <v>2379</v>
      </c>
      <c r="H1148" t="s">
        <v>2379</v>
      </c>
      <c r="I1148">
        <v>1</v>
      </c>
      <c r="J1148" t="s">
        <v>2379</v>
      </c>
    </row>
    <row r="1149" spans="1:10" x14ac:dyDescent="0.35">
      <c r="A1149" t="s">
        <v>1222</v>
      </c>
      <c r="B1149">
        <v>26.72</v>
      </c>
      <c r="C1149" t="str">
        <f t="shared" si="34"/>
        <v>Overweight</v>
      </c>
      <c r="D1149">
        <v>5.75</v>
      </c>
      <c r="E1149" t="str">
        <f t="shared" si="35"/>
        <v>Prediabetes</v>
      </c>
      <c r="F1149" t="s">
        <v>2379</v>
      </c>
      <c r="G1149" t="s">
        <v>2379</v>
      </c>
      <c r="H1149" t="s">
        <v>2379</v>
      </c>
      <c r="I1149">
        <v>2</v>
      </c>
      <c r="J1149" t="s">
        <v>2379</v>
      </c>
    </row>
    <row r="1150" spans="1:10" x14ac:dyDescent="0.35">
      <c r="A1150" t="s">
        <v>1221</v>
      </c>
      <c r="B1150">
        <v>26.67</v>
      </c>
      <c r="C1150" t="str">
        <f t="shared" si="34"/>
        <v>Overweight</v>
      </c>
      <c r="D1150">
        <v>5.81</v>
      </c>
      <c r="E1150" t="str">
        <f t="shared" si="35"/>
        <v>Prediabetes</v>
      </c>
      <c r="F1150" t="s">
        <v>2379</v>
      </c>
      <c r="G1150" t="s">
        <v>2379</v>
      </c>
      <c r="H1150" t="s">
        <v>2379</v>
      </c>
      <c r="I1150">
        <v>2</v>
      </c>
      <c r="J1150" t="s">
        <v>2379</v>
      </c>
    </row>
    <row r="1151" spans="1:10" x14ac:dyDescent="0.35">
      <c r="A1151" t="s">
        <v>1220</v>
      </c>
      <c r="B1151">
        <v>42.68</v>
      </c>
      <c r="C1151" t="str">
        <f t="shared" si="34"/>
        <v>Obesity</v>
      </c>
      <c r="D1151">
        <v>9.2799999999999994</v>
      </c>
      <c r="E1151" t="str">
        <f t="shared" si="35"/>
        <v>Diabetes</v>
      </c>
      <c r="F1151" t="s">
        <v>2379</v>
      </c>
      <c r="G1151" t="s">
        <v>2379</v>
      </c>
      <c r="H1151" t="s">
        <v>2379</v>
      </c>
      <c r="I1151">
        <v>2</v>
      </c>
      <c r="J1151" t="s">
        <v>2379</v>
      </c>
    </row>
    <row r="1152" spans="1:10" x14ac:dyDescent="0.35">
      <c r="A1152" t="s">
        <v>1219</v>
      </c>
      <c r="B1152">
        <v>24.31</v>
      </c>
      <c r="C1152" t="str">
        <f t="shared" si="34"/>
        <v>Normal Weight</v>
      </c>
      <c r="D1152">
        <v>6.37</v>
      </c>
      <c r="E1152" t="str">
        <f t="shared" si="35"/>
        <v>Prediabetes</v>
      </c>
      <c r="F1152" t="s">
        <v>2379</v>
      </c>
      <c r="G1152" t="s">
        <v>2379</v>
      </c>
      <c r="H1152" t="s">
        <v>2379</v>
      </c>
      <c r="I1152">
        <v>0</v>
      </c>
      <c r="J1152" t="s">
        <v>2379</v>
      </c>
    </row>
    <row r="1153" spans="1:10" x14ac:dyDescent="0.35">
      <c r="A1153" t="s">
        <v>1218</v>
      </c>
      <c r="B1153">
        <v>44.75</v>
      </c>
      <c r="C1153" t="str">
        <f t="shared" si="34"/>
        <v>Obesity</v>
      </c>
      <c r="D1153">
        <v>5.09</v>
      </c>
      <c r="E1153" t="str">
        <f t="shared" si="35"/>
        <v>Normal</v>
      </c>
      <c r="F1153" t="s">
        <v>2381</v>
      </c>
      <c r="G1153" t="s">
        <v>2379</v>
      </c>
      <c r="H1153" t="s">
        <v>2379</v>
      </c>
      <c r="I1153">
        <v>0</v>
      </c>
      <c r="J1153" t="s">
        <v>2379</v>
      </c>
    </row>
    <row r="1154" spans="1:10" x14ac:dyDescent="0.35">
      <c r="A1154" t="s">
        <v>1217</v>
      </c>
      <c r="B1154">
        <v>30.78</v>
      </c>
      <c r="C1154" t="str">
        <f t="shared" si="34"/>
        <v>Obesity</v>
      </c>
      <c r="D1154">
        <v>7.94</v>
      </c>
      <c r="E1154" t="str">
        <f t="shared" si="35"/>
        <v>Diabetes</v>
      </c>
      <c r="F1154" t="s">
        <v>2379</v>
      </c>
      <c r="G1154" t="s">
        <v>2379</v>
      </c>
      <c r="H1154" t="s">
        <v>2379</v>
      </c>
      <c r="I1154">
        <v>2</v>
      </c>
      <c r="J1154" t="s">
        <v>2379</v>
      </c>
    </row>
    <row r="1155" spans="1:10" x14ac:dyDescent="0.35">
      <c r="A1155" t="s">
        <v>1216</v>
      </c>
      <c r="B1155">
        <v>21.86</v>
      </c>
      <c r="C1155" t="str">
        <f t="shared" ref="C1155:C1218" si="36">IF(B1155&lt;18.5,"Underweight",
 IF(B1155&lt;=24.9,"Normal Weight",
 IF(B1155&lt;=29.9,"Overweight","Obesity")))</f>
        <v>Normal Weight</v>
      </c>
      <c r="D1155">
        <v>10.95</v>
      </c>
      <c r="E1155" t="str">
        <f t="shared" ref="E1155:E1218" si="37">IF(D1155&lt;5.7,"Normal",IF(D1155&lt;=6.4,"Prediabetes","Diabetes"))</f>
        <v>Diabetes</v>
      </c>
      <c r="F1155" t="s">
        <v>2379</v>
      </c>
      <c r="G1155" t="s">
        <v>2379</v>
      </c>
      <c r="H1155" t="s">
        <v>2379</v>
      </c>
      <c r="I1155">
        <v>0</v>
      </c>
      <c r="J1155" t="s">
        <v>2379</v>
      </c>
    </row>
    <row r="1156" spans="1:10" x14ac:dyDescent="0.35">
      <c r="A1156" t="s">
        <v>1215</v>
      </c>
      <c r="B1156">
        <v>49.09</v>
      </c>
      <c r="C1156" t="str">
        <f t="shared" si="36"/>
        <v>Obesity</v>
      </c>
      <c r="D1156">
        <v>6.3</v>
      </c>
      <c r="E1156" t="str">
        <f t="shared" si="37"/>
        <v>Prediabetes</v>
      </c>
      <c r="F1156" t="s">
        <v>2381</v>
      </c>
      <c r="G1156" t="s">
        <v>2379</v>
      </c>
      <c r="H1156" t="s">
        <v>2379</v>
      </c>
      <c r="I1156">
        <v>0</v>
      </c>
      <c r="J1156" t="s">
        <v>2379</v>
      </c>
    </row>
    <row r="1157" spans="1:10" x14ac:dyDescent="0.35">
      <c r="A1157" t="s">
        <v>1214</v>
      </c>
      <c r="B1157">
        <v>47.74</v>
      </c>
      <c r="C1157" t="str">
        <f t="shared" si="36"/>
        <v>Obesity</v>
      </c>
      <c r="D1157">
        <v>8.0500000000000007</v>
      </c>
      <c r="E1157" t="str">
        <f t="shared" si="37"/>
        <v>Diabetes</v>
      </c>
      <c r="F1157" t="s">
        <v>2381</v>
      </c>
      <c r="G1157" t="s">
        <v>2379</v>
      </c>
      <c r="H1157" t="s">
        <v>2379</v>
      </c>
      <c r="I1157">
        <v>2</v>
      </c>
      <c r="J1157" t="s">
        <v>2379</v>
      </c>
    </row>
    <row r="1158" spans="1:10" x14ac:dyDescent="0.35">
      <c r="A1158" t="s">
        <v>1213</v>
      </c>
      <c r="B1158">
        <v>30.2</v>
      </c>
      <c r="C1158" t="str">
        <f t="shared" si="36"/>
        <v>Obesity</v>
      </c>
      <c r="D1158">
        <v>9.8800000000000008</v>
      </c>
      <c r="E1158" t="str">
        <f t="shared" si="37"/>
        <v>Diabetes</v>
      </c>
      <c r="F1158" t="s">
        <v>2381</v>
      </c>
      <c r="G1158" t="s">
        <v>2379</v>
      </c>
      <c r="H1158" t="s">
        <v>2379</v>
      </c>
      <c r="I1158">
        <v>2</v>
      </c>
      <c r="J1158" t="s">
        <v>2379</v>
      </c>
    </row>
    <row r="1159" spans="1:10" x14ac:dyDescent="0.35">
      <c r="A1159" t="s">
        <v>1212</v>
      </c>
      <c r="B1159">
        <v>33.25</v>
      </c>
      <c r="C1159" t="str">
        <f t="shared" si="36"/>
        <v>Obesity</v>
      </c>
      <c r="D1159">
        <v>7.42</v>
      </c>
      <c r="E1159" t="str">
        <f t="shared" si="37"/>
        <v>Diabetes</v>
      </c>
      <c r="F1159" t="s">
        <v>2381</v>
      </c>
      <c r="G1159" t="s">
        <v>2379</v>
      </c>
      <c r="H1159" t="s">
        <v>2379</v>
      </c>
      <c r="I1159">
        <v>2</v>
      </c>
      <c r="J1159" t="s">
        <v>2379</v>
      </c>
    </row>
    <row r="1160" spans="1:10" x14ac:dyDescent="0.35">
      <c r="A1160" t="s">
        <v>1211</v>
      </c>
      <c r="B1160">
        <v>26.6</v>
      </c>
      <c r="C1160" t="str">
        <f t="shared" si="36"/>
        <v>Overweight</v>
      </c>
      <c r="D1160">
        <v>8.4499999999999993</v>
      </c>
      <c r="E1160" t="str">
        <f t="shared" si="37"/>
        <v>Diabetes</v>
      </c>
      <c r="F1160" t="s">
        <v>2381</v>
      </c>
      <c r="G1160" t="s">
        <v>2379</v>
      </c>
      <c r="H1160" t="s">
        <v>2379</v>
      </c>
      <c r="I1160">
        <v>1</v>
      </c>
      <c r="J1160" t="s">
        <v>2379</v>
      </c>
    </row>
    <row r="1161" spans="1:10" x14ac:dyDescent="0.35">
      <c r="A1161" t="s">
        <v>1210</v>
      </c>
      <c r="B1161">
        <v>26.35</v>
      </c>
      <c r="C1161" t="str">
        <f t="shared" si="36"/>
        <v>Overweight</v>
      </c>
      <c r="D1161">
        <v>6.21</v>
      </c>
      <c r="E1161" t="str">
        <f t="shared" si="37"/>
        <v>Prediabetes</v>
      </c>
      <c r="F1161" t="s">
        <v>2379</v>
      </c>
      <c r="G1161" t="s">
        <v>2379</v>
      </c>
      <c r="H1161" t="s">
        <v>2379</v>
      </c>
      <c r="I1161">
        <v>2</v>
      </c>
      <c r="J1161" t="s">
        <v>2379</v>
      </c>
    </row>
    <row r="1162" spans="1:10" x14ac:dyDescent="0.35">
      <c r="A1162" t="s">
        <v>1209</v>
      </c>
      <c r="B1162">
        <v>39.994999999999997</v>
      </c>
      <c r="C1162" t="str">
        <f t="shared" si="36"/>
        <v>Obesity</v>
      </c>
      <c r="D1162">
        <v>4.6500000000000004</v>
      </c>
      <c r="E1162" t="str">
        <f t="shared" si="37"/>
        <v>Normal</v>
      </c>
      <c r="F1162" t="s">
        <v>2379</v>
      </c>
      <c r="G1162" t="s">
        <v>2379</v>
      </c>
      <c r="H1162" t="s">
        <v>2379</v>
      </c>
      <c r="I1162">
        <v>0</v>
      </c>
      <c r="J1162" t="s">
        <v>2379</v>
      </c>
    </row>
    <row r="1163" spans="1:10" x14ac:dyDescent="0.35">
      <c r="A1163" t="s">
        <v>1208</v>
      </c>
      <c r="B1163">
        <v>22.92</v>
      </c>
      <c r="C1163" t="str">
        <f t="shared" si="36"/>
        <v>Normal Weight</v>
      </c>
      <c r="D1163">
        <v>5.87</v>
      </c>
      <c r="E1163" t="str">
        <f t="shared" si="37"/>
        <v>Prediabetes</v>
      </c>
      <c r="F1163" t="s">
        <v>2381</v>
      </c>
      <c r="G1163" t="s">
        <v>2379</v>
      </c>
      <c r="H1163" t="s">
        <v>2379</v>
      </c>
      <c r="I1163">
        <v>1</v>
      </c>
      <c r="J1163" t="s">
        <v>2379</v>
      </c>
    </row>
    <row r="1164" spans="1:10" x14ac:dyDescent="0.35">
      <c r="A1164" t="s">
        <v>1207</v>
      </c>
      <c r="B1164">
        <v>24.78</v>
      </c>
      <c r="C1164" t="str">
        <f t="shared" si="36"/>
        <v>Normal Weight</v>
      </c>
      <c r="D1164">
        <v>4.24</v>
      </c>
      <c r="E1164" t="str">
        <f t="shared" si="37"/>
        <v>Normal</v>
      </c>
      <c r="F1164" t="s">
        <v>2381</v>
      </c>
      <c r="G1164" t="s">
        <v>2379</v>
      </c>
      <c r="H1164" t="s">
        <v>2379</v>
      </c>
      <c r="I1164">
        <v>2</v>
      </c>
      <c r="J1164" t="s">
        <v>2379</v>
      </c>
    </row>
    <row r="1165" spans="1:10" x14ac:dyDescent="0.35">
      <c r="A1165" t="s">
        <v>1206</v>
      </c>
      <c r="B1165">
        <v>34.07</v>
      </c>
      <c r="C1165" t="str">
        <f t="shared" si="36"/>
        <v>Obesity</v>
      </c>
      <c r="D1165">
        <v>7.81</v>
      </c>
      <c r="E1165" t="str">
        <f t="shared" si="37"/>
        <v>Diabetes</v>
      </c>
      <c r="F1165" t="s">
        <v>2381</v>
      </c>
      <c r="G1165" t="s">
        <v>2379</v>
      </c>
      <c r="H1165" t="s">
        <v>2379</v>
      </c>
      <c r="I1165">
        <v>0</v>
      </c>
      <c r="J1165" t="s">
        <v>2379</v>
      </c>
    </row>
    <row r="1166" spans="1:10" x14ac:dyDescent="0.35">
      <c r="A1166" t="s">
        <v>1205</v>
      </c>
      <c r="B1166">
        <v>30.14</v>
      </c>
      <c r="C1166" t="str">
        <f t="shared" si="36"/>
        <v>Obesity</v>
      </c>
      <c r="D1166">
        <v>9.85</v>
      </c>
      <c r="E1166" t="str">
        <f t="shared" si="37"/>
        <v>Diabetes</v>
      </c>
      <c r="F1166" t="s">
        <v>2379</v>
      </c>
      <c r="G1166" t="s">
        <v>2379</v>
      </c>
      <c r="H1166" t="s">
        <v>2379</v>
      </c>
      <c r="I1166">
        <v>0</v>
      </c>
      <c r="J1166" t="s">
        <v>2379</v>
      </c>
    </row>
    <row r="1167" spans="1:10" x14ac:dyDescent="0.35">
      <c r="A1167" t="s">
        <v>1204</v>
      </c>
      <c r="B1167">
        <v>18.05</v>
      </c>
      <c r="C1167" t="str">
        <f t="shared" si="36"/>
        <v>Underweight</v>
      </c>
      <c r="D1167">
        <v>6.94</v>
      </c>
      <c r="E1167" t="str">
        <f t="shared" si="37"/>
        <v>Diabetes</v>
      </c>
      <c r="F1167" t="s">
        <v>2379</v>
      </c>
      <c r="G1167" t="s">
        <v>2379</v>
      </c>
      <c r="H1167" t="s">
        <v>2379</v>
      </c>
      <c r="I1167">
        <v>0</v>
      </c>
      <c r="J1167" t="s">
        <v>2379</v>
      </c>
    </row>
    <row r="1168" spans="1:10" x14ac:dyDescent="0.35">
      <c r="A1168" t="s">
        <v>1203</v>
      </c>
      <c r="B1168">
        <v>37.4</v>
      </c>
      <c r="C1168" t="str">
        <f t="shared" si="36"/>
        <v>Obesity</v>
      </c>
      <c r="D1168">
        <v>11.3</v>
      </c>
      <c r="E1168" t="str">
        <f t="shared" si="37"/>
        <v>Diabetes</v>
      </c>
      <c r="F1168" t="s">
        <v>2381</v>
      </c>
      <c r="G1168" t="s">
        <v>2379</v>
      </c>
      <c r="H1168" t="s">
        <v>2379</v>
      </c>
      <c r="I1168">
        <v>2</v>
      </c>
      <c r="J1168" t="s">
        <v>2379</v>
      </c>
    </row>
    <row r="1169" spans="1:10" x14ac:dyDescent="0.35">
      <c r="A1169" t="s">
        <v>1202</v>
      </c>
      <c r="B1169">
        <v>25.75</v>
      </c>
      <c r="C1169" t="str">
        <f t="shared" si="36"/>
        <v>Overweight</v>
      </c>
      <c r="D1169">
        <v>9.23</v>
      </c>
      <c r="E1169" t="str">
        <f t="shared" si="37"/>
        <v>Diabetes</v>
      </c>
      <c r="F1169" t="s">
        <v>2379</v>
      </c>
      <c r="G1169" t="s">
        <v>2379</v>
      </c>
      <c r="H1169" t="s">
        <v>2379</v>
      </c>
      <c r="I1169">
        <v>0</v>
      </c>
      <c r="J1169" t="s">
        <v>2379</v>
      </c>
    </row>
    <row r="1170" spans="1:10" x14ac:dyDescent="0.35">
      <c r="A1170" t="s">
        <v>1201</v>
      </c>
      <c r="B1170">
        <v>32.299999999999997</v>
      </c>
      <c r="C1170" t="str">
        <f t="shared" si="36"/>
        <v>Obesity</v>
      </c>
      <c r="D1170">
        <v>4.37</v>
      </c>
      <c r="E1170" t="str">
        <f t="shared" si="37"/>
        <v>Normal</v>
      </c>
      <c r="F1170" t="s">
        <v>2379</v>
      </c>
      <c r="G1170" t="s">
        <v>2379</v>
      </c>
      <c r="H1170" t="s">
        <v>2379</v>
      </c>
      <c r="I1170">
        <v>2</v>
      </c>
      <c r="J1170" t="s">
        <v>2379</v>
      </c>
    </row>
    <row r="1171" spans="1:10" x14ac:dyDescent="0.35">
      <c r="A1171" t="s">
        <v>1200</v>
      </c>
      <c r="B1171">
        <v>28.61</v>
      </c>
      <c r="C1171" t="str">
        <f t="shared" si="36"/>
        <v>Overweight</v>
      </c>
      <c r="D1171">
        <v>5.76</v>
      </c>
      <c r="E1171" t="str">
        <f t="shared" si="37"/>
        <v>Prediabetes</v>
      </c>
      <c r="F1171" t="s">
        <v>2379</v>
      </c>
      <c r="G1171" t="s">
        <v>2379</v>
      </c>
      <c r="H1171" t="s">
        <v>2381</v>
      </c>
      <c r="I1171">
        <v>1</v>
      </c>
      <c r="J1171" t="s">
        <v>2379</v>
      </c>
    </row>
    <row r="1172" spans="1:10" x14ac:dyDescent="0.35">
      <c r="A1172" t="s">
        <v>1199</v>
      </c>
      <c r="B1172">
        <v>45.41</v>
      </c>
      <c r="C1172" t="str">
        <f t="shared" si="36"/>
        <v>Obesity</v>
      </c>
      <c r="D1172">
        <v>4.96</v>
      </c>
      <c r="E1172" t="str">
        <f t="shared" si="37"/>
        <v>Normal</v>
      </c>
      <c r="F1172" t="s">
        <v>2379</v>
      </c>
      <c r="G1172" t="s">
        <v>2379</v>
      </c>
      <c r="H1172" t="s">
        <v>2379</v>
      </c>
      <c r="I1172">
        <v>1</v>
      </c>
      <c r="J1172" t="s">
        <v>2379</v>
      </c>
    </row>
    <row r="1173" spans="1:10" x14ac:dyDescent="0.35">
      <c r="A1173" t="s">
        <v>1198</v>
      </c>
      <c r="B1173">
        <v>31.2</v>
      </c>
      <c r="C1173" t="str">
        <f t="shared" si="36"/>
        <v>Obesity</v>
      </c>
      <c r="D1173">
        <v>11.04</v>
      </c>
      <c r="E1173" t="str">
        <f t="shared" si="37"/>
        <v>Diabetes</v>
      </c>
      <c r="F1173" t="s">
        <v>2381</v>
      </c>
      <c r="G1173" t="s">
        <v>2379</v>
      </c>
      <c r="H1173" t="s">
        <v>2379</v>
      </c>
      <c r="I1173">
        <v>2</v>
      </c>
      <c r="J1173" t="s">
        <v>2379</v>
      </c>
    </row>
    <row r="1174" spans="1:10" x14ac:dyDescent="0.35">
      <c r="A1174" t="s">
        <v>1197</v>
      </c>
      <c r="B1174">
        <v>29.83</v>
      </c>
      <c r="C1174" t="str">
        <f t="shared" si="36"/>
        <v>Overweight</v>
      </c>
      <c r="D1174">
        <v>7.81</v>
      </c>
      <c r="E1174" t="str">
        <f t="shared" si="37"/>
        <v>Diabetes</v>
      </c>
      <c r="F1174" t="s">
        <v>2381</v>
      </c>
      <c r="G1174" t="s">
        <v>2379</v>
      </c>
      <c r="H1174" t="s">
        <v>2379</v>
      </c>
      <c r="I1174">
        <v>1</v>
      </c>
      <c r="J1174" t="s">
        <v>2379</v>
      </c>
    </row>
    <row r="1175" spans="1:10" x14ac:dyDescent="0.35">
      <c r="A1175" t="s">
        <v>1196</v>
      </c>
      <c r="B1175">
        <v>29.06</v>
      </c>
      <c r="C1175" t="str">
        <f t="shared" si="36"/>
        <v>Overweight</v>
      </c>
      <c r="D1175">
        <v>4.55</v>
      </c>
      <c r="E1175" t="str">
        <f t="shared" si="37"/>
        <v>Normal</v>
      </c>
      <c r="F1175" t="s">
        <v>2379</v>
      </c>
      <c r="G1175" t="s">
        <v>2379</v>
      </c>
      <c r="H1175" t="s">
        <v>2379</v>
      </c>
      <c r="I1175">
        <v>0</v>
      </c>
      <c r="J1175" t="s">
        <v>2379</v>
      </c>
    </row>
    <row r="1176" spans="1:10" x14ac:dyDescent="0.35">
      <c r="A1176" t="s">
        <v>1195</v>
      </c>
      <c r="B1176">
        <v>27.454999999999998</v>
      </c>
      <c r="C1176" t="str">
        <f t="shared" si="36"/>
        <v>Overweight</v>
      </c>
      <c r="D1176">
        <v>6.13</v>
      </c>
      <c r="E1176" t="str">
        <f t="shared" si="37"/>
        <v>Prediabetes</v>
      </c>
      <c r="F1176" t="s">
        <v>2379</v>
      </c>
      <c r="G1176" t="s">
        <v>2379</v>
      </c>
      <c r="H1176" t="s">
        <v>2379</v>
      </c>
      <c r="I1176">
        <v>2</v>
      </c>
      <c r="J1176" t="s">
        <v>2379</v>
      </c>
    </row>
    <row r="1177" spans="1:10" x14ac:dyDescent="0.35">
      <c r="A1177" t="s">
        <v>1194</v>
      </c>
      <c r="B1177">
        <v>23.01</v>
      </c>
      <c r="C1177" t="str">
        <f t="shared" si="36"/>
        <v>Normal Weight</v>
      </c>
      <c r="D1177">
        <v>6.04</v>
      </c>
      <c r="E1177" t="str">
        <f t="shared" si="37"/>
        <v>Prediabetes</v>
      </c>
      <c r="F1177" t="s">
        <v>2381</v>
      </c>
      <c r="G1177" t="s">
        <v>2379</v>
      </c>
      <c r="H1177" t="s">
        <v>2379</v>
      </c>
      <c r="I1177">
        <v>1</v>
      </c>
      <c r="J1177" t="s">
        <v>2379</v>
      </c>
    </row>
    <row r="1178" spans="1:10" x14ac:dyDescent="0.35">
      <c r="A1178" t="s">
        <v>1193</v>
      </c>
      <c r="B1178">
        <v>31.39</v>
      </c>
      <c r="C1178" t="str">
        <f t="shared" si="36"/>
        <v>Obesity</v>
      </c>
      <c r="D1178">
        <v>8.85</v>
      </c>
      <c r="E1178" t="str">
        <f t="shared" si="37"/>
        <v>Diabetes</v>
      </c>
      <c r="F1178" t="s">
        <v>2381</v>
      </c>
      <c r="G1178" t="s">
        <v>2379</v>
      </c>
      <c r="H1178" t="s">
        <v>2379</v>
      </c>
      <c r="I1178">
        <v>0</v>
      </c>
      <c r="J1178" t="s">
        <v>2379</v>
      </c>
    </row>
    <row r="1179" spans="1:10" x14ac:dyDescent="0.35">
      <c r="A1179" t="s">
        <v>1192</v>
      </c>
      <c r="B1179">
        <v>34.770000000000003</v>
      </c>
      <c r="C1179" t="str">
        <f t="shared" si="36"/>
        <v>Obesity</v>
      </c>
      <c r="D1179">
        <v>10.54</v>
      </c>
      <c r="E1179" t="str">
        <f t="shared" si="37"/>
        <v>Diabetes</v>
      </c>
      <c r="F1179" t="s">
        <v>2379</v>
      </c>
      <c r="G1179" t="s">
        <v>2379</v>
      </c>
      <c r="H1179" t="s">
        <v>2379</v>
      </c>
      <c r="I1179">
        <v>2</v>
      </c>
      <c r="J1179" t="s">
        <v>2379</v>
      </c>
    </row>
    <row r="1180" spans="1:10" x14ac:dyDescent="0.35">
      <c r="A1180" t="s">
        <v>1191</v>
      </c>
      <c r="B1180">
        <v>24.48</v>
      </c>
      <c r="C1180" t="str">
        <f t="shared" si="36"/>
        <v>Normal Weight</v>
      </c>
      <c r="D1180">
        <v>4.37</v>
      </c>
      <c r="E1180" t="str">
        <f t="shared" si="37"/>
        <v>Normal</v>
      </c>
      <c r="F1180" t="s">
        <v>2381</v>
      </c>
      <c r="G1180" t="s">
        <v>2379</v>
      </c>
      <c r="H1180" t="s">
        <v>2379</v>
      </c>
      <c r="I1180">
        <v>2</v>
      </c>
      <c r="J1180" t="s">
        <v>2379</v>
      </c>
    </row>
    <row r="1181" spans="1:10" x14ac:dyDescent="0.35">
      <c r="A1181" t="s">
        <v>1190</v>
      </c>
      <c r="B1181">
        <v>22.61</v>
      </c>
      <c r="C1181" t="str">
        <f t="shared" si="36"/>
        <v>Normal Weight</v>
      </c>
      <c r="D1181">
        <v>9.6300000000000008</v>
      </c>
      <c r="E1181" t="str">
        <f t="shared" si="37"/>
        <v>Diabetes</v>
      </c>
      <c r="F1181" t="s">
        <v>2379</v>
      </c>
      <c r="G1181" t="s">
        <v>2379</v>
      </c>
      <c r="H1181" t="s">
        <v>2379</v>
      </c>
      <c r="I1181">
        <v>2</v>
      </c>
      <c r="J1181" t="s">
        <v>2379</v>
      </c>
    </row>
    <row r="1182" spans="1:10" x14ac:dyDescent="0.35">
      <c r="A1182" t="s">
        <v>1189</v>
      </c>
      <c r="B1182">
        <v>34.299999999999997</v>
      </c>
      <c r="C1182" t="str">
        <f t="shared" si="36"/>
        <v>Obesity</v>
      </c>
      <c r="D1182">
        <v>10.37</v>
      </c>
      <c r="E1182" t="str">
        <f t="shared" si="37"/>
        <v>Diabetes</v>
      </c>
      <c r="F1182" t="s">
        <v>2379</v>
      </c>
      <c r="G1182" t="s">
        <v>2379</v>
      </c>
      <c r="H1182" t="s">
        <v>2379</v>
      </c>
      <c r="I1182">
        <v>0</v>
      </c>
      <c r="J1182" t="s">
        <v>2379</v>
      </c>
    </row>
    <row r="1183" spans="1:10" x14ac:dyDescent="0.35">
      <c r="A1183" t="s">
        <v>1188</v>
      </c>
      <c r="B1183">
        <v>46.09</v>
      </c>
      <c r="C1183" t="str">
        <f t="shared" si="36"/>
        <v>Obesity</v>
      </c>
      <c r="D1183">
        <v>5.44</v>
      </c>
      <c r="E1183" t="str">
        <f t="shared" si="37"/>
        <v>Normal</v>
      </c>
      <c r="F1183" t="s">
        <v>2379</v>
      </c>
      <c r="G1183" t="s">
        <v>2379</v>
      </c>
      <c r="H1183" t="s">
        <v>2379</v>
      </c>
      <c r="I1183">
        <v>2</v>
      </c>
      <c r="J1183" t="s">
        <v>2379</v>
      </c>
    </row>
    <row r="1184" spans="1:10" x14ac:dyDescent="0.35">
      <c r="A1184" t="s">
        <v>1187</v>
      </c>
      <c r="B1184">
        <v>44.744999999999997</v>
      </c>
      <c r="C1184" t="str">
        <f t="shared" si="36"/>
        <v>Obesity</v>
      </c>
      <c r="D1184">
        <v>5.19</v>
      </c>
      <c r="E1184" t="str">
        <f t="shared" si="37"/>
        <v>Normal</v>
      </c>
      <c r="F1184" t="s">
        <v>2379</v>
      </c>
      <c r="G1184" t="s">
        <v>2379</v>
      </c>
      <c r="H1184" t="s">
        <v>2379</v>
      </c>
      <c r="I1184">
        <v>2</v>
      </c>
      <c r="J1184" t="s">
        <v>2379</v>
      </c>
    </row>
    <row r="1185" spans="1:10" x14ac:dyDescent="0.35">
      <c r="A1185" t="s">
        <v>1186</v>
      </c>
      <c r="B1185">
        <v>26.33</v>
      </c>
      <c r="C1185" t="str">
        <f t="shared" si="36"/>
        <v>Overweight</v>
      </c>
      <c r="D1185">
        <v>11.8</v>
      </c>
      <c r="E1185" t="str">
        <f t="shared" si="37"/>
        <v>Diabetes</v>
      </c>
      <c r="F1185" t="s">
        <v>2381</v>
      </c>
      <c r="G1185" t="s">
        <v>2379</v>
      </c>
      <c r="H1185" t="s">
        <v>2379</v>
      </c>
      <c r="I1185">
        <v>1</v>
      </c>
      <c r="J1185" t="s">
        <v>2379</v>
      </c>
    </row>
    <row r="1186" spans="1:10" x14ac:dyDescent="0.35">
      <c r="A1186" t="s">
        <v>1185</v>
      </c>
      <c r="B1186">
        <v>26.6</v>
      </c>
      <c r="C1186" t="str">
        <f t="shared" si="36"/>
        <v>Overweight</v>
      </c>
      <c r="D1186">
        <v>8.3800000000000008</v>
      </c>
      <c r="E1186" t="str">
        <f t="shared" si="37"/>
        <v>Diabetes</v>
      </c>
      <c r="F1186" t="s">
        <v>2379</v>
      </c>
      <c r="G1186" t="s">
        <v>2379</v>
      </c>
      <c r="H1186" t="s">
        <v>2379</v>
      </c>
      <c r="I1186">
        <v>2</v>
      </c>
      <c r="J1186" t="s">
        <v>2379</v>
      </c>
    </row>
    <row r="1187" spans="1:10" x14ac:dyDescent="0.35">
      <c r="A1187" t="s">
        <v>1184</v>
      </c>
      <c r="B1187">
        <v>27.5</v>
      </c>
      <c r="C1187" t="str">
        <f t="shared" si="36"/>
        <v>Overweight</v>
      </c>
      <c r="D1187">
        <v>7.58</v>
      </c>
      <c r="E1187" t="str">
        <f t="shared" si="37"/>
        <v>Diabetes</v>
      </c>
      <c r="F1187" t="s">
        <v>2379</v>
      </c>
      <c r="G1187" t="s">
        <v>2379</v>
      </c>
      <c r="H1187" t="s">
        <v>2379</v>
      </c>
      <c r="I1187">
        <v>0</v>
      </c>
      <c r="J1187" t="s">
        <v>2379</v>
      </c>
    </row>
    <row r="1188" spans="1:10" x14ac:dyDescent="0.35">
      <c r="A1188" t="s">
        <v>1183</v>
      </c>
      <c r="B1188">
        <v>41.55</v>
      </c>
      <c r="C1188" t="str">
        <f t="shared" si="36"/>
        <v>Obesity</v>
      </c>
      <c r="D1188">
        <v>4.6100000000000003</v>
      </c>
      <c r="E1188" t="str">
        <f t="shared" si="37"/>
        <v>Normal</v>
      </c>
      <c r="F1188" t="s">
        <v>2379</v>
      </c>
      <c r="G1188" t="s">
        <v>2379</v>
      </c>
      <c r="H1188" t="s">
        <v>2379</v>
      </c>
      <c r="I1188">
        <v>1</v>
      </c>
      <c r="J1188" t="s">
        <v>2379</v>
      </c>
    </row>
    <row r="1189" spans="1:10" x14ac:dyDescent="0.35">
      <c r="A1189" t="s">
        <v>1182</v>
      </c>
      <c r="B1189">
        <v>41.47</v>
      </c>
      <c r="C1189" t="str">
        <f t="shared" si="36"/>
        <v>Obesity</v>
      </c>
      <c r="D1189">
        <v>4.7</v>
      </c>
      <c r="E1189" t="str">
        <f t="shared" si="37"/>
        <v>Normal</v>
      </c>
      <c r="F1189" t="s">
        <v>2381</v>
      </c>
      <c r="G1189" t="s">
        <v>2379</v>
      </c>
      <c r="H1189" t="s">
        <v>2381</v>
      </c>
      <c r="I1189">
        <v>1</v>
      </c>
      <c r="J1189" t="s">
        <v>2379</v>
      </c>
    </row>
    <row r="1190" spans="1:10" x14ac:dyDescent="0.35">
      <c r="A1190" t="s">
        <v>1181</v>
      </c>
      <c r="B1190">
        <v>24.795000000000002</v>
      </c>
      <c r="C1190" t="str">
        <f t="shared" si="36"/>
        <v>Normal Weight</v>
      </c>
      <c r="D1190">
        <v>6.05</v>
      </c>
      <c r="E1190" t="str">
        <f t="shared" si="37"/>
        <v>Prediabetes</v>
      </c>
      <c r="F1190" t="s">
        <v>2381</v>
      </c>
      <c r="G1190" t="s">
        <v>2379</v>
      </c>
      <c r="H1190" t="s">
        <v>2379</v>
      </c>
      <c r="I1190">
        <v>0</v>
      </c>
      <c r="J1190" t="s">
        <v>2379</v>
      </c>
    </row>
    <row r="1191" spans="1:10" x14ac:dyDescent="0.35">
      <c r="A1191" t="s">
        <v>1180</v>
      </c>
      <c r="B1191">
        <v>29.48</v>
      </c>
      <c r="C1191" t="str">
        <f t="shared" si="36"/>
        <v>Overweight</v>
      </c>
      <c r="D1191">
        <v>5.63</v>
      </c>
      <c r="E1191" t="str">
        <f t="shared" si="37"/>
        <v>Normal</v>
      </c>
      <c r="F1191" t="s">
        <v>2381</v>
      </c>
      <c r="G1191" t="s">
        <v>2379</v>
      </c>
      <c r="H1191" t="s">
        <v>2381</v>
      </c>
      <c r="I1191">
        <v>1</v>
      </c>
      <c r="J1191" t="s">
        <v>2379</v>
      </c>
    </row>
    <row r="1192" spans="1:10" x14ac:dyDescent="0.35">
      <c r="A1192" t="s">
        <v>1179</v>
      </c>
      <c r="B1192">
        <v>28.09</v>
      </c>
      <c r="C1192" t="str">
        <f t="shared" si="36"/>
        <v>Overweight</v>
      </c>
      <c r="D1192">
        <v>6.06</v>
      </c>
      <c r="E1192" t="str">
        <f t="shared" si="37"/>
        <v>Prediabetes</v>
      </c>
      <c r="F1192" t="s">
        <v>2379</v>
      </c>
      <c r="G1192" t="s">
        <v>2379</v>
      </c>
      <c r="H1192" t="s">
        <v>2381</v>
      </c>
      <c r="I1192">
        <v>1</v>
      </c>
      <c r="J1192" t="s">
        <v>2379</v>
      </c>
    </row>
    <row r="1193" spans="1:10" x14ac:dyDescent="0.35">
      <c r="A1193" t="s">
        <v>1178</v>
      </c>
      <c r="B1193">
        <v>32.729999999999997</v>
      </c>
      <c r="C1193" t="str">
        <f t="shared" si="36"/>
        <v>Obesity</v>
      </c>
      <c r="D1193">
        <v>5.19</v>
      </c>
      <c r="E1193" t="str">
        <f t="shared" si="37"/>
        <v>Normal</v>
      </c>
      <c r="F1193" t="s">
        <v>2379</v>
      </c>
      <c r="G1193" t="s">
        <v>2379</v>
      </c>
      <c r="H1193" t="s">
        <v>2379</v>
      </c>
      <c r="I1193">
        <v>1</v>
      </c>
      <c r="J1193" t="s">
        <v>2379</v>
      </c>
    </row>
    <row r="1194" spans="1:10" x14ac:dyDescent="0.35">
      <c r="A1194" t="s">
        <v>1177</v>
      </c>
      <c r="B1194">
        <v>27.36</v>
      </c>
      <c r="C1194" t="str">
        <f t="shared" si="36"/>
        <v>Overweight</v>
      </c>
      <c r="D1194">
        <v>8.9600000000000009</v>
      </c>
      <c r="E1194" t="str">
        <f t="shared" si="37"/>
        <v>Diabetes</v>
      </c>
      <c r="F1194" t="s">
        <v>2379</v>
      </c>
      <c r="G1194" t="s">
        <v>2379</v>
      </c>
      <c r="H1194" t="s">
        <v>2379</v>
      </c>
      <c r="I1194">
        <v>0</v>
      </c>
      <c r="J1194" t="s">
        <v>2379</v>
      </c>
    </row>
    <row r="1195" spans="1:10" x14ac:dyDescent="0.35">
      <c r="A1195" t="s">
        <v>1176</v>
      </c>
      <c r="B1195">
        <v>27.265000000000001</v>
      </c>
      <c r="C1195" t="str">
        <f t="shared" si="36"/>
        <v>Overweight</v>
      </c>
      <c r="D1195">
        <v>11.39</v>
      </c>
      <c r="E1195" t="str">
        <f t="shared" si="37"/>
        <v>Diabetes</v>
      </c>
      <c r="F1195" t="s">
        <v>2379</v>
      </c>
      <c r="G1195" t="s">
        <v>2379</v>
      </c>
      <c r="H1195" t="s">
        <v>2379</v>
      </c>
      <c r="I1195">
        <v>0</v>
      </c>
      <c r="J1195" t="s">
        <v>2379</v>
      </c>
    </row>
    <row r="1196" spans="1:10" x14ac:dyDescent="0.35">
      <c r="A1196" t="s">
        <v>1175</v>
      </c>
      <c r="B1196">
        <v>48.07</v>
      </c>
      <c r="C1196" t="str">
        <f t="shared" si="36"/>
        <v>Obesity</v>
      </c>
      <c r="D1196">
        <v>4.0599999999999996</v>
      </c>
      <c r="E1196" t="str">
        <f t="shared" si="37"/>
        <v>Normal</v>
      </c>
      <c r="F1196" t="s">
        <v>2381</v>
      </c>
      <c r="G1196" t="s">
        <v>2379</v>
      </c>
      <c r="H1196" t="s">
        <v>2379</v>
      </c>
      <c r="I1196">
        <v>0</v>
      </c>
      <c r="J1196" t="s">
        <v>2379</v>
      </c>
    </row>
    <row r="1197" spans="1:10" x14ac:dyDescent="0.35">
      <c r="A1197" t="s">
        <v>1174</v>
      </c>
      <c r="B1197">
        <v>30.8</v>
      </c>
      <c r="C1197" t="str">
        <f t="shared" si="36"/>
        <v>Obesity</v>
      </c>
      <c r="D1197">
        <v>5.23</v>
      </c>
      <c r="E1197" t="str">
        <f t="shared" si="37"/>
        <v>Normal</v>
      </c>
      <c r="F1197" t="s">
        <v>2381</v>
      </c>
      <c r="G1197" t="s">
        <v>2379</v>
      </c>
      <c r="H1197" t="s">
        <v>2379</v>
      </c>
      <c r="I1197">
        <v>0</v>
      </c>
      <c r="J1197" t="s">
        <v>2379</v>
      </c>
    </row>
    <row r="1198" spans="1:10" x14ac:dyDescent="0.35">
      <c r="A1198" t="s">
        <v>1173</v>
      </c>
      <c r="B1198">
        <v>32.299999999999997</v>
      </c>
      <c r="C1198" t="str">
        <f t="shared" si="36"/>
        <v>Obesity</v>
      </c>
      <c r="D1198">
        <v>5.05</v>
      </c>
      <c r="E1198" t="str">
        <f t="shared" si="37"/>
        <v>Normal</v>
      </c>
      <c r="F1198" t="s">
        <v>2381</v>
      </c>
      <c r="G1198" t="s">
        <v>2379</v>
      </c>
      <c r="H1198" t="s">
        <v>2379</v>
      </c>
      <c r="I1198">
        <v>0</v>
      </c>
      <c r="J1198" t="s">
        <v>2379</v>
      </c>
    </row>
    <row r="1199" spans="1:10" x14ac:dyDescent="0.35">
      <c r="A1199" t="s">
        <v>1172</v>
      </c>
      <c r="B1199">
        <v>39.700000000000003</v>
      </c>
      <c r="C1199" t="str">
        <f t="shared" si="36"/>
        <v>Obesity</v>
      </c>
      <c r="D1199">
        <v>7.34</v>
      </c>
      <c r="E1199" t="str">
        <f t="shared" si="37"/>
        <v>Diabetes</v>
      </c>
      <c r="F1199" t="s">
        <v>2379</v>
      </c>
      <c r="G1199" t="s">
        <v>2379</v>
      </c>
      <c r="H1199" t="s">
        <v>2379</v>
      </c>
      <c r="I1199">
        <v>0</v>
      </c>
      <c r="J1199" t="s">
        <v>2379</v>
      </c>
    </row>
    <row r="1200" spans="1:10" x14ac:dyDescent="0.35">
      <c r="A1200" t="s">
        <v>1171</v>
      </c>
      <c r="B1200">
        <v>35.97</v>
      </c>
      <c r="C1200" t="str">
        <f t="shared" si="36"/>
        <v>Obesity</v>
      </c>
      <c r="D1200">
        <v>8.1300000000000008</v>
      </c>
      <c r="E1200" t="str">
        <f t="shared" si="37"/>
        <v>Diabetes</v>
      </c>
      <c r="F1200" t="s">
        <v>2379</v>
      </c>
      <c r="G1200" t="s">
        <v>2379</v>
      </c>
      <c r="H1200" t="s">
        <v>2379</v>
      </c>
      <c r="I1200">
        <v>0</v>
      </c>
      <c r="J1200" t="s">
        <v>2379</v>
      </c>
    </row>
    <row r="1201" spans="1:10" x14ac:dyDescent="0.35">
      <c r="A1201" t="s">
        <v>1170</v>
      </c>
      <c r="B1201">
        <v>25.86</v>
      </c>
      <c r="C1201" t="str">
        <f t="shared" si="36"/>
        <v>Overweight</v>
      </c>
      <c r="D1201">
        <v>6.68</v>
      </c>
      <c r="E1201" t="str">
        <f t="shared" si="37"/>
        <v>Diabetes</v>
      </c>
      <c r="F1201" t="s">
        <v>2381</v>
      </c>
      <c r="G1201" t="s">
        <v>2379</v>
      </c>
      <c r="H1201" t="s">
        <v>2379</v>
      </c>
      <c r="I1201">
        <v>1</v>
      </c>
      <c r="J1201" t="s">
        <v>2379</v>
      </c>
    </row>
    <row r="1202" spans="1:10" x14ac:dyDescent="0.35">
      <c r="A1202" t="s">
        <v>1169</v>
      </c>
      <c r="B1202">
        <v>30.03</v>
      </c>
      <c r="C1202" t="str">
        <f t="shared" si="36"/>
        <v>Obesity</v>
      </c>
      <c r="D1202">
        <v>11.51</v>
      </c>
      <c r="E1202" t="str">
        <f t="shared" si="37"/>
        <v>Diabetes</v>
      </c>
      <c r="F1202" t="s">
        <v>2379</v>
      </c>
      <c r="G1202" t="s">
        <v>2379</v>
      </c>
      <c r="H1202" t="s">
        <v>2379</v>
      </c>
      <c r="I1202">
        <v>0</v>
      </c>
      <c r="J1202" t="s">
        <v>2379</v>
      </c>
    </row>
    <row r="1203" spans="1:10" x14ac:dyDescent="0.35">
      <c r="A1203" t="s">
        <v>1168</v>
      </c>
      <c r="B1203">
        <v>25.76</v>
      </c>
      <c r="C1203" t="str">
        <f t="shared" si="36"/>
        <v>Overweight</v>
      </c>
      <c r="D1203">
        <v>6.02</v>
      </c>
      <c r="E1203" t="str">
        <f t="shared" si="37"/>
        <v>Prediabetes</v>
      </c>
      <c r="F1203" t="s">
        <v>2381</v>
      </c>
      <c r="G1203" t="s">
        <v>2379</v>
      </c>
      <c r="H1203" t="s">
        <v>2381</v>
      </c>
      <c r="I1203">
        <v>1</v>
      </c>
      <c r="J1203" t="s">
        <v>2379</v>
      </c>
    </row>
    <row r="1204" spans="1:10" x14ac:dyDescent="0.35">
      <c r="A1204" t="s">
        <v>1167</v>
      </c>
      <c r="B1204">
        <v>22.42</v>
      </c>
      <c r="C1204" t="str">
        <f t="shared" si="36"/>
        <v>Normal Weight</v>
      </c>
      <c r="D1204">
        <v>7.96</v>
      </c>
      <c r="E1204" t="str">
        <f t="shared" si="37"/>
        <v>Diabetes</v>
      </c>
      <c r="F1204" t="s">
        <v>2379</v>
      </c>
      <c r="G1204" t="s">
        <v>2379</v>
      </c>
      <c r="H1204" t="s">
        <v>2379</v>
      </c>
      <c r="I1204">
        <v>0</v>
      </c>
      <c r="J1204" t="s">
        <v>2379</v>
      </c>
    </row>
    <row r="1205" spans="1:10" x14ac:dyDescent="0.35">
      <c r="A1205" t="s">
        <v>1166</v>
      </c>
      <c r="B1205">
        <v>33.18</v>
      </c>
      <c r="C1205" t="str">
        <f t="shared" si="36"/>
        <v>Obesity</v>
      </c>
      <c r="D1205">
        <v>6.01</v>
      </c>
      <c r="E1205" t="str">
        <f t="shared" si="37"/>
        <v>Prediabetes</v>
      </c>
      <c r="F1205" t="s">
        <v>2381</v>
      </c>
      <c r="G1205" t="s">
        <v>2379</v>
      </c>
      <c r="H1205" t="s">
        <v>2379</v>
      </c>
      <c r="I1205">
        <v>1</v>
      </c>
      <c r="J1205" t="s">
        <v>2379</v>
      </c>
    </row>
    <row r="1206" spans="1:10" x14ac:dyDescent="0.35">
      <c r="A1206" t="s">
        <v>1165</v>
      </c>
      <c r="B1206">
        <v>43.04</v>
      </c>
      <c r="C1206" t="str">
        <f t="shared" si="36"/>
        <v>Obesity</v>
      </c>
      <c r="D1206">
        <v>5.9</v>
      </c>
      <c r="E1206" t="str">
        <f t="shared" si="37"/>
        <v>Prediabetes</v>
      </c>
      <c r="F1206" t="s">
        <v>2381</v>
      </c>
      <c r="G1206" t="s">
        <v>2379</v>
      </c>
      <c r="H1206" t="s">
        <v>2379</v>
      </c>
      <c r="I1206">
        <v>0</v>
      </c>
      <c r="J1206" t="s">
        <v>2379</v>
      </c>
    </row>
    <row r="1207" spans="1:10" x14ac:dyDescent="0.35">
      <c r="A1207" t="s">
        <v>1164</v>
      </c>
      <c r="B1207">
        <v>34.15</v>
      </c>
      <c r="C1207" t="str">
        <f t="shared" si="36"/>
        <v>Obesity</v>
      </c>
      <c r="D1207">
        <v>4.49</v>
      </c>
      <c r="E1207" t="str">
        <f t="shared" si="37"/>
        <v>Normal</v>
      </c>
      <c r="F1207" t="s">
        <v>2381</v>
      </c>
      <c r="G1207" t="s">
        <v>2379</v>
      </c>
      <c r="H1207" t="s">
        <v>2379</v>
      </c>
      <c r="I1207">
        <v>1</v>
      </c>
      <c r="J1207" t="s">
        <v>2379</v>
      </c>
    </row>
    <row r="1208" spans="1:10" x14ac:dyDescent="0.35">
      <c r="A1208" t="s">
        <v>1163</v>
      </c>
      <c r="B1208">
        <v>25.78</v>
      </c>
      <c r="C1208" t="str">
        <f t="shared" si="36"/>
        <v>Overweight</v>
      </c>
      <c r="D1208">
        <v>6.25</v>
      </c>
      <c r="E1208" t="str">
        <f t="shared" si="37"/>
        <v>Prediabetes</v>
      </c>
      <c r="F1208" t="s">
        <v>2379</v>
      </c>
      <c r="G1208" t="s">
        <v>2379</v>
      </c>
      <c r="H1208" t="s">
        <v>2379</v>
      </c>
      <c r="I1208">
        <v>0</v>
      </c>
      <c r="J1208" t="s">
        <v>2379</v>
      </c>
    </row>
    <row r="1209" spans="1:10" x14ac:dyDescent="0.35">
      <c r="A1209" t="s">
        <v>1162</v>
      </c>
      <c r="B1209">
        <v>21.02</v>
      </c>
      <c r="C1209" t="str">
        <f t="shared" si="36"/>
        <v>Normal Weight</v>
      </c>
      <c r="D1209">
        <v>9.6199999999999992</v>
      </c>
      <c r="E1209" t="str">
        <f t="shared" si="37"/>
        <v>Diabetes</v>
      </c>
      <c r="F1209" t="s">
        <v>2381</v>
      </c>
      <c r="G1209" t="s">
        <v>2379</v>
      </c>
      <c r="H1209" t="s">
        <v>2381</v>
      </c>
      <c r="I1209">
        <v>1</v>
      </c>
      <c r="J1209" t="s">
        <v>2379</v>
      </c>
    </row>
    <row r="1210" spans="1:10" x14ac:dyDescent="0.35">
      <c r="A1210" t="s">
        <v>1161</v>
      </c>
      <c r="B1210">
        <v>37.51</v>
      </c>
      <c r="C1210" t="str">
        <f t="shared" si="36"/>
        <v>Obesity</v>
      </c>
      <c r="D1210">
        <v>11.06</v>
      </c>
      <c r="E1210" t="str">
        <f t="shared" si="37"/>
        <v>Diabetes</v>
      </c>
      <c r="F1210" t="s">
        <v>2379</v>
      </c>
      <c r="G1210" t="s">
        <v>2379</v>
      </c>
      <c r="H1210" t="s">
        <v>2379</v>
      </c>
      <c r="I1210">
        <v>2</v>
      </c>
      <c r="J1210" t="s">
        <v>2379</v>
      </c>
    </row>
    <row r="1211" spans="1:10" x14ac:dyDescent="0.35">
      <c r="A1211" t="s">
        <v>1160</v>
      </c>
      <c r="B1211">
        <v>25.745000000000001</v>
      </c>
      <c r="C1211" t="str">
        <f t="shared" si="36"/>
        <v>Overweight</v>
      </c>
      <c r="D1211">
        <v>6.11</v>
      </c>
      <c r="E1211" t="str">
        <f t="shared" si="37"/>
        <v>Prediabetes</v>
      </c>
      <c r="F1211" t="s">
        <v>2381</v>
      </c>
      <c r="G1211" t="s">
        <v>2379</v>
      </c>
      <c r="H1211" t="s">
        <v>2379</v>
      </c>
      <c r="I1211">
        <v>0</v>
      </c>
      <c r="J1211" t="s">
        <v>2379</v>
      </c>
    </row>
    <row r="1212" spans="1:10" x14ac:dyDescent="0.35">
      <c r="A1212" t="s">
        <v>1159</v>
      </c>
      <c r="B1212">
        <v>31.35</v>
      </c>
      <c r="C1212" t="str">
        <f t="shared" si="36"/>
        <v>Obesity</v>
      </c>
      <c r="D1212">
        <v>11.49</v>
      </c>
      <c r="E1212" t="str">
        <f t="shared" si="37"/>
        <v>Diabetes</v>
      </c>
      <c r="F1212" t="s">
        <v>2379</v>
      </c>
      <c r="G1212" t="s">
        <v>2379</v>
      </c>
      <c r="H1212" t="s">
        <v>2379</v>
      </c>
      <c r="I1212">
        <v>2</v>
      </c>
      <c r="J1212" t="s">
        <v>2379</v>
      </c>
    </row>
    <row r="1213" spans="1:10" x14ac:dyDescent="0.35">
      <c r="A1213" t="s">
        <v>1158</v>
      </c>
      <c r="B1213">
        <v>29.83</v>
      </c>
      <c r="C1213" t="str">
        <f t="shared" si="36"/>
        <v>Overweight</v>
      </c>
      <c r="D1213">
        <v>8.68</v>
      </c>
      <c r="E1213" t="str">
        <f t="shared" si="37"/>
        <v>Diabetes</v>
      </c>
      <c r="F1213" t="s">
        <v>2379</v>
      </c>
      <c r="G1213" t="s">
        <v>2379</v>
      </c>
      <c r="H1213" t="s">
        <v>2379</v>
      </c>
      <c r="I1213">
        <v>2</v>
      </c>
      <c r="J1213" t="s">
        <v>2379</v>
      </c>
    </row>
    <row r="1214" spans="1:10" x14ac:dyDescent="0.35">
      <c r="A1214" t="s">
        <v>1157</v>
      </c>
      <c r="B1214">
        <v>25.49</v>
      </c>
      <c r="C1214" t="str">
        <f t="shared" si="36"/>
        <v>Overweight</v>
      </c>
      <c r="D1214">
        <v>5.68</v>
      </c>
      <c r="E1214" t="str">
        <f t="shared" si="37"/>
        <v>Normal</v>
      </c>
      <c r="F1214" t="s">
        <v>2381</v>
      </c>
      <c r="G1214" t="s">
        <v>2379</v>
      </c>
      <c r="H1214" t="s">
        <v>2381</v>
      </c>
      <c r="I1214">
        <v>1</v>
      </c>
      <c r="J1214" t="s">
        <v>2379</v>
      </c>
    </row>
    <row r="1215" spans="1:10" x14ac:dyDescent="0.35">
      <c r="A1215" t="s">
        <v>1156</v>
      </c>
      <c r="B1215">
        <v>34.1</v>
      </c>
      <c r="C1215" t="str">
        <f t="shared" si="36"/>
        <v>Obesity</v>
      </c>
      <c r="D1215">
        <v>8.4499999999999993</v>
      </c>
      <c r="E1215" t="str">
        <f t="shared" si="37"/>
        <v>Diabetes</v>
      </c>
      <c r="F1215" t="s">
        <v>2379</v>
      </c>
      <c r="G1215" t="s">
        <v>2379</v>
      </c>
      <c r="H1215" t="s">
        <v>2379</v>
      </c>
      <c r="I1215">
        <v>0</v>
      </c>
      <c r="J1215" t="s">
        <v>2379</v>
      </c>
    </row>
    <row r="1216" spans="1:10" x14ac:dyDescent="0.35">
      <c r="A1216" t="s">
        <v>1155</v>
      </c>
      <c r="B1216">
        <v>25.84</v>
      </c>
      <c r="C1216" t="str">
        <f t="shared" si="36"/>
        <v>Overweight</v>
      </c>
      <c r="D1216">
        <v>8.51</v>
      </c>
      <c r="E1216" t="str">
        <f t="shared" si="37"/>
        <v>Diabetes</v>
      </c>
      <c r="F1216" t="s">
        <v>2379</v>
      </c>
      <c r="G1216" t="s">
        <v>2379</v>
      </c>
      <c r="H1216" t="s">
        <v>2379</v>
      </c>
      <c r="I1216">
        <v>2</v>
      </c>
      <c r="J1216" t="s">
        <v>2379</v>
      </c>
    </row>
    <row r="1217" spans="1:10" x14ac:dyDescent="0.35">
      <c r="A1217" t="s">
        <v>1154</v>
      </c>
      <c r="B1217">
        <v>20.6</v>
      </c>
      <c r="C1217" t="str">
        <f t="shared" si="36"/>
        <v>Normal Weight</v>
      </c>
      <c r="D1217">
        <v>7.62</v>
      </c>
      <c r="E1217" t="str">
        <f t="shared" si="37"/>
        <v>Diabetes</v>
      </c>
      <c r="F1217" t="s">
        <v>2379</v>
      </c>
      <c r="G1217" t="s">
        <v>2379</v>
      </c>
      <c r="H1217" t="s">
        <v>2379</v>
      </c>
      <c r="I1217">
        <v>0</v>
      </c>
      <c r="J1217" t="s">
        <v>2379</v>
      </c>
    </row>
    <row r="1218" spans="1:10" x14ac:dyDescent="0.35">
      <c r="A1218" t="s">
        <v>1153</v>
      </c>
      <c r="B1218">
        <v>28.88</v>
      </c>
      <c r="C1218" t="str">
        <f t="shared" si="36"/>
        <v>Overweight</v>
      </c>
      <c r="D1218">
        <v>10.18</v>
      </c>
      <c r="E1218" t="str">
        <f t="shared" si="37"/>
        <v>Diabetes</v>
      </c>
      <c r="F1218" t="s">
        <v>2379</v>
      </c>
      <c r="G1218" t="s">
        <v>2379</v>
      </c>
      <c r="H1218" t="s">
        <v>2379</v>
      </c>
      <c r="I1218">
        <v>0</v>
      </c>
      <c r="J1218" t="s">
        <v>2379</v>
      </c>
    </row>
    <row r="1219" spans="1:10" x14ac:dyDescent="0.35">
      <c r="A1219" t="s">
        <v>1152</v>
      </c>
      <c r="B1219">
        <v>28.24</v>
      </c>
      <c r="C1219" t="str">
        <f t="shared" ref="C1219:C1282" si="38">IF(B1219&lt;18.5,"Underweight",
 IF(B1219&lt;=24.9,"Normal Weight",
 IF(B1219&lt;=29.9,"Overweight","Obesity")))</f>
        <v>Overweight</v>
      </c>
      <c r="D1219">
        <v>5.36</v>
      </c>
      <c r="E1219" t="str">
        <f t="shared" ref="E1219:E1282" si="39">IF(D1219&lt;5.7,"Normal",IF(D1219&lt;=6.4,"Prediabetes","Diabetes"))</f>
        <v>Normal</v>
      </c>
      <c r="F1219" t="s">
        <v>2379</v>
      </c>
      <c r="G1219" t="s">
        <v>2379</v>
      </c>
      <c r="H1219" t="s">
        <v>2379</v>
      </c>
      <c r="I1219">
        <v>0</v>
      </c>
      <c r="J1219" t="s">
        <v>2379</v>
      </c>
    </row>
    <row r="1220" spans="1:10" x14ac:dyDescent="0.35">
      <c r="A1220" t="s">
        <v>1151</v>
      </c>
      <c r="B1220">
        <v>25.46</v>
      </c>
      <c r="C1220" t="str">
        <f t="shared" si="38"/>
        <v>Overweight</v>
      </c>
      <c r="D1220">
        <v>11.78</v>
      </c>
      <c r="E1220" t="str">
        <f t="shared" si="39"/>
        <v>Diabetes</v>
      </c>
      <c r="F1220" t="s">
        <v>2381</v>
      </c>
      <c r="G1220" t="s">
        <v>2379</v>
      </c>
      <c r="H1220" t="s">
        <v>2379</v>
      </c>
      <c r="I1220">
        <v>1</v>
      </c>
      <c r="J1220" t="s">
        <v>2379</v>
      </c>
    </row>
    <row r="1221" spans="1:10" x14ac:dyDescent="0.35">
      <c r="A1221" t="s">
        <v>1150</v>
      </c>
      <c r="B1221">
        <v>29.64</v>
      </c>
      <c r="C1221" t="str">
        <f t="shared" si="38"/>
        <v>Overweight</v>
      </c>
      <c r="D1221">
        <v>10.82</v>
      </c>
      <c r="E1221" t="str">
        <f t="shared" si="39"/>
        <v>Diabetes</v>
      </c>
      <c r="F1221" t="s">
        <v>2381</v>
      </c>
      <c r="G1221" t="s">
        <v>2379</v>
      </c>
      <c r="H1221" t="s">
        <v>2379</v>
      </c>
      <c r="I1221">
        <v>0</v>
      </c>
      <c r="J1221" t="s">
        <v>2379</v>
      </c>
    </row>
    <row r="1222" spans="1:10" x14ac:dyDescent="0.35">
      <c r="A1222" t="s">
        <v>1149</v>
      </c>
      <c r="B1222">
        <v>31.27</v>
      </c>
      <c r="C1222" t="str">
        <f t="shared" si="38"/>
        <v>Obesity</v>
      </c>
      <c r="D1222">
        <v>7.73</v>
      </c>
      <c r="E1222" t="str">
        <f t="shared" si="39"/>
        <v>Diabetes</v>
      </c>
      <c r="F1222" t="s">
        <v>2381</v>
      </c>
      <c r="G1222" t="s">
        <v>2379</v>
      </c>
      <c r="H1222" t="s">
        <v>2379</v>
      </c>
      <c r="I1222">
        <v>1</v>
      </c>
      <c r="J1222" t="s">
        <v>2379</v>
      </c>
    </row>
    <row r="1223" spans="1:10" x14ac:dyDescent="0.35">
      <c r="A1223" t="s">
        <v>1148</v>
      </c>
      <c r="B1223">
        <v>19.95</v>
      </c>
      <c r="C1223" t="str">
        <f t="shared" si="38"/>
        <v>Normal Weight</v>
      </c>
      <c r="D1223">
        <v>6.24</v>
      </c>
      <c r="E1223" t="str">
        <f t="shared" si="39"/>
        <v>Prediabetes</v>
      </c>
      <c r="F1223" t="s">
        <v>2381</v>
      </c>
      <c r="G1223" t="s">
        <v>2379</v>
      </c>
      <c r="H1223" t="s">
        <v>2379</v>
      </c>
      <c r="I1223">
        <v>0</v>
      </c>
      <c r="J1223" t="s">
        <v>2379</v>
      </c>
    </row>
    <row r="1224" spans="1:10" x14ac:dyDescent="0.35">
      <c r="A1224" t="s">
        <v>1147</v>
      </c>
      <c r="B1224">
        <v>21.3</v>
      </c>
      <c r="C1224" t="str">
        <f t="shared" si="38"/>
        <v>Normal Weight</v>
      </c>
      <c r="D1224">
        <v>10.42</v>
      </c>
      <c r="E1224" t="str">
        <f t="shared" si="39"/>
        <v>Diabetes</v>
      </c>
      <c r="F1224" t="s">
        <v>2379</v>
      </c>
      <c r="G1224" t="s">
        <v>2379</v>
      </c>
      <c r="H1224" t="s">
        <v>2379</v>
      </c>
      <c r="I1224">
        <v>2</v>
      </c>
      <c r="J1224" t="s">
        <v>2379</v>
      </c>
    </row>
    <row r="1225" spans="1:10" x14ac:dyDescent="0.35">
      <c r="A1225" t="s">
        <v>1146</v>
      </c>
      <c r="B1225">
        <v>31.635000000000002</v>
      </c>
      <c r="C1225" t="str">
        <f t="shared" si="38"/>
        <v>Obesity</v>
      </c>
      <c r="D1225">
        <v>11.11</v>
      </c>
      <c r="E1225" t="str">
        <f t="shared" si="39"/>
        <v>Diabetes</v>
      </c>
      <c r="F1225" t="s">
        <v>2379</v>
      </c>
      <c r="G1225" t="s">
        <v>2379</v>
      </c>
      <c r="H1225" t="s">
        <v>2379</v>
      </c>
      <c r="I1225">
        <v>0</v>
      </c>
      <c r="J1225" t="s">
        <v>2379</v>
      </c>
    </row>
    <row r="1226" spans="1:10" x14ac:dyDescent="0.35">
      <c r="A1226" t="s">
        <v>1145</v>
      </c>
      <c r="B1226">
        <v>23.9</v>
      </c>
      <c r="C1226" t="str">
        <f t="shared" si="38"/>
        <v>Normal Weight</v>
      </c>
      <c r="D1226">
        <v>7.67</v>
      </c>
      <c r="E1226" t="str">
        <f t="shared" si="39"/>
        <v>Diabetes</v>
      </c>
      <c r="F1226" t="s">
        <v>2381</v>
      </c>
      <c r="G1226" t="s">
        <v>2379</v>
      </c>
      <c r="H1226" t="s">
        <v>2379</v>
      </c>
      <c r="I1226">
        <v>2</v>
      </c>
      <c r="J1226" t="s">
        <v>2379</v>
      </c>
    </row>
    <row r="1227" spans="1:10" x14ac:dyDescent="0.35">
      <c r="A1227" t="s">
        <v>1144</v>
      </c>
      <c r="B1227">
        <v>34.15</v>
      </c>
      <c r="C1227" t="str">
        <f t="shared" si="38"/>
        <v>Obesity</v>
      </c>
      <c r="D1227">
        <v>6.15</v>
      </c>
      <c r="E1227" t="str">
        <f t="shared" si="39"/>
        <v>Prediabetes</v>
      </c>
      <c r="F1227" t="s">
        <v>2379</v>
      </c>
      <c r="G1227" t="s">
        <v>2379</v>
      </c>
      <c r="H1227" t="s">
        <v>2379</v>
      </c>
      <c r="I1227">
        <v>0</v>
      </c>
      <c r="J1227" t="s">
        <v>2379</v>
      </c>
    </row>
    <row r="1228" spans="1:10" x14ac:dyDescent="0.35">
      <c r="A1228" t="s">
        <v>1143</v>
      </c>
      <c r="B1228">
        <v>28.71</v>
      </c>
      <c r="C1228" t="str">
        <f t="shared" si="38"/>
        <v>Overweight</v>
      </c>
      <c r="D1228">
        <v>5.71</v>
      </c>
      <c r="E1228" t="str">
        <f t="shared" si="39"/>
        <v>Prediabetes</v>
      </c>
      <c r="F1228" t="s">
        <v>2379</v>
      </c>
      <c r="G1228" t="s">
        <v>2379</v>
      </c>
      <c r="H1228" t="s">
        <v>2379</v>
      </c>
      <c r="I1228">
        <v>0</v>
      </c>
      <c r="J1228" t="s">
        <v>2379</v>
      </c>
    </row>
    <row r="1229" spans="1:10" x14ac:dyDescent="0.35">
      <c r="A1229" t="s">
        <v>1142</v>
      </c>
      <c r="B1229">
        <v>36.700000000000003</v>
      </c>
      <c r="C1229" t="str">
        <f t="shared" si="38"/>
        <v>Obesity</v>
      </c>
      <c r="D1229">
        <v>8.6999999999999993</v>
      </c>
      <c r="E1229" t="str">
        <f t="shared" si="39"/>
        <v>Diabetes</v>
      </c>
      <c r="F1229" t="s">
        <v>2381</v>
      </c>
      <c r="G1229" t="s">
        <v>2379</v>
      </c>
      <c r="H1229" t="s">
        <v>2379</v>
      </c>
      <c r="I1229">
        <v>2</v>
      </c>
      <c r="J1229" t="s">
        <v>2379</v>
      </c>
    </row>
    <row r="1230" spans="1:10" x14ac:dyDescent="0.35">
      <c r="A1230" t="s">
        <v>1141</v>
      </c>
      <c r="B1230">
        <v>34.1</v>
      </c>
      <c r="C1230" t="str">
        <f t="shared" si="38"/>
        <v>Obesity</v>
      </c>
      <c r="D1230">
        <v>9.0399999999999991</v>
      </c>
      <c r="E1230" t="str">
        <f t="shared" si="39"/>
        <v>Diabetes</v>
      </c>
      <c r="F1230" t="s">
        <v>2381</v>
      </c>
      <c r="G1230" t="s">
        <v>2379</v>
      </c>
      <c r="H1230" t="s">
        <v>2379</v>
      </c>
      <c r="I1230">
        <v>2</v>
      </c>
      <c r="J1230" t="s">
        <v>2379</v>
      </c>
    </row>
    <row r="1231" spans="1:10" x14ac:dyDescent="0.35">
      <c r="A1231" t="s">
        <v>1140</v>
      </c>
      <c r="B1231">
        <v>25.7</v>
      </c>
      <c r="C1231" t="str">
        <f t="shared" si="38"/>
        <v>Overweight</v>
      </c>
      <c r="D1231">
        <v>5.61</v>
      </c>
      <c r="E1231" t="str">
        <f t="shared" si="39"/>
        <v>Normal</v>
      </c>
      <c r="F1231" t="s">
        <v>2379</v>
      </c>
      <c r="G1231" t="s">
        <v>2379</v>
      </c>
      <c r="H1231" t="s">
        <v>2379</v>
      </c>
      <c r="I1231">
        <v>0</v>
      </c>
      <c r="J1231" t="s">
        <v>2379</v>
      </c>
    </row>
    <row r="1232" spans="1:10" x14ac:dyDescent="0.35">
      <c r="A1232" t="s">
        <v>1139</v>
      </c>
      <c r="B1232">
        <v>21.68</v>
      </c>
      <c r="C1232" t="str">
        <f t="shared" si="38"/>
        <v>Normal Weight</v>
      </c>
      <c r="D1232">
        <v>8.1199999999999992</v>
      </c>
      <c r="E1232" t="str">
        <f t="shared" si="39"/>
        <v>Diabetes</v>
      </c>
      <c r="F1232" t="s">
        <v>2379</v>
      </c>
      <c r="G1232" t="s">
        <v>2379</v>
      </c>
      <c r="H1232" t="s">
        <v>2379</v>
      </c>
      <c r="I1232">
        <v>0</v>
      </c>
      <c r="J1232" t="s">
        <v>2379</v>
      </c>
    </row>
    <row r="1233" spans="1:10" x14ac:dyDescent="0.35">
      <c r="A1233" t="s">
        <v>1138</v>
      </c>
      <c r="B1233">
        <v>25.175000000000001</v>
      </c>
      <c r="C1233" t="str">
        <f t="shared" si="38"/>
        <v>Overweight</v>
      </c>
      <c r="D1233">
        <v>4.74</v>
      </c>
      <c r="E1233" t="str">
        <f t="shared" si="39"/>
        <v>Normal</v>
      </c>
      <c r="F1233" t="s">
        <v>2379</v>
      </c>
      <c r="G1233" t="s">
        <v>2379</v>
      </c>
      <c r="H1233" t="s">
        <v>2379</v>
      </c>
      <c r="I1233">
        <v>0</v>
      </c>
      <c r="J1233" t="s">
        <v>2379</v>
      </c>
    </row>
    <row r="1234" spans="1:10" x14ac:dyDescent="0.35">
      <c r="A1234" t="s">
        <v>1137</v>
      </c>
      <c r="B1234">
        <v>44.77</v>
      </c>
      <c r="C1234" t="str">
        <f t="shared" si="38"/>
        <v>Obesity</v>
      </c>
      <c r="D1234">
        <v>4.0599999999999996</v>
      </c>
      <c r="E1234" t="str">
        <f t="shared" si="39"/>
        <v>Normal</v>
      </c>
      <c r="F1234" t="s">
        <v>2379</v>
      </c>
      <c r="G1234" t="s">
        <v>2379</v>
      </c>
      <c r="H1234" t="s">
        <v>2379</v>
      </c>
      <c r="I1234">
        <v>2</v>
      </c>
      <c r="J1234" t="s">
        <v>2379</v>
      </c>
    </row>
    <row r="1235" spans="1:10" x14ac:dyDescent="0.35">
      <c r="A1235" t="s">
        <v>1136</v>
      </c>
      <c r="B1235">
        <v>37.07</v>
      </c>
      <c r="C1235" t="str">
        <f t="shared" si="38"/>
        <v>Obesity</v>
      </c>
      <c r="D1235">
        <v>5.69</v>
      </c>
      <c r="E1235" t="str">
        <f t="shared" si="39"/>
        <v>Normal</v>
      </c>
      <c r="F1235" t="s">
        <v>2379</v>
      </c>
      <c r="G1235" t="s">
        <v>2379</v>
      </c>
      <c r="H1235" t="s">
        <v>2379</v>
      </c>
      <c r="I1235">
        <v>2</v>
      </c>
      <c r="J1235" t="s">
        <v>2379</v>
      </c>
    </row>
    <row r="1236" spans="1:10" x14ac:dyDescent="0.35">
      <c r="A1236" t="s">
        <v>1135</v>
      </c>
      <c r="B1236">
        <v>39.799999999999997</v>
      </c>
      <c r="C1236" t="str">
        <f t="shared" si="38"/>
        <v>Obesity</v>
      </c>
      <c r="D1236">
        <v>5.66</v>
      </c>
      <c r="E1236" t="str">
        <f t="shared" si="39"/>
        <v>Normal</v>
      </c>
      <c r="F1236" t="s">
        <v>2379</v>
      </c>
      <c r="G1236" t="s">
        <v>2379</v>
      </c>
      <c r="H1236" t="s">
        <v>2381</v>
      </c>
      <c r="I1236">
        <v>1</v>
      </c>
      <c r="J1236" t="s">
        <v>2379</v>
      </c>
    </row>
    <row r="1237" spans="1:10" x14ac:dyDescent="0.35">
      <c r="A1237" t="s">
        <v>1134</v>
      </c>
      <c r="B1237">
        <v>26.36</v>
      </c>
      <c r="C1237" t="str">
        <f t="shared" si="38"/>
        <v>Overweight</v>
      </c>
      <c r="D1237">
        <v>4.32</v>
      </c>
      <c r="E1237" t="str">
        <f t="shared" si="39"/>
        <v>Normal</v>
      </c>
      <c r="F1237" t="s">
        <v>2379</v>
      </c>
      <c r="G1237" t="s">
        <v>2379</v>
      </c>
      <c r="H1237" t="s">
        <v>2381</v>
      </c>
      <c r="I1237">
        <v>1</v>
      </c>
      <c r="J1237" t="s">
        <v>2379</v>
      </c>
    </row>
    <row r="1238" spans="1:10" x14ac:dyDescent="0.35">
      <c r="A1238" t="s">
        <v>1133</v>
      </c>
      <c r="B1238">
        <v>29.925000000000001</v>
      </c>
      <c r="C1238" t="str">
        <f t="shared" si="38"/>
        <v>Obesity</v>
      </c>
      <c r="D1238">
        <v>8.2899999999999991</v>
      </c>
      <c r="E1238" t="str">
        <f t="shared" si="39"/>
        <v>Diabetes</v>
      </c>
      <c r="F1238" t="s">
        <v>2379</v>
      </c>
      <c r="G1238" t="s">
        <v>2379</v>
      </c>
      <c r="H1238" t="s">
        <v>2379</v>
      </c>
      <c r="I1238">
        <v>2</v>
      </c>
      <c r="J1238" t="s">
        <v>2379</v>
      </c>
    </row>
    <row r="1239" spans="1:10" x14ac:dyDescent="0.35">
      <c r="A1239" t="s">
        <v>1132</v>
      </c>
      <c r="B1239">
        <v>37.29</v>
      </c>
      <c r="C1239" t="str">
        <f t="shared" si="38"/>
        <v>Obesity</v>
      </c>
      <c r="D1239">
        <v>10.46</v>
      </c>
      <c r="E1239" t="str">
        <f t="shared" si="39"/>
        <v>Diabetes</v>
      </c>
      <c r="F1239" t="s">
        <v>2379</v>
      </c>
      <c r="G1239" t="s">
        <v>2379</v>
      </c>
      <c r="H1239" t="s">
        <v>2379</v>
      </c>
      <c r="I1239">
        <v>0</v>
      </c>
      <c r="J1239" t="s">
        <v>2379</v>
      </c>
    </row>
    <row r="1240" spans="1:10" x14ac:dyDescent="0.35">
      <c r="A1240" t="s">
        <v>1131</v>
      </c>
      <c r="B1240">
        <v>30.2</v>
      </c>
      <c r="C1240" t="str">
        <f t="shared" si="38"/>
        <v>Obesity</v>
      </c>
      <c r="D1240">
        <v>11.96</v>
      </c>
      <c r="E1240" t="str">
        <f t="shared" si="39"/>
        <v>Diabetes</v>
      </c>
      <c r="F1240" t="s">
        <v>2379</v>
      </c>
      <c r="G1240" t="s">
        <v>2379</v>
      </c>
      <c r="H1240" t="s">
        <v>2379</v>
      </c>
      <c r="I1240">
        <v>0</v>
      </c>
      <c r="J1240" t="s">
        <v>2379</v>
      </c>
    </row>
    <row r="1241" spans="1:10" x14ac:dyDescent="0.35">
      <c r="A1241" t="s">
        <v>1130</v>
      </c>
      <c r="B1241">
        <v>24.225000000000001</v>
      </c>
      <c r="C1241" t="str">
        <f t="shared" si="38"/>
        <v>Normal Weight</v>
      </c>
      <c r="D1241">
        <v>4.25</v>
      </c>
      <c r="E1241" t="str">
        <f t="shared" si="39"/>
        <v>Normal</v>
      </c>
      <c r="F1241" t="s">
        <v>2381</v>
      </c>
      <c r="G1241" t="s">
        <v>2379</v>
      </c>
      <c r="H1241" t="s">
        <v>2381</v>
      </c>
      <c r="I1241">
        <v>1</v>
      </c>
      <c r="J1241" t="s">
        <v>2379</v>
      </c>
    </row>
    <row r="1242" spans="1:10" x14ac:dyDescent="0.35">
      <c r="A1242" t="s">
        <v>1129</v>
      </c>
      <c r="B1242">
        <v>31.445</v>
      </c>
      <c r="C1242" t="str">
        <f t="shared" si="38"/>
        <v>Obesity</v>
      </c>
      <c r="D1242">
        <v>8.33</v>
      </c>
      <c r="E1242" t="str">
        <f t="shared" si="39"/>
        <v>Diabetes</v>
      </c>
      <c r="F1242" t="s">
        <v>2379</v>
      </c>
      <c r="G1242" t="s">
        <v>2379</v>
      </c>
      <c r="H1242" t="s">
        <v>2379</v>
      </c>
      <c r="I1242">
        <v>0</v>
      </c>
      <c r="J1242" t="s">
        <v>2379</v>
      </c>
    </row>
    <row r="1243" spans="1:10" x14ac:dyDescent="0.35">
      <c r="A1243" t="s">
        <v>1128</v>
      </c>
      <c r="B1243">
        <v>38.880000000000003</v>
      </c>
      <c r="C1243" t="str">
        <f t="shared" si="38"/>
        <v>Obesity</v>
      </c>
      <c r="D1243">
        <v>4.29</v>
      </c>
      <c r="E1243" t="str">
        <f t="shared" si="39"/>
        <v>Normal</v>
      </c>
      <c r="F1243" t="s">
        <v>2379</v>
      </c>
      <c r="G1243" t="s">
        <v>2379</v>
      </c>
      <c r="H1243" t="s">
        <v>2379</v>
      </c>
      <c r="I1243">
        <v>1</v>
      </c>
      <c r="J1243" t="s">
        <v>2379</v>
      </c>
    </row>
    <row r="1244" spans="1:10" x14ac:dyDescent="0.35">
      <c r="A1244" t="s">
        <v>1127</v>
      </c>
      <c r="B1244">
        <v>43.89</v>
      </c>
      <c r="C1244" t="str">
        <f t="shared" si="38"/>
        <v>Obesity</v>
      </c>
      <c r="D1244">
        <v>6.32</v>
      </c>
      <c r="E1244" t="str">
        <f t="shared" si="39"/>
        <v>Prediabetes</v>
      </c>
      <c r="F1244" t="s">
        <v>2381</v>
      </c>
      <c r="G1244" t="s">
        <v>2379</v>
      </c>
      <c r="H1244" t="s">
        <v>2379</v>
      </c>
      <c r="I1244">
        <v>0</v>
      </c>
      <c r="J1244" t="s">
        <v>2379</v>
      </c>
    </row>
    <row r="1245" spans="1:10" x14ac:dyDescent="0.35">
      <c r="A1245" t="s">
        <v>1126</v>
      </c>
      <c r="B1245">
        <v>25.6</v>
      </c>
      <c r="C1245" t="str">
        <f t="shared" si="38"/>
        <v>Overweight</v>
      </c>
      <c r="D1245">
        <v>5.65</v>
      </c>
      <c r="E1245" t="str">
        <f t="shared" si="39"/>
        <v>Normal</v>
      </c>
      <c r="F1245" t="s">
        <v>2379</v>
      </c>
      <c r="G1245" t="s">
        <v>2379</v>
      </c>
      <c r="H1245" t="s">
        <v>2379</v>
      </c>
      <c r="I1245">
        <v>2</v>
      </c>
      <c r="J1245" t="s">
        <v>2379</v>
      </c>
    </row>
    <row r="1246" spans="1:10" x14ac:dyDescent="0.35">
      <c r="A1246" t="s">
        <v>1125</v>
      </c>
      <c r="B1246">
        <v>29.545000000000002</v>
      </c>
      <c r="C1246" t="str">
        <f t="shared" si="38"/>
        <v>Overweight</v>
      </c>
      <c r="D1246">
        <v>8.41</v>
      </c>
      <c r="E1246" t="str">
        <f t="shared" si="39"/>
        <v>Diabetes</v>
      </c>
      <c r="F1246" t="s">
        <v>2381</v>
      </c>
      <c r="G1246" t="s">
        <v>2379</v>
      </c>
      <c r="H1246" t="s">
        <v>2379</v>
      </c>
      <c r="I1246">
        <v>1</v>
      </c>
      <c r="J1246" t="s">
        <v>2379</v>
      </c>
    </row>
    <row r="1247" spans="1:10" x14ac:dyDescent="0.35">
      <c r="A1247" t="s">
        <v>1124</v>
      </c>
      <c r="B1247">
        <v>23.25</v>
      </c>
      <c r="C1247" t="str">
        <f t="shared" si="38"/>
        <v>Normal Weight</v>
      </c>
      <c r="D1247">
        <v>11.96</v>
      </c>
      <c r="E1247" t="str">
        <f t="shared" si="39"/>
        <v>Diabetes</v>
      </c>
      <c r="F1247" t="s">
        <v>2381</v>
      </c>
      <c r="G1247" t="s">
        <v>2379</v>
      </c>
      <c r="H1247" t="s">
        <v>2379</v>
      </c>
      <c r="I1247">
        <v>0</v>
      </c>
      <c r="J1247" t="s">
        <v>2379</v>
      </c>
    </row>
    <row r="1248" spans="1:10" x14ac:dyDescent="0.35">
      <c r="A1248" t="s">
        <v>1123</v>
      </c>
      <c r="B1248">
        <v>43.95</v>
      </c>
      <c r="C1248" t="str">
        <f t="shared" si="38"/>
        <v>Obesity</v>
      </c>
      <c r="D1248">
        <v>5.17</v>
      </c>
      <c r="E1248" t="str">
        <f t="shared" si="39"/>
        <v>Normal</v>
      </c>
      <c r="F1248" t="s">
        <v>2381</v>
      </c>
      <c r="G1248" t="s">
        <v>2379</v>
      </c>
      <c r="H1248" t="s">
        <v>2381</v>
      </c>
      <c r="I1248">
        <v>1</v>
      </c>
      <c r="J1248" t="s">
        <v>2379</v>
      </c>
    </row>
    <row r="1249" spans="1:10" x14ac:dyDescent="0.35">
      <c r="A1249" t="s">
        <v>1122</v>
      </c>
      <c r="B1249">
        <v>21.85</v>
      </c>
      <c r="C1249" t="str">
        <f t="shared" si="38"/>
        <v>Normal Weight</v>
      </c>
      <c r="D1249">
        <v>8.76</v>
      </c>
      <c r="E1249" t="str">
        <f t="shared" si="39"/>
        <v>Diabetes</v>
      </c>
      <c r="F1249" t="s">
        <v>2379</v>
      </c>
      <c r="G1249" t="s">
        <v>2379</v>
      </c>
      <c r="H1249" t="s">
        <v>2379</v>
      </c>
      <c r="I1249">
        <v>0</v>
      </c>
      <c r="J1249" t="s">
        <v>2379</v>
      </c>
    </row>
    <row r="1250" spans="1:10" x14ac:dyDescent="0.35">
      <c r="A1250" t="s">
        <v>1121</v>
      </c>
      <c r="B1250">
        <v>25.73</v>
      </c>
      <c r="C1250" t="str">
        <f t="shared" si="38"/>
        <v>Overweight</v>
      </c>
      <c r="D1250">
        <v>7.99</v>
      </c>
      <c r="E1250" t="str">
        <f t="shared" si="39"/>
        <v>Diabetes</v>
      </c>
      <c r="F1250" t="s">
        <v>2379</v>
      </c>
      <c r="G1250" t="s">
        <v>2379</v>
      </c>
      <c r="H1250" t="s">
        <v>2379</v>
      </c>
      <c r="I1250">
        <v>2</v>
      </c>
      <c r="J1250" t="s">
        <v>2379</v>
      </c>
    </row>
    <row r="1251" spans="1:10" x14ac:dyDescent="0.35">
      <c r="A1251" t="s">
        <v>1120</v>
      </c>
      <c r="B1251">
        <v>32.229999999999997</v>
      </c>
      <c r="C1251" t="str">
        <f t="shared" si="38"/>
        <v>Obesity</v>
      </c>
      <c r="D1251">
        <v>8.59</v>
      </c>
      <c r="E1251" t="str">
        <f t="shared" si="39"/>
        <v>Diabetes</v>
      </c>
      <c r="F1251" t="s">
        <v>2379</v>
      </c>
      <c r="G1251" t="s">
        <v>2379</v>
      </c>
      <c r="H1251" t="s">
        <v>2379</v>
      </c>
      <c r="I1251">
        <v>0</v>
      </c>
      <c r="J1251" t="s">
        <v>2379</v>
      </c>
    </row>
    <row r="1252" spans="1:10" x14ac:dyDescent="0.35">
      <c r="A1252" t="s">
        <v>1119</v>
      </c>
      <c r="B1252">
        <v>32.204999999999998</v>
      </c>
      <c r="C1252" t="str">
        <f t="shared" si="38"/>
        <v>Obesity</v>
      </c>
      <c r="D1252">
        <v>6.14</v>
      </c>
      <c r="E1252" t="str">
        <f t="shared" si="39"/>
        <v>Prediabetes</v>
      </c>
      <c r="F1252" t="s">
        <v>2379</v>
      </c>
      <c r="G1252" t="s">
        <v>2379</v>
      </c>
      <c r="H1252" t="s">
        <v>2379</v>
      </c>
      <c r="I1252">
        <v>2</v>
      </c>
      <c r="J1252" t="s">
        <v>2379</v>
      </c>
    </row>
    <row r="1253" spans="1:10" x14ac:dyDescent="0.35">
      <c r="A1253" t="s">
        <v>1118</v>
      </c>
      <c r="B1253">
        <v>26.41</v>
      </c>
      <c r="C1253" t="str">
        <f t="shared" si="38"/>
        <v>Overweight</v>
      </c>
      <c r="D1253">
        <v>4.08</v>
      </c>
      <c r="E1253" t="str">
        <f t="shared" si="39"/>
        <v>Normal</v>
      </c>
      <c r="F1253" t="s">
        <v>2379</v>
      </c>
      <c r="G1253" t="s">
        <v>2379</v>
      </c>
      <c r="H1253" t="s">
        <v>2379</v>
      </c>
      <c r="I1253">
        <v>2</v>
      </c>
      <c r="J1253" t="s">
        <v>2379</v>
      </c>
    </row>
    <row r="1254" spans="1:10" x14ac:dyDescent="0.35">
      <c r="A1254" t="s">
        <v>1117</v>
      </c>
      <c r="B1254">
        <v>30.2</v>
      </c>
      <c r="C1254" t="str">
        <f t="shared" si="38"/>
        <v>Obesity</v>
      </c>
      <c r="D1254">
        <v>6.25</v>
      </c>
      <c r="E1254" t="str">
        <f t="shared" si="39"/>
        <v>Prediabetes</v>
      </c>
      <c r="F1254" t="s">
        <v>2381</v>
      </c>
      <c r="G1254" t="s">
        <v>2379</v>
      </c>
      <c r="H1254" t="s">
        <v>2379</v>
      </c>
      <c r="I1254">
        <v>0</v>
      </c>
      <c r="J1254" t="s">
        <v>2379</v>
      </c>
    </row>
    <row r="1255" spans="1:10" x14ac:dyDescent="0.35">
      <c r="A1255" t="s">
        <v>1116</v>
      </c>
      <c r="B1255">
        <v>31.26</v>
      </c>
      <c r="C1255" t="str">
        <f t="shared" si="38"/>
        <v>Obesity</v>
      </c>
      <c r="D1255">
        <v>5.94</v>
      </c>
      <c r="E1255" t="str">
        <f t="shared" si="39"/>
        <v>Prediabetes</v>
      </c>
      <c r="F1255" t="s">
        <v>2381</v>
      </c>
      <c r="G1255" t="s">
        <v>2379</v>
      </c>
      <c r="H1255" t="s">
        <v>2379</v>
      </c>
      <c r="I1255">
        <v>1</v>
      </c>
      <c r="J1255" t="s">
        <v>2379</v>
      </c>
    </row>
    <row r="1256" spans="1:10" x14ac:dyDescent="0.35">
      <c r="A1256" t="s">
        <v>1115</v>
      </c>
      <c r="B1256">
        <v>33.725000000000001</v>
      </c>
      <c r="C1256" t="str">
        <f t="shared" si="38"/>
        <v>Obesity</v>
      </c>
      <c r="D1256">
        <v>6.45</v>
      </c>
      <c r="E1256" t="str">
        <f t="shared" si="39"/>
        <v>Diabetes</v>
      </c>
      <c r="F1256" t="s">
        <v>2381</v>
      </c>
      <c r="G1256" t="s">
        <v>2379</v>
      </c>
      <c r="H1256" t="s">
        <v>2379</v>
      </c>
      <c r="I1256">
        <v>0</v>
      </c>
      <c r="J1256" t="s">
        <v>2379</v>
      </c>
    </row>
    <row r="1257" spans="1:10" x14ac:dyDescent="0.35">
      <c r="A1257" t="s">
        <v>1114</v>
      </c>
      <c r="B1257">
        <v>28.9</v>
      </c>
      <c r="C1257" t="str">
        <f t="shared" si="38"/>
        <v>Overweight</v>
      </c>
      <c r="D1257">
        <v>5.74</v>
      </c>
      <c r="E1257" t="str">
        <f t="shared" si="39"/>
        <v>Prediabetes</v>
      </c>
      <c r="F1257" t="s">
        <v>2381</v>
      </c>
      <c r="G1257" t="s">
        <v>2379</v>
      </c>
      <c r="H1257" t="s">
        <v>2379</v>
      </c>
      <c r="I1257">
        <v>0</v>
      </c>
      <c r="J1257" t="s">
        <v>2379</v>
      </c>
    </row>
    <row r="1258" spans="1:10" x14ac:dyDescent="0.35">
      <c r="A1258" t="s">
        <v>1113</v>
      </c>
      <c r="B1258">
        <v>45.69</v>
      </c>
      <c r="C1258" t="str">
        <f t="shared" si="38"/>
        <v>Obesity</v>
      </c>
      <c r="D1258">
        <v>4.43</v>
      </c>
      <c r="E1258" t="str">
        <f t="shared" si="39"/>
        <v>Normal</v>
      </c>
      <c r="F1258" t="s">
        <v>2381</v>
      </c>
      <c r="G1258" t="s">
        <v>2379</v>
      </c>
      <c r="H1258" t="s">
        <v>2379</v>
      </c>
      <c r="I1258">
        <v>0</v>
      </c>
      <c r="J1258" t="s">
        <v>2379</v>
      </c>
    </row>
    <row r="1259" spans="1:10" x14ac:dyDescent="0.35">
      <c r="A1259" t="s">
        <v>1112</v>
      </c>
      <c r="B1259">
        <v>21.03</v>
      </c>
      <c r="C1259" t="str">
        <f t="shared" si="38"/>
        <v>Normal Weight</v>
      </c>
      <c r="D1259">
        <v>6.5</v>
      </c>
      <c r="E1259" t="str">
        <f t="shared" si="39"/>
        <v>Diabetes</v>
      </c>
      <c r="F1259" t="s">
        <v>2379</v>
      </c>
      <c r="G1259" t="s">
        <v>2379</v>
      </c>
      <c r="H1259" t="s">
        <v>2379</v>
      </c>
      <c r="I1259">
        <v>0</v>
      </c>
      <c r="J1259" t="s">
        <v>2379</v>
      </c>
    </row>
    <row r="1260" spans="1:10" x14ac:dyDescent="0.35">
      <c r="A1260" t="s">
        <v>1111</v>
      </c>
      <c r="B1260">
        <v>37</v>
      </c>
      <c r="C1260" t="str">
        <f t="shared" si="38"/>
        <v>Obesity</v>
      </c>
      <c r="D1260">
        <v>8.75</v>
      </c>
      <c r="E1260" t="str">
        <f t="shared" si="39"/>
        <v>Diabetes</v>
      </c>
      <c r="F1260" t="s">
        <v>2379</v>
      </c>
      <c r="G1260" t="s">
        <v>2379</v>
      </c>
      <c r="H1260" t="s">
        <v>2379</v>
      </c>
      <c r="I1260">
        <v>0</v>
      </c>
      <c r="J1260" t="s">
        <v>2379</v>
      </c>
    </row>
    <row r="1261" spans="1:10" x14ac:dyDescent="0.35">
      <c r="A1261" t="s">
        <v>1110</v>
      </c>
      <c r="B1261">
        <v>25.4</v>
      </c>
      <c r="C1261" t="str">
        <f t="shared" si="38"/>
        <v>Overweight</v>
      </c>
      <c r="D1261">
        <v>11.96</v>
      </c>
      <c r="E1261" t="str">
        <f t="shared" si="39"/>
        <v>Diabetes</v>
      </c>
      <c r="F1261" t="s">
        <v>2379</v>
      </c>
      <c r="G1261" t="s">
        <v>2379</v>
      </c>
      <c r="H1261" t="s">
        <v>2379</v>
      </c>
      <c r="I1261">
        <v>0</v>
      </c>
      <c r="J1261" t="s">
        <v>2379</v>
      </c>
    </row>
    <row r="1262" spans="1:10" x14ac:dyDescent="0.35">
      <c r="A1262" t="s">
        <v>1109</v>
      </c>
      <c r="B1262">
        <v>32.299999999999997</v>
      </c>
      <c r="C1262" t="str">
        <f t="shared" si="38"/>
        <v>Obesity</v>
      </c>
      <c r="D1262">
        <v>10.54</v>
      </c>
      <c r="E1262" t="str">
        <f t="shared" si="39"/>
        <v>Diabetes</v>
      </c>
      <c r="F1262" t="s">
        <v>2379</v>
      </c>
      <c r="G1262" t="s">
        <v>2379</v>
      </c>
      <c r="H1262" t="s">
        <v>2379</v>
      </c>
      <c r="I1262">
        <v>0</v>
      </c>
      <c r="J1262" t="s">
        <v>2379</v>
      </c>
    </row>
    <row r="1263" spans="1:10" x14ac:dyDescent="0.35">
      <c r="A1263" t="s">
        <v>1108</v>
      </c>
      <c r="B1263">
        <v>23.94</v>
      </c>
      <c r="C1263" t="str">
        <f t="shared" si="38"/>
        <v>Normal Weight</v>
      </c>
      <c r="D1263">
        <v>4.54</v>
      </c>
      <c r="E1263" t="str">
        <f t="shared" si="39"/>
        <v>Normal</v>
      </c>
      <c r="F1263" t="s">
        <v>2381</v>
      </c>
      <c r="G1263" t="s">
        <v>2379</v>
      </c>
      <c r="H1263" t="s">
        <v>2381</v>
      </c>
      <c r="I1263">
        <v>1</v>
      </c>
      <c r="J1263" t="s">
        <v>2379</v>
      </c>
    </row>
    <row r="1264" spans="1:10" x14ac:dyDescent="0.35">
      <c r="A1264" t="s">
        <v>1107</v>
      </c>
      <c r="B1264">
        <v>46.4</v>
      </c>
      <c r="C1264" t="str">
        <f t="shared" si="38"/>
        <v>Obesity</v>
      </c>
      <c r="D1264">
        <v>5.71</v>
      </c>
      <c r="E1264" t="str">
        <f t="shared" si="39"/>
        <v>Prediabetes</v>
      </c>
      <c r="F1264" t="s">
        <v>2379</v>
      </c>
      <c r="G1264" t="s">
        <v>2379</v>
      </c>
      <c r="H1264" t="s">
        <v>2379</v>
      </c>
      <c r="I1264">
        <v>0</v>
      </c>
      <c r="J1264" t="s">
        <v>2379</v>
      </c>
    </row>
    <row r="1265" spans="1:10" x14ac:dyDescent="0.35">
      <c r="A1265" t="s">
        <v>1106</v>
      </c>
      <c r="B1265">
        <v>40.375</v>
      </c>
      <c r="C1265" t="str">
        <f t="shared" si="38"/>
        <v>Obesity</v>
      </c>
      <c r="D1265">
        <v>6.25</v>
      </c>
      <c r="E1265" t="str">
        <f t="shared" si="39"/>
        <v>Prediabetes</v>
      </c>
      <c r="F1265" t="s">
        <v>2381</v>
      </c>
      <c r="G1265" t="s">
        <v>2379</v>
      </c>
      <c r="H1265" t="s">
        <v>2379</v>
      </c>
      <c r="I1265">
        <v>0</v>
      </c>
      <c r="J1265" t="s">
        <v>2379</v>
      </c>
    </row>
    <row r="1266" spans="1:10" x14ac:dyDescent="0.35">
      <c r="A1266" t="s">
        <v>1105</v>
      </c>
      <c r="B1266">
        <v>28.7</v>
      </c>
      <c r="C1266" t="str">
        <f t="shared" si="38"/>
        <v>Overweight</v>
      </c>
      <c r="D1266">
        <v>9.4700000000000006</v>
      </c>
      <c r="E1266" t="str">
        <f t="shared" si="39"/>
        <v>Diabetes</v>
      </c>
      <c r="F1266" t="s">
        <v>2379</v>
      </c>
      <c r="G1266" t="s">
        <v>2379</v>
      </c>
      <c r="H1266" t="s">
        <v>2379</v>
      </c>
      <c r="I1266">
        <v>2</v>
      </c>
      <c r="J1266" t="s">
        <v>2379</v>
      </c>
    </row>
    <row r="1267" spans="1:10" x14ac:dyDescent="0.35">
      <c r="A1267" t="s">
        <v>1104</v>
      </c>
      <c r="B1267">
        <v>26.63</v>
      </c>
      <c r="C1267" t="str">
        <f t="shared" si="38"/>
        <v>Overweight</v>
      </c>
      <c r="D1267">
        <v>5.7</v>
      </c>
      <c r="E1267" t="str">
        <f t="shared" si="39"/>
        <v>Prediabetes</v>
      </c>
      <c r="F1267" t="s">
        <v>2379</v>
      </c>
      <c r="G1267" t="s">
        <v>2379</v>
      </c>
      <c r="H1267" t="s">
        <v>2379</v>
      </c>
      <c r="I1267">
        <v>0</v>
      </c>
      <c r="J1267" t="s">
        <v>2379</v>
      </c>
    </row>
    <row r="1268" spans="1:10" x14ac:dyDescent="0.35">
      <c r="A1268" t="s">
        <v>1103</v>
      </c>
      <c r="B1268">
        <v>22.515000000000001</v>
      </c>
      <c r="C1268" t="str">
        <f t="shared" si="38"/>
        <v>Normal Weight</v>
      </c>
      <c r="D1268">
        <v>11.18</v>
      </c>
      <c r="E1268" t="str">
        <f t="shared" si="39"/>
        <v>Diabetes</v>
      </c>
      <c r="F1268" t="s">
        <v>2379</v>
      </c>
      <c r="G1268" t="s">
        <v>2379</v>
      </c>
      <c r="H1268" t="s">
        <v>2379</v>
      </c>
      <c r="I1268">
        <v>2</v>
      </c>
      <c r="J1268" t="s">
        <v>2379</v>
      </c>
    </row>
    <row r="1269" spans="1:10" x14ac:dyDescent="0.35">
      <c r="A1269" t="s">
        <v>1102</v>
      </c>
      <c r="B1269">
        <v>36.575000000000003</v>
      </c>
      <c r="C1269" t="str">
        <f t="shared" si="38"/>
        <v>Obesity</v>
      </c>
      <c r="D1269">
        <v>10.98</v>
      </c>
      <c r="E1269" t="str">
        <f t="shared" si="39"/>
        <v>Diabetes</v>
      </c>
      <c r="F1269" t="s">
        <v>2379</v>
      </c>
      <c r="G1269" t="s">
        <v>2379</v>
      </c>
      <c r="H1269" t="s">
        <v>2379</v>
      </c>
      <c r="I1269">
        <v>0</v>
      </c>
      <c r="J1269" t="s">
        <v>2379</v>
      </c>
    </row>
    <row r="1270" spans="1:10" x14ac:dyDescent="0.35">
      <c r="A1270" t="s">
        <v>1101</v>
      </c>
      <c r="B1270">
        <v>23.66</v>
      </c>
      <c r="C1270" t="str">
        <f t="shared" si="38"/>
        <v>Normal Weight</v>
      </c>
      <c r="D1270">
        <v>5.1100000000000003</v>
      </c>
      <c r="E1270" t="str">
        <f t="shared" si="39"/>
        <v>Normal</v>
      </c>
      <c r="F1270" t="s">
        <v>2381</v>
      </c>
      <c r="G1270" t="s">
        <v>2379</v>
      </c>
      <c r="H1270" t="s">
        <v>2381</v>
      </c>
      <c r="I1270">
        <v>1</v>
      </c>
      <c r="J1270" t="s">
        <v>2379</v>
      </c>
    </row>
    <row r="1271" spans="1:10" x14ac:dyDescent="0.35">
      <c r="A1271" t="s">
        <v>1100</v>
      </c>
      <c r="B1271">
        <v>18.62</v>
      </c>
      <c r="C1271" t="str">
        <f t="shared" si="38"/>
        <v>Normal Weight</v>
      </c>
      <c r="D1271">
        <v>10.24</v>
      </c>
      <c r="E1271" t="str">
        <f t="shared" si="39"/>
        <v>Diabetes</v>
      </c>
      <c r="F1271" t="s">
        <v>2379</v>
      </c>
      <c r="G1271" t="s">
        <v>2379</v>
      </c>
      <c r="H1271" t="s">
        <v>2379</v>
      </c>
      <c r="I1271">
        <v>0</v>
      </c>
      <c r="J1271" t="s">
        <v>2379</v>
      </c>
    </row>
    <row r="1272" spans="1:10" x14ac:dyDescent="0.35">
      <c r="A1272" t="s">
        <v>1099</v>
      </c>
      <c r="B1272">
        <v>19.190000000000001</v>
      </c>
      <c r="C1272" t="str">
        <f t="shared" si="38"/>
        <v>Normal Weight</v>
      </c>
      <c r="D1272">
        <v>7.71</v>
      </c>
      <c r="E1272" t="str">
        <f t="shared" si="39"/>
        <v>Diabetes</v>
      </c>
      <c r="F1272" t="s">
        <v>2381</v>
      </c>
      <c r="G1272" t="s">
        <v>2379</v>
      </c>
      <c r="H1272" t="s">
        <v>2379</v>
      </c>
      <c r="I1272">
        <v>1</v>
      </c>
      <c r="J1272" t="s">
        <v>2379</v>
      </c>
    </row>
    <row r="1273" spans="1:10" x14ac:dyDescent="0.35">
      <c r="A1273" t="s">
        <v>1098</v>
      </c>
      <c r="B1273">
        <v>27.5</v>
      </c>
      <c r="C1273" t="str">
        <f t="shared" si="38"/>
        <v>Overweight</v>
      </c>
      <c r="D1273">
        <v>6.03</v>
      </c>
      <c r="E1273" t="str">
        <f t="shared" si="39"/>
        <v>Prediabetes</v>
      </c>
      <c r="F1273" t="s">
        <v>2379</v>
      </c>
      <c r="G1273" t="s">
        <v>2379</v>
      </c>
      <c r="H1273" t="s">
        <v>2379</v>
      </c>
      <c r="I1273">
        <v>0</v>
      </c>
      <c r="J1273" t="s">
        <v>2379</v>
      </c>
    </row>
    <row r="1274" spans="1:10" x14ac:dyDescent="0.35">
      <c r="A1274" t="s">
        <v>1097</v>
      </c>
      <c r="B1274">
        <v>27.36</v>
      </c>
      <c r="C1274" t="str">
        <f t="shared" si="38"/>
        <v>Overweight</v>
      </c>
      <c r="D1274">
        <v>5.96</v>
      </c>
      <c r="E1274" t="str">
        <f t="shared" si="39"/>
        <v>Prediabetes</v>
      </c>
      <c r="F1274" t="s">
        <v>2379</v>
      </c>
      <c r="G1274" t="s">
        <v>2379</v>
      </c>
      <c r="H1274" t="s">
        <v>2381</v>
      </c>
      <c r="I1274">
        <v>1</v>
      </c>
      <c r="J1274" t="s">
        <v>2379</v>
      </c>
    </row>
    <row r="1275" spans="1:10" x14ac:dyDescent="0.35">
      <c r="A1275" t="s">
        <v>1096</v>
      </c>
      <c r="B1275">
        <v>20.350000000000001</v>
      </c>
      <c r="C1275" t="str">
        <f t="shared" si="38"/>
        <v>Normal Weight</v>
      </c>
      <c r="D1275">
        <v>4.16</v>
      </c>
      <c r="E1275" t="str">
        <f t="shared" si="39"/>
        <v>Normal</v>
      </c>
      <c r="F1275" t="s">
        <v>2379</v>
      </c>
      <c r="G1275" t="s">
        <v>2379</v>
      </c>
      <c r="H1275" t="s">
        <v>2379</v>
      </c>
      <c r="I1275">
        <v>0</v>
      </c>
      <c r="J1275" t="s">
        <v>2379</v>
      </c>
    </row>
    <row r="1276" spans="1:10" x14ac:dyDescent="0.35">
      <c r="A1276" t="s">
        <v>1095</v>
      </c>
      <c r="B1276">
        <v>24.035</v>
      </c>
      <c r="C1276" t="str">
        <f t="shared" si="38"/>
        <v>Normal Weight</v>
      </c>
      <c r="D1276">
        <v>6.11</v>
      </c>
      <c r="E1276" t="str">
        <f t="shared" si="39"/>
        <v>Prediabetes</v>
      </c>
      <c r="F1276" t="s">
        <v>2379</v>
      </c>
      <c r="G1276" t="s">
        <v>2379</v>
      </c>
      <c r="H1276" t="s">
        <v>2379</v>
      </c>
      <c r="I1276">
        <v>0</v>
      </c>
      <c r="J1276" t="s">
        <v>2379</v>
      </c>
    </row>
    <row r="1277" spans="1:10" x14ac:dyDescent="0.35">
      <c r="A1277" t="s">
        <v>1094</v>
      </c>
      <c r="B1277">
        <v>23.56</v>
      </c>
      <c r="C1277" t="str">
        <f t="shared" si="38"/>
        <v>Normal Weight</v>
      </c>
      <c r="D1277">
        <v>5.97</v>
      </c>
      <c r="E1277" t="str">
        <f t="shared" si="39"/>
        <v>Prediabetes</v>
      </c>
      <c r="F1277" t="s">
        <v>2379</v>
      </c>
      <c r="G1277" t="s">
        <v>2379</v>
      </c>
      <c r="H1277" t="s">
        <v>2379</v>
      </c>
      <c r="I1277">
        <v>0</v>
      </c>
      <c r="J1277" t="s">
        <v>2379</v>
      </c>
    </row>
    <row r="1278" spans="1:10" x14ac:dyDescent="0.35">
      <c r="A1278" t="s">
        <v>1093</v>
      </c>
      <c r="B1278">
        <v>27.17</v>
      </c>
      <c r="C1278" t="str">
        <f t="shared" si="38"/>
        <v>Overweight</v>
      </c>
      <c r="D1278">
        <v>10.81</v>
      </c>
      <c r="E1278" t="str">
        <f t="shared" si="39"/>
        <v>Diabetes</v>
      </c>
      <c r="F1278" t="s">
        <v>2379</v>
      </c>
      <c r="G1278" t="s">
        <v>2379</v>
      </c>
      <c r="H1278" t="s">
        <v>2379</v>
      </c>
      <c r="I1278">
        <v>2</v>
      </c>
      <c r="J1278" t="s">
        <v>2379</v>
      </c>
    </row>
    <row r="1279" spans="1:10" x14ac:dyDescent="0.35">
      <c r="A1279" t="s">
        <v>1092</v>
      </c>
      <c r="B1279">
        <v>34.32</v>
      </c>
      <c r="C1279" t="str">
        <f t="shared" si="38"/>
        <v>Obesity</v>
      </c>
      <c r="D1279">
        <v>5.7</v>
      </c>
      <c r="E1279" t="str">
        <f t="shared" si="39"/>
        <v>Prediabetes</v>
      </c>
      <c r="F1279" t="s">
        <v>2381</v>
      </c>
      <c r="G1279" t="s">
        <v>2379</v>
      </c>
      <c r="H1279" t="s">
        <v>2381</v>
      </c>
      <c r="I1279">
        <v>1</v>
      </c>
      <c r="J1279" t="s">
        <v>2379</v>
      </c>
    </row>
    <row r="1280" spans="1:10" x14ac:dyDescent="0.35">
      <c r="A1280" t="s">
        <v>1091</v>
      </c>
      <c r="B1280">
        <v>23.87</v>
      </c>
      <c r="C1280" t="str">
        <f t="shared" si="38"/>
        <v>Normal Weight</v>
      </c>
      <c r="D1280">
        <v>4.7699999999999996</v>
      </c>
      <c r="E1280" t="str">
        <f t="shared" si="39"/>
        <v>Normal</v>
      </c>
      <c r="F1280" t="s">
        <v>2381</v>
      </c>
      <c r="G1280" t="s">
        <v>2379</v>
      </c>
      <c r="H1280" t="s">
        <v>2381</v>
      </c>
      <c r="I1280">
        <v>1</v>
      </c>
      <c r="J1280" t="s">
        <v>2379</v>
      </c>
    </row>
    <row r="1281" spans="1:10" x14ac:dyDescent="0.35">
      <c r="A1281" t="s">
        <v>1090</v>
      </c>
      <c r="B1281">
        <v>30.15</v>
      </c>
      <c r="C1281" t="str">
        <f t="shared" si="38"/>
        <v>Obesity</v>
      </c>
      <c r="D1281">
        <v>4.25</v>
      </c>
      <c r="E1281" t="str">
        <f t="shared" si="39"/>
        <v>Normal</v>
      </c>
      <c r="F1281" t="s">
        <v>2379</v>
      </c>
      <c r="G1281" t="s">
        <v>2379</v>
      </c>
      <c r="H1281" t="s">
        <v>2379</v>
      </c>
      <c r="I1281">
        <v>1</v>
      </c>
      <c r="J1281" t="s">
        <v>2379</v>
      </c>
    </row>
    <row r="1282" spans="1:10" x14ac:dyDescent="0.35">
      <c r="A1282" t="s">
        <v>1089</v>
      </c>
      <c r="B1282">
        <v>26.36</v>
      </c>
      <c r="C1282" t="str">
        <f t="shared" si="38"/>
        <v>Overweight</v>
      </c>
      <c r="D1282">
        <v>5.52</v>
      </c>
      <c r="E1282" t="str">
        <f t="shared" si="39"/>
        <v>Normal</v>
      </c>
      <c r="F1282" t="s">
        <v>2379</v>
      </c>
      <c r="G1282" t="s">
        <v>2379</v>
      </c>
      <c r="H1282" t="s">
        <v>2379</v>
      </c>
      <c r="I1282">
        <v>0</v>
      </c>
      <c r="J1282" t="s">
        <v>2379</v>
      </c>
    </row>
    <row r="1283" spans="1:10" x14ac:dyDescent="0.35">
      <c r="A1283" t="s">
        <v>1088</v>
      </c>
      <c r="B1283">
        <v>45.32</v>
      </c>
      <c r="C1283" t="str">
        <f t="shared" ref="C1283:C1346" si="40">IF(B1283&lt;18.5,"Underweight",
 IF(B1283&lt;=24.9,"Normal Weight",
 IF(B1283&lt;=29.9,"Overweight","Obesity")))</f>
        <v>Obesity</v>
      </c>
      <c r="D1283">
        <v>6.53</v>
      </c>
      <c r="E1283" t="str">
        <f t="shared" ref="E1283:E1346" si="41">IF(D1283&lt;5.7,"Normal",IF(D1283&lt;=6.4,"Prediabetes","Diabetes"))</f>
        <v>Diabetes</v>
      </c>
      <c r="F1283" t="s">
        <v>2381</v>
      </c>
      <c r="G1283" t="s">
        <v>2379</v>
      </c>
      <c r="H1283" t="s">
        <v>2379</v>
      </c>
      <c r="I1283">
        <v>1</v>
      </c>
      <c r="J1283" t="s">
        <v>2379</v>
      </c>
    </row>
    <row r="1284" spans="1:10" x14ac:dyDescent="0.35">
      <c r="A1284" t="s">
        <v>1087</v>
      </c>
      <c r="B1284">
        <v>31.93</v>
      </c>
      <c r="C1284" t="str">
        <f t="shared" si="40"/>
        <v>Obesity</v>
      </c>
      <c r="D1284">
        <v>4.82</v>
      </c>
      <c r="E1284" t="str">
        <f t="shared" si="41"/>
        <v>Normal</v>
      </c>
      <c r="F1284" t="s">
        <v>2381</v>
      </c>
      <c r="G1284" t="s">
        <v>2379</v>
      </c>
      <c r="H1284" t="s">
        <v>2379</v>
      </c>
      <c r="I1284">
        <v>1</v>
      </c>
      <c r="J1284" t="s">
        <v>2379</v>
      </c>
    </row>
    <row r="1285" spans="1:10" x14ac:dyDescent="0.35">
      <c r="A1285" t="s">
        <v>1086</v>
      </c>
      <c r="B1285">
        <v>36</v>
      </c>
      <c r="C1285" t="str">
        <f t="shared" si="40"/>
        <v>Obesity</v>
      </c>
      <c r="D1285">
        <v>11.94</v>
      </c>
      <c r="E1285" t="str">
        <f t="shared" si="41"/>
        <v>Diabetes</v>
      </c>
      <c r="F1285" t="s">
        <v>2381</v>
      </c>
      <c r="G1285" t="s">
        <v>2379</v>
      </c>
      <c r="H1285" t="s">
        <v>2379</v>
      </c>
      <c r="I1285">
        <v>1</v>
      </c>
      <c r="J1285" t="s">
        <v>2379</v>
      </c>
    </row>
    <row r="1286" spans="1:10" x14ac:dyDescent="0.35">
      <c r="A1286" t="s">
        <v>1085</v>
      </c>
      <c r="B1286">
        <v>32</v>
      </c>
      <c r="C1286" t="str">
        <f t="shared" si="40"/>
        <v>Obesity</v>
      </c>
      <c r="D1286">
        <v>7.85</v>
      </c>
      <c r="E1286" t="str">
        <f t="shared" si="41"/>
        <v>Diabetes</v>
      </c>
      <c r="F1286" t="s">
        <v>2381</v>
      </c>
      <c r="G1286" t="s">
        <v>2379</v>
      </c>
      <c r="H1286" t="s">
        <v>2379</v>
      </c>
      <c r="I1286">
        <v>1</v>
      </c>
      <c r="J1286" t="s">
        <v>2379</v>
      </c>
    </row>
    <row r="1287" spans="1:10" x14ac:dyDescent="0.35">
      <c r="A1287" t="s">
        <v>1084</v>
      </c>
      <c r="B1287">
        <v>29.37</v>
      </c>
      <c r="C1287" t="str">
        <f t="shared" si="40"/>
        <v>Overweight</v>
      </c>
      <c r="D1287">
        <v>8.01</v>
      </c>
      <c r="E1287" t="str">
        <f t="shared" si="41"/>
        <v>Diabetes</v>
      </c>
      <c r="F1287" t="s">
        <v>2381</v>
      </c>
      <c r="G1287" t="s">
        <v>2379</v>
      </c>
      <c r="H1287" t="s">
        <v>2379</v>
      </c>
      <c r="I1287">
        <v>1</v>
      </c>
      <c r="J1287" t="s">
        <v>2379</v>
      </c>
    </row>
    <row r="1288" spans="1:10" x14ac:dyDescent="0.35">
      <c r="A1288" t="s">
        <v>1083</v>
      </c>
      <c r="B1288">
        <v>23.6</v>
      </c>
      <c r="C1288" t="str">
        <f t="shared" si="40"/>
        <v>Normal Weight</v>
      </c>
      <c r="D1288">
        <v>7.4</v>
      </c>
      <c r="E1288" t="str">
        <f t="shared" si="41"/>
        <v>Diabetes</v>
      </c>
      <c r="F1288" t="s">
        <v>2381</v>
      </c>
      <c r="G1288" t="s">
        <v>2379</v>
      </c>
      <c r="H1288" t="s">
        <v>2379</v>
      </c>
      <c r="I1288">
        <v>1</v>
      </c>
      <c r="J1288" t="s">
        <v>2379</v>
      </c>
    </row>
    <row r="1289" spans="1:10" x14ac:dyDescent="0.35">
      <c r="A1289" t="s">
        <v>1082</v>
      </c>
      <c r="B1289">
        <v>33.155000000000001</v>
      </c>
      <c r="C1289" t="str">
        <f t="shared" si="40"/>
        <v>Obesity</v>
      </c>
      <c r="D1289">
        <v>8.3800000000000008</v>
      </c>
      <c r="E1289" t="str">
        <f t="shared" si="41"/>
        <v>Diabetes</v>
      </c>
      <c r="F1289" t="s">
        <v>2381</v>
      </c>
      <c r="G1289" t="s">
        <v>2379</v>
      </c>
      <c r="H1289" t="s">
        <v>2379</v>
      </c>
      <c r="I1289">
        <v>0</v>
      </c>
      <c r="J1289" t="s">
        <v>2379</v>
      </c>
    </row>
    <row r="1290" spans="1:10" x14ac:dyDescent="0.35">
      <c r="A1290" t="s">
        <v>1081</v>
      </c>
      <c r="B1290">
        <v>24.32</v>
      </c>
      <c r="C1290" t="str">
        <f t="shared" si="40"/>
        <v>Normal Weight</v>
      </c>
      <c r="D1290">
        <v>11.56</v>
      </c>
      <c r="E1290" t="str">
        <f t="shared" si="41"/>
        <v>Diabetes</v>
      </c>
      <c r="F1290" t="s">
        <v>2381</v>
      </c>
      <c r="G1290" t="s">
        <v>2379</v>
      </c>
      <c r="H1290" t="s">
        <v>2379</v>
      </c>
      <c r="I1290">
        <v>1</v>
      </c>
      <c r="J1290" t="s">
        <v>2379</v>
      </c>
    </row>
    <row r="1291" spans="1:10" x14ac:dyDescent="0.35">
      <c r="A1291" t="s">
        <v>1080</v>
      </c>
      <c r="B1291">
        <v>36.299999999999997</v>
      </c>
      <c r="C1291" t="str">
        <f t="shared" si="40"/>
        <v>Obesity</v>
      </c>
      <c r="D1291">
        <v>4.6100000000000003</v>
      </c>
      <c r="E1291" t="str">
        <f t="shared" si="41"/>
        <v>Normal</v>
      </c>
      <c r="F1291" t="s">
        <v>2379</v>
      </c>
      <c r="G1291" t="s">
        <v>2379</v>
      </c>
      <c r="H1291" t="s">
        <v>2379</v>
      </c>
      <c r="I1291">
        <v>0</v>
      </c>
      <c r="J1291" t="s">
        <v>2379</v>
      </c>
    </row>
    <row r="1292" spans="1:10" x14ac:dyDescent="0.35">
      <c r="A1292" t="s">
        <v>1079</v>
      </c>
      <c r="B1292">
        <v>34.4</v>
      </c>
      <c r="C1292" t="str">
        <f t="shared" si="40"/>
        <v>Obesity</v>
      </c>
      <c r="D1292">
        <v>4.95</v>
      </c>
      <c r="E1292" t="str">
        <f t="shared" si="41"/>
        <v>Normal</v>
      </c>
      <c r="F1292" t="s">
        <v>2379</v>
      </c>
      <c r="G1292" t="s">
        <v>2379</v>
      </c>
      <c r="H1292" t="s">
        <v>2381</v>
      </c>
      <c r="I1292">
        <v>1</v>
      </c>
      <c r="J1292" t="s">
        <v>2379</v>
      </c>
    </row>
    <row r="1293" spans="1:10" x14ac:dyDescent="0.35">
      <c r="A1293" t="s">
        <v>1078</v>
      </c>
      <c r="B1293">
        <v>30.9</v>
      </c>
      <c r="C1293" t="str">
        <f t="shared" si="40"/>
        <v>Obesity</v>
      </c>
      <c r="D1293">
        <v>5.04</v>
      </c>
      <c r="E1293" t="str">
        <f t="shared" si="41"/>
        <v>Normal</v>
      </c>
      <c r="F1293" t="s">
        <v>2379</v>
      </c>
      <c r="G1293" t="s">
        <v>2379</v>
      </c>
      <c r="H1293" t="s">
        <v>2379</v>
      </c>
      <c r="I1293">
        <v>0</v>
      </c>
      <c r="J1293" t="s">
        <v>2379</v>
      </c>
    </row>
    <row r="1294" spans="1:10" x14ac:dyDescent="0.35">
      <c r="A1294" t="s">
        <v>1077</v>
      </c>
      <c r="B1294">
        <v>28.6</v>
      </c>
      <c r="C1294" t="str">
        <f t="shared" si="40"/>
        <v>Overweight</v>
      </c>
      <c r="D1294">
        <v>5.42</v>
      </c>
      <c r="E1294" t="str">
        <f t="shared" si="41"/>
        <v>Normal</v>
      </c>
      <c r="F1294" t="s">
        <v>2379</v>
      </c>
      <c r="G1294" t="s">
        <v>2379</v>
      </c>
      <c r="H1294" t="s">
        <v>2379</v>
      </c>
      <c r="I1294">
        <v>0</v>
      </c>
      <c r="J1294" t="s">
        <v>2379</v>
      </c>
    </row>
    <row r="1295" spans="1:10" x14ac:dyDescent="0.35">
      <c r="A1295" t="s">
        <v>1076</v>
      </c>
      <c r="B1295">
        <v>27.83</v>
      </c>
      <c r="C1295" t="str">
        <f t="shared" si="40"/>
        <v>Overweight</v>
      </c>
      <c r="D1295">
        <v>5.39</v>
      </c>
      <c r="E1295" t="str">
        <f t="shared" si="41"/>
        <v>Normal</v>
      </c>
      <c r="F1295" t="s">
        <v>2379</v>
      </c>
      <c r="G1295" t="s">
        <v>2379</v>
      </c>
      <c r="H1295" t="s">
        <v>2379</v>
      </c>
      <c r="I1295">
        <v>0</v>
      </c>
      <c r="J1295" t="s">
        <v>2379</v>
      </c>
    </row>
    <row r="1296" spans="1:10" x14ac:dyDescent="0.35">
      <c r="A1296" t="s">
        <v>1075</v>
      </c>
      <c r="B1296">
        <v>39.64</v>
      </c>
      <c r="C1296" t="str">
        <f t="shared" si="40"/>
        <v>Obesity</v>
      </c>
      <c r="D1296">
        <v>6</v>
      </c>
      <c r="E1296" t="str">
        <f t="shared" si="41"/>
        <v>Prediabetes</v>
      </c>
      <c r="F1296" t="s">
        <v>2379</v>
      </c>
      <c r="G1296" t="s">
        <v>2379</v>
      </c>
      <c r="H1296" t="s">
        <v>2381</v>
      </c>
      <c r="I1296">
        <v>1</v>
      </c>
      <c r="J1296" t="s">
        <v>2379</v>
      </c>
    </row>
    <row r="1297" spans="1:10" x14ac:dyDescent="0.35">
      <c r="A1297" t="s">
        <v>1074</v>
      </c>
      <c r="B1297">
        <v>38.479999999999997</v>
      </c>
      <c r="C1297" t="str">
        <f t="shared" si="40"/>
        <v>Obesity</v>
      </c>
      <c r="D1297">
        <v>6.02</v>
      </c>
      <c r="E1297" t="str">
        <f t="shared" si="41"/>
        <v>Prediabetes</v>
      </c>
      <c r="F1297" t="s">
        <v>2379</v>
      </c>
      <c r="G1297" t="s">
        <v>2379</v>
      </c>
      <c r="H1297" t="s">
        <v>2379</v>
      </c>
      <c r="I1297">
        <v>1</v>
      </c>
      <c r="J1297" t="s">
        <v>2379</v>
      </c>
    </row>
    <row r="1298" spans="1:10" x14ac:dyDescent="0.35">
      <c r="A1298" t="s">
        <v>1073</v>
      </c>
      <c r="B1298">
        <v>36.200000000000003</v>
      </c>
      <c r="C1298" t="str">
        <f t="shared" si="40"/>
        <v>Obesity</v>
      </c>
      <c r="D1298">
        <v>4.62</v>
      </c>
      <c r="E1298" t="str">
        <f t="shared" si="41"/>
        <v>Normal</v>
      </c>
      <c r="F1298" t="s">
        <v>2379</v>
      </c>
      <c r="G1298" t="s">
        <v>2379</v>
      </c>
      <c r="H1298" t="s">
        <v>2379</v>
      </c>
      <c r="I1298">
        <v>2</v>
      </c>
      <c r="J1298" t="s">
        <v>2379</v>
      </c>
    </row>
    <row r="1299" spans="1:10" x14ac:dyDescent="0.35">
      <c r="A1299" t="s">
        <v>1072</v>
      </c>
      <c r="B1299">
        <v>27.13</v>
      </c>
      <c r="C1299" t="str">
        <f t="shared" si="40"/>
        <v>Overweight</v>
      </c>
      <c r="D1299">
        <v>5.59</v>
      </c>
      <c r="E1299" t="str">
        <f t="shared" si="41"/>
        <v>Normal</v>
      </c>
      <c r="F1299" t="s">
        <v>2379</v>
      </c>
      <c r="G1299" t="s">
        <v>2379</v>
      </c>
      <c r="H1299" t="s">
        <v>2379</v>
      </c>
      <c r="I1299">
        <v>1</v>
      </c>
      <c r="J1299" t="s">
        <v>2379</v>
      </c>
    </row>
    <row r="1300" spans="1:10" x14ac:dyDescent="0.35">
      <c r="A1300" t="s">
        <v>1071</v>
      </c>
      <c r="B1300">
        <v>20.75</v>
      </c>
      <c r="C1300" t="str">
        <f t="shared" si="40"/>
        <v>Normal Weight</v>
      </c>
      <c r="D1300">
        <v>5.18</v>
      </c>
      <c r="E1300" t="str">
        <f t="shared" si="41"/>
        <v>Normal</v>
      </c>
      <c r="F1300" t="s">
        <v>2381</v>
      </c>
      <c r="G1300" t="s">
        <v>2379</v>
      </c>
      <c r="H1300" t="s">
        <v>2379</v>
      </c>
      <c r="I1300">
        <v>2</v>
      </c>
      <c r="J1300" t="s">
        <v>2379</v>
      </c>
    </row>
    <row r="1301" spans="1:10" x14ac:dyDescent="0.35">
      <c r="A1301" t="s">
        <v>1070</v>
      </c>
      <c r="B1301">
        <v>26.6</v>
      </c>
      <c r="C1301" t="str">
        <f t="shared" si="40"/>
        <v>Overweight</v>
      </c>
      <c r="D1301">
        <v>6.29</v>
      </c>
      <c r="E1301" t="str">
        <f t="shared" si="41"/>
        <v>Prediabetes</v>
      </c>
      <c r="F1301" t="s">
        <v>2379</v>
      </c>
      <c r="G1301" t="s">
        <v>2379</v>
      </c>
      <c r="H1301" t="s">
        <v>2379</v>
      </c>
      <c r="I1301">
        <v>2</v>
      </c>
      <c r="J1301" t="s">
        <v>2379</v>
      </c>
    </row>
    <row r="1302" spans="1:10" x14ac:dyDescent="0.35">
      <c r="A1302" t="s">
        <v>1069</v>
      </c>
      <c r="B1302">
        <v>25.3</v>
      </c>
      <c r="C1302" t="str">
        <f t="shared" si="40"/>
        <v>Overweight</v>
      </c>
      <c r="D1302">
        <v>4.49</v>
      </c>
      <c r="E1302" t="str">
        <f t="shared" si="41"/>
        <v>Normal</v>
      </c>
      <c r="F1302" t="s">
        <v>2379</v>
      </c>
      <c r="G1302" t="s">
        <v>2379</v>
      </c>
      <c r="H1302" t="s">
        <v>2379</v>
      </c>
      <c r="I1302">
        <v>2</v>
      </c>
      <c r="J1302" t="s">
        <v>2379</v>
      </c>
    </row>
    <row r="1303" spans="1:10" x14ac:dyDescent="0.35">
      <c r="A1303" t="s">
        <v>1068</v>
      </c>
      <c r="B1303">
        <v>18.84</v>
      </c>
      <c r="C1303" t="str">
        <f t="shared" si="40"/>
        <v>Normal Weight</v>
      </c>
      <c r="D1303">
        <v>11.82</v>
      </c>
      <c r="E1303" t="str">
        <f t="shared" si="41"/>
        <v>Diabetes</v>
      </c>
      <c r="F1303" t="s">
        <v>2381</v>
      </c>
      <c r="G1303" t="s">
        <v>2379</v>
      </c>
      <c r="H1303" t="s">
        <v>2381</v>
      </c>
      <c r="I1303">
        <v>1</v>
      </c>
      <c r="J1303" t="s">
        <v>2379</v>
      </c>
    </row>
    <row r="1304" spans="1:10" x14ac:dyDescent="0.35">
      <c r="A1304" t="s">
        <v>1067</v>
      </c>
      <c r="B1304">
        <v>19.57</v>
      </c>
      <c r="C1304" t="str">
        <f t="shared" si="40"/>
        <v>Normal Weight</v>
      </c>
      <c r="D1304">
        <v>7.41</v>
      </c>
      <c r="E1304" t="str">
        <f t="shared" si="41"/>
        <v>Diabetes</v>
      </c>
      <c r="F1304" t="s">
        <v>2381</v>
      </c>
      <c r="G1304" t="s">
        <v>2379</v>
      </c>
      <c r="H1304" t="s">
        <v>2379</v>
      </c>
      <c r="I1304">
        <v>1</v>
      </c>
      <c r="J1304" t="s">
        <v>2379</v>
      </c>
    </row>
    <row r="1305" spans="1:10" x14ac:dyDescent="0.35">
      <c r="A1305" t="s">
        <v>1066</v>
      </c>
      <c r="B1305">
        <v>30.495000000000001</v>
      </c>
      <c r="C1305" t="str">
        <f t="shared" si="40"/>
        <v>Obesity</v>
      </c>
      <c r="D1305">
        <v>5.97</v>
      </c>
      <c r="E1305" t="str">
        <f t="shared" si="41"/>
        <v>Prediabetes</v>
      </c>
      <c r="F1305" t="s">
        <v>2379</v>
      </c>
      <c r="G1305" t="s">
        <v>2379</v>
      </c>
      <c r="H1305" t="s">
        <v>2379</v>
      </c>
      <c r="I1305">
        <v>0</v>
      </c>
      <c r="J1305" t="s">
        <v>2379</v>
      </c>
    </row>
    <row r="1306" spans="1:10" x14ac:dyDescent="0.35">
      <c r="A1306" t="s">
        <v>1065</v>
      </c>
      <c r="B1306">
        <v>30.114999999999998</v>
      </c>
      <c r="C1306" t="str">
        <f t="shared" si="40"/>
        <v>Obesity</v>
      </c>
      <c r="D1306">
        <v>5.74</v>
      </c>
      <c r="E1306" t="str">
        <f t="shared" si="41"/>
        <v>Prediabetes</v>
      </c>
      <c r="F1306" t="s">
        <v>2379</v>
      </c>
      <c r="G1306" t="s">
        <v>2379</v>
      </c>
      <c r="H1306" t="s">
        <v>2381</v>
      </c>
      <c r="I1306">
        <v>1</v>
      </c>
      <c r="J1306" t="s">
        <v>2379</v>
      </c>
    </row>
    <row r="1307" spans="1:10" x14ac:dyDescent="0.35">
      <c r="A1307" t="s">
        <v>1064</v>
      </c>
      <c r="B1307">
        <v>24.78</v>
      </c>
      <c r="C1307" t="str">
        <f t="shared" si="40"/>
        <v>Normal Weight</v>
      </c>
      <c r="D1307">
        <v>9.85</v>
      </c>
      <c r="E1307" t="str">
        <f t="shared" si="41"/>
        <v>Diabetes</v>
      </c>
      <c r="F1307" t="s">
        <v>2379</v>
      </c>
      <c r="G1307" t="s">
        <v>2379</v>
      </c>
      <c r="H1307" t="s">
        <v>2379</v>
      </c>
      <c r="I1307">
        <v>0</v>
      </c>
      <c r="J1307" t="s">
        <v>2379</v>
      </c>
    </row>
    <row r="1308" spans="1:10" x14ac:dyDescent="0.35">
      <c r="A1308" t="s">
        <v>1063</v>
      </c>
      <c r="B1308">
        <v>24.77</v>
      </c>
      <c r="C1308" t="str">
        <f t="shared" si="40"/>
        <v>Normal Weight</v>
      </c>
      <c r="D1308">
        <v>7.59</v>
      </c>
      <c r="E1308" t="str">
        <f t="shared" si="41"/>
        <v>Diabetes</v>
      </c>
      <c r="F1308" t="s">
        <v>2379</v>
      </c>
      <c r="G1308" t="s">
        <v>2379</v>
      </c>
      <c r="H1308" t="s">
        <v>2379</v>
      </c>
      <c r="I1308">
        <v>0</v>
      </c>
      <c r="J1308" t="s">
        <v>2379</v>
      </c>
    </row>
    <row r="1309" spans="1:10" x14ac:dyDescent="0.35">
      <c r="A1309" t="s">
        <v>1062</v>
      </c>
      <c r="B1309">
        <v>16.579999999999998</v>
      </c>
      <c r="C1309" t="str">
        <f t="shared" si="40"/>
        <v>Underweight</v>
      </c>
      <c r="D1309">
        <v>6.98</v>
      </c>
      <c r="E1309" t="str">
        <f t="shared" si="41"/>
        <v>Diabetes</v>
      </c>
      <c r="F1309" t="s">
        <v>2381</v>
      </c>
      <c r="G1309" t="s">
        <v>2379</v>
      </c>
      <c r="H1309" t="s">
        <v>2381</v>
      </c>
      <c r="I1309">
        <v>1</v>
      </c>
      <c r="J1309" t="s">
        <v>2379</v>
      </c>
    </row>
    <row r="1310" spans="1:10" x14ac:dyDescent="0.35">
      <c r="A1310" t="s">
        <v>1061</v>
      </c>
      <c r="B1310">
        <v>38.17</v>
      </c>
      <c r="C1310" t="str">
        <f t="shared" si="40"/>
        <v>Obesity</v>
      </c>
      <c r="D1310">
        <v>4.7300000000000004</v>
      </c>
      <c r="E1310" t="str">
        <f t="shared" si="41"/>
        <v>Normal</v>
      </c>
      <c r="F1310" t="s">
        <v>2381</v>
      </c>
      <c r="G1310" t="s">
        <v>2379</v>
      </c>
      <c r="H1310" t="s">
        <v>2379</v>
      </c>
      <c r="I1310">
        <v>0</v>
      </c>
      <c r="J1310" t="s">
        <v>2379</v>
      </c>
    </row>
    <row r="1311" spans="1:10" x14ac:dyDescent="0.35">
      <c r="A1311" t="s">
        <v>1060</v>
      </c>
      <c r="B1311">
        <v>39.424999999999997</v>
      </c>
      <c r="C1311" t="str">
        <f t="shared" si="40"/>
        <v>Obesity</v>
      </c>
      <c r="D1311">
        <v>4.76</v>
      </c>
      <c r="E1311" t="str">
        <f t="shared" si="41"/>
        <v>Normal</v>
      </c>
      <c r="F1311" t="s">
        <v>2381</v>
      </c>
      <c r="G1311" t="s">
        <v>2379</v>
      </c>
      <c r="H1311" t="s">
        <v>2379</v>
      </c>
      <c r="I1311">
        <v>0</v>
      </c>
      <c r="J1311" t="s">
        <v>2379</v>
      </c>
    </row>
    <row r="1312" spans="1:10" x14ac:dyDescent="0.35">
      <c r="A1312" t="s">
        <v>1059</v>
      </c>
      <c r="B1312">
        <v>33.44</v>
      </c>
      <c r="C1312" t="str">
        <f t="shared" si="40"/>
        <v>Obesity</v>
      </c>
      <c r="D1312">
        <v>6.24</v>
      </c>
      <c r="E1312" t="str">
        <f t="shared" si="41"/>
        <v>Prediabetes</v>
      </c>
      <c r="F1312" t="s">
        <v>2381</v>
      </c>
      <c r="G1312" t="s">
        <v>2379</v>
      </c>
      <c r="H1312" t="s">
        <v>2379</v>
      </c>
      <c r="I1312">
        <v>0</v>
      </c>
      <c r="J1312" t="s">
        <v>2379</v>
      </c>
    </row>
    <row r="1313" spans="1:10" x14ac:dyDescent="0.35">
      <c r="A1313" t="s">
        <v>1058</v>
      </c>
      <c r="B1313">
        <v>33.344999999999999</v>
      </c>
      <c r="C1313" t="str">
        <f t="shared" si="40"/>
        <v>Obesity</v>
      </c>
      <c r="D1313">
        <v>5.44</v>
      </c>
      <c r="E1313" t="str">
        <f t="shared" si="41"/>
        <v>Normal</v>
      </c>
      <c r="F1313" t="s">
        <v>2381</v>
      </c>
      <c r="G1313" t="s">
        <v>2379</v>
      </c>
      <c r="H1313" t="s">
        <v>2379</v>
      </c>
      <c r="I1313">
        <v>0</v>
      </c>
      <c r="J1313" t="s">
        <v>2379</v>
      </c>
    </row>
    <row r="1314" spans="1:10" x14ac:dyDescent="0.35">
      <c r="A1314" t="s">
        <v>1057</v>
      </c>
      <c r="B1314">
        <v>38.79</v>
      </c>
      <c r="C1314" t="str">
        <f t="shared" si="40"/>
        <v>Obesity</v>
      </c>
      <c r="D1314">
        <v>5.08</v>
      </c>
      <c r="E1314" t="str">
        <f t="shared" si="41"/>
        <v>Normal</v>
      </c>
      <c r="F1314" t="s">
        <v>2379</v>
      </c>
      <c r="G1314" t="s">
        <v>2379</v>
      </c>
      <c r="H1314" t="s">
        <v>2381</v>
      </c>
      <c r="I1314">
        <v>1</v>
      </c>
      <c r="J1314" t="s">
        <v>2379</v>
      </c>
    </row>
    <row r="1315" spans="1:10" x14ac:dyDescent="0.35">
      <c r="A1315" t="s">
        <v>1056</v>
      </c>
      <c r="B1315">
        <v>30.684999999999999</v>
      </c>
      <c r="C1315" t="str">
        <f t="shared" si="40"/>
        <v>Obesity</v>
      </c>
      <c r="D1315">
        <v>4.87</v>
      </c>
      <c r="E1315" t="str">
        <f t="shared" si="41"/>
        <v>Normal</v>
      </c>
      <c r="F1315" t="s">
        <v>2379</v>
      </c>
      <c r="G1315" t="s">
        <v>2379</v>
      </c>
      <c r="H1315" t="s">
        <v>2381</v>
      </c>
      <c r="I1315">
        <v>1</v>
      </c>
      <c r="J1315" t="s">
        <v>2379</v>
      </c>
    </row>
    <row r="1316" spans="1:10" x14ac:dyDescent="0.35">
      <c r="A1316" t="s">
        <v>1055</v>
      </c>
      <c r="B1316">
        <v>22.135000000000002</v>
      </c>
      <c r="C1316" t="str">
        <f t="shared" si="40"/>
        <v>Normal Weight</v>
      </c>
      <c r="D1316">
        <v>8.17</v>
      </c>
      <c r="E1316" t="str">
        <f t="shared" si="41"/>
        <v>Diabetes</v>
      </c>
      <c r="F1316" t="s">
        <v>2379</v>
      </c>
      <c r="G1316" t="s">
        <v>2379</v>
      </c>
      <c r="H1316" t="s">
        <v>2379</v>
      </c>
      <c r="I1316">
        <v>0</v>
      </c>
      <c r="J1316" t="s">
        <v>2379</v>
      </c>
    </row>
    <row r="1317" spans="1:10" x14ac:dyDescent="0.35">
      <c r="A1317" t="s">
        <v>1054</v>
      </c>
      <c r="B1317">
        <v>33.33</v>
      </c>
      <c r="C1317" t="str">
        <f t="shared" si="40"/>
        <v>Obesity</v>
      </c>
      <c r="D1317">
        <v>7.61</v>
      </c>
      <c r="E1317" t="str">
        <f t="shared" si="41"/>
        <v>Diabetes</v>
      </c>
      <c r="F1317" t="s">
        <v>2379</v>
      </c>
      <c r="G1317" t="s">
        <v>2379</v>
      </c>
      <c r="H1317" t="s">
        <v>2379</v>
      </c>
      <c r="I1317">
        <v>0</v>
      </c>
      <c r="J1317" t="s">
        <v>2379</v>
      </c>
    </row>
    <row r="1318" spans="1:10" x14ac:dyDescent="0.35">
      <c r="A1318" t="s">
        <v>1053</v>
      </c>
      <c r="B1318">
        <v>31.13</v>
      </c>
      <c r="C1318" t="str">
        <f t="shared" si="40"/>
        <v>Obesity</v>
      </c>
      <c r="D1318">
        <v>10.1</v>
      </c>
      <c r="E1318" t="str">
        <f t="shared" si="41"/>
        <v>Diabetes</v>
      </c>
      <c r="F1318" t="s">
        <v>2379</v>
      </c>
      <c r="G1318" t="s">
        <v>2379</v>
      </c>
      <c r="H1318" t="s">
        <v>2379</v>
      </c>
      <c r="I1318">
        <v>0</v>
      </c>
      <c r="J1318" t="s">
        <v>2379</v>
      </c>
    </row>
    <row r="1319" spans="1:10" x14ac:dyDescent="0.35">
      <c r="A1319" t="s">
        <v>1052</v>
      </c>
      <c r="B1319">
        <v>28.9</v>
      </c>
      <c r="C1319" t="str">
        <f t="shared" si="40"/>
        <v>Overweight</v>
      </c>
      <c r="D1319">
        <v>11.24</v>
      </c>
      <c r="E1319" t="str">
        <f t="shared" si="41"/>
        <v>Diabetes</v>
      </c>
      <c r="F1319" t="s">
        <v>2379</v>
      </c>
      <c r="G1319" t="s">
        <v>2379</v>
      </c>
      <c r="H1319" t="s">
        <v>2379</v>
      </c>
      <c r="I1319">
        <v>0</v>
      </c>
      <c r="J1319" t="s">
        <v>2379</v>
      </c>
    </row>
    <row r="1320" spans="1:10" x14ac:dyDescent="0.35">
      <c r="A1320" t="s">
        <v>1051</v>
      </c>
      <c r="B1320">
        <v>43.31</v>
      </c>
      <c r="C1320" t="str">
        <f t="shared" si="40"/>
        <v>Obesity</v>
      </c>
      <c r="D1320">
        <v>6.1</v>
      </c>
      <c r="E1320" t="str">
        <f t="shared" si="41"/>
        <v>Prediabetes</v>
      </c>
      <c r="F1320" t="s">
        <v>2381</v>
      </c>
      <c r="G1320" t="s">
        <v>2380</v>
      </c>
      <c r="H1320" t="s">
        <v>2379</v>
      </c>
      <c r="I1320">
        <v>1</v>
      </c>
      <c r="J1320" t="s">
        <v>2379</v>
      </c>
    </row>
    <row r="1321" spans="1:10" x14ac:dyDescent="0.35">
      <c r="A1321" t="s">
        <v>1050</v>
      </c>
      <c r="B1321">
        <v>22.8</v>
      </c>
      <c r="C1321" t="str">
        <f t="shared" si="40"/>
        <v>Normal Weight</v>
      </c>
      <c r="D1321">
        <v>6.98</v>
      </c>
      <c r="E1321" t="str">
        <f t="shared" si="41"/>
        <v>Diabetes</v>
      </c>
      <c r="F1321" t="s">
        <v>2379</v>
      </c>
      <c r="G1321" t="s">
        <v>2379</v>
      </c>
      <c r="H1321" t="s">
        <v>2379</v>
      </c>
      <c r="I1321">
        <v>0</v>
      </c>
      <c r="J1321" t="s">
        <v>2379</v>
      </c>
    </row>
    <row r="1322" spans="1:10" x14ac:dyDescent="0.35">
      <c r="A1322" t="s">
        <v>1049</v>
      </c>
      <c r="B1322">
        <v>19.09</v>
      </c>
      <c r="C1322" t="str">
        <f t="shared" si="40"/>
        <v>Normal Weight</v>
      </c>
      <c r="D1322">
        <v>4</v>
      </c>
      <c r="E1322" t="str">
        <f t="shared" si="41"/>
        <v>Normal</v>
      </c>
      <c r="F1322" t="s">
        <v>2381</v>
      </c>
      <c r="G1322" t="s">
        <v>2379</v>
      </c>
      <c r="H1322" t="s">
        <v>2379</v>
      </c>
      <c r="I1322">
        <v>1</v>
      </c>
      <c r="J1322" t="s">
        <v>2379</v>
      </c>
    </row>
    <row r="1323" spans="1:10" x14ac:dyDescent="0.35">
      <c r="A1323" t="s">
        <v>1048</v>
      </c>
      <c r="B1323">
        <v>23.37</v>
      </c>
      <c r="C1323" t="str">
        <f t="shared" si="40"/>
        <v>Normal Weight</v>
      </c>
      <c r="D1323">
        <v>4.2300000000000004</v>
      </c>
      <c r="E1323" t="str">
        <f t="shared" si="41"/>
        <v>Normal</v>
      </c>
      <c r="F1323" t="s">
        <v>2379</v>
      </c>
      <c r="G1323" t="s">
        <v>2379</v>
      </c>
      <c r="H1323" t="s">
        <v>2379</v>
      </c>
      <c r="I1323">
        <v>0</v>
      </c>
      <c r="J1323" t="s">
        <v>2379</v>
      </c>
    </row>
    <row r="1324" spans="1:10" x14ac:dyDescent="0.35">
      <c r="A1324" t="s">
        <v>1047</v>
      </c>
      <c r="B1324">
        <v>33.44</v>
      </c>
      <c r="C1324" t="str">
        <f t="shared" si="40"/>
        <v>Obesity</v>
      </c>
      <c r="D1324">
        <v>4.72</v>
      </c>
      <c r="E1324" t="str">
        <f t="shared" si="41"/>
        <v>Normal</v>
      </c>
      <c r="F1324" t="s">
        <v>2381</v>
      </c>
      <c r="G1324" t="s">
        <v>2379</v>
      </c>
      <c r="H1324" t="s">
        <v>2379</v>
      </c>
      <c r="I1324">
        <v>0</v>
      </c>
      <c r="J1324" t="s">
        <v>2379</v>
      </c>
    </row>
    <row r="1325" spans="1:10" x14ac:dyDescent="0.35">
      <c r="A1325" t="s">
        <v>1046</v>
      </c>
      <c r="B1325">
        <v>28.05</v>
      </c>
      <c r="C1325" t="str">
        <f t="shared" si="40"/>
        <v>Overweight</v>
      </c>
      <c r="D1325">
        <v>5.63</v>
      </c>
      <c r="E1325" t="str">
        <f t="shared" si="41"/>
        <v>Normal</v>
      </c>
      <c r="F1325" t="s">
        <v>2381</v>
      </c>
      <c r="G1325" t="s">
        <v>2379</v>
      </c>
      <c r="H1325" t="s">
        <v>2379</v>
      </c>
      <c r="I1325">
        <v>0</v>
      </c>
      <c r="J1325" t="s">
        <v>2379</v>
      </c>
    </row>
    <row r="1326" spans="1:10" x14ac:dyDescent="0.35">
      <c r="A1326" t="s">
        <v>1045</v>
      </c>
      <c r="B1326">
        <v>27.72</v>
      </c>
      <c r="C1326" t="str">
        <f t="shared" si="40"/>
        <v>Overweight</v>
      </c>
      <c r="D1326">
        <v>5.83</v>
      </c>
      <c r="E1326" t="str">
        <f t="shared" si="41"/>
        <v>Prediabetes</v>
      </c>
      <c r="F1326" t="s">
        <v>2381</v>
      </c>
      <c r="G1326" t="s">
        <v>2379</v>
      </c>
      <c r="H1326" t="s">
        <v>2379</v>
      </c>
      <c r="I1326">
        <v>0</v>
      </c>
      <c r="J1326" t="s">
        <v>2379</v>
      </c>
    </row>
    <row r="1327" spans="1:10" x14ac:dyDescent="0.35">
      <c r="A1327" t="s">
        <v>1044</v>
      </c>
      <c r="B1327">
        <v>29.81</v>
      </c>
      <c r="C1327" t="str">
        <f t="shared" si="40"/>
        <v>Overweight</v>
      </c>
      <c r="D1327">
        <v>9.23</v>
      </c>
      <c r="E1327" t="str">
        <f t="shared" si="41"/>
        <v>Diabetes</v>
      </c>
      <c r="F1327" t="s">
        <v>2379</v>
      </c>
      <c r="G1327" t="s">
        <v>2379</v>
      </c>
      <c r="H1327" t="s">
        <v>2379</v>
      </c>
      <c r="I1327">
        <v>0</v>
      </c>
      <c r="J1327" t="s">
        <v>2379</v>
      </c>
    </row>
    <row r="1328" spans="1:10" x14ac:dyDescent="0.35">
      <c r="A1328" t="s">
        <v>1043</v>
      </c>
      <c r="B1328">
        <v>23.98</v>
      </c>
      <c r="C1328" t="str">
        <f t="shared" si="40"/>
        <v>Normal Weight</v>
      </c>
      <c r="D1328">
        <v>9.89</v>
      </c>
      <c r="E1328" t="str">
        <f t="shared" si="41"/>
        <v>Diabetes</v>
      </c>
      <c r="F1328" t="s">
        <v>2379</v>
      </c>
      <c r="G1328" t="s">
        <v>2379</v>
      </c>
      <c r="H1328" t="s">
        <v>2379</v>
      </c>
      <c r="I1328">
        <v>0</v>
      </c>
      <c r="J1328" t="s">
        <v>2379</v>
      </c>
    </row>
    <row r="1329" spans="1:10" x14ac:dyDescent="0.35">
      <c r="A1329" t="s">
        <v>1042</v>
      </c>
      <c r="B1329">
        <v>17.34</v>
      </c>
      <c r="C1329" t="str">
        <f t="shared" si="40"/>
        <v>Underweight</v>
      </c>
      <c r="D1329">
        <v>12</v>
      </c>
      <c r="E1329" t="str">
        <f t="shared" si="41"/>
        <v>Diabetes</v>
      </c>
      <c r="F1329" t="s">
        <v>2379</v>
      </c>
      <c r="G1329" t="s">
        <v>2379</v>
      </c>
      <c r="H1329" t="s">
        <v>2379</v>
      </c>
      <c r="I1329">
        <v>0</v>
      </c>
      <c r="J1329" t="s">
        <v>2379</v>
      </c>
    </row>
    <row r="1330" spans="1:10" x14ac:dyDescent="0.35">
      <c r="A1330" t="s">
        <v>1041</v>
      </c>
      <c r="B1330">
        <v>40.39</v>
      </c>
      <c r="C1330" t="str">
        <f t="shared" si="40"/>
        <v>Obesity</v>
      </c>
      <c r="D1330">
        <v>4.24</v>
      </c>
      <c r="E1330" t="str">
        <f t="shared" si="41"/>
        <v>Normal</v>
      </c>
      <c r="F1330" t="s">
        <v>2381</v>
      </c>
      <c r="G1330" t="s">
        <v>2379</v>
      </c>
      <c r="H1330" t="s">
        <v>2381</v>
      </c>
      <c r="I1330">
        <v>1</v>
      </c>
      <c r="J1330" t="s">
        <v>2379</v>
      </c>
    </row>
    <row r="1331" spans="1:10" x14ac:dyDescent="0.35">
      <c r="A1331" t="s">
        <v>1040</v>
      </c>
      <c r="B1331">
        <v>25.96</v>
      </c>
      <c r="C1331" t="str">
        <f t="shared" si="40"/>
        <v>Overweight</v>
      </c>
      <c r="D1331">
        <v>4.68</v>
      </c>
      <c r="E1331" t="str">
        <f t="shared" si="41"/>
        <v>Normal</v>
      </c>
      <c r="F1331" t="s">
        <v>2381</v>
      </c>
      <c r="G1331" t="s">
        <v>2379</v>
      </c>
      <c r="H1331" t="s">
        <v>2381</v>
      </c>
      <c r="I1331">
        <v>1</v>
      </c>
      <c r="J1331" t="s">
        <v>2379</v>
      </c>
    </row>
    <row r="1332" spans="1:10" x14ac:dyDescent="0.35">
      <c r="A1332" t="s">
        <v>1039</v>
      </c>
      <c r="B1332">
        <v>17.68</v>
      </c>
      <c r="C1332" t="str">
        <f t="shared" si="40"/>
        <v>Underweight</v>
      </c>
      <c r="D1332">
        <v>8.57</v>
      </c>
      <c r="E1332" t="str">
        <f t="shared" si="41"/>
        <v>Diabetes</v>
      </c>
      <c r="F1332" t="s">
        <v>2381</v>
      </c>
      <c r="G1332" t="s">
        <v>2379</v>
      </c>
      <c r="H1332" t="s">
        <v>2381</v>
      </c>
      <c r="I1332">
        <v>1</v>
      </c>
      <c r="J1332" t="s">
        <v>2379</v>
      </c>
    </row>
    <row r="1333" spans="1:10" x14ac:dyDescent="0.35">
      <c r="A1333" t="s">
        <v>1038</v>
      </c>
      <c r="B1333">
        <v>30.875</v>
      </c>
      <c r="C1333" t="str">
        <f t="shared" si="40"/>
        <v>Obesity</v>
      </c>
      <c r="D1333">
        <v>4.0999999999999996</v>
      </c>
      <c r="E1333" t="str">
        <f t="shared" si="41"/>
        <v>Normal</v>
      </c>
      <c r="F1333" t="s">
        <v>2379</v>
      </c>
      <c r="G1333" t="s">
        <v>2379</v>
      </c>
      <c r="H1333" t="s">
        <v>2379</v>
      </c>
      <c r="I1333">
        <v>0</v>
      </c>
      <c r="J1333" t="s">
        <v>2379</v>
      </c>
    </row>
    <row r="1334" spans="1:10" x14ac:dyDescent="0.35">
      <c r="A1334" t="s">
        <v>1037</v>
      </c>
      <c r="B1334">
        <v>30.81</v>
      </c>
      <c r="C1334" t="str">
        <f t="shared" si="40"/>
        <v>Obesity</v>
      </c>
      <c r="D1334">
        <v>4.49</v>
      </c>
      <c r="E1334" t="str">
        <f t="shared" si="41"/>
        <v>Normal</v>
      </c>
      <c r="F1334" t="s">
        <v>2379</v>
      </c>
      <c r="G1334" t="s">
        <v>2379</v>
      </c>
      <c r="H1334" t="s">
        <v>2379</v>
      </c>
      <c r="I1334">
        <v>0</v>
      </c>
      <c r="J1334" t="s">
        <v>2379</v>
      </c>
    </row>
    <row r="1335" spans="1:10" x14ac:dyDescent="0.35">
      <c r="A1335" t="s">
        <v>1036</v>
      </c>
      <c r="B1335">
        <v>36.85</v>
      </c>
      <c r="C1335" t="str">
        <f t="shared" si="40"/>
        <v>Obesity</v>
      </c>
      <c r="D1335">
        <v>8.8000000000000007</v>
      </c>
      <c r="E1335" t="str">
        <f t="shared" si="41"/>
        <v>Diabetes</v>
      </c>
      <c r="F1335" t="s">
        <v>2379</v>
      </c>
      <c r="G1335" t="s">
        <v>2379</v>
      </c>
      <c r="H1335" t="s">
        <v>2379</v>
      </c>
      <c r="I1335">
        <v>2</v>
      </c>
      <c r="J1335" t="s">
        <v>2379</v>
      </c>
    </row>
    <row r="1336" spans="1:10" x14ac:dyDescent="0.35">
      <c r="A1336" t="s">
        <v>1035</v>
      </c>
      <c r="B1336">
        <v>35.86</v>
      </c>
      <c r="C1336" t="str">
        <f t="shared" si="40"/>
        <v>Obesity</v>
      </c>
      <c r="D1336">
        <v>7.93</v>
      </c>
      <c r="E1336" t="str">
        <f t="shared" si="41"/>
        <v>Diabetes</v>
      </c>
      <c r="F1336" t="s">
        <v>2379</v>
      </c>
      <c r="G1336" t="s">
        <v>2379</v>
      </c>
      <c r="H1336" t="s">
        <v>2379</v>
      </c>
      <c r="I1336">
        <v>2</v>
      </c>
      <c r="J1336" t="s">
        <v>2379</v>
      </c>
    </row>
    <row r="1337" spans="1:10" x14ac:dyDescent="0.35">
      <c r="A1337" t="s">
        <v>1034</v>
      </c>
      <c r="B1337">
        <v>30.3</v>
      </c>
      <c r="C1337" t="str">
        <f t="shared" si="40"/>
        <v>Obesity</v>
      </c>
      <c r="D1337">
        <v>9.4499999999999993</v>
      </c>
      <c r="E1337" t="str">
        <f t="shared" si="41"/>
        <v>Diabetes</v>
      </c>
      <c r="F1337" t="s">
        <v>2379</v>
      </c>
      <c r="G1337" t="s">
        <v>2379</v>
      </c>
      <c r="H1337" t="s">
        <v>2379</v>
      </c>
      <c r="I1337">
        <v>2</v>
      </c>
      <c r="J1337" t="s">
        <v>2379</v>
      </c>
    </row>
    <row r="1338" spans="1:10" x14ac:dyDescent="0.35">
      <c r="A1338" t="s">
        <v>1033</v>
      </c>
      <c r="B1338">
        <v>32.015000000000001</v>
      </c>
      <c r="C1338" t="str">
        <f t="shared" si="40"/>
        <v>Obesity</v>
      </c>
      <c r="D1338">
        <v>7.67</v>
      </c>
      <c r="E1338" t="str">
        <f t="shared" si="41"/>
        <v>Diabetes</v>
      </c>
      <c r="F1338" t="s">
        <v>2379</v>
      </c>
      <c r="G1338" t="s">
        <v>2379</v>
      </c>
      <c r="H1338" t="s">
        <v>2379</v>
      </c>
      <c r="I1338">
        <v>0</v>
      </c>
      <c r="J1338" t="s">
        <v>2379</v>
      </c>
    </row>
    <row r="1339" spans="1:10" x14ac:dyDescent="0.35">
      <c r="A1339" t="s">
        <v>1032</v>
      </c>
      <c r="B1339">
        <v>25.06</v>
      </c>
      <c r="C1339" t="str">
        <f t="shared" si="40"/>
        <v>Overweight</v>
      </c>
      <c r="D1339">
        <v>10.53</v>
      </c>
      <c r="E1339" t="str">
        <f t="shared" si="41"/>
        <v>Diabetes</v>
      </c>
      <c r="F1339" t="s">
        <v>2379</v>
      </c>
      <c r="G1339" t="s">
        <v>2379</v>
      </c>
      <c r="H1339" t="s">
        <v>2379</v>
      </c>
      <c r="I1339">
        <v>2</v>
      </c>
      <c r="J1339" t="s">
        <v>2379</v>
      </c>
    </row>
    <row r="1340" spans="1:10" x14ac:dyDescent="0.35">
      <c r="A1340" t="s">
        <v>1031</v>
      </c>
      <c r="B1340">
        <v>18.829999999999998</v>
      </c>
      <c r="C1340" t="str">
        <f t="shared" si="40"/>
        <v>Normal Weight</v>
      </c>
      <c r="D1340">
        <v>10.08</v>
      </c>
      <c r="E1340" t="str">
        <f t="shared" si="41"/>
        <v>Diabetes</v>
      </c>
      <c r="F1340" t="s">
        <v>2381</v>
      </c>
      <c r="G1340" t="s">
        <v>2379</v>
      </c>
      <c r="H1340" t="s">
        <v>2379</v>
      </c>
      <c r="I1340">
        <v>0</v>
      </c>
      <c r="J1340" t="s">
        <v>2379</v>
      </c>
    </row>
    <row r="1341" spans="1:10" x14ac:dyDescent="0.35">
      <c r="A1341" t="s">
        <v>1030</v>
      </c>
      <c r="B1341">
        <v>47.52</v>
      </c>
      <c r="C1341" t="str">
        <f t="shared" si="40"/>
        <v>Obesity</v>
      </c>
      <c r="D1341">
        <v>11.39</v>
      </c>
      <c r="E1341" t="str">
        <f t="shared" si="41"/>
        <v>Diabetes</v>
      </c>
      <c r="F1341" t="s">
        <v>2381</v>
      </c>
      <c r="G1341" t="s">
        <v>2379</v>
      </c>
      <c r="H1341" t="s">
        <v>2379</v>
      </c>
      <c r="I1341">
        <v>1</v>
      </c>
      <c r="J1341" t="s">
        <v>2379</v>
      </c>
    </row>
    <row r="1342" spans="1:10" x14ac:dyDescent="0.35">
      <c r="A1342" t="s">
        <v>1029</v>
      </c>
      <c r="B1342">
        <v>37.82</v>
      </c>
      <c r="C1342" t="str">
        <f t="shared" si="40"/>
        <v>Obesity</v>
      </c>
      <c r="D1342">
        <v>6.36</v>
      </c>
      <c r="E1342" t="str">
        <f t="shared" si="41"/>
        <v>Prediabetes</v>
      </c>
      <c r="F1342" t="s">
        <v>2379</v>
      </c>
      <c r="G1342" t="s">
        <v>2379</v>
      </c>
      <c r="H1342" t="s">
        <v>2379</v>
      </c>
      <c r="I1342">
        <v>0</v>
      </c>
      <c r="J1342" t="s">
        <v>2379</v>
      </c>
    </row>
    <row r="1343" spans="1:10" x14ac:dyDescent="0.35">
      <c r="A1343" t="s">
        <v>1028</v>
      </c>
      <c r="B1343">
        <v>44.16</v>
      </c>
      <c r="C1343" t="str">
        <f t="shared" si="40"/>
        <v>Obesity</v>
      </c>
      <c r="D1343">
        <v>5.31</v>
      </c>
      <c r="E1343" t="str">
        <f t="shared" si="41"/>
        <v>Normal</v>
      </c>
      <c r="F1343" t="s">
        <v>2381</v>
      </c>
      <c r="G1343" t="s">
        <v>2379</v>
      </c>
      <c r="H1343" t="s">
        <v>2379</v>
      </c>
      <c r="I1343">
        <v>0</v>
      </c>
      <c r="J1343" t="s">
        <v>2379</v>
      </c>
    </row>
    <row r="1344" spans="1:10" x14ac:dyDescent="0.35">
      <c r="A1344" t="s">
        <v>1027</v>
      </c>
      <c r="B1344">
        <v>37.049999999999997</v>
      </c>
      <c r="C1344" t="str">
        <f t="shared" si="40"/>
        <v>Obesity</v>
      </c>
      <c r="D1344">
        <v>4.74</v>
      </c>
      <c r="E1344" t="str">
        <f t="shared" si="41"/>
        <v>Normal</v>
      </c>
      <c r="F1344" t="s">
        <v>2379</v>
      </c>
      <c r="G1344" t="s">
        <v>2379</v>
      </c>
      <c r="H1344" t="s">
        <v>2381</v>
      </c>
      <c r="I1344">
        <v>1</v>
      </c>
      <c r="J1344" t="s">
        <v>2379</v>
      </c>
    </row>
    <row r="1345" spans="1:10" x14ac:dyDescent="0.35">
      <c r="A1345" t="s">
        <v>1026</v>
      </c>
      <c r="B1345">
        <v>18.66</v>
      </c>
      <c r="C1345" t="str">
        <f t="shared" si="40"/>
        <v>Normal Weight</v>
      </c>
      <c r="D1345">
        <v>11.35</v>
      </c>
      <c r="E1345" t="str">
        <f t="shared" si="41"/>
        <v>Diabetes</v>
      </c>
      <c r="F1345" t="s">
        <v>2379</v>
      </c>
      <c r="G1345" t="s">
        <v>2379</v>
      </c>
      <c r="H1345" t="s">
        <v>2379</v>
      </c>
      <c r="I1345">
        <v>0</v>
      </c>
      <c r="J1345" t="s">
        <v>2379</v>
      </c>
    </row>
    <row r="1346" spans="1:10" x14ac:dyDescent="0.35">
      <c r="A1346" t="s">
        <v>1025</v>
      </c>
      <c r="B1346">
        <v>36.200000000000003</v>
      </c>
      <c r="C1346" t="str">
        <f t="shared" si="40"/>
        <v>Obesity</v>
      </c>
      <c r="D1346">
        <v>6.81</v>
      </c>
      <c r="E1346" t="str">
        <f t="shared" si="41"/>
        <v>Diabetes</v>
      </c>
      <c r="F1346" t="s">
        <v>2381</v>
      </c>
      <c r="G1346" t="s">
        <v>2379</v>
      </c>
      <c r="H1346" t="s">
        <v>2379</v>
      </c>
      <c r="I1346">
        <v>1</v>
      </c>
      <c r="J1346" t="s">
        <v>2379</v>
      </c>
    </row>
    <row r="1347" spans="1:10" x14ac:dyDescent="0.35">
      <c r="A1347" t="s">
        <v>1024</v>
      </c>
      <c r="B1347">
        <v>18.87</v>
      </c>
      <c r="C1347" t="str">
        <f t="shared" ref="C1347:C1410" si="42">IF(B1347&lt;18.5,"Underweight",
 IF(B1347&lt;=24.9,"Normal Weight",
 IF(B1347&lt;=29.9,"Overweight","Obesity")))</f>
        <v>Normal Weight</v>
      </c>
      <c r="D1347">
        <v>8.06</v>
      </c>
      <c r="E1347" t="str">
        <f t="shared" ref="E1347:E1410" si="43">IF(D1347&lt;5.7,"Normal",IF(D1347&lt;=6.4,"Prediabetes","Diabetes"))</f>
        <v>Diabetes</v>
      </c>
      <c r="F1347" t="s">
        <v>2379</v>
      </c>
      <c r="G1347" t="s">
        <v>2379</v>
      </c>
      <c r="H1347" t="s">
        <v>2379</v>
      </c>
      <c r="I1347">
        <v>0</v>
      </c>
      <c r="J1347" t="s">
        <v>2379</v>
      </c>
    </row>
    <row r="1348" spans="1:10" x14ac:dyDescent="0.35">
      <c r="A1348" t="s">
        <v>1023</v>
      </c>
      <c r="B1348">
        <v>32.299999999999997</v>
      </c>
      <c r="C1348" t="str">
        <f t="shared" si="42"/>
        <v>Obesity</v>
      </c>
      <c r="D1348">
        <v>6.74</v>
      </c>
      <c r="E1348" t="str">
        <f t="shared" si="43"/>
        <v>Diabetes</v>
      </c>
      <c r="F1348" t="s">
        <v>2381</v>
      </c>
      <c r="G1348" t="s">
        <v>2379</v>
      </c>
      <c r="H1348" t="s">
        <v>2379</v>
      </c>
      <c r="I1348">
        <v>1</v>
      </c>
      <c r="J1348" t="s">
        <v>2379</v>
      </c>
    </row>
    <row r="1349" spans="1:10" x14ac:dyDescent="0.35">
      <c r="A1349" t="s">
        <v>1022</v>
      </c>
      <c r="B1349">
        <v>22.64</v>
      </c>
      <c r="C1349" t="str">
        <f t="shared" si="42"/>
        <v>Normal Weight</v>
      </c>
      <c r="D1349">
        <v>6.54</v>
      </c>
      <c r="E1349" t="str">
        <f t="shared" si="43"/>
        <v>Diabetes</v>
      </c>
      <c r="F1349" t="s">
        <v>2381</v>
      </c>
      <c r="G1349" t="s">
        <v>2379</v>
      </c>
      <c r="H1349" t="s">
        <v>2379</v>
      </c>
      <c r="I1349">
        <v>2</v>
      </c>
      <c r="J1349" t="s">
        <v>2379</v>
      </c>
    </row>
    <row r="1350" spans="1:10" x14ac:dyDescent="0.35">
      <c r="A1350" t="s">
        <v>1021</v>
      </c>
      <c r="B1350">
        <v>28.69</v>
      </c>
      <c r="C1350" t="str">
        <f t="shared" si="42"/>
        <v>Overweight</v>
      </c>
      <c r="D1350">
        <v>5.4</v>
      </c>
      <c r="E1350" t="str">
        <f t="shared" si="43"/>
        <v>Normal</v>
      </c>
      <c r="F1350" t="s">
        <v>2379</v>
      </c>
      <c r="G1350" t="s">
        <v>2379</v>
      </c>
      <c r="H1350" t="s">
        <v>2379</v>
      </c>
      <c r="I1350">
        <v>0</v>
      </c>
      <c r="J1350" t="s">
        <v>2379</v>
      </c>
    </row>
    <row r="1351" spans="1:10" x14ac:dyDescent="0.35">
      <c r="A1351" t="s">
        <v>1020</v>
      </c>
      <c r="B1351">
        <v>28.16</v>
      </c>
      <c r="C1351" t="str">
        <f t="shared" si="42"/>
        <v>Overweight</v>
      </c>
      <c r="D1351">
        <v>5.58</v>
      </c>
      <c r="E1351" t="str">
        <f t="shared" si="43"/>
        <v>Normal</v>
      </c>
      <c r="F1351" t="s">
        <v>2381</v>
      </c>
      <c r="G1351" t="s">
        <v>2379</v>
      </c>
      <c r="H1351" t="s">
        <v>2379</v>
      </c>
      <c r="I1351">
        <v>0</v>
      </c>
      <c r="J1351" t="s">
        <v>2379</v>
      </c>
    </row>
    <row r="1352" spans="1:10" x14ac:dyDescent="0.35">
      <c r="A1352" t="s">
        <v>1019</v>
      </c>
      <c r="B1352">
        <v>45.54</v>
      </c>
      <c r="C1352" t="str">
        <f t="shared" si="42"/>
        <v>Obesity</v>
      </c>
      <c r="D1352">
        <v>5.84</v>
      </c>
      <c r="E1352" t="str">
        <f t="shared" si="43"/>
        <v>Prediabetes</v>
      </c>
      <c r="F1352" t="s">
        <v>2379</v>
      </c>
      <c r="G1352" t="s">
        <v>2379</v>
      </c>
      <c r="H1352" t="s">
        <v>2381</v>
      </c>
      <c r="I1352">
        <v>1</v>
      </c>
      <c r="J1352" t="s">
        <v>2379</v>
      </c>
    </row>
    <row r="1353" spans="1:10" x14ac:dyDescent="0.35">
      <c r="A1353" t="s">
        <v>1018</v>
      </c>
      <c r="B1353">
        <v>28.7</v>
      </c>
      <c r="C1353" t="str">
        <f t="shared" si="42"/>
        <v>Overweight</v>
      </c>
      <c r="D1353">
        <v>4.2</v>
      </c>
      <c r="E1353" t="str">
        <f t="shared" si="43"/>
        <v>Normal</v>
      </c>
      <c r="F1353" t="s">
        <v>2379</v>
      </c>
      <c r="G1353" t="s">
        <v>2379</v>
      </c>
      <c r="H1353" t="s">
        <v>2379</v>
      </c>
      <c r="I1353">
        <v>0</v>
      </c>
      <c r="J1353" t="s">
        <v>2379</v>
      </c>
    </row>
    <row r="1354" spans="1:10" x14ac:dyDescent="0.35">
      <c r="A1354" t="s">
        <v>1017</v>
      </c>
      <c r="B1354">
        <v>27.74</v>
      </c>
      <c r="C1354" t="str">
        <f t="shared" si="42"/>
        <v>Overweight</v>
      </c>
      <c r="D1354">
        <v>6.06</v>
      </c>
      <c r="E1354" t="str">
        <f t="shared" si="43"/>
        <v>Prediabetes</v>
      </c>
      <c r="F1354" t="s">
        <v>2381</v>
      </c>
      <c r="G1354" t="s">
        <v>2379</v>
      </c>
      <c r="H1354" t="s">
        <v>2379</v>
      </c>
      <c r="I1354">
        <v>0</v>
      </c>
      <c r="J1354" t="s">
        <v>2379</v>
      </c>
    </row>
    <row r="1355" spans="1:10" x14ac:dyDescent="0.35">
      <c r="A1355" t="s">
        <v>1016</v>
      </c>
      <c r="B1355">
        <v>36.954999999999998</v>
      </c>
      <c r="C1355" t="str">
        <f t="shared" si="42"/>
        <v>Obesity</v>
      </c>
      <c r="D1355">
        <v>7.57</v>
      </c>
      <c r="E1355" t="str">
        <f t="shared" si="43"/>
        <v>Diabetes</v>
      </c>
      <c r="F1355" t="s">
        <v>2379</v>
      </c>
      <c r="G1355" t="s">
        <v>2379</v>
      </c>
      <c r="H1355" t="s">
        <v>2379</v>
      </c>
      <c r="I1355">
        <v>0</v>
      </c>
      <c r="J1355" t="s">
        <v>2379</v>
      </c>
    </row>
    <row r="1356" spans="1:10" x14ac:dyDescent="0.35">
      <c r="A1356" t="s">
        <v>1015</v>
      </c>
      <c r="B1356">
        <v>30.69</v>
      </c>
      <c r="C1356" t="str">
        <f t="shared" si="42"/>
        <v>Obesity</v>
      </c>
      <c r="D1356">
        <v>6.15</v>
      </c>
      <c r="E1356" t="str">
        <f t="shared" si="43"/>
        <v>Prediabetes</v>
      </c>
      <c r="F1356" t="s">
        <v>2379</v>
      </c>
      <c r="G1356" t="s">
        <v>2379</v>
      </c>
      <c r="H1356" t="s">
        <v>2379</v>
      </c>
      <c r="I1356">
        <v>0</v>
      </c>
      <c r="J1356" t="s">
        <v>2379</v>
      </c>
    </row>
    <row r="1357" spans="1:10" x14ac:dyDescent="0.35">
      <c r="A1357" t="s">
        <v>1014</v>
      </c>
      <c r="B1357">
        <v>24.984999999999999</v>
      </c>
      <c r="C1357" t="str">
        <f t="shared" si="42"/>
        <v>Overweight</v>
      </c>
      <c r="D1357">
        <v>4.5599999999999996</v>
      </c>
      <c r="E1357" t="str">
        <f t="shared" si="43"/>
        <v>Normal</v>
      </c>
      <c r="F1357" t="s">
        <v>2379</v>
      </c>
      <c r="G1357" t="s">
        <v>2379</v>
      </c>
      <c r="H1357" t="s">
        <v>2379</v>
      </c>
      <c r="I1357">
        <v>0</v>
      </c>
      <c r="J1357" t="s">
        <v>2379</v>
      </c>
    </row>
    <row r="1358" spans="1:10" x14ac:dyDescent="0.35">
      <c r="A1358" t="s">
        <v>1013</v>
      </c>
      <c r="B1358">
        <v>39.42</v>
      </c>
      <c r="C1358" t="str">
        <f t="shared" si="42"/>
        <v>Obesity</v>
      </c>
      <c r="D1358">
        <v>4.72</v>
      </c>
      <c r="E1358" t="str">
        <f t="shared" si="43"/>
        <v>Normal</v>
      </c>
      <c r="F1358" t="s">
        <v>2381</v>
      </c>
      <c r="G1358" t="s">
        <v>2379</v>
      </c>
      <c r="H1358" t="s">
        <v>2379</v>
      </c>
      <c r="I1358">
        <v>1</v>
      </c>
      <c r="J1358" t="s">
        <v>2379</v>
      </c>
    </row>
    <row r="1359" spans="1:10" x14ac:dyDescent="0.35">
      <c r="A1359" t="s">
        <v>1012</v>
      </c>
      <c r="B1359">
        <v>16.8</v>
      </c>
      <c r="C1359" t="str">
        <f t="shared" si="42"/>
        <v>Underweight</v>
      </c>
      <c r="D1359">
        <v>7.98</v>
      </c>
      <c r="E1359" t="str">
        <f t="shared" si="43"/>
        <v>Diabetes</v>
      </c>
      <c r="F1359" t="s">
        <v>2379</v>
      </c>
      <c r="G1359" t="s">
        <v>2379</v>
      </c>
      <c r="H1359" t="s">
        <v>2379</v>
      </c>
      <c r="I1359">
        <v>0</v>
      </c>
      <c r="J1359" t="s">
        <v>2379</v>
      </c>
    </row>
    <row r="1360" spans="1:10" x14ac:dyDescent="0.35">
      <c r="A1360" t="s">
        <v>1011</v>
      </c>
      <c r="B1360">
        <v>23.274999999999999</v>
      </c>
      <c r="C1360" t="str">
        <f t="shared" si="42"/>
        <v>Normal Weight</v>
      </c>
      <c r="D1360">
        <v>6.26</v>
      </c>
      <c r="E1360" t="str">
        <f t="shared" si="43"/>
        <v>Prediabetes</v>
      </c>
      <c r="F1360" t="s">
        <v>2381</v>
      </c>
      <c r="G1360" t="s">
        <v>2379</v>
      </c>
      <c r="H1360" t="s">
        <v>2381</v>
      </c>
      <c r="I1360">
        <v>1</v>
      </c>
      <c r="J1360" t="s">
        <v>2379</v>
      </c>
    </row>
    <row r="1361" spans="1:10" x14ac:dyDescent="0.35">
      <c r="A1361" t="s">
        <v>1010</v>
      </c>
      <c r="B1361">
        <v>22.8</v>
      </c>
      <c r="C1361" t="str">
        <f t="shared" si="42"/>
        <v>Normal Weight</v>
      </c>
      <c r="D1361">
        <v>4.29</v>
      </c>
      <c r="E1361" t="str">
        <f t="shared" si="43"/>
        <v>Normal</v>
      </c>
      <c r="F1361" t="s">
        <v>2381</v>
      </c>
      <c r="G1361" t="s">
        <v>2379</v>
      </c>
      <c r="H1361" t="s">
        <v>2381</v>
      </c>
      <c r="I1361">
        <v>1</v>
      </c>
      <c r="J1361" t="s">
        <v>2379</v>
      </c>
    </row>
    <row r="1362" spans="1:10" x14ac:dyDescent="0.35">
      <c r="A1362" t="s">
        <v>1009</v>
      </c>
      <c r="B1362">
        <v>24.3</v>
      </c>
      <c r="C1362" t="str">
        <f t="shared" si="42"/>
        <v>Normal Weight</v>
      </c>
      <c r="D1362">
        <v>5.43</v>
      </c>
      <c r="E1362" t="str">
        <f t="shared" si="43"/>
        <v>Normal</v>
      </c>
      <c r="F1362" t="s">
        <v>2379</v>
      </c>
      <c r="G1362" t="s">
        <v>2379</v>
      </c>
      <c r="H1362" t="s">
        <v>2379</v>
      </c>
      <c r="I1362">
        <v>2</v>
      </c>
      <c r="J1362" t="s">
        <v>2379</v>
      </c>
    </row>
    <row r="1363" spans="1:10" x14ac:dyDescent="0.35">
      <c r="A1363" t="s">
        <v>1008</v>
      </c>
      <c r="B1363">
        <v>25.13</v>
      </c>
      <c r="C1363" t="str">
        <f t="shared" si="42"/>
        <v>Overweight</v>
      </c>
      <c r="D1363">
        <v>8</v>
      </c>
      <c r="E1363" t="str">
        <f t="shared" si="43"/>
        <v>Diabetes</v>
      </c>
      <c r="F1363" t="s">
        <v>2381</v>
      </c>
      <c r="G1363" t="s">
        <v>2379</v>
      </c>
      <c r="H1363" t="s">
        <v>2379</v>
      </c>
      <c r="I1363">
        <v>1</v>
      </c>
      <c r="J1363" t="s">
        <v>2379</v>
      </c>
    </row>
    <row r="1364" spans="1:10" x14ac:dyDescent="0.35">
      <c r="A1364" t="s">
        <v>1007</v>
      </c>
      <c r="B1364">
        <v>22.72</v>
      </c>
      <c r="C1364" t="str">
        <f t="shared" si="42"/>
        <v>Normal Weight</v>
      </c>
      <c r="D1364">
        <v>9.9600000000000009</v>
      </c>
      <c r="E1364" t="str">
        <f t="shared" si="43"/>
        <v>Diabetes</v>
      </c>
      <c r="F1364" t="s">
        <v>2381</v>
      </c>
      <c r="G1364" t="s">
        <v>2379</v>
      </c>
      <c r="H1364" t="s">
        <v>2379</v>
      </c>
      <c r="I1364">
        <v>2</v>
      </c>
      <c r="J1364" t="s">
        <v>2379</v>
      </c>
    </row>
    <row r="1365" spans="1:10" x14ac:dyDescent="0.35">
      <c r="A1365" t="s">
        <v>1006</v>
      </c>
      <c r="B1365">
        <v>32.6</v>
      </c>
      <c r="C1365" t="str">
        <f t="shared" si="42"/>
        <v>Obesity</v>
      </c>
      <c r="D1365">
        <v>6.8</v>
      </c>
      <c r="E1365" t="str">
        <f t="shared" si="43"/>
        <v>Diabetes</v>
      </c>
      <c r="F1365" t="s">
        <v>2381</v>
      </c>
      <c r="G1365" t="s">
        <v>2379</v>
      </c>
      <c r="H1365" t="s">
        <v>2379</v>
      </c>
      <c r="I1365">
        <v>0</v>
      </c>
      <c r="J1365" t="s">
        <v>2379</v>
      </c>
    </row>
    <row r="1366" spans="1:10" x14ac:dyDescent="0.35">
      <c r="A1366" t="s">
        <v>1005</v>
      </c>
      <c r="B1366">
        <v>17.28</v>
      </c>
      <c r="C1366" t="str">
        <f t="shared" si="42"/>
        <v>Underweight</v>
      </c>
      <c r="D1366">
        <v>6.22</v>
      </c>
      <c r="E1366" t="str">
        <f t="shared" si="43"/>
        <v>Prediabetes</v>
      </c>
      <c r="F1366" t="s">
        <v>2381</v>
      </c>
      <c r="G1366" t="s">
        <v>2379</v>
      </c>
      <c r="H1366" t="s">
        <v>2379</v>
      </c>
      <c r="I1366">
        <v>2</v>
      </c>
      <c r="J1366" t="s">
        <v>2379</v>
      </c>
    </row>
    <row r="1367" spans="1:10" x14ac:dyDescent="0.35">
      <c r="A1367" t="s">
        <v>1004</v>
      </c>
      <c r="B1367">
        <v>27.92</v>
      </c>
      <c r="C1367" t="str">
        <f t="shared" si="42"/>
        <v>Overweight</v>
      </c>
      <c r="D1367">
        <v>5.79</v>
      </c>
      <c r="E1367" t="str">
        <f t="shared" si="43"/>
        <v>Prediabetes</v>
      </c>
      <c r="F1367" t="s">
        <v>2379</v>
      </c>
      <c r="G1367" t="s">
        <v>2379</v>
      </c>
      <c r="H1367" t="s">
        <v>2379</v>
      </c>
      <c r="I1367">
        <v>1</v>
      </c>
      <c r="J1367" t="s">
        <v>2379</v>
      </c>
    </row>
    <row r="1368" spans="1:10" x14ac:dyDescent="0.35">
      <c r="A1368" t="s">
        <v>1003</v>
      </c>
      <c r="B1368">
        <v>38.284999999999997</v>
      </c>
      <c r="C1368" t="str">
        <f t="shared" si="42"/>
        <v>Obesity</v>
      </c>
      <c r="D1368">
        <v>5.41</v>
      </c>
      <c r="E1368" t="str">
        <f t="shared" si="43"/>
        <v>Normal</v>
      </c>
      <c r="F1368" t="s">
        <v>2379</v>
      </c>
      <c r="G1368" t="s">
        <v>2379</v>
      </c>
      <c r="H1368" t="s">
        <v>2379</v>
      </c>
      <c r="I1368">
        <v>0</v>
      </c>
      <c r="J1368" t="s">
        <v>2379</v>
      </c>
    </row>
    <row r="1369" spans="1:10" x14ac:dyDescent="0.35">
      <c r="A1369" t="s">
        <v>1002</v>
      </c>
      <c r="B1369">
        <v>16.48</v>
      </c>
      <c r="C1369" t="str">
        <f t="shared" si="42"/>
        <v>Underweight</v>
      </c>
      <c r="D1369">
        <v>11.05</v>
      </c>
      <c r="E1369" t="str">
        <f t="shared" si="43"/>
        <v>Diabetes</v>
      </c>
      <c r="F1369" t="s">
        <v>2379</v>
      </c>
      <c r="G1369" t="s">
        <v>2379</v>
      </c>
      <c r="H1369" t="s">
        <v>2379</v>
      </c>
      <c r="I1369">
        <v>0</v>
      </c>
      <c r="J1369" t="s">
        <v>2379</v>
      </c>
    </row>
    <row r="1370" spans="1:10" x14ac:dyDescent="0.35">
      <c r="A1370" t="s">
        <v>1001</v>
      </c>
      <c r="B1370">
        <v>38.57</v>
      </c>
      <c r="C1370" t="str">
        <f t="shared" si="42"/>
        <v>Obesity</v>
      </c>
      <c r="D1370">
        <v>6.27</v>
      </c>
      <c r="E1370" t="str">
        <f t="shared" si="43"/>
        <v>Prediabetes</v>
      </c>
      <c r="F1370" t="s">
        <v>2379</v>
      </c>
      <c r="G1370" t="s">
        <v>2379</v>
      </c>
      <c r="H1370" t="s">
        <v>2379</v>
      </c>
      <c r="I1370">
        <v>0</v>
      </c>
      <c r="J1370" t="s">
        <v>2379</v>
      </c>
    </row>
    <row r="1371" spans="1:10" x14ac:dyDescent="0.35">
      <c r="A1371" t="s">
        <v>1000</v>
      </c>
      <c r="B1371">
        <v>43.85</v>
      </c>
      <c r="C1371" t="str">
        <f t="shared" si="42"/>
        <v>Obesity</v>
      </c>
      <c r="D1371">
        <v>4.7699999999999996</v>
      </c>
      <c r="E1371" t="str">
        <f t="shared" si="43"/>
        <v>Normal</v>
      </c>
      <c r="F1371" t="s">
        <v>2381</v>
      </c>
      <c r="G1371" t="s">
        <v>2379</v>
      </c>
      <c r="H1371" t="s">
        <v>2379</v>
      </c>
      <c r="I1371">
        <v>0</v>
      </c>
      <c r="J1371" t="s">
        <v>2379</v>
      </c>
    </row>
    <row r="1372" spans="1:10" x14ac:dyDescent="0.35">
      <c r="A1372" t="s">
        <v>999</v>
      </c>
      <c r="B1372">
        <v>30.11</v>
      </c>
      <c r="C1372" t="str">
        <f t="shared" si="42"/>
        <v>Obesity</v>
      </c>
      <c r="D1372">
        <v>4.08</v>
      </c>
      <c r="E1372" t="str">
        <f t="shared" si="43"/>
        <v>Normal</v>
      </c>
      <c r="F1372" t="s">
        <v>2379</v>
      </c>
      <c r="G1372" t="s">
        <v>2379</v>
      </c>
      <c r="H1372" t="s">
        <v>2379</v>
      </c>
      <c r="I1372">
        <v>0</v>
      </c>
      <c r="J1372" t="s">
        <v>2379</v>
      </c>
    </row>
    <row r="1373" spans="1:10" x14ac:dyDescent="0.35">
      <c r="A1373" t="s">
        <v>998</v>
      </c>
      <c r="B1373">
        <v>31.59</v>
      </c>
      <c r="C1373" t="str">
        <f t="shared" si="42"/>
        <v>Obesity</v>
      </c>
      <c r="D1373">
        <v>6.01</v>
      </c>
      <c r="E1373" t="str">
        <f t="shared" si="43"/>
        <v>Prediabetes</v>
      </c>
      <c r="F1373" t="s">
        <v>2379</v>
      </c>
      <c r="G1373" t="s">
        <v>2379</v>
      </c>
      <c r="H1373" t="s">
        <v>2379</v>
      </c>
      <c r="I1373">
        <v>0</v>
      </c>
      <c r="J1373" t="s">
        <v>2379</v>
      </c>
    </row>
    <row r="1374" spans="1:10" x14ac:dyDescent="0.35">
      <c r="A1374" t="s">
        <v>997</v>
      </c>
      <c r="B1374">
        <v>40.15</v>
      </c>
      <c r="C1374" t="str">
        <f t="shared" si="42"/>
        <v>Obesity</v>
      </c>
      <c r="D1374">
        <v>11.84</v>
      </c>
      <c r="E1374" t="str">
        <f t="shared" si="43"/>
        <v>Diabetes</v>
      </c>
      <c r="F1374" t="s">
        <v>2379</v>
      </c>
      <c r="G1374" t="s">
        <v>2379</v>
      </c>
      <c r="H1374" t="s">
        <v>2379</v>
      </c>
      <c r="I1374">
        <v>0</v>
      </c>
      <c r="J1374" t="s">
        <v>2379</v>
      </c>
    </row>
    <row r="1375" spans="1:10" x14ac:dyDescent="0.35">
      <c r="A1375" t="s">
        <v>996</v>
      </c>
      <c r="B1375">
        <v>40.700000000000003</v>
      </c>
      <c r="C1375" t="str">
        <f t="shared" si="42"/>
        <v>Obesity</v>
      </c>
      <c r="D1375">
        <v>6.27</v>
      </c>
      <c r="E1375" t="str">
        <f t="shared" si="43"/>
        <v>Prediabetes</v>
      </c>
      <c r="F1375" t="s">
        <v>2381</v>
      </c>
      <c r="G1375" t="s">
        <v>2379</v>
      </c>
      <c r="H1375" t="s">
        <v>2381</v>
      </c>
      <c r="I1375">
        <v>1</v>
      </c>
      <c r="J1375" t="s">
        <v>2379</v>
      </c>
    </row>
    <row r="1376" spans="1:10" x14ac:dyDescent="0.35">
      <c r="A1376" t="s">
        <v>995</v>
      </c>
      <c r="B1376">
        <v>40.76</v>
      </c>
      <c r="C1376" t="str">
        <f t="shared" si="42"/>
        <v>Obesity</v>
      </c>
      <c r="D1376">
        <v>5.28</v>
      </c>
      <c r="E1376" t="str">
        <f t="shared" si="43"/>
        <v>Normal</v>
      </c>
      <c r="F1376" t="s">
        <v>2379</v>
      </c>
      <c r="G1376" t="s">
        <v>2379</v>
      </c>
      <c r="H1376" t="s">
        <v>2379</v>
      </c>
      <c r="I1376">
        <v>0</v>
      </c>
      <c r="J1376" t="s">
        <v>2379</v>
      </c>
    </row>
    <row r="1377" spans="1:10" x14ac:dyDescent="0.35">
      <c r="A1377" t="s">
        <v>994</v>
      </c>
      <c r="B1377">
        <v>29.7</v>
      </c>
      <c r="C1377" t="str">
        <f t="shared" si="42"/>
        <v>Overweight</v>
      </c>
      <c r="D1377">
        <v>7.03</v>
      </c>
      <c r="E1377" t="str">
        <f t="shared" si="43"/>
        <v>Diabetes</v>
      </c>
      <c r="F1377" t="s">
        <v>2379</v>
      </c>
      <c r="G1377" t="s">
        <v>2379</v>
      </c>
      <c r="H1377" t="s">
        <v>2379</v>
      </c>
      <c r="I1377">
        <v>0</v>
      </c>
      <c r="J1377" t="s">
        <v>2379</v>
      </c>
    </row>
    <row r="1378" spans="1:10" x14ac:dyDescent="0.35">
      <c r="A1378" t="s">
        <v>993</v>
      </c>
      <c r="B1378">
        <v>40.58</v>
      </c>
      <c r="C1378" t="str">
        <f t="shared" si="42"/>
        <v>Obesity</v>
      </c>
      <c r="D1378">
        <v>5.32</v>
      </c>
      <c r="E1378" t="str">
        <f t="shared" si="43"/>
        <v>Normal</v>
      </c>
      <c r="F1378" t="s">
        <v>2381</v>
      </c>
      <c r="G1378" t="s">
        <v>2379</v>
      </c>
      <c r="H1378" t="s">
        <v>2381</v>
      </c>
      <c r="I1378">
        <v>1</v>
      </c>
      <c r="J1378" t="s">
        <v>2379</v>
      </c>
    </row>
    <row r="1379" spans="1:10" x14ac:dyDescent="0.35">
      <c r="A1379" t="s">
        <v>992</v>
      </c>
      <c r="B1379">
        <v>33.06</v>
      </c>
      <c r="C1379" t="str">
        <f t="shared" si="42"/>
        <v>Obesity</v>
      </c>
      <c r="D1379">
        <v>9.59</v>
      </c>
      <c r="E1379" t="str">
        <f t="shared" si="43"/>
        <v>Diabetes</v>
      </c>
      <c r="F1379" t="s">
        <v>2381</v>
      </c>
      <c r="G1379" t="s">
        <v>2379</v>
      </c>
      <c r="H1379" t="s">
        <v>2379</v>
      </c>
      <c r="I1379">
        <v>0</v>
      </c>
      <c r="J1379" t="s">
        <v>2379</v>
      </c>
    </row>
    <row r="1380" spans="1:10" x14ac:dyDescent="0.35">
      <c r="A1380" t="s">
        <v>991</v>
      </c>
      <c r="B1380">
        <v>26.62</v>
      </c>
      <c r="C1380" t="str">
        <f t="shared" si="42"/>
        <v>Overweight</v>
      </c>
      <c r="D1380">
        <v>6.15</v>
      </c>
      <c r="E1380" t="str">
        <f t="shared" si="43"/>
        <v>Prediabetes</v>
      </c>
      <c r="F1380" t="s">
        <v>2381</v>
      </c>
      <c r="G1380" t="s">
        <v>2379</v>
      </c>
      <c r="H1380" t="s">
        <v>2379</v>
      </c>
      <c r="I1380">
        <v>0</v>
      </c>
      <c r="J1380" t="s">
        <v>2379</v>
      </c>
    </row>
    <row r="1381" spans="1:10" x14ac:dyDescent="0.35">
      <c r="A1381" t="s">
        <v>990</v>
      </c>
      <c r="B1381">
        <v>37.1</v>
      </c>
      <c r="C1381" t="str">
        <f t="shared" si="42"/>
        <v>Obesity</v>
      </c>
      <c r="D1381">
        <v>11.08</v>
      </c>
      <c r="E1381" t="str">
        <f t="shared" si="43"/>
        <v>Diabetes</v>
      </c>
      <c r="F1381" t="s">
        <v>2379</v>
      </c>
      <c r="G1381" t="s">
        <v>2379</v>
      </c>
      <c r="H1381" t="s">
        <v>2379</v>
      </c>
      <c r="I1381">
        <v>0</v>
      </c>
      <c r="J1381" t="s">
        <v>2379</v>
      </c>
    </row>
    <row r="1382" spans="1:10" x14ac:dyDescent="0.35">
      <c r="A1382" t="s">
        <v>989</v>
      </c>
      <c r="B1382">
        <v>18.28</v>
      </c>
      <c r="C1382" t="str">
        <f t="shared" si="42"/>
        <v>Underweight</v>
      </c>
      <c r="D1382">
        <v>7.95</v>
      </c>
      <c r="E1382" t="str">
        <f t="shared" si="43"/>
        <v>Diabetes</v>
      </c>
      <c r="F1382" t="s">
        <v>2379</v>
      </c>
      <c r="G1382" t="s">
        <v>2379</v>
      </c>
      <c r="H1382" t="s">
        <v>2379</v>
      </c>
      <c r="I1382">
        <v>0</v>
      </c>
      <c r="J1382" t="s">
        <v>2379</v>
      </c>
    </row>
    <row r="1383" spans="1:10" x14ac:dyDescent="0.35">
      <c r="A1383" t="s">
        <v>988</v>
      </c>
      <c r="B1383">
        <v>35.814999999999998</v>
      </c>
      <c r="C1383" t="str">
        <f t="shared" si="42"/>
        <v>Obesity</v>
      </c>
      <c r="D1383">
        <v>6.23</v>
      </c>
      <c r="E1383" t="str">
        <f t="shared" si="43"/>
        <v>Prediabetes</v>
      </c>
      <c r="F1383" t="s">
        <v>2379</v>
      </c>
      <c r="G1383" t="s">
        <v>2379</v>
      </c>
      <c r="H1383" t="s">
        <v>2379</v>
      </c>
      <c r="I1383">
        <v>0</v>
      </c>
      <c r="J1383" t="s">
        <v>2379</v>
      </c>
    </row>
    <row r="1384" spans="1:10" x14ac:dyDescent="0.35">
      <c r="A1384" t="s">
        <v>987</v>
      </c>
      <c r="B1384">
        <v>30.69</v>
      </c>
      <c r="C1384" t="str">
        <f t="shared" si="42"/>
        <v>Obesity</v>
      </c>
      <c r="D1384">
        <v>6.5</v>
      </c>
      <c r="E1384" t="str">
        <f t="shared" si="43"/>
        <v>Diabetes</v>
      </c>
      <c r="F1384" t="s">
        <v>2379</v>
      </c>
      <c r="G1384" t="s">
        <v>2379</v>
      </c>
      <c r="H1384" t="s">
        <v>2379</v>
      </c>
      <c r="I1384">
        <v>0</v>
      </c>
      <c r="J1384" t="s">
        <v>2379</v>
      </c>
    </row>
    <row r="1385" spans="1:10" x14ac:dyDescent="0.35">
      <c r="A1385" t="s">
        <v>986</v>
      </c>
      <c r="B1385">
        <v>26.125</v>
      </c>
      <c r="C1385" t="str">
        <f t="shared" si="42"/>
        <v>Overweight</v>
      </c>
      <c r="D1385">
        <v>5.22</v>
      </c>
      <c r="E1385" t="str">
        <f t="shared" si="43"/>
        <v>Normal</v>
      </c>
      <c r="F1385" t="s">
        <v>2379</v>
      </c>
      <c r="G1385" t="s">
        <v>2379</v>
      </c>
      <c r="H1385" t="s">
        <v>2379</v>
      </c>
      <c r="I1385">
        <v>0</v>
      </c>
      <c r="J1385" t="s">
        <v>2379</v>
      </c>
    </row>
    <row r="1386" spans="1:10" x14ac:dyDescent="0.35">
      <c r="A1386" t="s">
        <v>985</v>
      </c>
      <c r="B1386">
        <v>34.58</v>
      </c>
      <c r="C1386" t="str">
        <f t="shared" si="42"/>
        <v>Obesity</v>
      </c>
      <c r="D1386">
        <v>6.3</v>
      </c>
      <c r="E1386" t="str">
        <f t="shared" si="43"/>
        <v>Prediabetes</v>
      </c>
      <c r="F1386" t="s">
        <v>2379</v>
      </c>
      <c r="G1386" t="s">
        <v>2379</v>
      </c>
      <c r="H1386" t="s">
        <v>2381</v>
      </c>
      <c r="I1386">
        <v>1</v>
      </c>
      <c r="J1386" t="s">
        <v>2379</v>
      </c>
    </row>
    <row r="1387" spans="1:10" x14ac:dyDescent="0.35">
      <c r="A1387" t="s">
        <v>984</v>
      </c>
      <c r="B1387">
        <v>27.4</v>
      </c>
      <c r="C1387" t="str">
        <f t="shared" si="42"/>
        <v>Overweight</v>
      </c>
      <c r="D1387">
        <v>8.84</v>
      </c>
      <c r="E1387" t="str">
        <f t="shared" si="43"/>
        <v>Diabetes</v>
      </c>
      <c r="F1387" t="s">
        <v>2379</v>
      </c>
      <c r="G1387" t="s">
        <v>2379</v>
      </c>
      <c r="H1387" t="s">
        <v>2379</v>
      </c>
      <c r="I1387">
        <v>0</v>
      </c>
      <c r="J1387" t="s">
        <v>2379</v>
      </c>
    </row>
    <row r="1388" spans="1:10" x14ac:dyDescent="0.35">
      <c r="A1388" t="s">
        <v>983</v>
      </c>
      <c r="B1388">
        <v>27.53</v>
      </c>
      <c r="C1388" t="str">
        <f t="shared" si="42"/>
        <v>Overweight</v>
      </c>
      <c r="D1388">
        <v>4.1100000000000003</v>
      </c>
      <c r="E1388" t="str">
        <f t="shared" si="43"/>
        <v>Normal</v>
      </c>
      <c r="F1388" t="s">
        <v>2379</v>
      </c>
      <c r="G1388" t="s">
        <v>2379</v>
      </c>
      <c r="H1388" t="s">
        <v>2379</v>
      </c>
      <c r="I1388">
        <v>1</v>
      </c>
      <c r="J1388" t="s">
        <v>2379</v>
      </c>
    </row>
    <row r="1389" spans="1:10" x14ac:dyDescent="0.35">
      <c r="A1389" t="s">
        <v>982</v>
      </c>
      <c r="B1389">
        <v>33</v>
      </c>
      <c r="C1389" t="str">
        <f t="shared" si="42"/>
        <v>Obesity</v>
      </c>
      <c r="D1389">
        <v>4.57</v>
      </c>
      <c r="E1389" t="str">
        <f t="shared" si="43"/>
        <v>Normal</v>
      </c>
      <c r="F1389" t="s">
        <v>2379</v>
      </c>
      <c r="G1389" t="s">
        <v>2379</v>
      </c>
      <c r="H1389" t="s">
        <v>2379</v>
      </c>
      <c r="I1389">
        <v>0</v>
      </c>
      <c r="J1389" t="s">
        <v>2379</v>
      </c>
    </row>
    <row r="1390" spans="1:10" x14ac:dyDescent="0.35">
      <c r="A1390" t="s">
        <v>981</v>
      </c>
      <c r="B1390">
        <v>25.78</v>
      </c>
      <c r="C1390" t="str">
        <f t="shared" si="42"/>
        <v>Overweight</v>
      </c>
      <c r="D1390">
        <v>11.06</v>
      </c>
      <c r="E1390" t="str">
        <f t="shared" si="43"/>
        <v>Diabetes</v>
      </c>
      <c r="F1390" t="s">
        <v>2381</v>
      </c>
      <c r="G1390" t="s">
        <v>2379</v>
      </c>
      <c r="H1390" t="s">
        <v>2379</v>
      </c>
      <c r="I1390">
        <v>0</v>
      </c>
      <c r="J1390" t="s">
        <v>2379</v>
      </c>
    </row>
    <row r="1391" spans="1:10" x14ac:dyDescent="0.35">
      <c r="A1391" t="s">
        <v>980</v>
      </c>
      <c r="B1391">
        <v>22.66</v>
      </c>
      <c r="C1391" t="str">
        <f t="shared" si="42"/>
        <v>Normal Weight</v>
      </c>
      <c r="D1391">
        <v>10.68</v>
      </c>
      <c r="E1391" t="str">
        <f t="shared" si="43"/>
        <v>Diabetes</v>
      </c>
      <c r="F1391" t="s">
        <v>2379</v>
      </c>
      <c r="G1391" t="s">
        <v>2379</v>
      </c>
      <c r="H1391" t="s">
        <v>2379</v>
      </c>
      <c r="I1391">
        <v>0</v>
      </c>
      <c r="J1391" t="s">
        <v>2379</v>
      </c>
    </row>
    <row r="1392" spans="1:10" x14ac:dyDescent="0.35">
      <c r="A1392" t="s">
        <v>979</v>
      </c>
      <c r="B1392">
        <v>38.81</v>
      </c>
      <c r="C1392" t="str">
        <f t="shared" si="42"/>
        <v>Obesity</v>
      </c>
      <c r="D1392">
        <v>6.14</v>
      </c>
      <c r="E1392" t="str">
        <f t="shared" si="43"/>
        <v>Prediabetes</v>
      </c>
      <c r="F1392" t="s">
        <v>2381</v>
      </c>
      <c r="G1392" t="s">
        <v>2379</v>
      </c>
      <c r="H1392" t="s">
        <v>2379</v>
      </c>
      <c r="I1392">
        <v>1</v>
      </c>
      <c r="J1392" t="s">
        <v>2379</v>
      </c>
    </row>
    <row r="1393" spans="1:10" x14ac:dyDescent="0.35">
      <c r="A1393" t="s">
        <v>978</v>
      </c>
      <c r="B1393">
        <v>38.51</v>
      </c>
      <c r="C1393" t="str">
        <f t="shared" si="42"/>
        <v>Obesity</v>
      </c>
      <c r="D1393">
        <v>5.45</v>
      </c>
      <c r="E1393" t="str">
        <f t="shared" si="43"/>
        <v>Normal</v>
      </c>
      <c r="F1393" t="s">
        <v>2381</v>
      </c>
      <c r="G1393" t="s">
        <v>2379</v>
      </c>
      <c r="H1393" t="s">
        <v>2379</v>
      </c>
      <c r="I1393">
        <v>0</v>
      </c>
      <c r="J1393" t="s">
        <v>2379</v>
      </c>
    </row>
    <row r="1394" spans="1:10" x14ac:dyDescent="0.35">
      <c r="A1394" t="s">
        <v>977</v>
      </c>
      <c r="B1394">
        <v>22.98</v>
      </c>
      <c r="C1394" t="str">
        <f t="shared" si="42"/>
        <v>Normal Weight</v>
      </c>
      <c r="D1394">
        <v>6.14</v>
      </c>
      <c r="E1394" t="str">
        <f t="shared" si="43"/>
        <v>Prediabetes</v>
      </c>
      <c r="F1394" t="s">
        <v>2381</v>
      </c>
      <c r="G1394" t="s">
        <v>2379</v>
      </c>
      <c r="H1394" t="s">
        <v>2379</v>
      </c>
      <c r="I1394">
        <v>0</v>
      </c>
      <c r="J1394" t="s">
        <v>2379</v>
      </c>
    </row>
    <row r="1395" spans="1:10" x14ac:dyDescent="0.35">
      <c r="A1395" t="s">
        <v>976</v>
      </c>
      <c r="B1395">
        <v>15.65</v>
      </c>
      <c r="C1395" t="str">
        <f t="shared" si="42"/>
        <v>Underweight</v>
      </c>
      <c r="D1395">
        <v>7.85</v>
      </c>
      <c r="E1395" t="str">
        <f t="shared" si="43"/>
        <v>Diabetes</v>
      </c>
      <c r="F1395" t="s">
        <v>2379</v>
      </c>
      <c r="G1395" t="s">
        <v>2379</v>
      </c>
      <c r="H1395" t="s">
        <v>2379</v>
      </c>
      <c r="I1395">
        <v>0</v>
      </c>
      <c r="J1395" t="s">
        <v>2379</v>
      </c>
    </row>
    <row r="1396" spans="1:10" x14ac:dyDescent="0.35">
      <c r="A1396" t="s">
        <v>975</v>
      </c>
      <c r="B1396">
        <v>39.97</v>
      </c>
      <c r="C1396" t="str">
        <f t="shared" si="42"/>
        <v>Obesity</v>
      </c>
      <c r="D1396">
        <v>4.09</v>
      </c>
      <c r="E1396" t="str">
        <f t="shared" si="43"/>
        <v>Normal</v>
      </c>
      <c r="F1396" t="s">
        <v>2379</v>
      </c>
      <c r="G1396" t="s">
        <v>2379</v>
      </c>
      <c r="H1396" t="s">
        <v>2379</v>
      </c>
      <c r="I1396">
        <v>1</v>
      </c>
      <c r="J1396" t="s">
        <v>2379</v>
      </c>
    </row>
    <row r="1397" spans="1:10" x14ac:dyDescent="0.35">
      <c r="A1397" t="s">
        <v>974</v>
      </c>
      <c r="B1397">
        <v>37.22</v>
      </c>
      <c r="C1397" t="str">
        <f t="shared" si="42"/>
        <v>Obesity</v>
      </c>
      <c r="D1397">
        <v>4.62</v>
      </c>
      <c r="E1397" t="str">
        <f t="shared" si="43"/>
        <v>Normal</v>
      </c>
      <c r="F1397" t="s">
        <v>2379</v>
      </c>
      <c r="G1397" t="s">
        <v>2379</v>
      </c>
      <c r="H1397" t="s">
        <v>2381</v>
      </c>
      <c r="I1397">
        <v>1</v>
      </c>
      <c r="J1397" t="s">
        <v>2379</v>
      </c>
    </row>
    <row r="1398" spans="1:10" x14ac:dyDescent="0.35">
      <c r="A1398" t="s">
        <v>973</v>
      </c>
      <c r="B1398">
        <v>41.325000000000003</v>
      </c>
      <c r="C1398" t="str">
        <f t="shared" si="42"/>
        <v>Obesity</v>
      </c>
      <c r="D1398">
        <v>5.77</v>
      </c>
      <c r="E1398" t="str">
        <f t="shared" si="43"/>
        <v>Prediabetes</v>
      </c>
      <c r="F1398" t="s">
        <v>2379</v>
      </c>
      <c r="G1398" t="s">
        <v>2379</v>
      </c>
      <c r="H1398" t="s">
        <v>2379</v>
      </c>
      <c r="I1398">
        <v>0</v>
      </c>
      <c r="J1398" t="s">
        <v>2379</v>
      </c>
    </row>
    <row r="1399" spans="1:10" x14ac:dyDescent="0.35">
      <c r="A1399" t="s">
        <v>972</v>
      </c>
      <c r="B1399">
        <v>40.31</v>
      </c>
      <c r="C1399" t="str">
        <f t="shared" si="42"/>
        <v>Obesity</v>
      </c>
      <c r="D1399">
        <v>5.84</v>
      </c>
      <c r="E1399" t="str">
        <f t="shared" si="43"/>
        <v>Prediabetes</v>
      </c>
      <c r="F1399" t="s">
        <v>2379</v>
      </c>
      <c r="G1399" t="s">
        <v>2379</v>
      </c>
      <c r="H1399" t="s">
        <v>2379</v>
      </c>
      <c r="I1399">
        <v>0</v>
      </c>
      <c r="J1399" t="s">
        <v>2379</v>
      </c>
    </row>
    <row r="1400" spans="1:10" x14ac:dyDescent="0.35">
      <c r="A1400" t="s">
        <v>971</v>
      </c>
      <c r="B1400">
        <v>29.48</v>
      </c>
      <c r="C1400" t="str">
        <f t="shared" si="42"/>
        <v>Overweight</v>
      </c>
      <c r="D1400">
        <v>4.91</v>
      </c>
      <c r="E1400" t="str">
        <f t="shared" si="43"/>
        <v>Normal</v>
      </c>
      <c r="F1400" t="s">
        <v>2379</v>
      </c>
      <c r="G1400" t="s">
        <v>2379</v>
      </c>
      <c r="H1400" t="s">
        <v>2379</v>
      </c>
      <c r="I1400">
        <v>0</v>
      </c>
      <c r="J1400" t="s">
        <v>2379</v>
      </c>
    </row>
    <row r="1401" spans="1:10" x14ac:dyDescent="0.35">
      <c r="A1401" t="s">
        <v>970</v>
      </c>
      <c r="B1401">
        <v>33.155000000000001</v>
      </c>
      <c r="C1401" t="str">
        <f t="shared" si="42"/>
        <v>Obesity</v>
      </c>
      <c r="D1401">
        <v>5.07</v>
      </c>
      <c r="E1401" t="str">
        <f t="shared" si="43"/>
        <v>Normal</v>
      </c>
      <c r="F1401" t="s">
        <v>2379</v>
      </c>
      <c r="G1401" t="s">
        <v>2379</v>
      </c>
      <c r="H1401" t="s">
        <v>2379</v>
      </c>
      <c r="I1401">
        <v>0</v>
      </c>
      <c r="J1401" t="s">
        <v>2379</v>
      </c>
    </row>
    <row r="1402" spans="1:10" x14ac:dyDescent="0.35">
      <c r="A1402" t="s">
        <v>969</v>
      </c>
      <c r="B1402">
        <v>42.85</v>
      </c>
      <c r="C1402" t="str">
        <f t="shared" si="42"/>
        <v>Obesity</v>
      </c>
      <c r="D1402">
        <v>5.81</v>
      </c>
      <c r="E1402" t="str">
        <f t="shared" si="43"/>
        <v>Prediabetes</v>
      </c>
      <c r="F1402" t="s">
        <v>2381</v>
      </c>
      <c r="G1402" t="s">
        <v>2379</v>
      </c>
      <c r="H1402" t="s">
        <v>2379</v>
      </c>
      <c r="I1402">
        <v>0</v>
      </c>
      <c r="J1402" t="s">
        <v>2379</v>
      </c>
    </row>
    <row r="1403" spans="1:10" x14ac:dyDescent="0.35">
      <c r="A1403" t="s">
        <v>968</v>
      </c>
      <c r="B1403">
        <v>32.340000000000003</v>
      </c>
      <c r="C1403" t="str">
        <f t="shared" si="42"/>
        <v>Obesity</v>
      </c>
      <c r="D1403">
        <v>11.2</v>
      </c>
      <c r="E1403" t="str">
        <f t="shared" si="43"/>
        <v>Diabetes</v>
      </c>
      <c r="F1403" t="s">
        <v>2379</v>
      </c>
      <c r="G1403" t="s">
        <v>2379</v>
      </c>
      <c r="H1403" t="s">
        <v>2379</v>
      </c>
      <c r="I1403">
        <v>0</v>
      </c>
      <c r="J1403" t="s">
        <v>2379</v>
      </c>
    </row>
    <row r="1404" spans="1:10" x14ac:dyDescent="0.35">
      <c r="A1404" t="s">
        <v>967</v>
      </c>
      <c r="B1404">
        <v>27.5</v>
      </c>
      <c r="C1404" t="str">
        <f t="shared" si="42"/>
        <v>Overweight</v>
      </c>
      <c r="D1404">
        <v>10.75</v>
      </c>
      <c r="E1404" t="str">
        <f t="shared" si="43"/>
        <v>Diabetes</v>
      </c>
      <c r="F1404" t="s">
        <v>2379</v>
      </c>
      <c r="G1404" t="s">
        <v>2379</v>
      </c>
      <c r="H1404" t="s">
        <v>2379</v>
      </c>
      <c r="I1404">
        <v>0</v>
      </c>
      <c r="J1404" t="s">
        <v>2379</v>
      </c>
    </row>
    <row r="1405" spans="1:10" x14ac:dyDescent="0.35">
      <c r="A1405" t="s">
        <v>966</v>
      </c>
      <c r="B1405">
        <v>25.8</v>
      </c>
      <c r="C1405" t="str">
        <f t="shared" si="42"/>
        <v>Overweight</v>
      </c>
      <c r="D1405">
        <v>7.8</v>
      </c>
      <c r="E1405" t="str">
        <f t="shared" si="43"/>
        <v>Diabetes</v>
      </c>
      <c r="F1405" t="s">
        <v>2379</v>
      </c>
      <c r="G1405" t="s">
        <v>2379</v>
      </c>
      <c r="H1405" t="s">
        <v>2379</v>
      </c>
      <c r="I1405">
        <v>0</v>
      </c>
      <c r="J1405" t="s">
        <v>2379</v>
      </c>
    </row>
    <row r="1406" spans="1:10" x14ac:dyDescent="0.35">
      <c r="A1406" t="s">
        <v>965</v>
      </c>
      <c r="B1406">
        <v>25</v>
      </c>
      <c r="C1406" t="str">
        <f t="shared" si="42"/>
        <v>Overweight</v>
      </c>
      <c r="D1406">
        <v>7.04</v>
      </c>
      <c r="E1406" t="str">
        <f t="shared" si="43"/>
        <v>Diabetes</v>
      </c>
      <c r="F1406" t="s">
        <v>2379</v>
      </c>
      <c r="G1406" t="s">
        <v>2379</v>
      </c>
      <c r="H1406" t="s">
        <v>2379</v>
      </c>
      <c r="I1406">
        <v>0</v>
      </c>
      <c r="J1406" t="s">
        <v>2379</v>
      </c>
    </row>
    <row r="1407" spans="1:10" x14ac:dyDescent="0.35">
      <c r="A1407" t="s">
        <v>964</v>
      </c>
      <c r="B1407">
        <v>41.2</v>
      </c>
      <c r="C1407" t="str">
        <f t="shared" si="42"/>
        <v>Obesity</v>
      </c>
      <c r="D1407">
        <v>4.18</v>
      </c>
      <c r="E1407" t="str">
        <f t="shared" si="43"/>
        <v>Normal</v>
      </c>
      <c r="F1407" t="s">
        <v>2381</v>
      </c>
      <c r="G1407" t="s">
        <v>2379</v>
      </c>
      <c r="H1407" t="s">
        <v>2379</v>
      </c>
      <c r="I1407">
        <v>0</v>
      </c>
      <c r="J1407" t="s">
        <v>2379</v>
      </c>
    </row>
    <row r="1408" spans="1:10" x14ac:dyDescent="0.35">
      <c r="A1408" t="s">
        <v>963</v>
      </c>
      <c r="B1408">
        <v>17.78</v>
      </c>
      <c r="C1408" t="str">
        <f t="shared" si="42"/>
        <v>Underweight</v>
      </c>
      <c r="D1408">
        <v>8.19</v>
      </c>
      <c r="E1408" t="str">
        <f t="shared" si="43"/>
        <v>Diabetes</v>
      </c>
      <c r="F1408" t="s">
        <v>2379</v>
      </c>
      <c r="G1408" t="s">
        <v>2379</v>
      </c>
      <c r="H1408" t="s">
        <v>2379</v>
      </c>
      <c r="I1408">
        <v>0</v>
      </c>
      <c r="J1408" t="s">
        <v>2379</v>
      </c>
    </row>
    <row r="1409" spans="1:10" x14ac:dyDescent="0.35">
      <c r="A1409" t="s">
        <v>962</v>
      </c>
      <c r="B1409">
        <v>40.119999999999997</v>
      </c>
      <c r="C1409" t="str">
        <f t="shared" si="42"/>
        <v>Obesity</v>
      </c>
      <c r="D1409">
        <v>6.22</v>
      </c>
      <c r="E1409" t="str">
        <f t="shared" si="43"/>
        <v>Prediabetes</v>
      </c>
      <c r="F1409" t="s">
        <v>2381</v>
      </c>
      <c r="G1409" t="s">
        <v>2379</v>
      </c>
      <c r="H1409" t="s">
        <v>2381</v>
      </c>
      <c r="I1409">
        <v>1</v>
      </c>
      <c r="J1409" t="s">
        <v>2379</v>
      </c>
    </row>
    <row r="1410" spans="1:10" x14ac:dyDescent="0.35">
      <c r="A1410" t="s">
        <v>961</v>
      </c>
      <c r="B1410">
        <v>19.350000000000001</v>
      </c>
      <c r="C1410" t="str">
        <f t="shared" si="42"/>
        <v>Normal Weight</v>
      </c>
      <c r="D1410">
        <v>8.2200000000000006</v>
      </c>
      <c r="E1410" t="str">
        <f t="shared" si="43"/>
        <v>Diabetes</v>
      </c>
      <c r="F1410" t="s">
        <v>2381</v>
      </c>
      <c r="G1410" t="s">
        <v>2379</v>
      </c>
      <c r="H1410" t="s">
        <v>2379</v>
      </c>
      <c r="I1410">
        <v>0</v>
      </c>
      <c r="J1410" t="s">
        <v>2379</v>
      </c>
    </row>
    <row r="1411" spans="1:10" x14ac:dyDescent="0.35">
      <c r="A1411" t="s">
        <v>960</v>
      </c>
      <c r="B1411">
        <v>36.69</v>
      </c>
      <c r="C1411" t="str">
        <f t="shared" ref="C1411:C1474" si="44">IF(B1411&lt;18.5,"Underweight",
 IF(B1411&lt;=24.9,"Normal Weight",
 IF(B1411&lt;=29.9,"Overweight","Obesity")))</f>
        <v>Obesity</v>
      </c>
      <c r="D1411">
        <v>6.15</v>
      </c>
      <c r="E1411" t="str">
        <f t="shared" ref="E1411:E1474" si="45">IF(D1411&lt;5.7,"Normal",IF(D1411&lt;=6.4,"Prediabetes","Diabetes"))</f>
        <v>Prediabetes</v>
      </c>
      <c r="F1411" t="s">
        <v>2379</v>
      </c>
      <c r="G1411" t="s">
        <v>2379</v>
      </c>
      <c r="H1411" t="s">
        <v>2379</v>
      </c>
      <c r="I1411">
        <v>0</v>
      </c>
      <c r="J1411" t="s">
        <v>2379</v>
      </c>
    </row>
    <row r="1412" spans="1:10" x14ac:dyDescent="0.35">
      <c r="A1412" t="s">
        <v>959</v>
      </c>
      <c r="B1412">
        <v>28.51</v>
      </c>
      <c r="C1412" t="str">
        <f t="shared" si="44"/>
        <v>Overweight</v>
      </c>
      <c r="D1412">
        <v>5.65</v>
      </c>
      <c r="E1412" t="str">
        <f t="shared" si="45"/>
        <v>Normal</v>
      </c>
      <c r="F1412" t="s">
        <v>2381</v>
      </c>
      <c r="G1412" t="s">
        <v>2379</v>
      </c>
      <c r="H1412" t="s">
        <v>2379</v>
      </c>
      <c r="I1412">
        <v>1</v>
      </c>
      <c r="J1412" t="s">
        <v>2379</v>
      </c>
    </row>
    <row r="1413" spans="1:10" x14ac:dyDescent="0.35">
      <c r="A1413" t="s">
        <v>958</v>
      </c>
      <c r="B1413">
        <v>30.21</v>
      </c>
      <c r="C1413" t="str">
        <f t="shared" si="44"/>
        <v>Obesity</v>
      </c>
      <c r="D1413">
        <v>5.5</v>
      </c>
      <c r="E1413" t="str">
        <f t="shared" si="45"/>
        <v>Normal</v>
      </c>
      <c r="F1413" t="s">
        <v>2379</v>
      </c>
      <c r="G1413" t="s">
        <v>2379</v>
      </c>
      <c r="H1413" t="s">
        <v>2379</v>
      </c>
      <c r="I1413">
        <v>1</v>
      </c>
      <c r="J1413" t="s">
        <v>2379</v>
      </c>
    </row>
    <row r="1414" spans="1:10" x14ac:dyDescent="0.35">
      <c r="A1414" t="s">
        <v>957</v>
      </c>
      <c r="B1414">
        <v>24.33</v>
      </c>
      <c r="C1414" t="str">
        <f t="shared" si="44"/>
        <v>Normal Weight</v>
      </c>
      <c r="D1414">
        <v>8</v>
      </c>
      <c r="E1414" t="str">
        <f t="shared" si="45"/>
        <v>Diabetes</v>
      </c>
      <c r="F1414" t="s">
        <v>2379</v>
      </c>
      <c r="G1414" t="s">
        <v>2379</v>
      </c>
      <c r="H1414" t="s">
        <v>2379</v>
      </c>
      <c r="I1414">
        <v>0</v>
      </c>
      <c r="J1414" t="s">
        <v>2379</v>
      </c>
    </row>
    <row r="1415" spans="1:10" x14ac:dyDescent="0.35">
      <c r="A1415" t="s">
        <v>956</v>
      </c>
      <c r="B1415">
        <v>19.855</v>
      </c>
      <c r="C1415" t="str">
        <f t="shared" si="44"/>
        <v>Normal Weight</v>
      </c>
      <c r="D1415">
        <v>5.71</v>
      </c>
      <c r="E1415" t="str">
        <f t="shared" si="45"/>
        <v>Prediabetes</v>
      </c>
      <c r="F1415" t="s">
        <v>2381</v>
      </c>
      <c r="G1415" t="s">
        <v>2379</v>
      </c>
      <c r="H1415" t="s">
        <v>2379</v>
      </c>
      <c r="I1415">
        <v>0</v>
      </c>
      <c r="J1415" t="s">
        <v>2379</v>
      </c>
    </row>
    <row r="1416" spans="1:10" x14ac:dyDescent="0.35">
      <c r="A1416" t="s">
        <v>955</v>
      </c>
      <c r="B1416">
        <v>25.364999999999998</v>
      </c>
      <c r="C1416" t="str">
        <f t="shared" si="44"/>
        <v>Overweight</v>
      </c>
      <c r="D1416">
        <v>11.71</v>
      </c>
      <c r="E1416" t="str">
        <f t="shared" si="45"/>
        <v>Diabetes</v>
      </c>
      <c r="F1416" t="s">
        <v>2379</v>
      </c>
      <c r="G1416" t="s">
        <v>2379</v>
      </c>
      <c r="H1416" t="s">
        <v>2379</v>
      </c>
      <c r="I1416">
        <v>0</v>
      </c>
      <c r="J1416" t="s">
        <v>2379</v>
      </c>
    </row>
    <row r="1417" spans="1:10" x14ac:dyDescent="0.35">
      <c r="A1417" t="s">
        <v>954</v>
      </c>
      <c r="B1417">
        <v>29.6</v>
      </c>
      <c r="C1417" t="str">
        <f t="shared" si="44"/>
        <v>Overweight</v>
      </c>
      <c r="D1417">
        <v>6.17</v>
      </c>
      <c r="E1417" t="str">
        <f t="shared" si="45"/>
        <v>Prediabetes</v>
      </c>
      <c r="F1417" t="s">
        <v>2381</v>
      </c>
      <c r="G1417" t="s">
        <v>2379</v>
      </c>
      <c r="H1417" t="s">
        <v>2381</v>
      </c>
      <c r="I1417">
        <v>1</v>
      </c>
      <c r="J1417" t="s">
        <v>2379</v>
      </c>
    </row>
    <row r="1418" spans="1:10" x14ac:dyDescent="0.35">
      <c r="A1418" t="s">
        <v>953</v>
      </c>
      <c r="B1418">
        <v>39.43</v>
      </c>
      <c r="C1418" t="str">
        <f t="shared" si="44"/>
        <v>Obesity</v>
      </c>
      <c r="D1418">
        <v>6.1</v>
      </c>
      <c r="E1418" t="str">
        <f t="shared" si="45"/>
        <v>Prediabetes</v>
      </c>
      <c r="F1418" t="s">
        <v>2381</v>
      </c>
      <c r="G1418" t="s">
        <v>2379</v>
      </c>
      <c r="H1418" t="s">
        <v>2381</v>
      </c>
      <c r="I1418">
        <v>1</v>
      </c>
      <c r="J1418" t="s">
        <v>2379</v>
      </c>
    </row>
    <row r="1419" spans="1:10" x14ac:dyDescent="0.35">
      <c r="A1419" t="s">
        <v>952</v>
      </c>
      <c r="B1419">
        <v>27.34</v>
      </c>
      <c r="C1419" t="str">
        <f t="shared" si="44"/>
        <v>Overweight</v>
      </c>
      <c r="D1419">
        <v>5.19</v>
      </c>
      <c r="E1419" t="str">
        <f t="shared" si="45"/>
        <v>Normal</v>
      </c>
      <c r="F1419" t="s">
        <v>2381</v>
      </c>
      <c r="G1419" t="s">
        <v>2379</v>
      </c>
      <c r="H1419" t="s">
        <v>2379</v>
      </c>
      <c r="I1419">
        <v>1</v>
      </c>
      <c r="J1419" t="s">
        <v>2379</v>
      </c>
    </row>
    <row r="1420" spans="1:10" x14ac:dyDescent="0.35">
      <c r="A1420" t="s">
        <v>951</v>
      </c>
      <c r="B1420">
        <v>39.01</v>
      </c>
      <c r="C1420" t="str">
        <f t="shared" si="44"/>
        <v>Obesity</v>
      </c>
      <c r="D1420">
        <v>5.37</v>
      </c>
      <c r="E1420" t="str">
        <f t="shared" si="45"/>
        <v>Normal</v>
      </c>
      <c r="F1420" t="s">
        <v>2381</v>
      </c>
      <c r="G1420" t="s">
        <v>2379</v>
      </c>
      <c r="H1420" t="s">
        <v>2379</v>
      </c>
      <c r="I1420">
        <v>0</v>
      </c>
      <c r="J1420" t="s">
        <v>2379</v>
      </c>
    </row>
    <row r="1421" spans="1:10" x14ac:dyDescent="0.35">
      <c r="A1421" t="s">
        <v>950</v>
      </c>
      <c r="B1421">
        <v>18.989999999999998</v>
      </c>
      <c r="C1421" t="str">
        <f t="shared" si="44"/>
        <v>Normal Weight</v>
      </c>
      <c r="D1421">
        <v>10.82</v>
      </c>
      <c r="E1421" t="str">
        <f t="shared" si="45"/>
        <v>Diabetes</v>
      </c>
      <c r="F1421" t="s">
        <v>2381</v>
      </c>
      <c r="G1421" t="s">
        <v>2379</v>
      </c>
      <c r="H1421" t="s">
        <v>2379</v>
      </c>
      <c r="I1421">
        <v>0</v>
      </c>
      <c r="J1421" t="s">
        <v>2379</v>
      </c>
    </row>
    <row r="1422" spans="1:10" x14ac:dyDescent="0.35">
      <c r="A1422" t="s">
        <v>949</v>
      </c>
      <c r="B1422">
        <v>42.3</v>
      </c>
      <c r="C1422" t="str">
        <f t="shared" si="44"/>
        <v>Obesity</v>
      </c>
      <c r="D1422">
        <v>6.06</v>
      </c>
      <c r="E1422" t="str">
        <f t="shared" si="45"/>
        <v>Prediabetes</v>
      </c>
      <c r="F1422" t="s">
        <v>2381</v>
      </c>
      <c r="G1422" t="s">
        <v>2379</v>
      </c>
      <c r="H1422" t="s">
        <v>2379</v>
      </c>
      <c r="I1422">
        <v>0</v>
      </c>
      <c r="J1422" t="s">
        <v>2379</v>
      </c>
    </row>
    <row r="1423" spans="1:10" x14ac:dyDescent="0.35">
      <c r="A1423" t="s">
        <v>948</v>
      </c>
      <c r="B1423">
        <v>39.805</v>
      </c>
      <c r="C1423" t="str">
        <f t="shared" si="44"/>
        <v>Obesity</v>
      </c>
      <c r="D1423">
        <v>5.91</v>
      </c>
      <c r="E1423" t="str">
        <f t="shared" si="45"/>
        <v>Prediabetes</v>
      </c>
      <c r="F1423" t="s">
        <v>2379</v>
      </c>
      <c r="G1423" t="s">
        <v>2379</v>
      </c>
      <c r="H1423" t="s">
        <v>2379</v>
      </c>
      <c r="I1423">
        <v>0</v>
      </c>
      <c r="J1423" t="s">
        <v>2379</v>
      </c>
    </row>
    <row r="1424" spans="1:10" x14ac:dyDescent="0.35">
      <c r="A1424" t="s">
        <v>947</v>
      </c>
      <c r="B1424">
        <v>33.700000000000003</v>
      </c>
      <c r="C1424" t="str">
        <f t="shared" si="44"/>
        <v>Obesity</v>
      </c>
      <c r="D1424">
        <v>5.87</v>
      </c>
      <c r="E1424" t="str">
        <f t="shared" si="45"/>
        <v>Prediabetes</v>
      </c>
      <c r="F1424" t="s">
        <v>2379</v>
      </c>
      <c r="G1424" t="s">
        <v>2379</v>
      </c>
      <c r="H1424" t="s">
        <v>2379</v>
      </c>
      <c r="I1424">
        <v>0</v>
      </c>
      <c r="J1424" t="s">
        <v>2379</v>
      </c>
    </row>
    <row r="1425" spans="1:10" x14ac:dyDescent="0.35">
      <c r="A1425" t="s">
        <v>946</v>
      </c>
      <c r="B1425">
        <v>36.195</v>
      </c>
      <c r="C1425" t="str">
        <f t="shared" si="44"/>
        <v>Obesity</v>
      </c>
      <c r="D1425">
        <v>6.22</v>
      </c>
      <c r="E1425" t="str">
        <f t="shared" si="45"/>
        <v>Prediabetes</v>
      </c>
      <c r="F1425" t="s">
        <v>2379</v>
      </c>
      <c r="G1425" t="s">
        <v>2379</v>
      </c>
      <c r="H1425" t="s">
        <v>2379</v>
      </c>
      <c r="I1425">
        <v>0</v>
      </c>
      <c r="J1425" t="s">
        <v>2379</v>
      </c>
    </row>
    <row r="1426" spans="1:10" x14ac:dyDescent="0.35">
      <c r="A1426" t="s">
        <v>945</v>
      </c>
      <c r="B1426">
        <v>32.6</v>
      </c>
      <c r="C1426" t="str">
        <f t="shared" si="44"/>
        <v>Obesity</v>
      </c>
      <c r="D1426">
        <v>5.73</v>
      </c>
      <c r="E1426" t="str">
        <f t="shared" si="45"/>
        <v>Prediabetes</v>
      </c>
      <c r="F1426" t="s">
        <v>2379</v>
      </c>
      <c r="G1426" t="s">
        <v>2379</v>
      </c>
      <c r="H1426" t="s">
        <v>2381</v>
      </c>
      <c r="I1426">
        <v>1</v>
      </c>
      <c r="J1426" t="s">
        <v>2379</v>
      </c>
    </row>
    <row r="1427" spans="1:10" x14ac:dyDescent="0.35">
      <c r="A1427" t="s">
        <v>944</v>
      </c>
      <c r="B1427">
        <v>30.2</v>
      </c>
      <c r="C1427" t="str">
        <f t="shared" si="44"/>
        <v>Obesity</v>
      </c>
      <c r="D1427">
        <v>5.7</v>
      </c>
      <c r="E1427" t="str">
        <f t="shared" si="45"/>
        <v>Prediabetes</v>
      </c>
      <c r="F1427" t="s">
        <v>2379</v>
      </c>
      <c r="G1427" t="s">
        <v>2379</v>
      </c>
      <c r="H1427" t="s">
        <v>2379</v>
      </c>
      <c r="I1427">
        <v>0</v>
      </c>
      <c r="J1427" t="s">
        <v>2379</v>
      </c>
    </row>
    <row r="1428" spans="1:10" x14ac:dyDescent="0.35">
      <c r="A1428" t="s">
        <v>943</v>
      </c>
      <c r="B1428">
        <v>27.645</v>
      </c>
      <c r="C1428" t="str">
        <f t="shared" si="44"/>
        <v>Overweight</v>
      </c>
      <c r="D1428">
        <v>9.91</v>
      </c>
      <c r="E1428" t="str">
        <f t="shared" si="45"/>
        <v>Diabetes</v>
      </c>
      <c r="F1428" t="s">
        <v>2379</v>
      </c>
      <c r="G1428" t="s">
        <v>2379</v>
      </c>
      <c r="H1428" t="s">
        <v>2379</v>
      </c>
      <c r="I1428">
        <v>0</v>
      </c>
      <c r="J1428" t="s">
        <v>2379</v>
      </c>
    </row>
    <row r="1429" spans="1:10" x14ac:dyDescent="0.35">
      <c r="A1429" t="s">
        <v>942</v>
      </c>
      <c r="B1429">
        <v>26.41</v>
      </c>
      <c r="C1429" t="str">
        <f t="shared" si="44"/>
        <v>Overweight</v>
      </c>
      <c r="D1429">
        <v>11.4</v>
      </c>
      <c r="E1429" t="str">
        <f t="shared" si="45"/>
        <v>Diabetes</v>
      </c>
      <c r="F1429" t="s">
        <v>2379</v>
      </c>
      <c r="G1429" t="s">
        <v>2379</v>
      </c>
      <c r="H1429" t="s">
        <v>2379</v>
      </c>
      <c r="I1429">
        <v>0</v>
      </c>
      <c r="J1429" t="s">
        <v>2379</v>
      </c>
    </row>
    <row r="1430" spans="1:10" x14ac:dyDescent="0.35">
      <c r="A1430" t="s">
        <v>941</v>
      </c>
      <c r="B1430">
        <v>34.1</v>
      </c>
      <c r="C1430" t="str">
        <f t="shared" si="44"/>
        <v>Obesity</v>
      </c>
      <c r="D1430">
        <v>6.29</v>
      </c>
      <c r="E1430" t="str">
        <f t="shared" si="45"/>
        <v>Prediabetes</v>
      </c>
      <c r="F1430" t="s">
        <v>2381</v>
      </c>
      <c r="G1430" t="s">
        <v>2379</v>
      </c>
      <c r="H1430" t="s">
        <v>2381</v>
      </c>
      <c r="I1430">
        <v>1</v>
      </c>
      <c r="J1430" t="s">
        <v>2379</v>
      </c>
    </row>
    <row r="1431" spans="1:10" x14ac:dyDescent="0.35">
      <c r="A1431" t="s">
        <v>940</v>
      </c>
      <c r="B1431">
        <v>17.3</v>
      </c>
      <c r="C1431" t="str">
        <f t="shared" si="44"/>
        <v>Underweight</v>
      </c>
      <c r="D1431">
        <v>9.2799999999999994</v>
      </c>
      <c r="E1431" t="str">
        <f t="shared" si="45"/>
        <v>Diabetes</v>
      </c>
      <c r="F1431" t="s">
        <v>2379</v>
      </c>
      <c r="G1431" t="s">
        <v>2379</v>
      </c>
      <c r="H1431" t="s">
        <v>2379</v>
      </c>
      <c r="I1431">
        <v>0</v>
      </c>
      <c r="J1431" t="s">
        <v>2379</v>
      </c>
    </row>
    <row r="1432" spans="1:10" x14ac:dyDescent="0.35">
      <c r="A1432" t="s">
        <v>939</v>
      </c>
      <c r="B1432">
        <v>35.020000000000003</v>
      </c>
      <c r="C1432" t="str">
        <f t="shared" si="44"/>
        <v>Obesity</v>
      </c>
      <c r="D1432">
        <v>4.78</v>
      </c>
      <c r="E1432" t="str">
        <f t="shared" si="45"/>
        <v>Normal</v>
      </c>
      <c r="F1432" t="s">
        <v>2379</v>
      </c>
      <c r="G1432" t="s">
        <v>2379</v>
      </c>
      <c r="H1432" t="s">
        <v>2381</v>
      </c>
      <c r="I1432">
        <v>1</v>
      </c>
      <c r="J1432" t="s">
        <v>2379</v>
      </c>
    </row>
    <row r="1433" spans="1:10" x14ac:dyDescent="0.35">
      <c r="A1433" t="s">
        <v>938</v>
      </c>
      <c r="B1433">
        <v>37.1</v>
      </c>
      <c r="C1433" t="str">
        <f t="shared" si="44"/>
        <v>Obesity</v>
      </c>
      <c r="D1433">
        <v>8.8699999999999992</v>
      </c>
      <c r="E1433" t="str">
        <f t="shared" si="45"/>
        <v>Diabetes</v>
      </c>
      <c r="F1433" t="s">
        <v>2381</v>
      </c>
      <c r="G1433" t="s">
        <v>2379</v>
      </c>
      <c r="H1433" t="s">
        <v>2379</v>
      </c>
      <c r="I1433">
        <v>0</v>
      </c>
      <c r="J1433" t="s">
        <v>2379</v>
      </c>
    </row>
    <row r="1434" spans="1:10" x14ac:dyDescent="0.35">
      <c r="A1434" t="s">
        <v>937</v>
      </c>
      <c r="B1434">
        <v>16.79</v>
      </c>
      <c r="C1434" t="str">
        <f t="shared" si="44"/>
        <v>Underweight</v>
      </c>
      <c r="D1434">
        <v>11.4</v>
      </c>
      <c r="E1434" t="str">
        <f t="shared" si="45"/>
        <v>Diabetes</v>
      </c>
      <c r="F1434" t="s">
        <v>2379</v>
      </c>
      <c r="G1434" t="s">
        <v>2379</v>
      </c>
      <c r="H1434" t="s">
        <v>2379</v>
      </c>
      <c r="I1434">
        <v>0</v>
      </c>
      <c r="J1434" t="s">
        <v>2379</v>
      </c>
    </row>
    <row r="1435" spans="1:10" x14ac:dyDescent="0.35">
      <c r="A1435" t="s">
        <v>936</v>
      </c>
      <c r="B1435">
        <v>31.635000000000002</v>
      </c>
      <c r="C1435" t="str">
        <f t="shared" si="44"/>
        <v>Obesity</v>
      </c>
      <c r="D1435">
        <v>9.1300000000000008</v>
      </c>
      <c r="E1435" t="str">
        <f t="shared" si="45"/>
        <v>Diabetes</v>
      </c>
      <c r="F1435" t="s">
        <v>2381</v>
      </c>
      <c r="G1435" t="s">
        <v>2379</v>
      </c>
      <c r="H1435" t="s">
        <v>2379</v>
      </c>
      <c r="I1435">
        <v>0</v>
      </c>
      <c r="J1435" t="s">
        <v>2379</v>
      </c>
    </row>
    <row r="1436" spans="1:10" x14ac:dyDescent="0.35">
      <c r="A1436" t="s">
        <v>935</v>
      </c>
      <c r="B1436">
        <v>24.19</v>
      </c>
      <c r="C1436" t="str">
        <f t="shared" si="44"/>
        <v>Normal Weight</v>
      </c>
      <c r="D1436">
        <v>6.22</v>
      </c>
      <c r="E1436" t="str">
        <f t="shared" si="45"/>
        <v>Prediabetes</v>
      </c>
      <c r="F1436" t="s">
        <v>2381</v>
      </c>
      <c r="G1436" t="s">
        <v>2379</v>
      </c>
      <c r="H1436" t="s">
        <v>2381</v>
      </c>
      <c r="I1436">
        <v>1</v>
      </c>
      <c r="J1436" t="s">
        <v>2379</v>
      </c>
    </row>
    <row r="1437" spans="1:10" x14ac:dyDescent="0.35">
      <c r="A1437" t="s">
        <v>934</v>
      </c>
      <c r="B1437">
        <v>35.29</v>
      </c>
      <c r="C1437" t="str">
        <f t="shared" si="44"/>
        <v>Obesity</v>
      </c>
      <c r="D1437">
        <v>5.9</v>
      </c>
      <c r="E1437" t="str">
        <f t="shared" si="45"/>
        <v>Prediabetes</v>
      </c>
      <c r="F1437" t="s">
        <v>2379</v>
      </c>
      <c r="G1437" t="s">
        <v>2379</v>
      </c>
      <c r="H1437" t="s">
        <v>2381</v>
      </c>
      <c r="I1437">
        <v>1</v>
      </c>
      <c r="J1437" t="s">
        <v>2379</v>
      </c>
    </row>
    <row r="1438" spans="1:10" x14ac:dyDescent="0.35">
      <c r="A1438" t="s">
        <v>933</v>
      </c>
      <c r="B1438">
        <v>35.299999999999997</v>
      </c>
      <c r="C1438" t="str">
        <f t="shared" si="44"/>
        <v>Obesity</v>
      </c>
      <c r="D1438">
        <v>4.45</v>
      </c>
      <c r="E1438" t="str">
        <f t="shared" si="45"/>
        <v>Normal</v>
      </c>
      <c r="F1438" t="s">
        <v>2379</v>
      </c>
      <c r="G1438" t="s">
        <v>2379</v>
      </c>
      <c r="H1438" t="s">
        <v>2379</v>
      </c>
      <c r="I1438">
        <v>0</v>
      </c>
      <c r="J1438" t="s">
        <v>2379</v>
      </c>
    </row>
    <row r="1439" spans="1:10" x14ac:dyDescent="0.35">
      <c r="A1439" t="s">
        <v>932</v>
      </c>
      <c r="B1439">
        <v>35.64</v>
      </c>
      <c r="C1439" t="str">
        <f t="shared" si="44"/>
        <v>Obesity</v>
      </c>
      <c r="D1439">
        <v>6.17</v>
      </c>
      <c r="E1439" t="str">
        <f t="shared" si="45"/>
        <v>Prediabetes</v>
      </c>
      <c r="F1439" t="s">
        <v>2379</v>
      </c>
      <c r="G1439" t="s">
        <v>2379</v>
      </c>
      <c r="H1439" t="s">
        <v>2381</v>
      </c>
      <c r="I1439">
        <v>1</v>
      </c>
      <c r="J1439" t="s">
        <v>2379</v>
      </c>
    </row>
    <row r="1440" spans="1:10" x14ac:dyDescent="0.35">
      <c r="A1440" t="s">
        <v>931</v>
      </c>
      <c r="B1440">
        <v>33.1</v>
      </c>
      <c r="C1440" t="str">
        <f t="shared" si="44"/>
        <v>Obesity</v>
      </c>
      <c r="D1440">
        <v>4.93</v>
      </c>
      <c r="E1440" t="str">
        <f t="shared" si="45"/>
        <v>Normal</v>
      </c>
      <c r="F1440" t="s">
        <v>2379</v>
      </c>
      <c r="G1440" t="s">
        <v>2379</v>
      </c>
      <c r="H1440" t="s">
        <v>2379</v>
      </c>
      <c r="I1440">
        <v>0</v>
      </c>
      <c r="J1440" t="s">
        <v>2379</v>
      </c>
    </row>
    <row r="1441" spans="1:10" x14ac:dyDescent="0.35">
      <c r="A1441" t="s">
        <v>930</v>
      </c>
      <c r="B1441">
        <v>26.41</v>
      </c>
      <c r="C1441" t="str">
        <f t="shared" si="44"/>
        <v>Overweight</v>
      </c>
      <c r="D1441">
        <v>7.32</v>
      </c>
      <c r="E1441" t="str">
        <f t="shared" si="45"/>
        <v>Diabetes</v>
      </c>
      <c r="F1441" t="s">
        <v>2381</v>
      </c>
      <c r="G1441" t="s">
        <v>2379</v>
      </c>
      <c r="H1441" t="s">
        <v>2379</v>
      </c>
      <c r="I1441">
        <v>1</v>
      </c>
      <c r="J1441" t="s">
        <v>2379</v>
      </c>
    </row>
    <row r="1442" spans="1:10" x14ac:dyDescent="0.35">
      <c r="A1442" t="s">
        <v>929</v>
      </c>
      <c r="B1442">
        <v>29.9</v>
      </c>
      <c r="C1442" t="str">
        <f t="shared" si="44"/>
        <v>Overweight</v>
      </c>
      <c r="D1442">
        <v>5.27</v>
      </c>
      <c r="E1442" t="str">
        <f t="shared" si="45"/>
        <v>Normal</v>
      </c>
      <c r="F1442" t="s">
        <v>2379</v>
      </c>
      <c r="G1442" t="s">
        <v>2379</v>
      </c>
      <c r="H1442" t="s">
        <v>2381</v>
      </c>
      <c r="I1442">
        <v>1</v>
      </c>
      <c r="J1442" t="s">
        <v>2379</v>
      </c>
    </row>
    <row r="1443" spans="1:10" x14ac:dyDescent="0.35">
      <c r="A1443" t="s">
        <v>928</v>
      </c>
      <c r="B1443">
        <v>25.24</v>
      </c>
      <c r="C1443" t="str">
        <f t="shared" si="44"/>
        <v>Overweight</v>
      </c>
      <c r="D1443">
        <v>5.82</v>
      </c>
      <c r="E1443" t="str">
        <f t="shared" si="45"/>
        <v>Prediabetes</v>
      </c>
      <c r="F1443" t="s">
        <v>2379</v>
      </c>
      <c r="G1443" t="s">
        <v>2379</v>
      </c>
      <c r="H1443" t="s">
        <v>2379</v>
      </c>
      <c r="I1443">
        <v>1</v>
      </c>
      <c r="J1443" t="s">
        <v>2379</v>
      </c>
    </row>
    <row r="1444" spans="1:10" x14ac:dyDescent="0.35">
      <c r="A1444" t="s">
        <v>927</v>
      </c>
      <c r="B1444">
        <v>25.08</v>
      </c>
      <c r="C1444" t="str">
        <f t="shared" si="44"/>
        <v>Overweight</v>
      </c>
      <c r="D1444">
        <v>5.8</v>
      </c>
      <c r="E1444" t="str">
        <f t="shared" si="45"/>
        <v>Prediabetes</v>
      </c>
      <c r="F1444" t="s">
        <v>2379</v>
      </c>
      <c r="G1444" t="s">
        <v>2379</v>
      </c>
      <c r="H1444" t="s">
        <v>2381</v>
      </c>
      <c r="I1444">
        <v>1</v>
      </c>
      <c r="J1444" t="s">
        <v>2379</v>
      </c>
    </row>
    <row r="1445" spans="1:10" x14ac:dyDescent="0.35">
      <c r="A1445" t="s">
        <v>926</v>
      </c>
      <c r="B1445">
        <v>29.164999999999999</v>
      </c>
      <c r="C1445" t="str">
        <f t="shared" si="44"/>
        <v>Overweight</v>
      </c>
      <c r="D1445">
        <v>4.87</v>
      </c>
      <c r="E1445" t="str">
        <f t="shared" si="45"/>
        <v>Normal</v>
      </c>
      <c r="F1445" t="s">
        <v>2379</v>
      </c>
      <c r="G1445" t="s">
        <v>2380</v>
      </c>
      <c r="H1445" t="s">
        <v>2379</v>
      </c>
      <c r="I1445">
        <v>1</v>
      </c>
      <c r="J1445" t="s">
        <v>2379</v>
      </c>
    </row>
    <row r="1446" spans="1:10" x14ac:dyDescent="0.35">
      <c r="A1446" t="s">
        <v>925</v>
      </c>
      <c r="B1446">
        <v>15.05</v>
      </c>
      <c r="C1446" t="str">
        <f t="shared" si="44"/>
        <v>Underweight</v>
      </c>
      <c r="D1446">
        <v>8.1199999999999992</v>
      </c>
      <c r="E1446" t="str">
        <f t="shared" si="45"/>
        <v>Diabetes</v>
      </c>
      <c r="F1446" t="s">
        <v>2379</v>
      </c>
      <c r="G1446" t="s">
        <v>2379</v>
      </c>
      <c r="H1446" t="s">
        <v>2379</v>
      </c>
      <c r="I1446">
        <v>0</v>
      </c>
      <c r="J1446" t="s">
        <v>2379</v>
      </c>
    </row>
    <row r="1447" spans="1:10" x14ac:dyDescent="0.35">
      <c r="A1447" t="s">
        <v>924</v>
      </c>
      <c r="B1447">
        <v>19.95</v>
      </c>
      <c r="C1447" t="str">
        <f t="shared" si="44"/>
        <v>Normal Weight</v>
      </c>
      <c r="D1447">
        <v>4.3600000000000003</v>
      </c>
      <c r="E1447" t="str">
        <f t="shared" si="45"/>
        <v>Normal</v>
      </c>
      <c r="F1447" t="s">
        <v>2379</v>
      </c>
      <c r="G1447" t="s">
        <v>2379</v>
      </c>
      <c r="H1447" t="s">
        <v>2379</v>
      </c>
      <c r="I1447">
        <v>2</v>
      </c>
      <c r="J1447" t="s">
        <v>2379</v>
      </c>
    </row>
    <row r="1448" spans="1:10" x14ac:dyDescent="0.35">
      <c r="A1448" t="s">
        <v>923</v>
      </c>
      <c r="B1448">
        <v>16.66</v>
      </c>
      <c r="C1448" t="str">
        <f t="shared" si="44"/>
        <v>Underweight</v>
      </c>
      <c r="D1448">
        <v>9.16</v>
      </c>
      <c r="E1448" t="str">
        <f t="shared" si="45"/>
        <v>Diabetes</v>
      </c>
      <c r="F1448" t="s">
        <v>2379</v>
      </c>
      <c r="G1448" t="s">
        <v>2379</v>
      </c>
      <c r="H1448" t="s">
        <v>2379</v>
      </c>
      <c r="I1448">
        <v>0</v>
      </c>
      <c r="J1448" t="s">
        <v>2379</v>
      </c>
    </row>
    <row r="1449" spans="1:10" x14ac:dyDescent="0.35">
      <c r="A1449" t="s">
        <v>922</v>
      </c>
      <c r="B1449">
        <v>16.62</v>
      </c>
      <c r="C1449" t="str">
        <f t="shared" si="44"/>
        <v>Underweight</v>
      </c>
      <c r="D1449">
        <v>9.14</v>
      </c>
      <c r="E1449" t="str">
        <f t="shared" si="45"/>
        <v>Diabetes</v>
      </c>
      <c r="F1449" t="s">
        <v>2379</v>
      </c>
      <c r="G1449" t="s">
        <v>2379</v>
      </c>
      <c r="H1449" t="s">
        <v>2379</v>
      </c>
      <c r="I1449">
        <v>0</v>
      </c>
      <c r="J1449" t="s">
        <v>2379</v>
      </c>
    </row>
    <row r="1450" spans="1:10" x14ac:dyDescent="0.35">
      <c r="A1450" t="s">
        <v>921</v>
      </c>
      <c r="B1450">
        <v>15.36</v>
      </c>
      <c r="C1450" t="str">
        <f t="shared" si="44"/>
        <v>Underweight</v>
      </c>
      <c r="D1450">
        <v>5.49</v>
      </c>
      <c r="E1450" t="str">
        <f t="shared" si="45"/>
        <v>Normal</v>
      </c>
      <c r="F1450" t="s">
        <v>2381</v>
      </c>
      <c r="G1450" t="s">
        <v>2379</v>
      </c>
      <c r="H1450" t="s">
        <v>2379</v>
      </c>
      <c r="I1450">
        <v>2</v>
      </c>
      <c r="J1450" t="s">
        <v>2379</v>
      </c>
    </row>
    <row r="1451" spans="1:10" x14ac:dyDescent="0.35">
      <c r="A1451" t="s">
        <v>920</v>
      </c>
      <c r="B1451">
        <v>27.74</v>
      </c>
      <c r="C1451" t="str">
        <f t="shared" si="44"/>
        <v>Overweight</v>
      </c>
      <c r="D1451">
        <v>5.96</v>
      </c>
      <c r="E1451" t="str">
        <f t="shared" si="45"/>
        <v>Prediabetes</v>
      </c>
      <c r="F1451" t="s">
        <v>2381</v>
      </c>
      <c r="G1451" t="s">
        <v>2379</v>
      </c>
      <c r="H1451" t="s">
        <v>2379</v>
      </c>
      <c r="I1451">
        <v>0</v>
      </c>
      <c r="J1451" t="s">
        <v>2379</v>
      </c>
    </row>
    <row r="1452" spans="1:10" x14ac:dyDescent="0.35">
      <c r="A1452" t="s">
        <v>919</v>
      </c>
      <c r="B1452">
        <v>22.44</v>
      </c>
      <c r="C1452" t="str">
        <f t="shared" si="44"/>
        <v>Normal Weight</v>
      </c>
      <c r="D1452">
        <v>4.62</v>
      </c>
      <c r="E1452" t="str">
        <f t="shared" si="45"/>
        <v>Normal</v>
      </c>
      <c r="F1452" t="s">
        <v>2381</v>
      </c>
      <c r="G1452" t="s">
        <v>2379</v>
      </c>
      <c r="H1452" t="s">
        <v>2379</v>
      </c>
      <c r="I1452">
        <v>0</v>
      </c>
      <c r="J1452" t="s">
        <v>2379</v>
      </c>
    </row>
    <row r="1453" spans="1:10" x14ac:dyDescent="0.35">
      <c r="A1453" t="s">
        <v>918</v>
      </c>
      <c r="B1453">
        <v>37.049999999999997</v>
      </c>
      <c r="C1453" t="str">
        <f t="shared" si="44"/>
        <v>Obesity</v>
      </c>
      <c r="D1453">
        <v>9.9600000000000009</v>
      </c>
      <c r="E1453" t="str">
        <f t="shared" si="45"/>
        <v>Diabetes</v>
      </c>
      <c r="F1453" t="s">
        <v>2381</v>
      </c>
      <c r="G1453" t="s">
        <v>2379</v>
      </c>
      <c r="H1453" t="s">
        <v>2379</v>
      </c>
      <c r="I1453">
        <v>0</v>
      </c>
      <c r="J1453" t="s">
        <v>2379</v>
      </c>
    </row>
    <row r="1454" spans="1:10" x14ac:dyDescent="0.35">
      <c r="A1454" t="s">
        <v>917</v>
      </c>
      <c r="B1454">
        <v>22.95</v>
      </c>
      <c r="C1454" t="str">
        <f t="shared" si="44"/>
        <v>Normal Weight</v>
      </c>
      <c r="D1454">
        <v>10.53</v>
      </c>
      <c r="E1454" t="str">
        <f t="shared" si="45"/>
        <v>Diabetes</v>
      </c>
      <c r="F1454" t="s">
        <v>2379</v>
      </c>
      <c r="G1454" t="s">
        <v>2379</v>
      </c>
      <c r="H1454" t="s">
        <v>2379</v>
      </c>
      <c r="I1454">
        <v>2</v>
      </c>
      <c r="J1454" t="s">
        <v>2379</v>
      </c>
    </row>
    <row r="1455" spans="1:10" x14ac:dyDescent="0.35">
      <c r="A1455" t="s">
        <v>916</v>
      </c>
      <c r="B1455">
        <v>34.200000000000003</v>
      </c>
      <c r="C1455" t="str">
        <f t="shared" si="44"/>
        <v>Obesity</v>
      </c>
      <c r="D1455">
        <v>6.69</v>
      </c>
      <c r="E1455" t="str">
        <f t="shared" si="45"/>
        <v>Diabetes</v>
      </c>
      <c r="F1455" t="s">
        <v>2381</v>
      </c>
      <c r="G1455" t="s">
        <v>2379</v>
      </c>
      <c r="H1455" t="s">
        <v>2379</v>
      </c>
      <c r="I1455">
        <v>0</v>
      </c>
      <c r="J1455" t="s">
        <v>2379</v>
      </c>
    </row>
    <row r="1456" spans="1:10" x14ac:dyDescent="0.35">
      <c r="A1456" t="s">
        <v>915</v>
      </c>
      <c r="B1456">
        <v>30.59</v>
      </c>
      <c r="C1456" t="str">
        <f t="shared" si="44"/>
        <v>Obesity</v>
      </c>
      <c r="D1456">
        <v>9.5500000000000007</v>
      </c>
      <c r="E1456" t="str">
        <f t="shared" si="45"/>
        <v>Diabetes</v>
      </c>
      <c r="F1456" t="s">
        <v>2381</v>
      </c>
      <c r="G1456" t="s">
        <v>2379</v>
      </c>
      <c r="H1456" t="s">
        <v>2379</v>
      </c>
      <c r="I1456">
        <v>0</v>
      </c>
      <c r="J1456" t="s">
        <v>2379</v>
      </c>
    </row>
    <row r="1457" spans="1:10" x14ac:dyDescent="0.35">
      <c r="A1457" t="s">
        <v>914</v>
      </c>
      <c r="B1457">
        <v>25.51</v>
      </c>
      <c r="C1457" t="str">
        <f t="shared" si="44"/>
        <v>Overweight</v>
      </c>
      <c r="D1457">
        <v>6.05</v>
      </c>
      <c r="E1457" t="str">
        <f t="shared" si="45"/>
        <v>Prediabetes</v>
      </c>
      <c r="F1457" t="s">
        <v>2379</v>
      </c>
      <c r="G1457" t="s">
        <v>2379</v>
      </c>
      <c r="H1457" t="s">
        <v>2379</v>
      </c>
      <c r="I1457">
        <v>0</v>
      </c>
      <c r="J1457" t="s">
        <v>2379</v>
      </c>
    </row>
    <row r="1458" spans="1:10" x14ac:dyDescent="0.35">
      <c r="A1458" t="s">
        <v>913</v>
      </c>
      <c r="B1458">
        <v>29.04</v>
      </c>
      <c r="C1458" t="str">
        <f t="shared" si="44"/>
        <v>Overweight</v>
      </c>
      <c r="D1458">
        <v>10.56</v>
      </c>
      <c r="E1458" t="str">
        <f t="shared" si="45"/>
        <v>Diabetes</v>
      </c>
      <c r="F1458" t="s">
        <v>2381</v>
      </c>
      <c r="G1458" t="s">
        <v>2379</v>
      </c>
      <c r="H1458" t="s">
        <v>2379</v>
      </c>
      <c r="I1458">
        <v>1</v>
      </c>
      <c r="J1458" t="s">
        <v>2379</v>
      </c>
    </row>
    <row r="1459" spans="1:10" x14ac:dyDescent="0.35">
      <c r="A1459" t="s">
        <v>912</v>
      </c>
      <c r="B1459">
        <v>22.135000000000002</v>
      </c>
      <c r="C1459" t="str">
        <f t="shared" si="44"/>
        <v>Normal Weight</v>
      </c>
      <c r="D1459">
        <v>10.81</v>
      </c>
      <c r="E1459" t="str">
        <f t="shared" si="45"/>
        <v>Diabetes</v>
      </c>
      <c r="F1459" t="s">
        <v>2381</v>
      </c>
      <c r="G1459" t="s">
        <v>2379</v>
      </c>
      <c r="H1459" t="s">
        <v>2379</v>
      </c>
      <c r="I1459">
        <v>1</v>
      </c>
      <c r="J1459" t="s">
        <v>2379</v>
      </c>
    </row>
    <row r="1460" spans="1:10" x14ac:dyDescent="0.35">
      <c r="A1460" t="s">
        <v>911</v>
      </c>
      <c r="B1460">
        <v>21.375</v>
      </c>
      <c r="C1460" t="str">
        <f t="shared" si="44"/>
        <v>Normal Weight</v>
      </c>
      <c r="D1460">
        <v>4.32</v>
      </c>
      <c r="E1460" t="str">
        <f t="shared" si="45"/>
        <v>Normal</v>
      </c>
      <c r="F1460" t="s">
        <v>2379</v>
      </c>
      <c r="G1460" t="s">
        <v>2379</v>
      </c>
      <c r="H1460" t="s">
        <v>2379</v>
      </c>
      <c r="I1460">
        <v>0</v>
      </c>
      <c r="J1460" t="s">
        <v>2379</v>
      </c>
    </row>
    <row r="1461" spans="1:10" x14ac:dyDescent="0.35">
      <c r="A1461" t="s">
        <v>910</v>
      </c>
      <c r="B1461">
        <v>29.19</v>
      </c>
      <c r="C1461" t="str">
        <f t="shared" si="44"/>
        <v>Overweight</v>
      </c>
      <c r="D1461">
        <v>4.37</v>
      </c>
      <c r="E1461" t="str">
        <f t="shared" si="45"/>
        <v>Normal</v>
      </c>
      <c r="F1461" t="s">
        <v>2379</v>
      </c>
      <c r="G1461" t="s">
        <v>2379</v>
      </c>
      <c r="H1461" t="s">
        <v>2379</v>
      </c>
      <c r="I1461">
        <v>0</v>
      </c>
      <c r="J1461" t="s">
        <v>2379</v>
      </c>
    </row>
    <row r="1462" spans="1:10" x14ac:dyDescent="0.35">
      <c r="A1462" t="s">
        <v>909</v>
      </c>
      <c r="B1462">
        <v>31.92</v>
      </c>
      <c r="C1462" t="str">
        <f t="shared" si="44"/>
        <v>Obesity</v>
      </c>
      <c r="D1462">
        <v>4.8099999999999996</v>
      </c>
      <c r="E1462" t="str">
        <f t="shared" si="45"/>
        <v>Normal</v>
      </c>
      <c r="F1462" t="s">
        <v>2381</v>
      </c>
      <c r="G1462" t="s">
        <v>2379</v>
      </c>
      <c r="H1462" t="s">
        <v>2381</v>
      </c>
      <c r="I1462">
        <v>1</v>
      </c>
      <c r="J1462" t="s">
        <v>2379</v>
      </c>
    </row>
    <row r="1463" spans="1:10" x14ac:dyDescent="0.35">
      <c r="A1463" t="s">
        <v>908</v>
      </c>
      <c r="B1463">
        <v>26.315000000000001</v>
      </c>
      <c r="C1463" t="str">
        <f t="shared" si="44"/>
        <v>Overweight</v>
      </c>
      <c r="D1463">
        <v>4.5599999999999996</v>
      </c>
      <c r="E1463" t="str">
        <f t="shared" si="45"/>
        <v>Normal</v>
      </c>
      <c r="F1463" t="s">
        <v>2381</v>
      </c>
      <c r="G1463" t="s">
        <v>2379</v>
      </c>
      <c r="H1463" t="s">
        <v>2381</v>
      </c>
      <c r="I1463">
        <v>1</v>
      </c>
      <c r="J1463" t="s">
        <v>2379</v>
      </c>
    </row>
    <row r="1464" spans="1:10" x14ac:dyDescent="0.35">
      <c r="A1464" t="s">
        <v>907</v>
      </c>
      <c r="B1464">
        <v>35.299999999999997</v>
      </c>
      <c r="C1464" t="str">
        <f t="shared" si="44"/>
        <v>Obesity</v>
      </c>
      <c r="D1464">
        <v>4.3899999999999997</v>
      </c>
      <c r="E1464" t="str">
        <f t="shared" si="45"/>
        <v>Normal</v>
      </c>
      <c r="F1464" t="s">
        <v>2379</v>
      </c>
      <c r="G1464" t="s">
        <v>2379</v>
      </c>
      <c r="H1464" t="s">
        <v>2379</v>
      </c>
      <c r="I1464">
        <v>0</v>
      </c>
      <c r="J1464" t="s">
        <v>2379</v>
      </c>
    </row>
    <row r="1465" spans="1:10" x14ac:dyDescent="0.35">
      <c r="A1465" t="s">
        <v>906</v>
      </c>
      <c r="B1465">
        <v>18.91</v>
      </c>
      <c r="C1465" t="str">
        <f t="shared" si="44"/>
        <v>Normal Weight</v>
      </c>
      <c r="D1465">
        <v>11.44</v>
      </c>
      <c r="E1465" t="str">
        <f t="shared" si="45"/>
        <v>Diabetes</v>
      </c>
      <c r="F1465" t="s">
        <v>2379</v>
      </c>
      <c r="G1465" t="s">
        <v>2379</v>
      </c>
      <c r="H1465" t="s">
        <v>2379</v>
      </c>
      <c r="I1465">
        <v>0</v>
      </c>
      <c r="J1465" t="s">
        <v>2379</v>
      </c>
    </row>
    <row r="1466" spans="1:10" x14ac:dyDescent="0.35">
      <c r="A1466" t="s">
        <v>905</v>
      </c>
      <c r="B1466">
        <v>22.41</v>
      </c>
      <c r="C1466" t="str">
        <f t="shared" si="44"/>
        <v>Normal Weight</v>
      </c>
      <c r="D1466">
        <v>11.37</v>
      </c>
      <c r="E1466" t="str">
        <f t="shared" si="45"/>
        <v>Diabetes</v>
      </c>
      <c r="F1466" t="s">
        <v>2381</v>
      </c>
      <c r="G1466" t="s">
        <v>2379</v>
      </c>
      <c r="H1466" t="s">
        <v>2379</v>
      </c>
      <c r="I1466">
        <v>1</v>
      </c>
      <c r="J1466" t="s">
        <v>2379</v>
      </c>
    </row>
    <row r="1467" spans="1:10" x14ac:dyDescent="0.35">
      <c r="A1467" t="s">
        <v>904</v>
      </c>
      <c r="B1467">
        <v>22.704999999999998</v>
      </c>
      <c r="C1467" t="str">
        <f t="shared" si="44"/>
        <v>Normal Weight</v>
      </c>
      <c r="D1467">
        <v>6.14</v>
      </c>
      <c r="E1467" t="str">
        <f t="shared" si="45"/>
        <v>Prediabetes</v>
      </c>
      <c r="F1467" t="s">
        <v>2379</v>
      </c>
      <c r="G1467" t="s">
        <v>2379</v>
      </c>
      <c r="H1467" t="s">
        <v>2379</v>
      </c>
      <c r="I1467">
        <v>0</v>
      </c>
      <c r="J1467" t="s">
        <v>2379</v>
      </c>
    </row>
    <row r="1468" spans="1:10" x14ac:dyDescent="0.35">
      <c r="A1468" t="s">
        <v>903</v>
      </c>
      <c r="B1468">
        <v>37.18</v>
      </c>
      <c r="C1468" t="str">
        <f t="shared" si="44"/>
        <v>Obesity</v>
      </c>
      <c r="D1468">
        <v>4.8899999999999997</v>
      </c>
      <c r="E1468" t="str">
        <f t="shared" si="45"/>
        <v>Normal</v>
      </c>
      <c r="F1468" t="s">
        <v>2379</v>
      </c>
      <c r="G1468" t="s">
        <v>2379</v>
      </c>
      <c r="H1468" t="s">
        <v>2379</v>
      </c>
      <c r="I1468">
        <v>0</v>
      </c>
      <c r="J1468" t="s">
        <v>2379</v>
      </c>
    </row>
    <row r="1469" spans="1:10" x14ac:dyDescent="0.35">
      <c r="A1469" t="s">
        <v>902</v>
      </c>
      <c r="B1469">
        <v>35.97</v>
      </c>
      <c r="C1469" t="str">
        <f t="shared" si="44"/>
        <v>Obesity</v>
      </c>
      <c r="D1469">
        <v>4.5999999999999996</v>
      </c>
      <c r="E1469" t="str">
        <f t="shared" si="45"/>
        <v>Normal</v>
      </c>
      <c r="F1469" t="s">
        <v>2379</v>
      </c>
      <c r="G1469" t="s">
        <v>2379</v>
      </c>
      <c r="H1469" t="s">
        <v>2379</v>
      </c>
      <c r="I1469">
        <v>0</v>
      </c>
      <c r="J1469" t="s">
        <v>2379</v>
      </c>
    </row>
    <row r="1470" spans="1:10" x14ac:dyDescent="0.35">
      <c r="A1470" t="s">
        <v>901</v>
      </c>
      <c r="B1470">
        <v>35.799999999999997</v>
      </c>
      <c r="C1470" t="str">
        <f t="shared" si="44"/>
        <v>Obesity</v>
      </c>
      <c r="D1470">
        <v>4.42</v>
      </c>
      <c r="E1470" t="str">
        <f t="shared" si="45"/>
        <v>Normal</v>
      </c>
      <c r="F1470" t="s">
        <v>2379</v>
      </c>
      <c r="G1470" t="s">
        <v>2379</v>
      </c>
      <c r="H1470" t="s">
        <v>2379</v>
      </c>
      <c r="I1470">
        <v>0</v>
      </c>
      <c r="J1470" t="s">
        <v>2379</v>
      </c>
    </row>
    <row r="1471" spans="1:10" x14ac:dyDescent="0.35">
      <c r="A1471" t="s">
        <v>900</v>
      </c>
      <c r="B1471">
        <v>28.31</v>
      </c>
      <c r="C1471" t="str">
        <f t="shared" si="44"/>
        <v>Overweight</v>
      </c>
      <c r="D1471">
        <v>7.48</v>
      </c>
      <c r="E1471" t="str">
        <f t="shared" si="45"/>
        <v>Diabetes</v>
      </c>
      <c r="F1471" t="s">
        <v>2381</v>
      </c>
      <c r="G1471" t="s">
        <v>2379</v>
      </c>
      <c r="H1471" t="s">
        <v>2379</v>
      </c>
      <c r="I1471">
        <v>0</v>
      </c>
      <c r="J1471" t="s">
        <v>2379</v>
      </c>
    </row>
    <row r="1472" spans="1:10" x14ac:dyDescent="0.35">
      <c r="A1472" t="s">
        <v>899</v>
      </c>
      <c r="B1472">
        <v>38.06</v>
      </c>
      <c r="C1472" t="str">
        <f t="shared" si="44"/>
        <v>Obesity</v>
      </c>
      <c r="D1472">
        <v>10.74</v>
      </c>
      <c r="E1472" t="str">
        <f t="shared" si="45"/>
        <v>Diabetes</v>
      </c>
      <c r="F1472" t="s">
        <v>2379</v>
      </c>
      <c r="G1472" t="s">
        <v>2379</v>
      </c>
      <c r="H1472" t="s">
        <v>2379</v>
      </c>
      <c r="I1472">
        <v>0</v>
      </c>
      <c r="J1472" t="s">
        <v>2379</v>
      </c>
    </row>
    <row r="1473" spans="1:10" x14ac:dyDescent="0.35">
      <c r="A1473" t="s">
        <v>898</v>
      </c>
      <c r="B1473">
        <v>28</v>
      </c>
      <c r="C1473" t="str">
        <f t="shared" si="44"/>
        <v>Overweight</v>
      </c>
      <c r="D1473">
        <v>5.19</v>
      </c>
      <c r="E1473" t="str">
        <f t="shared" si="45"/>
        <v>Normal</v>
      </c>
      <c r="F1473" t="s">
        <v>2379</v>
      </c>
      <c r="G1473" t="s">
        <v>2379</v>
      </c>
      <c r="H1473" t="s">
        <v>2379</v>
      </c>
      <c r="I1473">
        <v>1</v>
      </c>
      <c r="J1473" t="s">
        <v>2379</v>
      </c>
    </row>
    <row r="1474" spans="1:10" x14ac:dyDescent="0.35">
      <c r="A1474" t="s">
        <v>897</v>
      </c>
      <c r="B1474">
        <v>34.32</v>
      </c>
      <c r="C1474" t="str">
        <f t="shared" si="44"/>
        <v>Obesity</v>
      </c>
      <c r="D1474">
        <v>9.17</v>
      </c>
      <c r="E1474" t="str">
        <f t="shared" si="45"/>
        <v>Diabetes</v>
      </c>
      <c r="F1474" t="s">
        <v>2379</v>
      </c>
      <c r="G1474" t="s">
        <v>2379</v>
      </c>
      <c r="H1474" t="s">
        <v>2379</v>
      </c>
      <c r="I1474">
        <v>0</v>
      </c>
      <c r="J1474" t="s">
        <v>2379</v>
      </c>
    </row>
    <row r="1475" spans="1:10" x14ac:dyDescent="0.35">
      <c r="A1475" t="s">
        <v>896</v>
      </c>
      <c r="B1475">
        <v>22.3</v>
      </c>
      <c r="C1475" t="str">
        <f t="shared" ref="C1475:C1538" si="46">IF(B1475&lt;18.5,"Underweight",
 IF(B1475&lt;=24.9,"Normal Weight",
 IF(B1475&lt;=29.9,"Overweight","Obesity")))</f>
        <v>Normal Weight</v>
      </c>
      <c r="D1475">
        <v>4.95</v>
      </c>
      <c r="E1475" t="str">
        <f t="shared" ref="E1475:E1538" si="47">IF(D1475&lt;5.7,"Normal",IF(D1475&lt;=6.4,"Prediabetes","Diabetes"))</f>
        <v>Normal</v>
      </c>
      <c r="F1475" t="s">
        <v>2381</v>
      </c>
      <c r="G1475" t="s">
        <v>2379</v>
      </c>
      <c r="H1475" t="s">
        <v>2379</v>
      </c>
      <c r="I1475">
        <v>0</v>
      </c>
      <c r="J1475" t="s">
        <v>2379</v>
      </c>
    </row>
    <row r="1476" spans="1:10" x14ac:dyDescent="0.35">
      <c r="A1476" t="s">
        <v>895</v>
      </c>
      <c r="B1476">
        <v>27.835000000000001</v>
      </c>
      <c r="C1476" t="str">
        <f t="shared" si="46"/>
        <v>Overweight</v>
      </c>
      <c r="D1476">
        <v>6.03</v>
      </c>
      <c r="E1476" t="str">
        <f t="shared" si="47"/>
        <v>Prediabetes</v>
      </c>
      <c r="F1476" t="s">
        <v>2379</v>
      </c>
      <c r="G1476" t="s">
        <v>2379</v>
      </c>
      <c r="H1476" t="s">
        <v>2379</v>
      </c>
      <c r="I1476">
        <v>1</v>
      </c>
      <c r="J1476" t="s">
        <v>2379</v>
      </c>
    </row>
    <row r="1477" spans="1:10" x14ac:dyDescent="0.35">
      <c r="A1477" t="s">
        <v>894</v>
      </c>
      <c r="B1477">
        <v>39.229999999999997</v>
      </c>
      <c r="C1477" t="str">
        <f t="shared" si="46"/>
        <v>Obesity</v>
      </c>
      <c r="D1477">
        <v>5.36</v>
      </c>
      <c r="E1477" t="str">
        <f t="shared" si="47"/>
        <v>Normal</v>
      </c>
      <c r="F1477" t="s">
        <v>2379</v>
      </c>
      <c r="G1477" t="s">
        <v>2379</v>
      </c>
      <c r="H1477" t="s">
        <v>2379</v>
      </c>
      <c r="I1477">
        <v>0</v>
      </c>
      <c r="J1477" t="s">
        <v>2379</v>
      </c>
    </row>
    <row r="1478" spans="1:10" x14ac:dyDescent="0.35">
      <c r="A1478" t="s">
        <v>893</v>
      </c>
      <c r="B1478">
        <v>19.95</v>
      </c>
      <c r="C1478" t="str">
        <f t="shared" si="46"/>
        <v>Normal Weight</v>
      </c>
      <c r="D1478">
        <v>6.11</v>
      </c>
      <c r="E1478" t="str">
        <f t="shared" si="47"/>
        <v>Prediabetes</v>
      </c>
      <c r="F1478" t="s">
        <v>2379</v>
      </c>
      <c r="G1478" t="s">
        <v>2379</v>
      </c>
      <c r="H1478" t="s">
        <v>2379</v>
      </c>
      <c r="I1478">
        <v>1</v>
      </c>
      <c r="J1478" t="s">
        <v>2379</v>
      </c>
    </row>
    <row r="1479" spans="1:10" x14ac:dyDescent="0.35">
      <c r="A1479" t="s">
        <v>892</v>
      </c>
      <c r="B1479">
        <v>34.64</v>
      </c>
      <c r="C1479" t="str">
        <f t="shared" si="46"/>
        <v>Obesity</v>
      </c>
      <c r="D1479">
        <v>4.88</v>
      </c>
      <c r="E1479" t="str">
        <f t="shared" si="47"/>
        <v>Normal</v>
      </c>
      <c r="F1479" t="s">
        <v>2379</v>
      </c>
      <c r="G1479" t="s">
        <v>2379</v>
      </c>
      <c r="H1479" t="s">
        <v>2381</v>
      </c>
      <c r="I1479">
        <v>1</v>
      </c>
      <c r="J1479" t="s">
        <v>2379</v>
      </c>
    </row>
    <row r="1480" spans="1:10" x14ac:dyDescent="0.35">
      <c r="A1480" t="s">
        <v>891</v>
      </c>
      <c r="B1480">
        <v>18.75</v>
      </c>
      <c r="C1480" t="str">
        <f t="shared" si="46"/>
        <v>Normal Weight</v>
      </c>
      <c r="D1480">
        <v>6.72</v>
      </c>
      <c r="E1480" t="str">
        <f t="shared" si="47"/>
        <v>Diabetes</v>
      </c>
      <c r="F1480" t="s">
        <v>2379</v>
      </c>
      <c r="G1480" t="s">
        <v>2379</v>
      </c>
      <c r="H1480" t="s">
        <v>2379</v>
      </c>
      <c r="I1480">
        <v>0</v>
      </c>
      <c r="J1480" t="s">
        <v>2379</v>
      </c>
    </row>
    <row r="1481" spans="1:10" x14ac:dyDescent="0.35">
      <c r="A1481" t="s">
        <v>890</v>
      </c>
      <c r="B1481">
        <v>26.48</v>
      </c>
      <c r="C1481" t="str">
        <f t="shared" si="46"/>
        <v>Overweight</v>
      </c>
      <c r="D1481">
        <v>4.2</v>
      </c>
      <c r="E1481" t="str">
        <f t="shared" si="47"/>
        <v>Normal</v>
      </c>
      <c r="F1481" t="s">
        <v>2379</v>
      </c>
      <c r="G1481" t="s">
        <v>2379</v>
      </c>
      <c r="H1481" t="s">
        <v>2379</v>
      </c>
      <c r="I1481">
        <v>1</v>
      </c>
      <c r="J1481" t="s">
        <v>2379</v>
      </c>
    </row>
    <row r="1482" spans="1:10" x14ac:dyDescent="0.35">
      <c r="A1482" t="s">
        <v>889</v>
      </c>
      <c r="B1482">
        <v>34.83</v>
      </c>
      <c r="C1482" t="str">
        <f t="shared" si="46"/>
        <v>Obesity</v>
      </c>
      <c r="D1482">
        <v>5.79</v>
      </c>
      <c r="E1482" t="str">
        <f t="shared" si="47"/>
        <v>Prediabetes</v>
      </c>
      <c r="F1482" t="s">
        <v>2379</v>
      </c>
      <c r="G1482" t="s">
        <v>2379</v>
      </c>
      <c r="H1482" t="s">
        <v>2379</v>
      </c>
      <c r="I1482">
        <v>1</v>
      </c>
      <c r="J1482" t="s">
        <v>2379</v>
      </c>
    </row>
    <row r="1483" spans="1:10" x14ac:dyDescent="0.35">
      <c r="A1483" t="s">
        <v>888</v>
      </c>
      <c r="B1483">
        <v>25.46</v>
      </c>
      <c r="C1483" t="str">
        <f t="shared" si="46"/>
        <v>Overweight</v>
      </c>
      <c r="D1483">
        <v>4.29</v>
      </c>
      <c r="E1483" t="str">
        <f t="shared" si="47"/>
        <v>Normal</v>
      </c>
      <c r="F1483" t="s">
        <v>2379</v>
      </c>
      <c r="G1483" t="s">
        <v>2379</v>
      </c>
      <c r="H1483" t="s">
        <v>2379</v>
      </c>
      <c r="I1483">
        <v>0</v>
      </c>
      <c r="J1483" t="s">
        <v>2379</v>
      </c>
    </row>
    <row r="1484" spans="1:10" x14ac:dyDescent="0.35">
      <c r="A1484" t="s">
        <v>887</v>
      </c>
      <c r="B1484">
        <v>23.31</v>
      </c>
      <c r="C1484" t="str">
        <f t="shared" si="46"/>
        <v>Normal Weight</v>
      </c>
      <c r="D1484">
        <v>8.27</v>
      </c>
      <c r="E1484" t="str">
        <f t="shared" si="47"/>
        <v>Diabetes</v>
      </c>
      <c r="F1484" t="s">
        <v>2379</v>
      </c>
      <c r="G1484" t="s">
        <v>2379</v>
      </c>
      <c r="H1484" t="s">
        <v>2379</v>
      </c>
      <c r="I1484">
        <v>0</v>
      </c>
      <c r="J1484" t="s">
        <v>2379</v>
      </c>
    </row>
    <row r="1485" spans="1:10" x14ac:dyDescent="0.35">
      <c r="A1485" t="s">
        <v>886</v>
      </c>
      <c r="B1485">
        <v>29</v>
      </c>
      <c r="C1485" t="str">
        <f t="shared" si="46"/>
        <v>Overweight</v>
      </c>
      <c r="D1485">
        <v>4.5599999999999996</v>
      </c>
      <c r="E1485" t="str">
        <f t="shared" si="47"/>
        <v>Normal</v>
      </c>
      <c r="F1485" t="s">
        <v>2379</v>
      </c>
      <c r="G1485" t="s">
        <v>2379</v>
      </c>
      <c r="H1485" t="s">
        <v>2379</v>
      </c>
      <c r="I1485">
        <v>0</v>
      </c>
      <c r="J1485" t="s">
        <v>2379</v>
      </c>
    </row>
    <row r="1486" spans="1:10" x14ac:dyDescent="0.35">
      <c r="A1486" t="s">
        <v>885</v>
      </c>
      <c r="B1486">
        <v>32.869999999999997</v>
      </c>
      <c r="C1486" t="str">
        <f t="shared" si="46"/>
        <v>Obesity</v>
      </c>
      <c r="D1486">
        <v>5.33</v>
      </c>
      <c r="E1486" t="str">
        <f t="shared" si="47"/>
        <v>Normal</v>
      </c>
      <c r="F1486" t="s">
        <v>2379</v>
      </c>
      <c r="G1486" t="s">
        <v>2379</v>
      </c>
      <c r="H1486" t="s">
        <v>2379</v>
      </c>
      <c r="I1486">
        <v>0</v>
      </c>
      <c r="J1486" t="s">
        <v>2379</v>
      </c>
    </row>
    <row r="1487" spans="1:10" x14ac:dyDescent="0.35">
      <c r="A1487" t="s">
        <v>884</v>
      </c>
      <c r="B1487">
        <v>26.18</v>
      </c>
      <c r="C1487" t="str">
        <f t="shared" si="46"/>
        <v>Overweight</v>
      </c>
      <c r="D1487">
        <v>5.63</v>
      </c>
      <c r="E1487" t="str">
        <f t="shared" si="47"/>
        <v>Normal</v>
      </c>
      <c r="F1487" t="s">
        <v>2379</v>
      </c>
      <c r="G1487" t="s">
        <v>2379</v>
      </c>
      <c r="H1487" t="s">
        <v>2379</v>
      </c>
      <c r="I1487">
        <v>0</v>
      </c>
      <c r="J1487" t="s">
        <v>2379</v>
      </c>
    </row>
    <row r="1488" spans="1:10" x14ac:dyDescent="0.35">
      <c r="A1488" t="s">
        <v>883</v>
      </c>
      <c r="B1488">
        <v>25.3</v>
      </c>
      <c r="C1488" t="str">
        <f t="shared" si="46"/>
        <v>Overweight</v>
      </c>
      <c r="D1488">
        <v>5.12</v>
      </c>
      <c r="E1488" t="str">
        <f t="shared" si="47"/>
        <v>Normal</v>
      </c>
      <c r="F1488" t="s">
        <v>2379</v>
      </c>
      <c r="G1488" t="s">
        <v>2379</v>
      </c>
      <c r="H1488" t="s">
        <v>2379</v>
      </c>
      <c r="I1488">
        <v>0</v>
      </c>
      <c r="J1488" t="s">
        <v>2379</v>
      </c>
    </row>
    <row r="1489" spans="1:10" x14ac:dyDescent="0.35">
      <c r="A1489" t="s">
        <v>882</v>
      </c>
      <c r="B1489">
        <v>36.94</v>
      </c>
      <c r="C1489" t="str">
        <f t="shared" si="46"/>
        <v>Obesity</v>
      </c>
      <c r="D1489">
        <v>5.15</v>
      </c>
      <c r="E1489" t="str">
        <f t="shared" si="47"/>
        <v>Normal</v>
      </c>
      <c r="F1489" t="s">
        <v>2381</v>
      </c>
      <c r="G1489" t="s">
        <v>2379</v>
      </c>
      <c r="H1489" t="s">
        <v>2379</v>
      </c>
      <c r="I1489">
        <v>1</v>
      </c>
      <c r="J1489" t="s">
        <v>2379</v>
      </c>
    </row>
    <row r="1490" spans="1:10" x14ac:dyDescent="0.35">
      <c r="A1490" t="s">
        <v>881</v>
      </c>
      <c r="B1490">
        <v>22.86</v>
      </c>
      <c r="C1490" t="str">
        <f t="shared" si="46"/>
        <v>Normal Weight</v>
      </c>
      <c r="D1490">
        <v>7.5</v>
      </c>
      <c r="E1490" t="str">
        <f t="shared" si="47"/>
        <v>Diabetes</v>
      </c>
      <c r="F1490" t="s">
        <v>2379</v>
      </c>
      <c r="G1490" t="s">
        <v>2379</v>
      </c>
      <c r="H1490" t="s">
        <v>2379</v>
      </c>
      <c r="I1490">
        <v>0</v>
      </c>
      <c r="J1490" t="s">
        <v>2379</v>
      </c>
    </row>
    <row r="1491" spans="1:10" x14ac:dyDescent="0.35">
      <c r="A1491" t="s">
        <v>880</v>
      </c>
      <c r="B1491">
        <v>18.760000000000002</v>
      </c>
      <c r="C1491" t="str">
        <f t="shared" si="46"/>
        <v>Normal Weight</v>
      </c>
      <c r="D1491">
        <v>4.88</v>
      </c>
      <c r="E1491" t="str">
        <f t="shared" si="47"/>
        <v>Normal</v>
      </c>
      <c r="F1491" t="s">
        <v>2381</v>
      </c>
      <c r="G1491" t="s">
        <v>2379</v>
      </c>
      <c r="H1491" t="s">
        <v>2381</v>
      </c>
      <c r="I1491">
        <v>1</v>
      </c>
      <c r="J1491" t="s">
        <v>2379</v>
      </c>
    </row>
    <row r="1492" spans="1:10" x14ac:dyDescent="0.35">
      <c r="A1492" t="s">
        <v>879</v>
      </c>
      <c r="B1492">
        <v>24.36</v>
      </c>
      <c r="C1492" t="str">
        <f t="shared" si="46"/>
        <v>Normal Weight</v>
      </c>
      <c r="D1492">
        <v>5.57</v>
      </c>
      <c r="E1492" t="str">
        <f t="shared" si="47"/>
        <v>Normal</v>
      </c>
      <c r="F1492" t="s">
        <v>2379</v>
      </c>
      <c r="G1492" t="s">
        <v>2379</v>
      </c>
      <c r="H1492" t="s">
        <v>2379</v>
      </c>
      <c r="I1492">
        <v>0</v>
      </c>
      <c r="J1492" t="s">
        <v>2379</v>
      </c>
    </row>
    <row r="1493" spans="1:10" x14ac:dyDescent="0.35">
      <c r="A1493" t="s">
        <v>878</v>
      </c>
      <c r="B1493">
        <v>32.299999999999997</v>
      </c>
      <c r="C1493" t="str">
        <f t="shared" si="46"/>
        <v>Obesity</v>
      </c>
      <c r="D1493">
        <v>5.31</v>
      </c>
      <c r="E1493" t="str">
        <f t="shared" si="47"/>
        <v>Normal</v>
      </c>
      <c r="F1493" t="s">
        <v>2379</v>
      </c>
      <c r="G1493" t="s">
        <v>2379</v>
      </c>
      <c r="H1493" t="s">
        <v>2379</v>
      </c>
      <c r="I1493">
        <v>0</v>
      </c>
      <c r="J1493" t="s">
        <v>2379</v>
      </c>
    </row>
    <row r="1494" spans="1:10" x14ac:dyDescent="0.35">
      <c r="A1494" t="s">
        <v>877</v>
      </c>
      <c r="B1494">
        <v>22.704999999999998</v>
      </c>
      <c r="C1494" t="str">
        <f t="shared" si="46"/>
        <v>Normal Weight</v>
      </c>
      <c r="D1494">
        <v>4.57</v>
      </c>
      <c r="E1494" t="str">
        <f t="shared" si="47"/>
        <v>Normal</v>
      </c>
      <c r="F1494" t="s">
        <v>2381</v>
      </c>
      <c r="G1494" t="s">
        <v>2379</v>
      </c>
      <c r="H1494" t="s">
        <v>2379</v>
      </c>
      <c r="I1494">
        <v>0</v>
      </c>
      <c r="J1494" t="s">
        <v>2379</v>
      </c>
    </row>
    <row r="1495" spans="1:10" x14ac:dyDescent="0.35">
      <c r="A1495" t="s">
        <v>876</v>
      </c>
      <c r="B1495">
        <v>21.79</v>
      </c>
      <c r="C1495" t="str">
        <f t="shared" si="46"/>
        <v>Normal Weight</v>
      </c>
      <c r="D1495">
        <v>8.6999999999999993</v>
      </c>
      <c r="E1495" t="str">
        <f t="shared" si="47"/>
        <v>Diabetes</v>
      </c>
      <c r="F1495" t="s">
        <v>2381</v>
      </c>
      <c r="G1495" t="s">
        <v>2379</v>
      </c>
      <c r="H1495" t="s">
        <v>2379</v>
      </c>
      <c r="I1495">
        <v>1</v>
      </c>
      <c r="J1495" t="s">
        <v>2379</v>
      </c>
    </row>
    <row r="1496" spans="1:10" x14ac:dyDescent="0.35">
      <c r="A1496" t="s">
        <v>875</v>
      </c>
      <c r="B1496">
        <v>24.52</v>
      </c>
      <c r="C1496" t="str">
        <f t="shared" si="46"/>
        <v>Normal Weight</v>
      </c>
      <c r="D1496">
        <v>4.76</v>
      </c>
      <c r="E1496" t="str">
        <f t="shared" si="47"/>
        <v>Normal</v>
      </c>
      <c r="F1496" t="s">
        <v>2379</v>
      </c>
      <c r="G1496" t="s">
        <v>2379</v>
      </c>
      <c r="H1496" t="s">
        <v>2379</v>
      </c>
      <c r="I1496">
        <v>0</v>
      </c>
      <c r="J1496" t="s">
        <v>2379</v>
      </c>
    </row>
    <row r="1497" spans="1:10" x14ac:dyDescent="0.35">
      <c r="A1497" t="s">
        <v>874</v>
      </c>
      <c r="B1497">
        <v>39.520000000000003</v>
      </c>
      <c r="C1497" t="str">
        <f t="shared" si="46"/>
        <v>Obesity</v>
      </c>
      <c r="D1497">
        <v>11.81</v>
      </c>
      <c r="E1497" t="str">
        <f t="shared" si="47"/>
        <v>Diabetes</v>
      </c>
      <c r="F1497" t="s">
        <v>2379</v>
      </c>
      <c r="G1497" t="s">
        <v>2379</v>
      </c>
      <c r="H1497" t="s">
        <v>2379</v>
      </c>
      <c r="I1497">
        <v>0</v>
      </c>
      <c r="J1497" t="s">
        <v>2379</v>
      </c>
    </row>
    <row r="1498" spans="1:10" x14ac:dyDescent="0.35">
      <c r="A1498" t="s">
        <v>873</v>
      </c>
      <c r="B1498">
        <v>24.49</v>
      </c>
      <c r="C1498" t="str">
        <f t="shared" si="46"/>
        <v>Normal Weight</v>
      </c>
      <c r="D1498">
        <v>4.67</v>
      </c>
      <c r="E1498" t="str">
        <f t="shared" si="47"/>
        <v>Normal</v>
      </c>
      <c r="F1498" t="s">
        <v>2379</v>
      </c>
      <c r="G1498" t="s">
        <v>2379</v>
      </c>
      <c r="H1498" t="s">
        <v>2379</v>
      </c>
      <c r="I1498">
        <v>0</v>
      </c>
      <c r="J1498" t="s">
        <v>2379</v>
      </c>
    </row>
    <row r="1499" spans="1:10" x14ac:dyDescent="0.35">
      <c r="A1499" t="s">
        <v>872</v>
      </c>
      <c r="B1499">
        <v>26.315000000000001</v>
      </c>
      <c r="C1499" t="str">
        <f t="shared" si="46"/>
        <v>Overweight</v>
      </c>
      <c r="D1499">
        <v>6.02</v>
      </c>
      <c r="E1499" t="str">
        <f t="shared" si="47"/>
        <v>Prediabetes</v>
      </c>
      <c r="F1499" t="s">
        <v>2379</v>
      </c>
      <c r="G1499" t="s">
        <v>2379</v>
      </c>
      <c r="H1499" t="s">
        <v>2379</v>
      </c>
      <c r="I1499">
        <v>0</v>
      </c>
      <c r="J1499" t="s">
        <v>2379</v>
      </c>
    </row>
    <row r="1500" spans="1:10" x14ac:dyDescent="0.35">
      <c r="A1500" t="s">
        <v>871</v>
      </c>
      <c r="B1500">
        <v>22.58</v>
      </c>
      <c r="C1500" t="str">
        <f t="shared" si="46"/>
        <v>Normal Weight</v>
      </c>
      <c r="D1500">
        <v>7.46</v>
      </c>
      <c r="E1500" t="str">
        <f t="shared" si="47"/>
        <v>Diabetes</v>
      </c>
      <c r="F1500" t="s">
        <v>2379</v>
      </c>
      <c r="G1500" t="s">
        <v>2379</v>
      </c>
      <c r="H1500" t="s">
        <v>2379</v>
      </c>
      <c r="I1500">
        <v>0</v>
      </c>
      <c r="J1500" t="s">
        <v>2379</v>
      </c>
    </row>
    <row r="1501" spans="1:10" x14ac:dyDescent="0.35">
      <c r="A1501" t="s">
        <v>870</v>
      </c>
      <c r="B1501">
        <v>19.475000000000001</v>
      </c>
      <c r="C1501" t="str">
        <f t="shared" si="46"/>
        <v>Normal Weight</v>
      </c>
      <c r="D1501">
        <v>4.74</v>
      </c>
      <c r="E1501" t="str">
        <f t="shared" si="47"/>
        <v>Normal</v>
      </c>
      <c r="F1501" t="s">
        <v>2379</v>
      </c>
      <c r="G1501" t="s">
        <v>2379</v>
      </c>
      <c r="H1501" t="s">
        <v>2379</v>
      </c>
      <c r="I1501">
        <v>1</v>
      </c>
      <c r="J1501" t="s">
        <v>2379</v>
      </c>
    </row>
    <row r="1502" spans="1:10" x14ac:dyDescent="0.35">
      <c r="A1502" t="s">
        <v>869</v>
      </c>
      <c r="B1502">
        <v>26.33</v>
      </c>
      <c r="C1502" t="str">
        <f t="shared" si="46"/>
        <v>Overweight</v>
      </c>
      <c r="D1502">
        <v>4.79</v>
      </c>
      <c r="E1502" t="str">
        <f t="shared" si="47"/>
        <v>Normal</v>
      </c>
      <c r="F1502" t="s">
        <v>2379</v>
      </c>
      <c r="G1502" t="s">
        <v>2379</v>
      </c>
      <c r="H1502" t="s">
        <v>2379</v>
      </c>
      <c r="I1502">
        <v>0</v>
      </c>
      <c r="J1502" t="s">
        <v>2379</v>
      </c>
    </row>
    <row r="1503" spans="1:10" x14ac:dyDescent="0.35">
      <c r="A1503" t="s">
        <v>868</v>
      </c>
      <c r="B1503">
        <v>17.29</v>
      </c>
      <c r="C1503" t="str">
        <f t="shared" si="46"/>
        <v>Underweight</v>
      </c>
      <c r="D1503">
        <v>5.35</v>
      </c>
      <c r="E1503" t="str">
        <f t="shared" si="47"/>
        <v>Normal</v>
      </c>
      <c r="F1503" t="s">
        <v>2381</v>
      </c>
      <c r="G1503" t="s">
        <v>2379</v>
      </c>
      <c r="H1503" t="s">
        <v>2379</v>
      </c>
      <c r="I1503">
        <v>0</v>
      </c>
      <c r="J1503" t="s">
        <v>2379</v>
      </c>
    </row>
    <row r="1504" spans="1:10" x14ac:dyDescent="0.35">
      <c r="A1504" t="s">
        <v>867</v>
      </c>
      <c r="B1504">
        <v>42.88</v>
      </c>
      <c r="C1504" t="str">
        <f t="shared" si="46"/>
        <v>Obesity</v>
      </c>
      <c r="D1504">
        <v>4.87</v>
      </c>
      <c r="E1504" t="str">
        <f t="shared" si="47"/>
        <v>Normal</v>
      </c>
      <c r="F1504" t="s">
        <v>2379</v>
      </c>
      <c r="G1504" t="s">
        <v>2380</v>
      </c>
      <c r="H1504" t="s">
        <v>2379</v>
      </c>
      <c r="I1504">
        <v>1</v>
      </c>
      <c r="J1504" t="s">
        <v>2379</v>
      </c>
    </row>
    <row r="1505" spans="1:10" x14ac:dyDescent="0.35">
      <c r="A1505" t="s">
        <v>866</v>
      </c>
      <c r="B1505">
        <v>32.200000000000003</v>
      </c>
      <c r="C1505" t="str">
        <f t="shared" si="46"/>
        <v>Obesity</v>
      </c>
      <c r="D1505">
        <v>10.09</v>
      </c>
      <c r="E1505" t="str">
        <f t="shared" si="47"/>
        <v>Diabetes</v>
      </c>
      <c r="F1505" t="s">
        <v>2381</v>
      </c>
      <c r="G1505" t="s">
        <v>2379</v>
      </c>
      <c r="H1505" t="s">
        <v>2379</v>
      </c>
      <c r="I1505">
        <v>0</v>
      </c>
      <c r="J1505" t="s">
        <v>2379</v>
      </c>
    </row>
    <row r="1506" spans="1:10" x14ac:dyDescent="0.35">
      <c r="A1506" t="s">
        <v>865</v>
      </c>
      <c r="B1506">
        <v>18.75</v>
      </c>
      <c r="C1506" t="str">
        <f t="shared" si="46"/>
        <v>Normal Weight</v>
      </c>
      <c r="D1506">
        <v>5.47</v>
      </c>
      <c r="E1506" t="str">
        <f t="shared" si="47"/>
        <v>Normal</v>
      </c>
      <c r="F1506" t="s">
        <v>2381</v>
      </c>
      <c r="G1506" t="s">
        <v>2379</v>
      </c>
      <c r="H1506" t="s">
        <v>2381</v>
      </c>
      <c r="I1506">
        <v>1</v>
      </c>
      <c r="J1506" t="s">
        <v>2379</v>
      </c>
    </row>
    <row r="1507" spans="1:10" x14ac:dyDescent="0.35">
      <c r="A1507" t="s">
        <v>864</v>
      </c>
      <c r="B1507">
        <v>22.36</v>
      </c>
      <c r="C1507" t="str">
        <f t="shared" si="46"/>
        <v>Normal Weight</v>
      </c>
      <c r="D1507">
        <v>8.6</v>
      </c>
      <c r="E1507" t="str">
        <f t="shared" si="47"/>
        <v>Diabetes</v>
      </c>
      <c r="F1507" t="s">
        <v>2379</v>
      </c>
      <c r="G1507" t="s">
        <v>2379</v>
      </c>
      <c r="H1507" t="s">
        <v>2379</v>
      </c>
      <c r="I1507">
        <v>0</v>
      </c>
      <c r="J1507" t="s">
        <v>2379</v>
      </c>
    </row>
    <row r="1508" spans="1:10" x14ac:dyDescent="0.35">
      <c r="A1508" t="s">
        <v>863</v>
      </c>
      <c r="B1508">
        <v>23.94</v>
      </c>
      <c r="C1508" t="str">
        <f t="shared" si="46"/>
        <v>Normal Weight</v>
      </c>
      <c r="D1508">
        <v>10.74</v>
      </c>
      <c r="E1508" t="str">
        <f t="shared" si="47"/>
        <v>Diabetes</v>
      </c>
      <c r="F1508" t="s">
        <v>2381</v>
      </c>
      <c r="G1508" t="s">
        <v>2379</v>
      </c>
      <c r="H1508" t="s">
        <v>2379</v>
      </c>
      <c r="I1508">
        <v>0</v>
      </c>
      <c r="J1508" t="s">
        <v>2379</v>
      </c>
    </row>
    <row r="1509" spans="1:10" x14ac:dyDescent="0.35">
      <c r="A1509" t="s">
        <v>862</v>
      </c>
      <c r="B1509">
        <v>30.1</v>
      </c>
      <c r="C1509" t="str">
        <f t="shared" si="46"/>
        <v>Obesity</v>
      </c>
      <c r="D1509">
        <v>4.3899999999999997</v>
      </c>
      <c r="E1509" t="str">
        <f t="shared" si="47"/>
        <v>Normal</v>
      </c>
      <c r="F1509" t="s">
        <v>2379</v>
      </c>
      <c r="G1509" t="s">
        <v>2379</v>
      </c>
      <c r="H1509" t="s">
        <v>2381</v>
      </c>
      <c r="I1509">
        <v>1</v>
      </c>
      <c r="J1509" t="s">
        <v>2379</v>
      </c>
    </row>
    <row r="1510" spans="1:10" x14ac:dyDescent="0.35">
      <c r="A1510" t="s">
        <v>861</v>
      </c>
      <c r="B1510">
        <v>21.93</v>
      </c>
      <c r="C1510" t="str">
        <f t="shared" si="46"/>
        <v>Normal Weight</v>
      </c>
      <c r="D1510">
        <v>6.3</v>
      </c>
      <c r="E1510" t="str">
        <f t="shared" si="47"/>
        <v>Prediabetes</v>
      </c>
      <c r="F1510" t="s">
        <v>2379</v>
      </c>
      <c r="G1510" t="s">
        <v>2379</v>
      </c>
      <c r="H1510" t="s">
        <v>2379</v>
      </c>
      <c r="I1510">
        <v>0</v>
      </c>
      <c r="J1510" t="s">
        <v>2379</v>
      </c>
    </row>
    <row r="1511" spans="1:10" x14ac:dyDescent="0.35">
      <c r="A1511" t="s">
        <v>860</v>
      </c>
      <c r="B1511">
        <v>39.75</v>
      </c>
      <c r="C1511" t="str">
        <f t="shared" si="46"/>
        <v>Obesity</v>
      </c>
      <c r="D1511">
        <v>5.41</v>
      </c>
      <c r="E1511" t="str">
        <f t="shared" si="47"/>
        <v>Normal</v>
      </c>
      <c r="F1511" t="s">
        <v>2379</v>
      </c>
      <c r="G1511" t="s">
        <v>2380</v>
      </c>
      <c r="H1511" t="s">
        <v>2379</v>
      </c>
      <c r="I1511">
        <v>1</v>
      </c>
      <c r="J1511" t="s">
        <v>2379</v>
      </c>
    </row>
    <row r="1512" spans="1:10" x14ac:dyDescent="0.35">
      <c r="A1512" t="s">
        <v>859</v>
      </c>
      <c r="B1512">
        <v>26.03</v>
      </c>
      <c r="C1512" t="str">
        <f t="shared" si="46"/>
        <v>Overweight</v>
      </c>
      <c r="D1512">
        <v>4.47</v>
      </c>
      <c r="E1512" t="str">
        <f t="shared" si="47"/>
        <v>Normal</v>
      </c>
      <c r="F1512" t="s">
        <v>2379</v>
      </c>
      <c r="G1512" t="s">
        <v>2379</v>
      </c>
      <c r="H1512" t="s">
        <v>2381</v>
      </c>
      <c r="I1512">
        <v>1</v>
      </c>
      <c r="J1512" t="s">
        <v>2379</v>
      </c>
    </row>
    <row r="1513" spans="1:10" x14ac:dyDescent="0.35">
      <c r="A1513" t="s">
        <v>858</v>
      </c>
      <c r="B1513">
        <v>34.51</v>
      </c>
      <c r="C1513" t="str">
        <f t="shared" si="46"/>
        <v>Obesity</v>
      </c>
      <c r="D1513">
        <v>6.26</v>
      </c>
      <c r="E1513" t="str">
        <f t="shared" si="47"/>
        <v>Prediabetes</v>
      </c>
      <c r="F1513" t="s">
        <v>2379</v>
      </c>
      <c r="G1513" t="s">
        <v>2379</v>
      </c>
      <c r="H1513" t="s">
        <v>2379</v>
      </c>
      <c r="I1513">
        <v>0</v>
      </c>
      <c r="J1513" t="s">
        <v>2379</v>
      </c>
    </row>
    <row r="1514" spans="1:10" x14ac:dyDescent="0.35">
      <c r="A1514" t="s">
        <v>857</v>
      </c>
      <c r="B1514">
        <v>19.32</v>
      </c>
      <c r="C1514" t="str">
        <f t="shared" si="46"/>
        <v>Normal Weight</v>
      </c>
      <c r="D1514">
        <v>11.58</v>
      </c>
      <c r="E1514" t="str">
        <f t="shared" si="47"/>
        <v>Diabetes</v>
      </c>
      <c r="F1514" t="s">
        <v>2381</v>
      </c>
      <c r="G1514" t="s">
        <v>2379</v>
      </c>
      <c r="H1514" t="s">
        <v>2379</v>
      </c>
      <c r="I1514">
        <v>1</v>
      </c>
      <c r="J1514" t="s">
        <v>2379</v>
      </c>
    </row>
    <row r="1515" spans="1:10" x14ac:dyDescent="0.35">
      <c r="A1515" t="s">
        <v>856</v>
      </c>
      <c r="B1515">
        <v>28.5</v>
      </c>
      <c r="C1515" t="str">
        <f t="shared" si="46"/>
        <v>Overweight</v>
      </c>
      <c r="D1515">
        <v>4.3600000000000003</v>
      </c>
      <c r="E1515" t="str">
        <f t="shared" si="47"/>
        <v>Normal</v>
      </c>
      <c r="F1515" t="s">
        <v>2379</v>
      </c>
      <c r="G1515" t="s">
        <v>2379</v>
      </c>
      <c r="H1515" t="s">
        <v>2379</v>
      </c>
      <c r="I1515">
        <v>0</v>
      </c>
      <c r="J1515" t="s">
        <v>2379</v>
      </c>
    </row>
    <row r="1516" spans="1:10" x14ac:dyDescent="0.35">
      <c r="A1516" t="s">
        <v>855</v>
      </c>
      <c r="B1516">
        <v>30.875</v>
      </c>
      <c r="C1516" t="str">
        <f t="shared" si="46"/>
        <v>Obesity</v>
      </c>
      <c r="D1516">
        <v>4.1399999999999997</v>
      </c>
      <c r="E1516" t="str">
        <f t="shared" si="47"/>
        <v>Normal</v>
      </c>
      <c r="F1516" t="s">
        <v>2381</v>
      </c>
      <c r="G1516" t="s">
        <v>2379</v>
      </c>
      <c r="H1516" t="s">
        <v>2379</v>
      </c>
      <c r="I1516">
        <v>0</v>
      </c>
      <c r="J1516" t="s">
        <v>2379</v>
      </c>
    </row>
    <row r="1517" spans="1:10" x14ac:dyDescent="0.35">
      <c r="A1517" t="s">
        <v>854</v>
      </c>
      <c r="B1517">
        <v>24.02</v>
      </c>
      <c r="C1517" t="str">
        <f t="shared" si="46"/>
        <v>Normal Weight</v>
      </c>
      <c r="D1517">
        <v>4.38</v>
      </c>
      <c r="E1517" t="str">
        <f t="shared" si="47"/>
        <v>Normal</v>
      </c>
      <c r="F1517" t="s">
        <v>2379</v>
      </c>
      <c r="G1517" t="s">
        <v>2379</v>
      </c>
      <c r="H1517" t="s">
        <v>2379</v>
      </c>
      <c r="I1517">
        <v>0</v>
      </c>
      <c r="J1517" t="s">
        <v>2379</v>
      </c>
    </row>
    <row r="1518" spans="1:10" x14ac:dyDescent="0.35">
      <c r="A1518" t="s">
        <v>853</v>
      </c>
      <c r="B1518">
        <v>36.08</v>
      </c>
      <c r="C1518" t="str">
        <f t="shared" si="46"/>
        <v>Obesity</v>
      </c>
      <c r="D1518">
        <v>11.61</v>
      </c>
      <c r="E1518" t="str">
        <f t="shared" si="47"/>
        <v>Diabetes</v>
      </c>
      <c r="F1518" t="s">
        <v>2381</v>
      </c>
      <c r="G1518" t="s">
        <v>2379</v>
      </c>
      <c r="H1518" t="s">
        <v>2379</v>
      </c>
      <c r="I1518">
        <v>0</v>
      </c>
      <c r="J1518" t="s">
        <v>2379</v>
      </c>
    </row>
    <row r="1519" spans="1:10" x14ac:dyDescent="0.35">
      <c r="A1519" t="s">
        <v>852</v>
      </c>
      <c r="B1519">
        <v>32.200000000000003</v>
      </c>
      <c r="C1519" t="str">
        <f t="shared" si="46"/>
        <v>Obesity</v>
      </c>
      <c r="D1519">
        <v>10.59</v>
      </c>
      <c r="E1519" t="str">
        <f t="shared" si="47"/>
        <v>Diabetes</v>
      </c>
      <c r="F1519" t="s">
        <v>2381</v>
      </c>
      <c r="G1519" t="s">
        <v>2379</v>
      </c>
      <c r="H1519" t="s">
        <v>2379</v>
      </c>
      <c r="I1519">
        <v>0</v>
      </c>
      <c r="J1519" t="s">
        <v>2379</v>
      </c>
    </row>
    <row r="1520" spans="1:10" x14ac:dyDescent="0.35">
      <c r="A1520" t="s">
        <v>851</v>
      </c>
      <c r="B1520">
        <v>28.05</v>
      </c>
      <c r="C1520" t="str">
        <f t="shared" si="46"/>
        <v>Overweight</v>
      </c>
      <c r="D1520">
        <v>11.85</v>
      </c>
      <c r="E1520" t="str">
        <f t="shared" si="47"/>
        <v>Diabetes</v>
      </c>
      <c r="F1520" t="s">
        <v>2381</v>
      </c>
      <c r="G1520" t="s">
        <v>2379</v>
      </c>
      <c r="H1520" t="s">
        <v>2379</v>
      </c>
      <c r="I1520">
        <v>0</v>
      </c>
      <c r="J1520" t="s">
        <v>2379</v>
      </c>
    </row>
    <row r="1521" spans="1:10" x14ac:dyDescent="0.35">
      <c r="A1521" t="s">
        <v>850</v>
      </c>
      <c r="B1521">
        <v>19</v>
      </c>
      <c r="C1521" t="str">
        <f t="shared" si="46"/>
        <v>Normal Weight</v>
      </c>
      <c r="D1521">
        <v>5.46</v>
      </c>
      <c r="E1521" t="str">
        <f t="shared" si="47"/>
        <v>Normal</v>
      </c>
      <c r="F1521" t="s">
        <v>2381</v>
      </c>
      <c r="G1521" t="s">
        <v>2379</v>
      </c>
      <c r="H1521" t="s">
        <v>2379</v>
      </c>
      <c r="I1521">
        <v>1</v>
      </c>
      <c r="J1521" t="s">
        <v>2379</v>
      </c>
    </row>
    <row r="1522" spans="1:10" x14ac:dyDescent="0.35">
      <c r="A1522" t="s">
        <v>849</v>
      </c>
      <c r="B1522">
        <v>16.13</v>
      </c>
      <c r="C1522" t="str">
        <f t="shared" si="46"/>
        <v>Underweight</v>
      </c>
      <c r="D1522">
        <v>4.54</v>
      </c>
      <c r="E1522" t="str">
        <f t="shared" si="47"/>
        <v>Normal</v>
      </c>
      <c r="F1522" t="s">
        <v>2381</v>
      </c>
      <c r="G1522" t="s">
        <v>2379</v>
      </c>
      <c r="H1522" t="s">
        <v>2379</v>
      </c>
      <c r="I1522">
        <v>2</v>
      </c>
      <c r="J1522" t="s">
        <v>2379</v>
      </c>
    </row>
    <row r="1523" spans="1:10" x14ac:dyDescent="0.35">
      <c r="A1523" t="s">
        <v>848</v>
      </c>
      <c r="B1523">
        <v>18.77</v>
      </c>
      <c r="C1523" t="str">
        <f t="shared" si="46"/>
        <v>Normal Weight</v>
      </c>
      <c r="D1523">
        <v>11.98</v>
      </c>
      <c r="E1523" t="str">
        <f t="shared" si="47"/>
        <v>Diabetes</v>
      </c>
      <c r="F1523" t="s">
        <v>2381</v>
      </c>
      <c r="G1523" t="s">
        <v>2379</v>
      </c>
      <c r="H1523" t="s">
        <v>2379</v>
      </c>
      <c r="I1523">
        <v>2</v>
      </c>
      <c r="J1523" t="s">
        <v>2379</v>
      </c>
    </row>
    <row r="1524" spans="1:10" x14ac:dyDescent="0.35">
      <c r="A1524" t="s">
        <v>847</v>
      </c>
      <c r="B1524">
        <v>28.88</v>
      </c>
      <c r="C1524" t="str">
        <f t="shared" si="46"/>
        <v>Overweight</v>
      </c>
      <c r="D1524">
        <v>6.59</v>
      </c>
      <c r="E1524" t="str">
        <f t="shared" si="47"/>
        <v>Diabetes</v>
      </c>
      <c r="F1524" t="s">
        <v>2381</v>
      </c>
      <c r="G1524" t="s">
        <v>2379</v>
      </c>
      <c r="H1524" t="s">
        <v>2379</v>
      </c>
      <c r="I1524">
        <v>1</v>
      </c>
      <c r="J1524" t="s">
        <v>2379</v>
      </c>
    </row>
    <row r="1525" spans="1:10" x14ac:dyDescent="0.35">
      <c r="A1525" t="s">
        <v>846</v>
      </c>
      <c r="B1525">
        <v>27.55</v>
      </c>
      <c r="C1525" t="str">
        <f t="shared" si="46"/>
        <v>Overweight</v>
      </c>
      <c r="D1525">
        <v>10.83</v>
      </c>
      <c r="E1525" t="str">
        <f t="shared" si="47"/>
        <v>Diabetes</v>
      </c>
      <c r="F1525" t="s">
        <v>2381</v>
      </c>
      <c r="G1525" t="s">
        <v>2379</v>
      </c>
      <c r="H1525" t="s">
        <v>2379</v>
      </c>
      <c r="I1525">
        <v>1</v>
      </c>
      <c r="J1525" t="s">
        <v>2379</v>
      </c>
    </row>
    <row r="1526" spans="1:10" x14ac:dyDescent="0.35">
      <c r="A1526" t="s">
        <v>845</v>
      </c>
      <c r="B1526">
        <v>15.6</v>
      </c>
      <c r="C1526" t="str">
        <f t="shared" si="46"/>
        <v>Underweight</v>
      </c>
      <c r="D1526">
        <v>8.6</v>
      </c>
      <c r="E1526" t="str">
        <f t="shared" si="47"/>
        <v>Diabetes</v>
      </c>
      <c r="F1526" t="s">
        <v>2379</v>
      </c>
      <c r="G1526" t="s">
        <v>2379</v>
      </c>
      <c r="H1526" t="s">
        <v>2379</v>
      </c>
      <c r="I1526">
        <v>0</v>
      </c>
      <c r="J1526" t="s">
        <v>2379</v>
      </c>
    </row>
    <row r="1527" spans="1:10" x14ac:dyDescent="0.35">
      <c r="A1527" t="s">
        <v>844</v>
      </c>
      <c r="B1527">
        <v>21.99</v>
      </c>
      <c r="C1527" t="str">
        <f t="shared" si="46"/>
        <v>Normal Weight</v>
      </c>
      <c r="D1527">
        <v>11.17</v>
      </c>
      <c r="E1527" t="str">
        <f t="shared" si="47"/>
        <v>Diabetes</v>
      </c>
      <c r="F1527" t="s">
        <v>2379</v>
      </c>
      <c r="G1527" t="s">
        <v>2379</v>
      </c>
      <c r="H1527" t="s">
        <v>2379</v>
      </c>
      <c r="I1527">
        <v>0</v>
      </c>
      <c r="J1527" t="s">
        <v>2379</v>
      </c>
    </row>
    <row r="1528" spans="1:10" x14ac:dyDescent="0.35">
      <c r="A1528" t="s">
        <v>843</v>
      </c>
      <c r="B1528">
        <v>34.85</v>
      </c>
      <c r="C1528" t="str">
        <f t="shared" si="46"/>
        <v>Obesity</v>
      </c>
      <c r="D1528">
        <v>5.75</v>
      </c>
      <c r="E1528" t="str">
        <f t="shared" si="47"/>
        <v>Prediabetes</v>
      </c>
      <c r="F1528" t="s">
        <v>2379</v>
      </c>
      <c r="G1528" t="s">
        <v>2379</v>
      </c>
      <c r="H1528" t="s">
        <v>2379</v>
      </c>
      <c r="I1528">
        <v>0</v>
      </c>
      <c r="J1528" t="s">
        <v>2379</v>
      </c>
    </row>
    <row r="1529" spans="1:10" x14ac:dyDescent="0.35">
      <c r="A1529" t="s">
        <v>842</v>
      </c>
      <c r="B1529">
        <v>24.51</v>
      </c>
      <c r="C1529" t="str">
        <f t="shared" si="46"/>
        <v>Normal Weight</v>
      </c>
      <c r="D1529">
        <v>4.83</v>
      </c>
      <c r="E1529" t="str">
        <f t="shared" si="47"/>
        <v>Normal</v>
      </c>
      <c r="F1529" t="s">
        <v>2381</v>
      </c>
      <c r="G1529" t="s">
        <v>2379</v>
      </c>
      <c r="H1529" t="s">
        <v>2381</v>
      </c>
      <c r="I1529">
        <v>1</v>
      </c>
      <c r="J1529" t="s">
        <v>2379</v>
      </c>
    </row>
    <row r="1530" spans="1:10" x14ac:dyDescent="0.35">
      <c r="A1530" t="s">
        <v>841</v>
      </c>
      <c r="B1530">
        <v>19.399999999999999</v>
      </c>
      <c r="C1530" t="str">
        <f t="shared" si="46"/>
        <v>Normal Weight</v>
      </c>
      <c r="D1530">
        <v>11.93</v>
      </c>
      <c r="E1530" t="str">
        <f t="shared" si="47"/>
        <v>Diabetes</v>
      </c>
      <c r="F1530" t="s">
        <v>2379</v>
      </c>
      <c r="G1530" t="s">
        <v>2379</v>
      </c>
      <c r="H1530" t="s">
        <v>2379</v>
      </c>
      <c r="I1530">
        <v>0</v>
      </c>
      <c r="J1530" t="s">
        <v>2379</v>
      </c>
    </row>
    <row r="1531" spans="1:10" x14ac:dyDescent="0.35">
      <c r="A1531" t="s">
        <v>840</v>
      </c>
      <c r="B1531">
        <v>15.1</v>
      </c>
      <c r="C1531" t="str">
        <f t="shared" si="46"/>
        <v>Underweight</v>
      </c>
      <c r="D1531">
        <v>8.41</v>
      </c>
      <c r="E1531" t="str">
        <f t="shared" si="47"/>
        <v>Diabetes</v>
      </c>
      <c r="F1531" t="s">
        <v>2379</v>
      </c>
      <c r="G1531" t="s">
        <v>2379</v>
      </c>
      <c r="H1531" t="s">
        <v>2379</v>
      </c>
      <c r="I1531">
        <v>0</v>
      </c>
      <c r="J1531" t="s">
        <v>2379</v>
      </c>
    </row>
    <row r="1532" spans="1:10" x14ac:dyDescent="0.35">
      <c r="A1532" t="s">
        <v>839</v>
      </c>
      <c r="B1532">
        <v>23.37</v>
      </c>
      <c r="C1532" t="str">
        <f t="shared" si="46"/>
        <v>Normal Weight</v>
      </c>
      <c r="D1532">
        <v>5.59</v>
      </c>
      <c r="E1532" t="str">
        <f t="shared" si="47"/>
        <v>Normal</v>
      </c>
      <c r="F1532" t="s">
        <v>2381</v>
      </c>
      <c r="G1532" t="s">
        <v>2379</v>
      </c>
      <c r="H1532" t="s">
        <v>2379</v>
      </c>
      <c r="I1532">
        <v>0</v>
      </c>
      <c r="J1532" t="s">
        <v>2379</v>
      </c>
    </row>
    <row r="1533" spans="1:10" x14ac:dyDescent="0.35">
      <c r="A1533" t="s">
        <v>838</v>
      </c>
      <c r="B1533">
        <v>42.4</v>
      </c>
      <c r="C1533" t="str">
        <f t="shared" si="46"/>
        <v>Obesity</v>
      </c>
      <c r="D1533">
        <v>4.0599999999999996</v>
      </c>
      <c r="E1533" t="str">
        <f t="shared" si="47"/>
        <v>Normal</v>
      </c>
      <c r="F1533" t="s">
        <v>2379</v>
      </c>
      <c r="G1533" t="s">
        <v>2379</v>
      </c>
      <c r="H1533" t="s">
        <v>2379</v>
      </c>
      <c r="I1533">
        <v>0</v>
      </c>
      <c r="J1533" t="s">
        <v>2379</v>
      </c>
    </row>
    <row r="1534" spans="1:10" x14ac:dyDescent="0.35">
      <c r="A1534" t="s">
        <v>837</v>
      </c>
      <c r="B1534">
        <v>28.405000000000001</v>
      </c>
      <c r="C1534" t="str">
        <f t="shared" si="46"/>
        <v>Overweight</v>
      </c>
      <c r="D1534">
        <v>7.02</v>
      </c>
      <c r="E1534" t="str">
        <f t="shared" si="47"/>
        <v>Diabetes</v>
      </c>
      <c r="F1534" t="s">
        <v>2381</v>
      </c>
      <c r="G1534" t="s">
        <v>2379</v>
      </c>
      <c r="H1534" t="s">
        <v>2379</v>
      </c>
      <c r="I1534">
        <v>0</v>
      </c>
      <c r="J1534" t="s">
        <v>2379</v>
      </c>
    </row>
    <row r="1535" spans="1:10" x14ac:dyDescent="0.35">
      <c r="A1535" t="s">
        <v>836</v>
      </c>
      <c r="B1535">
        <v>23.4</v>
      </c>
      <c r="C1535" t="str">
        <f t="shared" si="46"/>
        <v>Normal Weight</v>
      </c>
      <c r="D1535">
        <v>4.47</v>
      </c>
      <c r="E1535" t="str">
        <f t="shared" si="47"/>
        <v>Normal</v>
      </c>
      <c r="F1535" t="s">
        <v>2379</v>
      </c>
      <c r="G1535" t="s">
        <v>2379</v>
      </c>
      <c r="H1535" t="s">
        <v>2379</v>
      </c>
      <c r="I1535">
        <v>0</v>
      </c>
      <c r="J1535" t="s">
        <v>2379</v>
      </c>
    </row>
    <row r="1536" spans="1:10" x14ac:dyDescent="0.35">
      <c r="A1536" t="s">
        <v>835</v>
      </c>
      <c r="B1536">
        <v>33.44</v>
      </c>
      <c r="C1536" t="str">
        <f t="shared" si="46"/>
        <v>Obesity</v>
      </c>
      <c r="D1536">
        <v>4.54</v>
      </c>
      <c r="E1536" t="str">
        <f t="shared" si="47"/>
        <v>Normal</v>
      </c>
      <c r="F1536" t="s">
        <v>2379</v>
      </c>
      <c r="G1536" t="s">
        <v>2379</v>
      </c>
      <c r="H1536" t="s">
        <v>2379</v>
      </c>
      <c r="I1536">
        <v>0</v>
      </c>
      <c r="J1536" t="s">
        <v>2379</v>
      </c>
    </row>
    <row r="1537" spans="1:10" x14ac:dyDescent="0.35">
      <c r="A1537" t="s">
        <v>834</v>
      </c>
      <c r="B1537">
        <v>21.12</v>
      </c>
      <c r="C1537" t="str">
        <f t="shared" si="46"/>
        <v>Normal Weight</v>
      </c>
      <c r="D1537">
        <v>4.99</v>
      </c>
      <c r="E1537" t="str">
        <f t="shared" si="47"/>
        <v>Normal</v>
      </c>
      <c r="F1537" t="s">
        <v>2379</v>
      </c>
      <c r="G1537" t="s">
        <v>2379</v>
      </c>
      <c r="H1537" t="s">
        <v>2379</v>
      </c>
      <c r="I1537">
        <v>1</v>
      </c>
      <c r="J1537" t="s">
        <v>2379</v>
      </c>
    </row>
    <row r="1538" spans="1:10" x14ac:dyDescent="0.35">
      <c r="A1538" t="s">
        <v>833</v>
      </c>
      <c r="B1538">
        <v>18.48</v>
      </c>
      <c r="C1538" t="str">
        <f t="shared" si="46"/>
        <v>Underweight</v>
      </c>
      <c r="D1538">
        <v>10.84</v>
      </c>
      <c r="E1538" t="str">
        <f t="shared" si="47"/>
        <v>Diabetes</v>
      </c>
      <c r="F1538" t="s">
        <v>2381</v>
      </c>
      <c r="G1538" t="s">
        <v>2379</v>
      </c>
      <c r="H1538" t="s">
        <v>2379</v>
      </c>
      <c r="I1538">
        <v>2</v>
      </c>
      <c r="J1538" t="s">
        <v>2379</v>
      </c>
    </row>
    <row r="1539" spans="1:10" x14ac:dyDescent="0.35">
      <c r="A1539" t="s">
        <v>832</v>
      </c>
      <c r="B1539">
        <v>16.815000000000001</v>
      </c>
      <c r="C1539" t="str">
        <f t="shared" ref="C1539:C1602" si="48">IF(B1539&lt;18.5,"Underweight",
 IF(B1539&lt;=24.9,"Normal Weight",
 IF(B1539&lt;=29.9,"Overweight","Obesity")))</f>
        <v>Underweight</v>
      </c>
      <c r="D1539">
        <v>5.63</v>
      </c>
      <c r="E1539" t="str">
        <f t="shared" ref="E1539:E1602" si="49">IF(D1539&lt;5.7,"Normal",IF(D1539&lt;=6.4,"Prediabetes","Diabetes"))</f>
        <v>Normal</v>
      </c>
      <c r="F1539" t="s">
        <v>2379</v>
      </c>
      <c r="G1539" t="s">
        <v>2379</v>
      </c>
      <c r="H1539" t="s">
        <v>2379</v>
      </c>
      <c r="I1539">
        <v>1</v>
      </c>
      <c r="J1539" t="s">
        <v>2379</v>
      </c>
    </row>
    <row r="1540" spans="1:10" x14ac:dyDescent="0.35">
      <c r="A1540" t="s">
        <v>831</v>
      </c>
      <c r="B1540">
        <v>26.72</v>
      </c>
      <c r="C1540" t="str">
        <f t="shared" si="48"/>
        <v>Overweight</v>
      </c>
      <c r="D1540">
        <v>4.1399999999999997</v>
      </c>
      <c r="E1540" t="str">
        <f t="shared" si="49"/>
        <v>Normal</v>
      </c>
      <c r="F1540" t="s">
        <v>2379</v>
      </c>
      <c r="G1540" t="s">
        <v>2379</v>
      </c>
      <c r="H1540" t="s">
        <v>2379</v>
      </c>
      <c r="I1540">
        <v>0</v>
      </c>
      <c r="J1540" t="s">
        <v>2379</v>
      </c>
    </row>
    <row r="1541" spans="1:10" x14ac:dyDescent="0.35">
      <c r="A1541" t="s">
        <v>830</v>
      </c>
      <c r="B1541">
        <v>41.42</v>
      </c>
      <c r="C1541" t="str">
        <f t="shared" si="48"/>
        <v>Obesity</v>
      </c>
      <c r="D1541">
        <v>5.17</v>
      </c>
      <c r="E1541" t="str">
        <f t="shared" si="49"/>
        <v>Normal</v>
      </c>
      <c r="F1541" t="s">
        <v>2379</v>
      </c>
      <c r="G1541" t="s">
        <v>2379</v>
      </c>
      <c r="H1541" t="s">
        <v>2381</v>
      </c>
      <c r="I1541">
        <v>1</v>
      </c>
      <c r="J1541" t="s">
        <v>2379</v>
      </c>
    </row>
    <row r="1542" spans="1:10" x14ac:dyDescent="0.35">
      <c r="A1542" t="s">
        <v>829</v>
      </c>
      <c r="B1542">
        <v>20.69</v>
      </c>
      <c r="C1542" t="str">
        <f t="shared" si="48"/>
        <v>Normal Weight</v>
      </c>
      <c r="D1542">
        <v>6.93</v>
      </c>
      <c r="E1542" t="str">
        <f t="shared" si="49"/>
        <v>Diabetes</v>
      </c>
      <c r="F1542" t="s">
        <v>2379</v>
      </c>
      <c r="G1542" t="s">
        <v>2379</v>
      </c>
      <c r="H1542" t="s">
        <v>2379</v>
      </c>
      <c r="I1542">
        <v>2</v>
      </c>
      <c r="J1542" t="s">
        <v>2379</v>
      </c>
    </row>
    <row r="1543" spans="1:10" x14ac:dyDescent="0.35">
      <c r="A1543" t="s">
        <v>828</v>
      </c>
      <c r="B1543">
        <v>41.23</v>
      </c>
      <c r="C1543" t="str">
        <f t="shared" si="48"/>
        <v>Obesity</v>
      </c>
      <c r="D1543">
        <v>4.24</v>
      </c>
      <c r="E1543" t="str">
        <f t="shared" si="49"/>
        <v>Normal</v>
      </c>
      <c r="F1543" t="s">
        <v>2379</v>
      </c>
      <c r="G1543" t="s">
        <v>2379</v>
      </c>
      <c r="H1543" t="s">
        <v>2379</v>
      </c>
      <c r="I1543">
        <v>0</v>
      </c>
      <c r="J1543" t="s">
        <v>2379</v>
      </c>
    </row>
    <row r="1544" spans="1:10" x14ac:dyDescent="0.35">
      <c r="A1544" t="s">
        <v>827</v>
      </c>
      <c r="B1544">
        <v>29.9</v>
      </c>
      <c r="C1544" t="str">
        <f t="shared" si="48"/>
        <v>Overweight</v>
      </c>
      <c r="D1544">
        <v>5.91</v>
      </c>
      <c r="E1544" t="str">
        <f t="shared" si="49"/>
        <v>Prediabetes</v>
      </c>
      <c r="F1544" t="s">
        <v>2379</v>
      </c>
      <c r="G1544" t="s">
        <v>2379</v>
      </c>
      <c r="H1544" t="s">
        <v>2379</v>
      </c>
      <c r="I1544">
        <v>0</v>
      </c>
      <c r="J1544" t="s">
        <v>2379</v>
      </c>
    </row>
    <row r="1545" spans="1:10" x14ac:dyDescent="0.35">
      <c r="A1545" t="s">
        <v>826</v>
      </c>
      <c r="B1545">
        <v>34.104999999999997</v>
      </c>
      <c r="C1545" t="str">
        <f t="shared" si="48"/>
        <v>Obesity</v>
      </c>
      <c r="D1545">
        <v>5.93</v>
      </c>
      <c r="E1545" t="str">
        <f t="shared" si="49"/>
        <v>Prediabetes</v>
      </c>
      <c r="F1545" t="s">
        <v>2379</v>
      </c>
      <c r="G1545" t="s">
        <v>2379</v>
      </c>
      <c r="H1545" t="s">
        <v>2379</v>
      </c>
      <c r="I1545">
        <v>0</v>
      </c>
      <c r="J1545" t="s">
        <v>2379</v>
      </c>
    </row>
    <row r="1546" spans="1:10" x14ac:dyDescent="0.35">
      <c r="A1546" t="s">
        <v>825</v>
      </c>
      <c r="B1546">
        <v>24.97</v>
      </c>
      <c r="C1546" t="str">
        <f t="shared" si="48"/>
        <v>Overweight</v>
      </c>
      <c r="D1546">
        <v>5.66</v>
      </c>
      <c r="E1546" t="str">
        <f t="shared" si="49"/>
        <v>Normal</v>
      </c>
      <c r="F1546" t="s">
        <v>2379</v>
      </c>
      <c r="G1546" t="s">
        <v>2379</v>
      </c>
      <c r="H1546" t="s">
        <v>2379</v>
      </c>
      <c r="I1546">
        <v>0</v>
      </c>
      <c r="J1546" t="s">
        <v>2379</v>
      </c>
    </row>
    <row r="1547" spans="1:10" x14ac:dyDescent="0.35">
      <c r="A1547" t="s">
        <v>824</v>
      </c>
      <c r="B1547">
        <v>34.799999999999997</v>
      </c>
      <c r="C1547" t="str">
        <f t="shared" si="48"/>
        <v>Obesity</v>
      </c>
      <c r="D1547">
        <v>4.1900000000000004</v>
      </c>
      <c r="E1547" t="str">
        <f t="shared" si="49"/>
        <v>Normal</v>
      </c>
      <c r="F1547" t="s">
        <v>2379</v>
      </c>
      <c r="G1547" t="s">
        <v>2379</v>
      </c>
      <c r="H1547" t="s">
        <v>2379</v>
      </c>
      <c r="I1547">
        <v>1</v>
      </c>
      <c r="J1547" t="s">
        <v>2379</v>
      </c>
    </row>
    <row r="1548" spans="1:10" x14ac:dyDescent="0.35">
      <c r="A1548" t="s">
        <v>823</v>
      </c>
      <c r="B1548">
        <v>32.965000000000003</v>
      </c>
      <c r="C1548" t="str">
        <f t="shared" si="48"/>
        <v>Obesity</v>
      </c>
      <c r="D1548">
        <v>9.2100000000000009</v>
      </c>
      <c r="E1548" t="str">
        <f t="shared" si="49"/>
        <v>Diabetes</v>
      </c>
      <c r="F1548" t="s">
        <v>2381</v>
      </c>
      <c r="G1548" t="s">
        <v>2379</v>
      </c>
      <c r="H1548" t="s">
        <v>2379</v>
      </c>
      <c r="I1548">
        <v>0</v>
      </c>
      <c r="J1548" t="s">
        <v>2379</v>
      </c>
    </row>
    <row r="1549" spans="1:10" x14ac:dyDescent="0.35">
      <c r="A1549" t="s">
        <v>822</v>
      </c>
      <c r="B1549">
        <v>27.265000000000001</v>
      </c>
      <c r="C1549" t="str">
        <f t="shared" si="48"/>
        <v>Overweight</v>
      </c>
      <c r="D1549">
        <v>5.51</v>
      </c>
      <c r="E1549" t="str">
        <f t="shared" si="49"/>
        <v>Normal</v>
      </c>
      <c r="F1549" t="s">
        <v>2379</v>
      </c>
      <c r="G1549" t="s">
        <v>2379</v>
      </c>
      <c r="H1549" t="s">
        <v>2379</v>
      </c>
      <c r="I1549">
        <v>1</v>
      </c>
      <c r="J1549" t="s">
        <v>2379</v>
      </c>
    </row>
    <row r="1550" spans="1:10" x14ac:dyDescent="0.35">
      <c r="A1550" t="s">
        <v>821</v>
      </c>
      <c r="B1550">
        <v>17.059999999999999</v>
      </c>
      <c r="C1550" t="str">
        <f t="shared" si="48"/>
        <v>Underweight</v>
      </c>
      <c r="D1550">
        <v>8.5</v>
      </c>
      <c r="E1550" t="str">
        <f t="shared" si="49"/>
        <v>Diabetes</v>
      </c>
      <c r="F1550" t="s">
        <v>2379</v>
      </c>
      <c r="G1550" t="s">
        <v>2379</v>
      </c>
      <c r="H1550" t="s">
        <v>2379</v>
      </c>
      <c r="I1550">
        <v>0</v>
      </c>
      <c r="J1550" t="s">
        <v>2379</v>
      </c>
    </row>
    <row r="1551" spans="1:10" x14ac:dyDescent="0.35">
      <c r="A1551" t="s">
        <v>820</v>
      </c>
      <c r="B1551">
        <v>36.29</v>
      </c>
      <c r="C1551" t="str">
        <f t="shared" si="48"/>
        <v>Obesity</v>
      </c>
      <c r="D1551">
        <v>6.23</v>
      </c>
      <c r="E1551" t="str">
        <f t="shared" si="49"/>
        <v>Prediabetes</v>
      </c>
      <c r="F1551" t="s">
        <v>2379</v>
      </c>
      <c r="G1551" t="s">
        <v>2379</v>
      </c>
      <c r="H1551" t="s">
        <v>2379</v>
      </c>
      <c r="I1551">
        <v>0</v>
      </c>
      <c r="J1551" t="s">
        <v>2379</v>
      </c>
    </row>
    <row r="1552" spans="1:10" x14ac:dyDescent="0.35">
      <c r="A1552" t="s">
        <v>819</v>
      </c>
      <c r="B1552">
        <v>28.594999999999999</v>
      </c>
      <c r="C1552" t="str">
        <f t="shared" si="48"/>
        <v>Overweight</v>
      </c>
      <c r="D1552">
        <v>8.5299999999999994</v>
      </c>
      <c r="E1552" t="str">
        <f t="shared" si="49"/>
        <v>Diabetes</v>
      </c>
      <c r="F1552" t="s">
        <v>2381</v>
      </c>
      <c r="G1552" t="s">
        <v>2379</v>
      </c>
      <c r="H1552" t="s">
        <v>2379</v>
      </c>
      <c r="I1552">
        <v>1</v>
      </c>
      <c r="J1552" t="s">
        <v>2379</v>
      </c>
    </row>
    <row r="1553" spans="1:10" x14ac:dyDescent="0.35">
      <c r="A1553" t="s">
        <v>818</v>
      </c>
      <c r="B1553">
        <v>17.8</v>
      </c>
      <c r="C1553" t="str">
        <f t="shared" si="48"/>
        <v>Underweight</v>
      </c>
      <c r="D1553">
        <v>5.75</v>
      </c>
      <c r="E1553" t="str">
        <f t="shared" si="49"/>
        <v>Prediabetes</v>
      </c>
      <c r="F1553" t="s">
        <v>2381</v>
      </c>
      <c r="G1553" t="s">
        <v>2379</v>
      </c>
      <c r="H1553" t="s">
        <v>2381</v>
      </c>
      <c r="I1553">
        <v>1</v>
      </c>
      <c r="J1553" t="s">
        <v>2379</v>
      </c>
    </row>
    <row r="1554" spans="1:10" x14ac:dyDescent="0.35">
      <c r="A1554" t="s">
        <v>817</v>
      </c>
      <c r="B1554">
        <v>21.4</v>
      </c>
      <c r="C1554" t="str">
        <f t="shared" si="48"/>
        <v>Normal Weight</v>
      </c>
      <c r="D1554">
        <v>5.6</v>
      </c>
      <c r="E1554" t="str">
        <f t="shared" si="49"/>
        <v>Normal</v>
      </c>
      <c r="F1554" t="s">
        <v>2379</v>
      </c>
      <c r="G1554" t="s">
        <v>2379</v>
      </c>
      <c r="H1554" t="s">
        <v>2379</v>
      </c>
      <c r="I1554">
        <v>0</v>
      </c>
      <c r="J1554" t="s">
        <v>2379</v>
      </c>
    </row>
    <row r="1555" spans="1:10" x14ac:dyDescent="0.35">
      <c r="A1555" t="s">
        <v>816</v>
      </c>
      <c r="B1555">
        <v>23.01</v>
      </c>
      <c r="C1555" t="str">
        <f t="shared" si="48"/>
        <v>Normal Weight</v>
      </c>
      <c r="D1555">
        <v>4.68</v>
      </c>
      <c r="E1555" t="str">
        <f t="shared" si="49"/>
        <v>Normal</v>
      </c>
      <c r="F1555" t="s">
        <v>2379</v>
      </c>
      <c r="G1555" t="s">
        <v>2379</v>
      </c>
      <c r="H1555" t="s">
        <v>2379</v>
      </c>
      <c r="I1555">
        <v>0</v>
      </c>
      <c r="J1555" t="s">
        <v>2379</v>
      </c>
    </row>
    <row r="1556" spans="1:10" x14ac:dyDescent="0.35">
      <c r="A1556" t="s">
        <v>815</v>
      </c>
      <c r="B1556">
        <v>19.86</v>
      </c>
      <c r="C1556" t="str">
        <f t="shared" si="48"/>
        <v>Normal Weight</v>
      </c>
      <c r="D1556">
        <v>5.62</v>
      </c>
      <c r="E1556" t="str">
        <f t="shared" si="49"/>
        <v>Normal</v>
      </c>
      <c r="F1556" t="s">
        <v>2381</v>
      </c>
      <c r="G1556" t="s">
        <v>2379</v>
      </c>
      <c r="H1556" t="s">
        <v>2379</v>
      </c>
      <c r="I1556">
        <v>0</v>
      </c>
      <c r="J1556" t="s">
        <v>2379</v>
      </c>
    </row>
    <row r="1557" spans="1:10" x14ac:dyDescent="0.35">
      <c r="A1557" t="s">
        <v>814</v>
      </c>
      <c r="B1557">
        <v>33.58</v>
      </c>
      <c r="C1557" t="str">
        <f t="shared" si="48"/>
        <v>Obesity</v>
      </c>
      <c r="D1557">
        <v>5.08</v>
      </c>
      <c r="E1557" t="str">
        <f t="shared" si="49"/>
        <v>Normal</v>
      </c>
      <c r="F1557" t="s">
        <v>2379</v>
      </c>
      <c r="G1557" t="s">
        <v>2379</v>
      </c>
      <c r="H1557" t="s">
        <v>2379</v>
      </c>
      <c r="I1557">
        <v>0</v>
      </c>
      <c r="J1557" t="s">
        <v>2379</v>
      </c>
    </row>
    <row r="1558" spans="1:10" x14ac:dyDescent="0.35">
      <c r="A1558" t="s">
        <v>813</v>
      </c>
      <c r="B1558">
        <v>29.81</v>
      </c>
      <c r="C1558" t="str">
        <f t="shared" si="48"/>
        <v>Overweight</v>
      </c>
      <c r="D1558">
        <v>5.28</v>
      </c>
      <c r="E1558" t="str">
        <f t="shared" si="49"/>
        <v>Normal</v>
      </c>
      <c r="F1558" t="s">
        <v>2379</v>
      </c>
      <c r="G1558" t="s">
        <v>2379</v>
      </c>
      <c r="H1558" t="s">
        <v>2379</v>
      </c>
      <c r="I1558">
        <v>0</v>
      </c>
      <c r="J1558" t="s">
        <v>2379</v>
      </c>
    </row>
    <row r="1559" spans="1:10" x14ac:dyDescent="0.35">
      <c r="A1559" t="s">
        <v>812</v>
      </c>
      <c r="B1559">
        <v>27.4</v>
      </c>
      <c r="C1559" t="str">
        <f t="shared" si="48"/>
        <v>Overweight</v>
      </c>
      <c r="D1559">
        <v>4.6100000000000003</v>
      </c>
      <c r="E1559" t="str">
        <f t="shared" si="49"/>
        <v>Normal</v>
      </c>
      <c r="F1559" t="s">
        <v>2379</v>
      </c>
      <c r="G1559" t="s">
        <v>2379</v>
      </c>
      <c r="H1559" t="s">
        <v>2379</v>
      </c>
      <c r="I1559">
        <v>0</v>
      </c>
      <c r="J1559" t="s">
        <v>2379</v>
      </c>
    </row>
    <row r="1560" spans="1:10" x14ac:dyDescent="0.35">
      <c r="A1560" t="s">
        <v>811</v>
      </c>
      <c r="B1560">
        <v>17.98</v>
      </c>
      <c r="C1560" t="str">
        <f t="shared" si="48"/>
        <v>Underweight</v>
      </c>
      <c r="D1560">
        <v>6.57</v>
      </c>
      <c r="E1560" t="str">
        <f t="shared" si="49"/>
        <v>Diabetes</v>
      </c>
      <c r="F1560" t="s">
        <v>2381</v>
      </c>
      <c r="G1560" t="s">
        <v>2379</v>
      </c>
      <c r="H1560" t="s">
        <v>2379</v>
      </c>
      <c r="I1560">
        <v>2</v>
      </c>
      <c r="J1560" t="s">
        <v>2379</v>
      </c>
    </row>
    <row r="1561" spans="1:10" x14ac:dyDescent="0.35">
      <c r="A1561" t="s">
        <v>810</v>
      </c>
      <c r="B1561">
        <v>37.9</v>
      </c>
      <c r="C1561" t="str">
        <f t="shared" si="48"/>
        <v>Obesity</v>
      </c>
      <c r="D1561">
        <v>5.83</v>
      </c>
      <c r="E1561" t="str">
        <f t="shared" si="49"/>
        <v>Prediabetes</v>
      </c>
      <c r="F1561" t="s">
        <v>2379</v>
      </c>
      <c r="G1561" t="s">
        <v>2379</v>
      </c>
      <c r="H1561" t="s">
        <v>2379</v>
      </c>
      <c r="I1561">
        <v>0</v>
      </c>
      <c r="J1561" t="s">
        <v>2379</v>
      </c>
    </row>
    <row r="1562" spans="1:10" x14ac:dyDescent="0.35">
      <c r="A1562" t="s">
        <v>809</v>
      </c>
      <c r="B1562">
        <v>25.27</v>
      </c>
      <c r="C1562" t="str">
        <f t="shared" si="48"/>
        <v>Overweight</v>
      </c>
      <c r="D1562">
        <v>6.98</v>
      </c>
      <c r="E1562" t="str">
        <f t="shared" si="49"/>
        <v>Diabetes</v>
      </c>
      <c r="F1562" t="s">
        <v>2381</v>
      </c>
      <c r="G1562" t="s">
        <v>2379</v>
      </c>
      <c r="H1562" t="s">
        <v>2379</v>
      </c>
      <c r="I1562">
        <v>0</v>
      </c>
      <c r="J1562" t="s">
        <v>2379</v>
      </c>
    </row>
    <row r="1563" spans="1:10" x14ac:dyDescent="0.35">
      <c r="A1563" t="s">
        <v>808</v>
      </c>
      <c r="B1563">
        <v>29.26</v>
      </c>
      <c r="C1563" t="str">
        <f t="shared" si="48"/>
        <v>Overweight</v>
      </c>
      <c r="D1563">
        <v>4.03</v>
      </c>
      <c r="E1563" t="str">
        <f t="shared" si="49"/>
        <v>Normal</v>
      </c>
      <c r="F1563" t="s">
        <v>2379</v>
      </c>
      <c r="G1563" t="s">
        <v>2379</v>
      </c>
      <c r="H1563" t="s">
        <v>2379</v>
      </c>
      <c r="I1563">
        <v>1</v>
      </c>
      <c r="J1563" t="s">
        <v>2379</v>
      </c>
    </row>
    <row r="1564" spans="1:10" x14ac:dyDescent="0.35">
      <c r="A1564" t="s">
        <v>807</v>
      </c>
      <c r="B1564">
        <v>27.835000000000001</v>
      </c>
      <c r="C1564" t="str">
        <f t="shared" si="48"/>
        <v>Overweight</v>
      </c>
      <c r="D1564">
        <v>4.5599999999999996</v>
      </c>
      <c r="E1564" t="str">
        <f t="shared" si="49"/>
        <v>Normal</v>
      </c>
      <c r="F1564" t="s">
        <v>2379</v>
      </c>
      <c r="G1564" t="s">
        <v>2379</v>
      </c>
      <c r="H1564" t="s">
        <v>2379</v>
      </c>
      <c r="I1564">
        <v>1</v>
      </c>
      <c r="J1564" t="s">
        <v>2379</v>
      </c>
    </row>
    <row r="1565" spans="1:10" x14ac:dyDescent="0.35">
      <c r="A1565" t="s">
        <v>806</v>
      </c>
      <c r="B1565">
        <v>46.53</v>
      </c>
      <c r="C1565" t="str">
        <f t="shared" si="48"/>
        <v>Obesity</v>
      </c>
      <c r="D1565">
        <v>5.38</v>
      </c>
      <c r="E1565" t="str">
        <f t="shared" si="49"/>
        <v>Normal</v>
      </c>
      <c r="F1565" t="s">
        <v>2381</v>
      </c>
      <c r="G1565" t="s">
        <v>2379</v>
      </c>
      <c r="H1565" t="s">
        <v>2379</v>
      </c>
      <c r="I1565">
        <v>0</v>
      </c>
      <c r="J1565" t="s">
        <v>2379</v>
      </c>
    </row>
    <row r="1566" spans="1:10" x14ac:dyDescent="0.35">
      <c r="A1566" t="s">
        <v>805</v>
      </c>
      <c r="B1566">
        <v>20.58</v>
      </c>
      <c r="C1566" t="str">
        <f t="shared" si="48"/>
        <v>Normal Weight</v>
      </c>
      <c r="D1566">
        <v>11.04</v>
      </c>
      <c r="E1566" t="str">
        <f t="shared" si="49"/>
        <v>Diabetes</v>
      </c>
      <c r="F1566" t="s">
        <v>2381</v>
      </c>
      <c r="G1566" t="s">
        <v>2379</v>
      </c>
      <c r="H1566" t="s">
        <v>2379</v>
      </c>
      <c r="I1566">
        <v>1</v>
      </c>
      <c r="J1566" t="s">
        <v>2379</v>
      </c>
    </row>
    <row r="1567" spans="1:10" x14ac:dyDescent="0.35">
      <c r="A1567" t="s">
        <v>804</v>
      </c>
      <c r="B1567">
        <v>19.53</v>
      </c>
      <c r="C1567" t="str">
        <f t="shared" si="48"/>
        <v>Normal Weight</v>
      </c>
      <c r="D1567">
        <v>6.09</v>
      </c>
      <c r="E1567" t="str">
        <f t="shared" si="49"/>
        <v>Prediabetes</v>
      </c>
      <c r="F1567" t="s">
        <v>2381</v>
      </c>
      <c r="G1567" t="s">
        <v>2379</v>
      </c>
      <c r="H1567" t="s">
        <v>2379</v>
      </c>
      <c r="I1567">
        <v>0</v>
      </c>
      <c r="J1567" t="s">
        <v>2379</v>
      </c>
    </row>
    <row r="1568" spans="1:10" x14ac:dyDescent="0.35">
      <c r="A1568" t="s">
        <v>803</v>
      </c>
      <c r="B1568">
        <v>27.7</v>
      </c>
      <c r="C1568" t="str">
        <f t="shared" si="48"/>
        <v>Overweight</v>
      </c>
      <c r="D1568">
        <v>4.71</v>
      </c>
      <c r="E1568" t="str">
        <f t="shared" si="49"/>
        <v>Normal</v>
      </c>
      <c r="F1568" t="s">
        <v>2379</v>
      </c>
      <c r="G1568" t="s">
        <v>2379</v>
      </c>
      <c r="H1568" t="s">
        <v>2379</v>
      </c>
      <c r="I1568">
        <v>1</v>
      </c>
      <c r="J1568" t="s">
        <v>2379</v>
      </c>
    </row>
    <row r="1569" spans="1:10" x14ac:dyDescent="0.35">
      <c r="A1569" t="s">
        <v>802</v>
      </c>
      <c r="B1569">
        <v>18.920000000000002</v>
      </c>
      <c r="C1569" t="str">
        <f t="shared" si="48"/>
        <v>Normal Weight</v>
      </c>
      <c r="D1569">
        <v>8.18</v>
      </c>
      <c r="E1569" t="str">
        <f t="shared" si="49"/>
        <v>Diabetes</v>
      </c>
      <c r="F1569" t="s">
        <v>2379</v>
      </c>
      <c r="G1569" t="s">
        <v>2379</v>
      </c>
      <c r="H1569" t="s">
        <v>2379</v>
      </c>
      <c r="I1569">
        <v>0</v>
      </c>
      <c r="J1569" t="s">
        <v>2379</v>
      </c>
    </row>
    <row r="1570" spans="1:10" x14ac:dyDescent="0.35">
      <c r="A1570" t="s">
        <v>801</v>
      </c>
      <c r="B1570">
        <v>17.760000000000002</v>
      </c>
      <c r="C1570" t="str">
        <f t="shared" si="48"/>
        <v>Underweight</v>
      </c>
      <c r="D1570">
        <v>11.18</v>
      </c>
      <c r="E1570" t="str">
        <f t="shared" si="49"/>
        <v>Diabetes</v>
      </c>
      <c r="F1570" t="s">
        <v>2381</v>
      </c>
      <c r="G1570" t="s">
        <v>2379</v>
      </c>
      <c r="H1570" t="s">
        <v>2379</v>
      </c>
      <c r="I1570">
        <v>2</v>
      </c>
      <c r="J1570" t="s">
        <v>2379</v>
      </c>
    </row>
    <row r="1571" spans="1:10" x14ac:dyDescent="0.35">
      <c r="A1571" t="s">
        <v>800</v>
      </c>
      <c r="B1571">
        <v>29.83</v>
      </c>
      <c r="C1571" t="str">
        <f t="shared" si="48"/>
        <v>Overweight</v>
      </c>
      <c r="D1571">
        <v>5.03</v>
      </c>
      <c r="E1571" t="str">
        <f t="shared" si="49"/>
        <v>Normal</v>
      </c>
      <c r="F1571" t="s">
        <v>2381</v>
      </c>
      <c r="G1571" t="s">
        <v>2379</v>
      </c>
      <c r="H1571" t="s">
        <v>2379</v>
      </c>
      <c r="I1571">
        <v>0</v>
      </c>
      <c r="J1571" t="s">
        <v>2379</v>
      </c>
    </row>
    <row r="1572" spans="1:10" x14ac:dyDescent="0.35">
      <c r="A1572" t="s">
        <v>799</v>
      </c>
      <c r="B1572">
        <v>23.465</v>
      </c>
      <c r="C1572" t="str">
        <f t="shared" si="48"/>
        <v>Normal Weight</v>
      </c>
      <c r="D1572">
        <v>5.56</v>
      </c>
      <c r="E1572" t="str">
        <f t="shared" si="49"/>
        <v>Normal</v>
      </c>
      <c r="F1572" t="s">
        <v>2379</v>
      </c>
      <c r="G1572" t="s">
        <v>2379</v>
      </c>
      <c r="H1572" t="s">
        <v>2379</v>
      </c>
      <c r="I1572">
        <v>1</v>
      </c>
      <c r="J1572" t="s">
        <v>2379</v>
      </c>
    </row>
    <row r="1573" spans="1:10" x14ac:dyDescent="0.35">
      <c r="A1573" t="s">
        <v>798</v>
      </c>
      <c r="B1573">
        <v>29.355</v>
      </c>
      <c r="C1573" t="str">
        <f t="shared" si="48"/>
        <v>Overweight</v>
      </c>
      <c r="D1573">
        <v>4.33</v>
      </c>
      <c r="E1573" t="str">
        <f t="shared" si="49"/>
        <v>Normal</v>
      </c>
      <c r="F1573" t="s">
        <v>2379</v>
      </c>
      <c r="G1573" t="s">
        <v>2379</v>
      </c>
      <c r="H1573" t="s">
        <v>2379</v>
      </c>
      <c r="I1573">
        <v>0</v>
      </c>
      <c r="J1573" t="s">
        <v>2379</v>
      </c>
    </row>
    <row r="1574" spans="1:10" x14ac:dyDescent="0.35">
      <c r="A1574" t="s">
        <v>797</v>
      </c>
      <c r="B1574">
        <v>35.49</v>
      </c>
      <c r="C1574" t="str">
        <f t="shared" si="48"/>
        <v>Obesity</v>
      </c>
      <c r="D1574">
        <v>5.21</v>
      </c>
      <c r="E1574" t="str">
        <f t="shared" si="49"/>
        <v>Normal</v>
      </c>
      <c r="F1574" t="s">
        <v>2381</v>
      </c>
      <c r="G1574" t="s">
        <v>2379</v>
      </c>
      <c r="H1574" t="s">
        <v>2381</v>
      </c>
      <c r="I1574">
        <v>1</v>
      </c>
      <c r="J1574" t="s">
        <v>2379</v>
      </c>
    </row>
    <row r="1575" spans="1:10" x14ac:dyDescent="0.35">
      <c r="A1575" t="s">
        <v>796</v>
      </c>
      <c r="B1575">
        <v>26.315000000000001</v>
      </c>
      <c r="C1575" t="str">
        <f t="shared" si="48"/>
        <v>Overweight</v>
      </c>
      <c r="D1575">
        <v>5.89</v>
      </c>
      <c r="E1575" t="str">
        <f t="shared" si="49"/>
        <v>Prediabetes</v>
      </c>
      <c r="F1575" t="s">
        <v>2379</v>
      </c>
      <c r="G1575" t="s">
        <v>2379</v>
      </c>
      <c r="H1575" t="s">
        <v>2379</v>
      </c>
      <c r="I1575">
        <v>0</v>
      </c>
      <c r="J1575" t="s">
        <v>2379</v>
      </c>
    </row>
    <row r="1576" spans="1:10" x14ac:dyDescent="0.35">
      <c r="A1576" t="s">
        <v>795</v>
      </c>
      <c r="B1576">
        <v>19.79</v>
      </c>
      <c r="C1576" t="str">
        <f t="shared" si="48"/>
        <v>Normal Weight</v>
      </c>
      <c r="D1576">
        <v>4.8099999999999996</v>
      </c>
      <c r="E1576" t="str">
        <f t="shared" si="49"/>
        <v>Normal</v>
      </c>
      <c r="F1576" t="s">
        <v>2381</v>
      </c>
      <c r="G1576" t="s">
        <v>2379</v>
      </c>
      <c r="H1576" t="s">
        <v>2379</v>
      </c>
      <c r="I1576">
        <v>0</v>
      </c>
      <c r="J1576" t="s">
        <v>2379</v>
      </c>
    </row>
    <row r="1577" spans="1:10" x14ac:dyDescent="0.35">
      <c r="A1577" t="s">
        <v>794</v>
      </c>
      <c r="B1577">
        <v>40.564999999999998</v>
      </c>
      <c r="C1577" t="str">
        <f t="shared" si="48"/>
        <v>Obesity</v>
      </c>
      <c r="D1577">
        <v>5.66</v>
      </c>
      <c r="E1577" t="str">
        <f t="shared" si="49"/>
        <v>Normal</v>
      </c>
      <c r="F1577" t="s">
        <v>2379</v>
      </c>
      <c r="G1577" t="s">
        <v>2379</v>
      </c>
      <c r="H1577" t="s">
        <v>2379</v>
      </c>
      <c r="I1577">
        <v>1</v>
      </c>
      <c r="J1577" t="s">
        <v>2379</v>
      </c>
    </row>
    <row r="1578" spans="1:10" x14ac:dyDescent="0.35">
      <c r="A1578" t="s">
        <v>793</v>
      </c>
      <c r="B1578">
        <v>18.03</v>
      </c>
      <c r="C1578" t="str">
        <f t="shared" si="48"/>
        <v>Underweight</v>
      </c>
      <c r="D1578">
        <v>10.66</v>
      </c>
      <c r="E1578" t="str">
        <f t="shared" si="49"/>
        <v>Diabetes</v>
      </c>
      <c r="F1578" t="s">
        <v>2381</v>
      </c>
      <c r="G1578" t="s">
        <v>2379</v>
      </c>
      <c r="H1578" t="s">
        <v>2379</v>
      </c>
      <c r="I1578">
        <v>2</v>
      </c>
      <c r="J1578" t="s">
        <v>2379</v>
      </c>
    </row>
    <row r="1579" spans="1:10" x14ac:dyDescent="0.35">
      <c r="A1579" t="s">
        <v>792</v>
      </c>
      <c r="B1579">
        <v>34.65</v>
      </c>
      <c r="C1579" t="str">
        <f t="shared" si="48"/>
        <v>Obesity</v>
      </c>
      <c r="D1579">
        <v>5.98</v>
      </c>
      <c r="E1579" t="str">
        <f t="shared" si="49"/>
        <v>Prediabetes</v>
      </c>
      <c r="F1579" t="s">
        <v>2381</v>
      </c>
      <c r="G1579" t="s">
        <v>2379</v>
      </c>
      <c r="H1579" t="s">
        <v>2379</v>
      </c>
      <c r="I1579">
        <v>0</v>
      </c>
      <c r="J1579" t="s">
        <v>2379</v>
      </c>
    </row>
    <row r="1580" spans="1:10" x14ac:dyDescent="0.35">
      <c r="A1580" t="s">
        <v>791</v>
      </c>
      <c r="B1580">
        <v>42.94</v>
      </c>
      <c r="C1580" t="str">
        <f t="shared" si="48"/>
        <v>Obesity</v>
      </c>
      <c r="D1580">
        <v>4.34</v>
      </c>
      <c r="E1580" t="str">
        <f t="shared" si="49"/>
        <v>Normal</v>
      </c>
      <c r="F1580" t="s">
        <v>2379</v>
      </c>
      <c r="G1580" t="s">
        <v>2379</v>
      </c>
      <c r="H1580" t="s">
        <v>2379</v>
      </c>
      <c r="I1580">
        <v>0</v>
      </c>
      <c r="J1580" t="s">
        <v>2379</v>
      </c>
    </row>
    <row r="1581" spans="1:10" x14ac:dyDescent="0.35">
      <c r="A1581" t="s">
        <v>790</v>
      </c>
      <c r="B1581">
        <v>31.254999999999999</v>
      </c>
      <c r="C1581" t="str">
        <f t="shared" si="48"/>
        <v>Obesity</v>
      </c>
      <c r="D1581">
        <v>5.17</v>
      </c>
      <c r="E1581" t="str">
        <f t="shared" si="49"/>
        <v>Normal</v>
      </c>
      <c r="F1581" t="s">
        <v>2379</v>
      </c>
      <c r="G1581" t="s">
        <v>2379</v>
      </c>
      <c r="H1581" t="s">
        <v>2379</v>
      </c>
      <c r="I1581">
        <v>0</v>
      </c>
      <c r="J1581" t="s">
        <v>2379</v>
      </c>
    </row>
    <row r="1582" spans="1:10" x14ac:dyDescent="0.35">
      <c r="A1582" t="s">
        <v>789</v>
      </c>
      <c r="B1582">
        <v>45.43</v>
      </c>
      <c r="C1582" t="str">
        <f t="shared" si="48"/>
        <v>Obesity</v>
      </c>
      <c r="D1582">
        <v>4.2300000000000004</v>
      </c>
      <c r="E1582" t="str">
        <f t="shared" si="49"/>
        <v>Normal</v>
      </c>
      <c r="F1582" t="s">
        <v>2381</v>
      </c>
      <c r="G1582" t="s">
        <v>2379</v>
      </c>
      <c r="H1582" t="s">
        <v>2381</v>
      </c>
      <c r="I1582">
        <v>1</v>
      </c>
      <c r="J1582" t="s">
        <v>2379</v>
      </c>
    </row>
    <row r="1583" spans="1:10" x14ac:dyDescent="0.35">
      <c r="A1583" t="s">
        <v>788</v>
      </c>
      <c r="B1583">
        <v>32.340000000000003</v>
      </c>
      <c r="C1583" t="str">
        <f t="shared" si="48"/>
        <v>Obesity</v>
      </c>
      <c r="D1583">
        <v>4.88</v>
      </c>
      <c r="E1583" t="str">
        <f t="shared" si="49"/>
        <v>Normal</v>
      </c>
      <c r="F1583" t="s">
        <v>2381</v>
      </c>
      <c r="G1583" t="s">
        <v>2379</v>
      </c>
      <c r="H1583" t="s">
        <v>2381</v>
      </c>
      <c r="I1583">
        <v>1</v>
      </c>
      <c r="J1583" t="s">
        <v>2379</v>
      </c>
    </row>
    <row r="1584" spans="1:10" x14ac:dyDescent="0.35">
      <c r="A1584" t="s">
        <v>787</v>
      </c>
      <c r="B1584">
        <v>25.46</v>
      </c>
      <c r="C1584" t="str">
        <f t="shared" si="48"/>
        <v>Overweight</v>
      </c>
      <c r="D1584">
        <v>9.7100000000000009</v>
      </c>
      <c r="E1584" t="str">
        <f t="shared" si="49"/>
        <v>Diabetes</v>
      </c>
      <c r="F1584" t="s">
        <v>2381</v>
      </c>
      <c r="G1584" t="s">
        <v>2379</v>
      </c>
      <c r="H1584" t="s">
        <v>2379</v>
      </c>
      <c r="I1584">
        <v>1</v>
      </c>
      <c r="J1584" t="s">
        <v>2379</v>
      </c>
    </row>
    <row r="1585" spans="1:10" x14ac:dyDescent="0.35">
      <c r="A1585" t="s">
        <v>786</v>
      </c>
      <c r="B1585">
        <v>37.145000000000003</v>
      </c>
      <c r="C1585" t="str">
        <f t="shared" si="48"/>
        <v>Obesity</v>
      </c>
      <c r="D1585">
        <v>5.32</v>
      </c>
      <c r="E1585" t="str">
        <f t="shared" si="49"/>
        <v>Normal</v>
      </c>
      <c r="F1585" t="s">
        <v>2379</v>
      </c>
      <c r="G1585" t="s">
        <v>2379</v>
      </c>
      <c r="H1585" t="s">
        <v>2379</v>
      </c>
      <c r="I1585">
        <v>0</v>
      </c>
      <c r="J1585" t="s">
        <v>2379</v>
      </c>
    </row>
    <row r="1586" spans="1:10" x14ac:dyDescent="0.35">
      <c r="A1586" t="s">
        <v>785</v>
      </c>
      <c r="B1586">
        <v>30.8</v>
      </c>
      <c r="C1586" t="str">
        <f t="shared" si="48"/>
        <v>Obesity</v>
      </c>
      <c r="D1586">
        <v>5.83</v>
      </c>
      <c r="E1586" t="str">
        <f t="shared" si="49"/>
        <v>Prediabetes</v>
      </c>
      <c r="F1586" t="s">
        <v>2381</v>
      </c>
      <c r="G1586" t="s">
        <v>2379</v>
      </c>
      <c r="H1586" t="s">
        <v>2379</v>
      </c>
      <c r="I1586">
        <v>0</v>
      </c>
      <c r="J1586" t="s">
        <v>2379</v>
      </c>
    </row>
    <row r="1587" spans="1:10" x14ac:dyDescent="0.35">
      <c r="A1587" t="s">
        <v>784</v>
      </c>
      <c r="B1587">
        <v>29.5</v>
      </c>
      <c r="C1587" t="str">
        <f t="shared" si="48"/>
        <v>Overweight</v>
      </c>
      <c r="D1587">
        <v>5.54</v>
      </c>
      <c r="E1587" t="str">
        <f t="shared" si="49"/>
        <v>Normal</v>
      </c>
      <c r="F1587" t="s">
        <v>2381</v>
      </c>
      <c r="G1587" t="s">
        <v>2379</v>
      </c>
      <c r="H1587" t="s">
        <v>2379</v>
      </c>
      <c r="I1587">
        <v>0</v>
      </c>
      <c r="J1587" t="s">
        <v>2379</v>
      </c>
    </row>
    <row r="1588" spans="1:10" x14ac:dyDescent="0.35">
      <c r="A1588" t="s">
        <v>783</v>
      </c>
      <c r="B1588">
        <v>43.39</v>
      </c>
      <c r="C1588" t="str">
        <f t="shared" si="48"/>
        <v>Obesity</v>
      </c>
      <c r="D1588">
        <v>5.85</v>
      </c>
      <c r="E1588" t="str">
        <f t="shared" si="49"/>
        <v>Prediabetes</v>
      </c>
      <c r="F1588" t="s">
        <v>2379</v>
      </c>
      <c r="G1588" t="s">
        <v>2380</v>
      </c>
      <c r="H1588" t="s">
        <v>2379</v>
      </c>
      <c r="I1588">
        <v>1</v>
      </c>
      <c r="J1588" t="s">
        <v>2379</v>
      </c>
    </row>
    <row r="1589" spans="1:10" x14ac:dyDescent="0.35">
      <c r="A1589" t="s">
        <v>782</v>
      </c>
      <c r="B1589">
        <v>15.08</v>
      </c>
      <c r="C1589" t="str">
        <f t="shared" si="48"/>
        <v>Underweight</v>
      </c>
      <c r="D1589">
        <v>4.8499999999999996</v>
      </c>
      <c r="E1589" t="str">
        <f t="shared" si="49"/>
        <v>Normal</v>
      </c>
      <c r="F1589" t="s">
        <v>2381</v>
      </c>
      <c r="G1589" t="s">
        <v>2379</v>
      </c>
      <c r="H1589" t="s">
        <v>2381</v>
      </c>
      <c r="I1589">
        <v>1</v>
      </c>
      <c r="J1589" t="s">
        <v>2379</v>
      </c>
    </row>
    <row r="1590" spans="1:10" x14ac:dyDescent="0.35">
      <c r="A1590" t="s">
        <v>781</v>
      </c>
      <c r="B1590">
        <v>20.48</v>
      </c>
      <c r="C1590" t="str">
        <f t="shared" si="48"/>
        <v>Normal Weight</v>
      </c>
      <c r="D1590">
        <v>11.09</v>
      </c>
      <c r="E1590" t="str">
        <f t="shared" si="49"/>
        <v>Diabetes</v>
      </c>
      <c r="F1590" t="s">
        <v>2379</v>
      </c>
      <c r="G1590" t="s">
        <v>2379</v>
      </c>
      <c r="H1590" t="s">
        <v>2379</v>
      </c>
      <c r="I1590">
        <v>0</v>
      </c>
      <c r="J1590" t="s">
        <v>2379</v>
      </c>
    </row>
    <row r="1591" spans="1:10" x14ac:dyDescent="0.35">
      <c r="A1591" t="s">
        <v>780</v>
      </c>
      <c r="B1591">
        <v>34.450000000000003</v>
      </c>
      <c r="C1591" t="str">
        <f t="shared" si="48"/>
        <v>Obesity</v>
      </c>
      <c r="D1591">
        <v>5.58</v>
      </c>
      <c r="E1591" t="str">
        <f t="shared" si="49"/>
        <v>Normal</v>
      </c>
      <c r="F1591" t="s">
        <v>2381</v>
      </c>
      <c r="G1591" t="s">
        <v>2379</v>
      </c>
      <c r="H1591" t="s">
        <v>2379</v>
      </c>
      <c r="I1591">
        <v>0</v>
      </c>
      <c r="J1591" t="s">
        <v>2379</v>
      </c>
    </row>
    <row r="1592" spans="1:10" x14ac:dyDescent="0.35">
      <c r="A1592" t="s">
        <v>779</v>
      </c>
      <c r="B1592">
        <v>34.21</v>
      </c>
      <c r="C1592" t="str">
        <f t="shared" si="48"/>
        <v>Obesity</v>
      </c>
      <c r="D1592">
        <v>9.7200000000000006</v>
      </c>
      <c r="E1592" t="str">
        <f t="shared" si="49"/>
        <v>Diabetes</v>
      </c>
      <c r="F1592" t="s">
        <v>2381</v>
      </c>
      <c r="G1592" t="s">
        <v>2379</v>
      </c>
      <c r="H1592" t="s">
        <v>2379</v>
      </c>
      <c r="I1592">
        <v>0</v>
      </c>
      <c r="J1592" t="s">
        <v>2379</v>
      </c>
    </row>
    <row r="1593" spans="1:10" x14ac:dyDescent="0.35">
      <c r="A1593" t="s">
        <v>778</v>
      </c>
      <c r="B1593">
        <v>28.8</v>
      </c>
      <c r="C1593" t="str">
        <f t="shared" si="48"/>
        <v>Overweight</v>
      </c>
      <c r="D1593">
        <v>11.41</v>
      </c>
      <c r="E1593" t="str">
        <f t="shared" si="49"/>
        <v>Diabetes</v>
      </c>
      <c r="F1593" t="s">
        <v>2381</v>
      </c>
      <c r="G1593" t="s">
        <v>2379</v>
      </c>
      <c r="H1593" t="s">
        <v>2379</v>
      </c>
      <c r="I1593">
        <v>0</v>
      </c>
      <c r="J1593" t="s">
        <v>2379</v>
      </c>
    </row>
    <row r="1594" spans="1:10" x14ac:dyDescent="0.35">
      <c r="A1594" t="s">
        <v>777</v>
      </c>
      <c r="B1594">
        <v>31.74</v>
      </c>
      <c r="C1594" t="str">
        <f t="shared" si="48"/>
        <v>Obesity</v>
      </c>
      <c r="D1594">
        <v>4.46</v>
      </c>
      <c r="E1594" t="str">
        <f t="shared" si="49"/>
        <v>Normal</v>
      </c>
      <c r="F1594" t="s">
        <v>2379</v>
      </c>
      <c r="G1594" t="s">
        <v>2379</v>
      </c>
      <c r="H1594" t="s">
        <v>2381</v>
      </c>
      <c r="I1594">
        <v>1</v>
      </c>
      <c r="J1594" t="s">
        <v>2379</v>
      </c>
    </row>
    <row r="1595" spans="1:10" x14ac:dyDescent="0.35">
      <c r="A1595" t="s">
        <v>776</v>
      </c>
      <c r="B1595">
        <v>21.78</v>
      </c>
      <c r="C1595" t="str">
        <f t="shared" si="48"/>
        <v>Normal Weight</v>
      </c>
      <c r="D1595">
        <v>9.31</v>
      </c>
      <c r="E1595" t="str">
        <f t="shared" si="49"/>
        <v>Diabetes</v>
      </c>
      <c r="F1595" t="s">
        <v>2381</v>
      </c>
      <c r="G1595" t="s">
        <v>2379</v>
      </c>
      <c r="H1595" t="s">
        <v>2379</v>
      </c>
      <c r="I1595">
        <v>0</v>
      </c>
      <c r="J1595" t="s">
        <v>2379</v>
      </c>
    </row>
    <row r="1596" spans="1:10" x14ac:dyDescent="0.35">
      <c r="A1596" t="s">
        <v>775</v>
      </c>
      <c r="B1596">
        <v>23.75</v>
      </c>
      <c r="C1596" t="str">
        <f t="shared" si="48"/>
        <v>Normal Weight</v>
      </c>
      <c r="D1596">
        <v>5.03</v>
      </c>
      <c r="E1596" t="str">
        <f t="shared" si="49"/>
        <v>Normal</v>
      </c>
      <c r="F1596" t="s">
        <v>2379</v>
      </c>
      <c r="G1596" t="s">
        <v>2379</v>
      </c>
      <c r="H1596" t="s">
        <v>2379</v>
      </c>
      <c r="I1596">
        <v>1</v>
      </c>
      <c r="J1596" t="s">
        <v>2379</v>
      </c>
    </row>
    <row r="1597" spans="1:10" x14ac:dyDescent="0.35">
      <c r="A1597" t="s">
        <v>774</v>
      </c>
      <c r="B1597">
        <v>33.21</v>
      </c>
      <c r="C1597" t="str">
        <f t="shared" si="48"/>
        <v>Obesity</v>
      </c>
      <c r="D1597">
        <v>5.07</v>
      </c>
      <c r="E1597" t="str">
        <f t="shared" si="49"/>
        <v>Normal</v>
      </c>
      <c r="F1597" t="s">
        <v>2381</v>
      </c>
      <c r="G1597" t="s">
        <v>2379</v>
      </c>
      <c r="H1597" t="s">
        <v>2379</v>
      </c>
      <c r="I1597">
        <v>1</v>
      </c>
      <c r="J1597" t="s">
        <v>2379</v>
      </c>
    </row>
    <row r="1598" spans="1:10" x14ac:dyDescent="0.35">
      <c r="A1598" t="s">
        <v>773</v>
      </c>
      <c r="B1598">
        <v>17.7</v>
      </c>
      <c r="C1598" t="str">
        <f t="shared" si="48"/>
        <v>Underweight</v>
      </c>
      <c r="D1598">
        <v>10.42</v>
      </c>
      <c r="E1598" t="str">
        <f t="shared" si="49"/>
        <v>Diabetes</v>
      </c>
      <c r="F1598" t="s">
        <v>2381</v>
      </c>
      <c r="G1598" t="s">
        <v>2379</v>
      </c>
      <c r="H1598" t="s">
        <v>2379</v>
      </c>
      <c r="I1598">
        <v>2</v>
      </c>
      <c r="J1598" t="s">
        <v>2379</v>
      </c>
    </row>
    <row r="1599" spans="1:10" x14ac:dyDescent="0.35">
      <c r="A1599" t="s">
        <v>772</v>
      </c>
      <c r="B1599">
        <v>17.2</v>
      </c>
      <c r="C1599" t="str">
        <f t="shared" si="48"/>
        <v>Underweight</v>
      </c>
      <c r="D1599">
        <v>6.45</v>
      </c>
      <c r="E1599" t="str">
        <f t="shared" si="49"/>
        <v>Diabetes</v>
      </c>
      <c r="F1599" t="s">
        <v>2379</v>
      </c>
      <c r="G1599" t="s">
        <v>2379</v>
      </c>
      <c r="H1599" t="s">
        <v>2379</v>
      </c>
      <c r="I1599">
        <v>2</v>
      </c>
      <c r="J1599" t="s">
        <v>2379</v>
      </c>
    </row>
    <row r="1600" spans="1:10" x14ac:dyDescent="0.35">
      <c r="A1600" t="s">
        <v>771</v>
      </c>
      <c r="B1600">
        <v>19.21</v>
      </c>
      <c r="C1600" t="str">
        <f t="shared" si="48"/>
        <v>Normal Weight</v>
      </c>
      <c r="D1600">
        <v>5.52</v>
      </c>
      <c r="E1600" t="str">
        <f t="shared" si="49"/>
        <v>Normal</v>
      </c>
      <c r="F1600" t="s">
        <v>2379</v>
      </c>
      <c r="G1600" t="s">
        <v>2379</v>
      </c>
      <c r="H1600" t="s">
        <v>2379</v>
      </c>
      <c r="I1600">
        <v>2</v>
      </c>
      <c r="J1600" t="s">
        <v>2379</v>
      </c>
    </row>
    <row r="1601" spans="1:10" x14ac:dyDescent="0.35">
      <c r="A1601" t="s">
        <v>770</v>
      </c>
      <c r="B1601">
        <v>23.2</v>
      </c>
      <c r="C1601" t="str">
        <f t="shared" si="48"/>
        <v>Normal Weight</v>
      </c>
      <c r="D1601">
        <v>4.41</v>
      </c>
      <c r="E1601" t="str">
        <f t="shared" si="49"/>
        <v>Normal</v>
      </c>
      <c r="F1601" t="s">
        <v>2379</v>
      </c>
      <c r="G1601" t="s">
        <v>2379</v>
      </c>
      <c r="H1601" t="s">
        <v>2381</v>
      </c>
      <c r="I1601">
        <v>1</v>
      </c>
      <c r="J1601" t="s">
        <v>2379</v>
      </c>
    </row>
    <row r="1602" spans="1:10" x14ac:dyDescent="0.35">
      <c r="A1602" t="s">
        <v>769</v>
      </c>
      <c r="B1602">
        <v>32.5</v>
      </c>
      <c r="C1602" t="str">
        <f t="shared" si="48"/>
        <v>Obesity</v>
      </c>
      <c r="D1602">
        <v>4.6900000000000004</v>
      </c>
      <c r="E1602" t="str">
        <f t="shared" si="49"/>
        <v>Normal</v>
      </c>
      <c r="F1602" t="s">
        <v>2381</v>
      </c>
      <c r="G1602" t="s">
        <v>2379</v>
      </c>
      <c r="H1602" t="s">
        <v>2381</v>
      </c>
      <c r="I1602">
        <v>1</v>
      </c>
      <c r="J1602" t="s">
        <v>2379</v>
      </c>
    </row>
    <row r="1603" spans="1:10" x14ac:dyDescent="0.35">
      <c r="A1603" t="s">
        <v>768</v>
      </c>
      <c r="B1603">
        <v>20.9</v>
      </c>
      <c r="C1603" t="str">
        <f t="shared" ref="C1603:C1666" si="50">IF(B1603&lt;18.5,"Underweight",
 IF(B1603&lt;=24.9,"Normal Weight",
 IF(B1603&lt;=29.9,"Overweight","Obesity")))</f>
        <v>Normal Weight</v>
      </c>
      <c r="D1603">
        <v>6.94</v>
      </c>
      <c r="E1603" t="str">
        <f t="shared" ref="E1603:E1666" si="51">IF(D1603&lt;5.7,"Normal",IF(D1603&lt;=6.4,"Prediabetes","Diabetes"))</f>
        <v>Diabetes</v>
      </c>
      <c r="F1603" t="s">
        <v>2379</v>
      </c>
      <c r="G1603" t="s">
        <v>2379</v>
      </c>
      <c r="H1603" t="s">
        <v>2379</v>
      </c>
      <c r="I1603">
        <v>0</v>
      </c>
      <c r="J1603" t="s">
        <v>2379</v>
      </c>
    </row>
    <row r="1604" spans="1:10" x14ac:dyDescent="0.35">
      <c r="A1604" t="s">
        <v>767</v>
      </c>
      <c r="B1604">
        <v>19.11</v>
      </c>
      <c r="C1604" t="str">
        <f t="shared" si="50"/>
        <v>Normal Weight</v>
      </c>
      <c r="D1604">
        <v>4.3499999999999996</v>
      </c>
      <c r="E1604" t="str">
        <f t="shared" si="51"/>
        <v>Normal</v>
      </c>
      <c r="F1604" t="s">
        <v>2379</v>
      </c>
      <c r="G1604" t="s">
        <v>2379</v>
      </c>
      <c r="H1604" t="s">
        <v>2379</v>
      </c>
      <c r="I1604">
        <v>2</v>
      </c>
      <c r="J1604" t="s">
        <v>2379</v>
      </c>
    </row>
    <row r="1605" spans="1:10" x14ac:dyDescent="0.35">
      <c r="A1605" t="s">
        <v>766</v>
      </c>
      <c r="B1605">
        <v>31.17</v>
      </c>
      <c r="C1605" t="str">
        <f t="shared" si="50"/>
        <v>Obesity</v>
      </c>
      <c r="D1605">
        <v>5.28</v>
      </c>
      <c r="E1605" t="str">
        <f t="shared" si="51"/>
        <v>Normal</v>
      </c>
      <c r="F1605" t="s">
        <v>2379</v>
      </c>
      <c r="G1605" t="s">
        <v>2379</v>
      </c>
      <c r="H1605" t="s">
        <v>2379</v>
      </c>
      <c r="I1605">
        <v>1</v>
      </c>
      <c r="J1605" t="s">
        <v>2379</v>
      </c>
    </row>
    <row r="1606" spans="1:10" x14ac:dyDescent="0.35">
      <c r="A1606" t="s">
        <v>765</v>
      </c>
      <c r="B1606">
        <v>36.08</v>
      </c>
      <c r="C1606" t="str">
        <f t="shared" si="50"/>
        <v>Obesity</v>
      </c>
      <c r="D1606">
        <v>4.29</v>
      </c>
      <c r="E1606" t="str">
        <f t="shared" si="51"/>
        <v>Normal</v>
      </c>
      <c r="F1606" t="s">
        <v>2379</v>
      </c>
      <c r="G1606" t="s">
        <v>2379</v>
      </c>
      <c r="H1606" t="s">
        <v>2379</v>
      </c>
      <c r="I1606">
        <v>0</v>
      </c>
      <c r="J1606" t="s">
        <v>2379</v>
      </c>
    </row>
    <row r="1607" spans="1:10" x14ac:dyDescent="0.35">
      <c r="A1607" t="s">
        <v>764</v>
      </c>
      <c r="B1607">
        <v>28.024999999999999</v>
      </c>
      <c r="C1607" t="str">
        <f t="shared" si="50"/>
        <v>Overweight</v>
      </c>
      <c r="D1607">
        <v>5.69</v>
      </c>
      <c r="E1607" t="str">
        <f t="shared" si="51"/>
        <v>Normal</v>
      </c>
      <c r="F1607" t="s">
        <v>2381</v>
      </c>
      <c r="G1607" t="s">
        <v>2379</v>
      </c>
      <c r="H1607" t="s">
        <v>2379</v>
      </c>
      <c r="I1607">
        <v>0</v>
      </c>
      <c r="J1607" t="s">
        <v>2379</v>
      </c>
    </row>
    <row r="1608" spans="1:10" x14ac:dyDescent="0.35">
      <c r="A1608" t="s">
        <v>763</v>
      </c>
      <c r="B1608">
        <v>24.32</v>
      </c>
      <c r="C1608" t="str">
        <f t="shared" si="50"/>
        <v>Normal Weight</v>
      </c>
      <c r="D1608">
        <v>5.56</v>
      </c>
      <c r="E1608" t="str">
        <f t="shared" si="51"/>
        <v>Normal</v>
      </c>
      <c r="F1608" t="s">
        <v>2381</v>
      </c>
      <c r="G1608" t="s">
        <v>2379</v>
      </c>
      <c r="H1608" t="s">
        <v>2379</v>
      </c>
      <c r="I1608">
        <v>0</v>
      </c>
      <c r="J1608" t="s">
        <v>2379</v>
      </c>
    </row>
    <row r="1609" spans="1:10" x14ac:dyDescent="0.35">
      <c r="A1609" t="s">
        <v>762</v>
      </c>
      <c r="B1609">
        <v>38</v>
      </c>
      <c r="C1609" t="str">
        <f t="shared" si="50"/>
        <v>Obesity</v>
      </c>
      <c r="D1609">
        <v>5.41</v>
      </c>
      <c r="E1609" t="str">
        <f t="shared" si="51"/>
        <v>Normal</v>
      </c>
      <c r="F1609" t="s">
        <v>2381</v>
      </c>
      <c r="G1609" t="s">
        <v>2379</v>
      </c>
      <c r="H1609" t="s">
        <v>2379</v>
      </c>
      <c r="I1609">
        <v>1</v>
      </c>
      <c r="J1609" t="s">
        <v>2379</v>
      </c>
    </row>
    <row r="1610" spans="1:10" x14ac:dyDescent="0.35">
      <c r="A1610" t="s">
        <v>761</v>
      </c>
      <c r="B1610">
        <v>31.6</v>
      </c>
      <c r="C1610" t="str">
        <f t="shared" si="50"/>
        <v>Obesity</v>
      </c>
      <c r="D1610">
        <v>10.85</v>
      </c>
      <c r="E1610" t="str">
        <f t="shared" si="51"/>
        <v>Diabetes</v>
      </c>
      <c r="F1610" t="s">
        <v>2381</v>
      </c>
      <c r="G1610" t="s">
        <v>2379</v>
      </c>
      <c r="H1610" t="s">
        <v>2379</v>
      </c>
      <c r="I1610">
        <v>0</v>
      </c>
      <c r="J1610" t="s">
        <v>2379</v>
      </c>
    </row>
    <row r="1611" spans="1:10" x14ac:dyDescent="0.35">
      <c r="A1611" t="s">
        <v>760</v>
      </c>
      <c r="B1611">
        <v>31.02</v>
      </c>
      <c r="C1611" t="str">
        <f t="shared" si="50"/>
        <v>Obesity</v>
      </c>
      <c r="D1611">
        <v>11.63</v>
      </c>
      <c r="E1611" t="str">
        <f t="shared" si="51"/>
        <v>Diabetes</v>
      </c>
      <c r="F1611" t="s">
        <v>2381</v>
      </c>
      <c r="G1611" t="s">
        <v>2379</v>
      </c>
      <c r="H1611" t="s">
        <v>2379</v>
      </c>
      <c r="I1611">
        <v>0</v>
      </c>
      <c r="J1611" t="s">
        <v>2379</v>
      </c>
    </row>
    <row r="1612" spans="1:10" x14ac:dyDescent="0.35">
      <c r="A1612" t="s">
        <v>759</v>
      </c>
      <c r="B1612">
        <v>29.26</v>
      </c>
      <c r="C1612" t="str">
        <f t="shared" si="50"/>
        <v>Overweight</v>
      </c>
      <c r="D1612">
        <v>5.68</v>
      </c>
      <c r="E1612" t="str">
        <f t="shared" si="51"/>
        <v>Normal</v>
      </c>
      <c r="F1612" t="s">
        <v>2381</v>
      </c>
      <c r="G1612" t="s">
        <v>2379</v>
      </c>
      <c r="H1612" t="s">
        <v>2379</v>
      </c>
      <c r="I1612">
        <v>1</v>
      </c>
      <c r="J1612" t="s">
        <v>2379</v>
      </c>
    </row>
    <row r="1613" spans="1:10" x14ac:dyDescent="0.35">
      <c r="A1613" t="s">
        <v>758</v>
      </c>
      <c r="B1613">
        <v>15.09</v>
      </c>
      <c r="C1613" t="str">
        <f t="shared" si="50"/>
        <v>Underweight</v>
      </c>
      <c r="D1613">
        <v>7.59</v>
      </c>
      <c r="E1613" t="str">
        <f t="shared" si="51"/>
        <v>Diabetes</v>
      </c>
      <c r="F1613" t="s">
        <v>2381</v>
      </c>
      <c r="G1613" t="s">
        <v>2379</v>
      </c>
      <c r="H1613" t="s">
        <v>2379</v>
      </c>
      <c r="I1613">
        <v>2</v>
      </c>
      <c r="J1613" t="s">
        <v>2379</v>
      </c>
    </row>
    <row r="1614" spans="1:10" x14ac:dyDescent="0.35">
      <c r="A1614" t="s">
        <v>757</v>
      </c>
      <c r="B1614">
        <v>22.63</v>
      </c>
      <c r="C1614" t="str">
        <f t="shared" si="50"/>
        <v>Normal Weight</v>
      </c>
      <c r="D1614">
        <v>5.09</v>
      </c>
      <c r="E1614" t="str">
        <f t="shared" si="51"/>
        <v>Normal</v>
      </c>
      <c r="F1614" t="s">
        <v>2381</v>
      </c>
      <c r="G1614" t="s">
        <v>2379</v>
      </c>
      <c r="H1614" t="s">
        <v>2379</v>
      </c>
      <c r="I1614">
        <v>0</v>
      </c>
      <c r="J1614" t="s">
        <v>2379</v>
      </c>
    </row>
    <row r="1615" spans="1:10" x14ac:dyDescent="0.35">
      <c r="A1615" t="s">
        <v>756</v>
      </c>
      <c r="B1615">
        <v>23.46</v>
      </c>
      <c r="C1615" t="str">
        <f t="shared" si="50"/>
        <v>Normal Weight</v>
      </c>
      <c r="D1615">
        <v>4.21</v>
      </c>
      <c r="E1615" t="str">
        <f t="shared" si="51"/>
        <v>Normal</v>
      </c>
      <c r="F1615" t="s">
        <v>2379</v>
      </c>
      <c r="G1615" t="s">
        <v>2379</v>
      </c>
      <c r="H1615" t="s">
        <v>2379</v>
      </c>
      <c r="I1615">
        <v>1</v>
      </c>
      <c r="J1615" t="s">
        <v>2379</v>
      </c>
    </row>
    <row r="1616" spans="1:10" x14ac:dyDescent="0.35">
      <c r="A1616" t="s">
        <v>755</v>
      </c>
      <c r="B1616">
        <v>22.56</v>
      </c>
      <c r="C1616" t="str">
        <f t="shared" si="50"/>
        <v>Normal Weight</v>
      </c>
      <c r="D1616">
        <v>4.34</v>
      </c>
      <c r="E1616" t="str">
        <f t="shared" si="51"/>
        <v>Normal</v>
      </c>
      <c r="F1616" t="s">
        <v>2381</v>
      </c>
      <c r="G1616" t="s">
        <v>2379</v>
      </c>
      <c r="H1616" t="s">
        <v>2379</v>
      </c>
      <c r="I1616">
        <v>0</v>
      </c>
      <c r="J1616" t="s">
        <v>2379</v>
      </c>
    </row>
    <row r="1617" spans="1:10" x14ac:dyDescent="0.35">
      <c r="A1617" t="s">
        <v>754</v>
      </c>
      <c r="B1617">
        <v>19.28</v>
      </c>
      <c r="C1617" t="str">
        <f t="shared" si="50"/>
        <v>Normal Weight</v>
      </c>
      <c r="D1617">
        <v>11.85</v>
      </c>
      <c r="E1617" t="str">
        <f t="shared" si="51"/>
        <v>Diabetes</v>
      </c>
      <c r="F1617" t="s">
        <v>2379</v>
      </c>
      <c r="G1617" t="s">
        <v>2379</v>
      </c>
      <c r="H1617" t="s">
        <v>2379</v>
      </c>
      <c r="I1617">
        <v>2</v>
      </c>
      <c r="J1617" t="s">
        <v>2379</v>
      </c>
    </row>
    <row r="1618" spans="1:10" x14ac:dyDescent="0.35">
      <c r="A1618" t="s">
        <v>753</v>
      </c>
      <c r="B1618">
        <v>15.37</v>
      </c>
      <c r="C1618" t="str">
        <f t="shared" si="50"/>
        <v>Underweight</v>
      </c>
      <c r="D1618">
        <v>9.61</v>
      </c>
      <c r="E1618" t="str">
        <f t="shared" si="51"/>
        <v>Diabetes</v>
      </c>
      <c r="F1618" t="s">
        <v>2381</v>
      </c>
      <c r="G1618" t="s">
        <v>2379</v>
      </c>
      <c r="H1618" t="s">
        <v>2379</v>
      </c>
      <c r="I1618">
        <v>2</v>
      </c>
      <c r="J1618" t="s">
        <v>2379</v>
      </c>
    </row>
    <row r="1619" spans="1:10" x14ac:dyDescent="0.35">
      <c r="A1619" t="s">
        <v>752</v>
      </c>
      <c r="B1619">
        <v>18.71</v>
      </c>
      <c r="C1619" t="str">
        <f t="shared" si="50"/>
        <v>Normal Weight</v>
      </c>
      <c r="D1619">
        <v>5.29</v>
      </c>
      <c r="E1619" t="str">
        <f t="shared" si="51"/>
        <v>Normal</v>
      </c>
      <c r="F1619" t="s">
        <v>2381</v>
      </c>
      <c r="G1619" t="s">
        <v>2379</v>
      </c>
      <c r="H1619" t="s">
        <v>2379</v>
      </c>
      <c r="I1619">
        <v>0</v>
      </c>
      <c r="J1619" t="s">
        <v>2379</v>
      </c>
    </row>
    <row r="1620" spans="1:10" x14ac:dyDescent="0.35">
      <c r="A1620" t="s">
        <v>751</v>
      </c>
      <c r="B1620">
        <v>20.61</v>
      </c>
      <c r="C1620" t="str">
        <f t="shared" si="50"/>
        <v>Normal Weight</v>
      </c>
      <c r="D1620">
        <v>6.89</v>
      </c>
      <c r="E1620" t="str">
        <f t="shared" si="51"/>
        <v>Diabetes</v>
      </c>
      <c r="F1620" t="s">
        <v>2379</v>
      </c>
      <c r="G1620" t="s">
        <v>2379</v>
      </c>
      <c r="H1620" t="s">
        <v>2379</v>
      </c>
      <c r="I1620">
        <v>0</v>
      </c>
      <c r="J1620" t="s">
        <v>2379</v>
      </c>
    </row>
    <row r="1621" spans="1:10" x14ac:dyDescent="0.35">
      <c r="A1621" t="s">
        <v>750</v>
      </c>
      <c r="B1621">
        <v>15.99</v>
      </c>
      <c r="C1621" t="str">
        <f t="shared" si="50"/>
        <v>Underweight</v>
      </c>
      <c r="D1621">
        <v>4.57</v>
      </c>
      <c r="E1621" t="str">
        <f t="shared" si="51"/>
        <v>Normal</v>
      </c>
      <c r="F1621" t="s">
        <v>2381</v>
      </c>
      <c r="G1621" t="s">
        <v>2379</v>
      </c>
      <c r="H1621" t="s">
        <v>2381</v>
      </c>
      <c r="I1621">
        <v>1</v>
      </c>
      <c r="J1621" t="s">
        <v>2379</v>
      </c>
    </row>
    <row r="1622" spans="1:10" x14ac:dyDescent="0.35">
      <c r="A1622" t="s">
        <v>749</v>
      </c>
      <c r="B1622">
        <v>33.155000000000001</v>
      </c>
      <c r="C1622" t="str">
        <f t="shared" si="50"/>
        <v>Obesity</v>
      </c>
      <c r="D1622">
        <v>4.32</v>
      </c>
      <c r="E1622" t="str">
        <f t="shared" si="51"/>
        <v>Normal</v>
      </c>
      <c r="F1622" t="s">
        <v>2379</v>
      </c>
      <c r="G1622" t="s">
        <v>2379</v>
      </c>
      <c r="H1622" t="s">
        <v>2379</v>
      </c>
      <c r="I1622">
        <v>0</v>
      </c>
      <c r="J1622" t="s">
        <v>2379</v>
      </c>
    </row>
    <row r="1623" spans="1:10" x14ac:dyDescent="0.35">
      <c r="A1623" t="s">
        <v>748</v>
      </c>
      <c r="B1623">
        <v>26.22</v>
      </c>
      <c r="C1623" t="str">
        <f t="shared" si="50"/>
        <v>Overweight</v>
      </c>
      <c r="D1623">
        <v>5.57</v>
      </c>
      <c r="E1623" t="str">
        <f t="shared" si="51"/>
        <v>Normal</v>
      </c>
      <c r="F1623" t="s">
        <v>2381</v>
      </c>
      <c r="G1623" t="s">
        <v>2379</v>
      </c>
      <c r="H1623" t="s">
        <v>2381</v>
      </c>
      <c r="I1623">
        <v>1</v>
      </c>
      <c r="J1623" t="s">
        <v>2379</v>
      </c>
    </row>
    <row r="1624" spans="1:10" x14ac:dyDescent="0.35">
      <c r="A1624" t="s">
        <v>747</v>
      </c>
      <c r="B1624">
        <v>21.85</v>
      </c>
      <c r="C1624" t="str">
        <f t="shared" si="50"/>
        <v>Normal Weight</v>
      </c>
      <c r="D1624">
        <v>5.26</v>
      </c>
      <c r="E1624" t="str">
        <f t="shared" si="51"/>
        <v>Normal</v>
      </c>
      <c r="F1624" t="s">
        <v>2381</v>
      </c>
      <c r="G1624" t="s">
        <v>2379</v>
      </c>
      <c r="H1624" t="s">
        <v>2381</v>
      </c>
      <c r="I1624">
        <v>1</v>
      </c>
      <c r="J1624" t="s">
        <v>2379</v>
      </c>
    </row>
    <row r="1625" spans="1:10" x14ac:dyDescent="0.35">
      <c r="A1625" t="s">
        <v>746</v>
      </c>
      <c r="B1625">
        <v>30.495000000000001</v>
      </c>
      <c r="C1625" t="str">
        <f t="shared" si="50"/>
        <v>Obesity</v>
      </c>
      <c r="D1625">
        <v>6.25</v>
      </c>
      <c r="E1625" t="str">
        <f t="shared" si="51"/>
        <v>Prediabetes</v>
      </c>
      <c r="F1625" t="s">
        <v>2379</v>
      </c>
      <c r="G1625" t="s">
        <v>2379</v>
      </c>
      <c r="H1625" t="s">
        <v>2379</v>
      </c>
      <c r="I1625">
        <v>0</v>
      </c>
      <c r="J1625" t="s">
        <v>2379</v>
      </c>
    </row>
    <row r="1626" spans="1:10" x14ac:dyDescent="0.35">
      <c r="A1626" t="s">
        <v>745</v>
      </c>
      <c r="B1626">
        <v>34.104999999999997</v>
      </c>
      <c r="C1626" t="str">
        <f t="shared" si="50"/>
        <v>Obesity</v>
      </c>
      <c r="D1626">
        <v>5.67</v>
      </c>
      <c r="E1626" t="str">
        <f t="shared" si="51"/>
        <v>Normal</v>
      </c>
      <c r="F1626" t="s">
        <v>2381</v>
      </c>
      <c r="G1626" t="s">
        <v>2379</v>
      </c>
      <c r="H1626" t="s">
        <v>2379</v>
      </c>
      <c r="I1626">
        <v>0</v>
      </c>
      <c r="J1626" t="s">
        <v>2379</v>
      </c>
    </row>
    <row r="1627" spans="1:10" x14ac:dyDescent="0.35">
      <c r="A1627" t="s">
        <v>744</v>
      </c>
      <c r="B1627">
        <v>32.770000000000003</v>
      </c>
      <c r="C1627" t="str">
        <f t="shared" si="50"/>
        <v>Obesity</v>
      </c>
      <c r="D1627">
        <v>4.42</v>
      </c>
      <c r="E1627" t="str">
        <f t="shared" si="51"/>
        <v>Normal</v>
      </c>
      <c r="F1627" t="s">
        <v>2381</v>
      </c>
      <c r="G1627" t="s">
        <v>2379</v>
      </c>
      <c r="H1627" t="s">
        <v>2379</v>
      </c>
      <c r="I1627">
        <v>1</v>
      </c>
      <c r="J1627" t="s">
        <v>2379</v>
      </c>
    </row>
    <row r="1628" spans="1:10" x14ac:dyDescent="0.35">
      <c r="A1628" t="s">
        <v>743</v>
      </c>
      <c r="B1628">
        <v>16.850000000000001</v>
      </c>
      <c r="C1628" t="str">
        <f t="shared" si="50"/>
        <v>Underweight</v>
      </c>
      <c r="D1628">
        <v>11.75</v>
      </c>
      <c r="E1628" t="str">
        <f t="shared" si="51"/>
        <v>Diabetes</v>
      </c>
      <c r="F1628" t="s">
        <v>2381</v>
      </c>
      <c r="G1628" t="s">
        <v>2379</v>
      </c>
      <c r="H1628" t="s">
        <v>2379</v>
      </c>
      <c r="I1628">
        <v>2</v>
      </c>
      <c r="J1628" t="s">
        <v>2379</v>
      </c>
    </row>
    <row r="1629" spans="1:10" x14ac:dyDescent="0.35">
      <c r="A1629" t="s">
        <v>742</v>
      </c>
      <c r="B1629">
        <v>34.700000000000003</v>
      </c>
      <c r="C1629" t="str">
        <f t="shared" si="50"/>
        <v>Obesity</v>
      </c>
      <c r="D1629">
        <v>6.06</v>
      </c>
      <c r="E1629" t="str">
        <f t="shared" si="51"/>
        <v>Prediabetes</v>
      </c>
      <c r="F1629" t="s">
        <v>2379</v>
      </c>
      <c r="G1629" t="s">
        <v>2379</v>
      </c>
      <c r="H1629" t="s">
        <v>2379</v>
      </c>
      <c r="I1629">
        <v>1</v>
      </c>
      <c r="J1629" t="s">
        <v>2379</v>
      </c>
    </row>
    <row r="1630" spans="1:10" x14ac:dyDescent="0.35">
      <c r="A1630" t="s">
        <v>741</v>
      </c>
      <c r="B1630">
        <v>37.049999999999997</v>
      </c>
      <c r="C1630" t="str">
        <f t="shared" si="50"/>
        <v>Obesity</v>
      </c>
      <c r="D1630">
        <v>5.48</v>
      </c>
      <c r="E1630" t="str">
        <f t="shared" si="51"/>
        <v>Normal</v>
      </c>
      <c r="F1630" t="s">
        <v>2379</v>
      </c>
      <c r="G1630" t="s">
        <v>2379</v>
      </c>
      <c r="H1630" t="s">
        <v>2379</v>
      </c>
      <c r="I1630">
        <v>1</v>
      </c>
      <c r="J1630" t="s">
        <v>2379</v>
      </c>
    </row>
    <row r="1631" spans="1:10" x14ac:dyDescent="0.35">
      <c r="A1631" t="s">
        <v>740</v>
      </c>
      <c r="B1631">
        <v>18.78</v>
      </c>
      <c r="C1631" t="str">
        <f t="shared" si="50"/>
        <v>Normal Weight</v>
      </c>
      <c r="D1631">
        <v>4.45</v>
      </c>
      <c r="E1631" t="str">
        <f t="shared" si="51"/>
        <v>Normal</v>
      </c>
      <c r="F1631" t="s">
        <v>2379</v>
      </c>
      <c r="G1631" t="s">
        <v>2379</v>
      </c>
      <c r="H1631" t="s">
        <v>2381</v>
      </c>
      <c r="I1631">
        <v>1</v>
      </c>
      <c r="J1631" t="s">
        <v>2379</v>
      </c>
    </row>
    <row r="1632" spans="1:10" x14ac:dyDescent="0.35">
      <c r="A1632" t="s">
        <v>739</v>
      </c>
      <c r="B1632">
        <v>28.024999999999999</v>
      </c>
      <c r="C1632" t="str">
        <f t="shared" si="50"/>
        <v>Overweight</v>
      </c>
      <c r="D1632">
        <v>5</v>
      </c>
      <c r="E1632" t="str">
        <f t="shared" si="51"/>
        <v>Normal</v>
      </c>
      <c r="F1632" t="s">
        <v>2379</v>
      </c>
      <c r="G1632" t="s">
        <v>2379</v>
      </c>
      <c r="H1632" t="s">
        <v>2379</v>
      </c>
      <c r="I1632">
        <v>1</v>
      </c>
      <c r="J1632" t="s">
        <v>2379</v>
      </c>
    </row>
    <row r="1633" spans="1:10" x14ac:dyDescent="0.35">
      <c r="A1633" t="s">
        <v>738</v>
      </c>
      <c r="B1633">
        <v>35.090000000000003</v>
      </c>
      <c r="C1633" t="str">
        <f t="shared" si="50"/>
        <v>Obesity</v>
      </c>
      <c r="D1633">
        <v>5.84</v>
      </c>
      <c r="E1633" t="str">
        <f t="shared" si="51"/>
        <v>Prediabetes</v>
      </c>
      <c r="F1633" t="s">
        <v>2379</v>
      </c>
      <c r="G1633" t="s">
        <v>2379</v>
      </c>
      <c r="H1633" t="s">
        <v>2379</v>
      </c>
      <c r="I1633">
        <v>0</v>
      </c>
      <c r="J1633" t="s">
        <v>2379</v>
      </c>
    </row>
    <row r="1634" spans="1:10" x14ac:dyDescent="0.35">
      <c r="A1634" t="s">
        <v>737</v>
      </c>
      <c r="B1634">
        <v>34.42</v>
      </c>
      <c r="C1634" t="str">
        <f t="shared" si="50"/>
        <v>Obesity</v>
      </c>
      <c r="D1634">
        <v>5.21</v>
      </c>
      <c r="E1634" t="str">
        <f t="shared" si="51"/>
        <v>Normal</v>
      </c>
      <c r="F1634" t="s">
        <v>2381</v>
      </c>
      <c r="G1634" t="s">
        <v>2379</v>
      </c>
      <c r="H1634" t="s">
        <v>2379</v>
      </c>
      <c r="I1634">
        <v>0</v>
      </c>
      <c r="J1634" t="s">
        <v>2379</v>
      </c>
    </row>
    <row r="1635" spans="1:10" x14ac:dyDescent="0.35">
      <c r="A1635" t="s">
        <v>736</v>
      </c>
      <c r="B1635">
        <v>29.4</v>
      </c>
      <c r="C1635" t="str">
        <f t="shared" si="50"/>
        <v>Overweight</v>
      </c>
      <c r="D1635">
        <v>4.26</v>
      </c>
      <c r="E1635" t="str">
        <f t="shared" si="51"/>
        <v>Normal</v>
      </c>
      <c r="F1635" t="s">
        <v>2379</v>
      </c>
      <c r="G1635" t="s">
        <v>2379</v>
      </c>
      <c r="H1635" t="s">
        <v>2379</v>
      </c>
      <c r="I1635">
        <v>0</v>
      </c>
      <c r="J1635" t="s">
        <v>2379</v>
      </c>
    </row>
    <row r="1636" spans="1:10" x14ac:dyDescent="0.35">
      <c r="A1636" t="s">
        <v>735</v>
      </c>
      <c r="B1636">
        <v>21.31</v>
      </c>
      <c r="C1636" t="str">
        <f t="shared" si="50"/>
        <v>Normal Weight</v>
      </c>
      <c r="D1636">
        <v>4.17</v>
      </c>
      <c r="E1636" t="str">
        <f t="shared" si="51"/>
        <v>Normal</v>
      </c>
      <c r="F1636" t="s">
        <v>2379</v>
      </c>
      <c r="G1636" t="s">
        <v>2379</v>
      </c>
      <c r="H1636" t="s">
        <v>2379</v>
      </c>
      <c r="I1636">
        <v>0</v>
      </c>
      <c r="J1636" t="s">
        <v>2379</v>
      </c>
    </row>
    <row r="1637" spans="1:10" x14ac:dyDescent="0.35">
      <c r="A1637" t="s">
        <v>734</v>
      </c>
      <c r="B1637">
        <v>19.559999999999999</v>
      </c>
      <c r="C1637" t="str">
        <f t="shared" si="50"/>
        <v>Normal Weight</v>
      </c>
      <c r="D1637">
        <v>11.96</v>
      </c>
      <c r="E1637" t="str">
        <f t="shared" si="51"/>
        <v>Diabetes</v>
      </c>
      <c r="F1637" t="s">
        <v>2379</v>
      </c>
      <c r="G1637" t="s">
        <v>2379</v>
      </c>
      <c r="H1637" t="s">
        <v>2379</v>
      </c>
      <c r="I1637">
        <v>0</v>
      </c>
      <c r="J1637" t="s">
        <v>2379</v>
      </c>
    </row>
    <row r="1638" spans="1:10" x14ac:dyDescent="0.35">
      <c r="A1638" t="s">
        <v>733</v>
      </c>
      <c r="B1638">
        <v>37.335000000000001</v>
      </c>
      <c r="C1638" t="str">
        <f t="shared" si="50"/>
        <v>Obesity</v>
      </c>
      <c r="D1638">
        <v>6.26</v>
      </c>
      <c r="E1638" t="str">
        <f t="shared" si="51"/>
        <v>Prediabetes</v>
      </c>
      <c r="F1638" t="s">
        <v>2381</v>
      </c>
      <c r="G1638" t="s">
        <v>2379</v>
      </c>
      <c r="H1638" t="s">
        <v>2379</v>
      </c>
      <c r="I1638">
        <v>1</v>
      </c>
      <c r="J1638" t="s">
        <v>2379</v>
      </c>
    </row>
    <row r="1639" spans="1:10" x14ac:dyDescent="0.35">
      <c r="A1639" t="s">
        <v>732</v>
      </c>
      <c r="B1639">
        <v>19.53</v>
      </c>
      <c r="C1639" t="str">
        <f t="shared" si="50"/>
        <v>Normal Weight</v>
      </c>
      <c r="D1639">
        <v>11.68</v>
      </c>
      <c r="E1639" t="str">
        <f t="shared" si="51"/>
        <v>Diabetes</v>
      </c>
      <c r="F1639" t="s">
        <v>2379</v>
      </c>
      <c r="G1639" t="s">
        <v>2379</v>
      </c>
      <c r="H1639" t="s">
        <v>2379</v>
      </c>
      <c r="I1639">
        <v>0</v>
      </c>
      <c r="J1639" t="s">
        <v>2379</v>
      </c>
    </row>
    <row r="1640" spans="1:10" x14ac:dyDescent="0.35">
      <c r="A1640" t="s">
        <v>731</v>
      </c>
      <c r="B1640">
        <v>34.1</v>
      </c>
      <c r="C1640" t="str">
        <f t="shared" si="50"/>
        <v>Obesity</v>
      </c>
      <c r="D1640">
        <v>5.16</v>
      </c>
      <c r="E1640" t="str">
        <f t="shared" si="51"/>
        <v>Normal</v>
      </c>
      <c r="F1640" t="s">
        <v>2379</v>
      </c>
      <c r="G1640" t="s">
        <v>2379</v>
      </c>
      <c r="H1640" t="s">
        <v>2379</v>
      </c>
      <c r="I1640">
        <v>0</v>
      </c>
      <c r="J1640" t="s">
        <v>2379</v>
      </c>
    </row>
    <row r="1641" spans="1:10" x14ac:dyDescent="0.35">
      <c r="A1641" t="s">
        <v>730</v>
      </c>
      <c r="B1641">
        <v>16.5</v>
      </c>
      <c r="C1641" t="str">
        <f t="shared" si="50"/>
        <v>Underweight</v>
      </c>
      <c r="D1641">
        <v>6.9</v>
      </c>
      <c r="E1641" t="str">
        <f t="shared" si="51"/>
        <v>Diabetes</v>
      </c>
      <c r="F1641" t="s">
        <v>2381</v>
      </c>
      <c r="G1641" t="s">
        <v>2379</v>
      </c>
      <c r="H1641" t="s">
        <v>2379</v>
      </c>
      <c r="I1641">
        <v>2</v>
      </c>
      <c r="J1641" t="s">
        <v>2379</v>
      </c>
    </row>
    <row r="1642" spans="1:10" x14ac:dyDescent="0.35">
      <c r="A1642" t="s">
        <v>729</v>
      </c>
      <c r="B1642">
        <v>30.69</v>
      </c>
      <c r="C1642" t="str">
        <f t="shared" si="50"/>
        <v>Obesity</v>
      </c>
      <c r="D1642">
        <v>4.83</v>
      </c>
      <c r="E1642" t="str">
        <f t="shared" si="51"/>
        <v>Normal</v>
      </c>
      <c r="F1642" t="s">
        <v>2379</v>
      </c>
      <c r="G1642" t="s">
        <v>2379</v>
      </c>
      <c r="H1642" t="s">
        <v>2379</v>
      </c>
      <c r="I1642">
        <v>1</v>
      </c>
      <c r="J1642" t="s">
        <v>2379</v>
      </c>
    </row>
    <row r="1643" spans="1:10" x14ac:dyDescent="0.35">
      <c r="A1643" t="s">
        <v>728</v>
      </c>
      <c r="B1643">
        <v>28.93</v>
      </c>
      <c r="C1643" t="str">
        <f t="shared" si="50"/>
        <v>Overweight</v>
      </c>
      <c r="D1643">
        <v>4.87</v>
      </c>
      <c r="E1643" t="str">
        <f t="shared" si="51"/>
        <v>Normal</v>
      </c>
      <c r="F1643" t="s">
        <v>2379</v>
      </c>
      <c r="G1643" t="s">
        <v>2379</v>
      </c>
      <c r="H1643" t="s">
        <v>2379</v>
      </c>
      <c r="I1643">
        <v>1</v>
      </c>
      <c r="J1643" t="s">
        <v>2379</v>
      </c>
    </row>
    <row r="1644" spans="1:10" x14ac:dyDescent="0.35">
      <c r="A1644" t="s">
        <v>727</v>
      </c>
      <c r="B1644">
        <v>38.9</v>
      </c>
      <c r="C1644" t="str">
        <f t="shared" si="50"/>
        <v>Obesity</v>
      </c>
      <c r="D1644">
        <v>4.28</v>
      </c>
      <c r="E1644" t="str">
        <f t="shared" si="51"/>
        <v>Normal</v>
      </c>
      <c r="F1644" t="s">
        <v>2379</v>
      </c>
      <c r="G1644" t="s">
        <v>2379</v>
      </c>
      <c r="H1644" t="s">
        <v>2379</v>
      </c>
      <c r="I1644">
        <v>0</v>
      </c>
      <c r="J1644" t="s">
        <v>2379</v>
      </c>
    </row>
    <row r="1645" spans="1:10" x14ac:dyDescent="0.35">
      <c r="A1645" t="s">
        <v>726</v>
      </c>
      <c r="B1645">
        <v>26.9</v>
      </c>
      <c r="C1645" t="str">
        <f t="shared" si="50"/>
        <v>Overweight</v>
      </c>
      <c r="D1645">
        <v>4.07</v>
      </c>
      <c r="E1645" t="str">
        <f t="shared" si="51"/>
        <v>Normal</v>
      </c>
      <c r="F1645" t="s">
        <v>2379</v>
      </c>
      <c r="G1645" t="s">
        <v>2379</v>
      </c>
      <c r="H1645" t="s">
        <v>2379</v>
      </c>
      <c r="I1645">
        <v>0</v>
      </c>
      <c r="J1645" t="s">
        <v>2379</v>
      </c>
    </row>
    <row r="1646" spans="1:10" x14ac:dyDescent="0.35">
      <c r="A1646" t="s">
        <v>725</v>
      </c>
      <c r="B1646">
        <v>24.86</v>
      </c>
      <c r="C1646" t="str">
        <f t="shared" si="50"/>
        <v>Normal Weight</v>
      </c>
      <c r="D1646">
        <v>6.23</v>
      </c>
      <c r="E1646" t="str">
        <f t="shared" si="51"/>
        <v>Prediabetes</v>
      </c>
      <c r="F1646" t="s">
        <v>2379</v>
      </c>
      <c r="G1646" t="s">
        <v>2379</v>
      </c>
      <c r="H1646" t="s">
        <v>2379</v>
      </c>
      <c r="I1646">
        <v>0</v>
      </c>
      <c r="J1646" t="s">
        <v>2379</v>
      </c>
    </row>
    <row r="1647" spans="1:10" x14ac:dyDescent="0.35">
      <c r="A1647" t="s">
        <v>724</v>
      </c>
      <c r="B1647">
        <v>39.14</v>
      </c>
      <c r="C1647" t="str">
        <f t="shared" si="50"/>
        <v>Obesity</v>
      </c>
      <c r="D1647">
        <v>6.24</v>
      </c>
      <c r="E1647" t="str">
        <f t="shared" si="51"/>
        <v>Prediabetes</v>
      </c>
      <c r="F1647" t="s">
        <v>2379</v>
      </c>
      <c r="G1647" t="s">
        <v>2380</v>
      </c>
      <c r="H1647" t="s">
        <v>2379</v>
      </c>
      <c r="I1647">
        <v>1</v>
      </c>
      <c r="J1647" t="s">
        <v>2379</v>
      </c>
    </row>
    <row r="1648" spans="1:10" x14ac:dyDescent="0.35">
      <c r="A1648" t="s">
        <v>723</v>
      </c>
      <c r="B1648">
        <v>39.799999999999997</v>
      </c>
      <c r="C1648" t="str">
        <f t="shared" si="50"/>
        <v>Obesity</v>
      </c>
      <c r="D1648">
        <v>6.17</v>
      </c>
      <c r="E1648" t="str">
        <f t="shared" si="51"/>
        <v>Prediabetes</v>
      </c>
      <c r="F1648" t="s">
        <v>2379</v>
      </c>
      <c r="G1648" t="s">
        <v>2379</v>
      </c>
      <c r="H1648" t="s">
        <v>2381</v>
      </c>
      <c r="I1648">
        <v>1</v>
      </c>
      <c r="J1648" t="s">
        <v>2379</v>
      </c>
    </row>
    <row r="1649" spans="1:10" x14ac:dyDescent="0.35">
      <c r="A1649" t="s">
        <v>722</v>
      </c>
      <c r="B1649">
        <v>34.32</v>
      </c>
      <c r="C1649" t="str">
        <f t="shared" si="50"/>
        <v>Obesity</v>
      </c>
      <c r="D1649">
        <v>5.16</v>
      </c>
      <c r="E1649" t="str">
        <f t="shared" si="51"/>
        <v>Normal</v>
      </c>
      <c r="F1649" t="s">
        <v>2379</v>
      </c>
      <c r="G1649" t="s">
        <v>2379</v>
      </c>
      <c r="H1649" t="s">
        <v>2379</v>
      </c>
      <c r="I1649">
        <v>1</v>
      </c>
      <c r="J1649" t="s">
        <v>2379</v>
      </c>
    </row>
    <row r="1650" spans="1:10" x14ac:dyDescent="0.35">
      <c r="A1650" t="s">
        <v>721</v>
      </c>
      <c r="B1650">
        <v>32.51</v>
      </c>
      <c r="C1650" t="str">
        <f t="shared" si="50"/>
        <v>Obesity</v>
      </c>
      <c r="D1650">
        <v>4.3</v>
      </c>
      <c r="E1650" t="str">
        <f t="shared" si="51"/>
        <v>Normal</v>
      </c>
      <c r="F1650" t="s">
        <v>2379</v>
      </c>
      <c r="G1650" t="s">
        <v>2379</v>
      </c>
      <c r="H1650" t="s">
        <v>2379</v>
      </c>
      <c r="I1650">
        <v>0</v>
      </c>
      <c r="J1650" t="s">
        <v>2379</v>
      </c>
    </row>
    <row r="1651" spans="1:10" x14ac:dyDescent="0.35">
      <c r="A1651" t="s">
        <v>720</v>
      </c>
      <c r="B1651">
        <v>30.71</v>
      </c>
      <c r="C1651" t="str">
        <f t="shared" si="50"/>
        <v>Obesity</v>
      </c>
      <c r="D1651">
        <v>6.14</v>
      </c>
      <c r="E1651" t="str">
        <f t="shared" si="51"/>
        <v>Prediabetes</v>
      </c>
      <c r="F1651" t="s">
        <v>2379</v>
      </c>
      <c r="G1651" t="s">
        <v>2379</v>
      </c>
      <c r="H1651" t="s">
        <v>2381</v>
      </c>
      <c r="I1651">
        <v>1</v>
      </c>
      <c r="J1651" t="s">
        <v>2379</v>
      </c>
    </row>
    <row r="1652" spans="1:10" x14ac:dyDescent="0.35">
      <c r="A1652" t="s">
        <v>719</v>
      </c>
      <c r="B1652">
        <v>28.9</v>
      </c>
      <c r="C1652" t="str">
        <f t="shared" si="50"/>
        <v>Overweight</v>
      </c>
      <c r="D1652">
        <v>5.36</v>
      </c>
      <c r="E1652" t="str">
        <f t="shared" si="51"/>
        <v>Normal</v>
      </c>
      <c r="F1652" t="s">
        <v>2379</v>
      </c>
      <c r="G1652" t="s">
        <v>2379</v>
      </c>
      <c r="H1652" t="s">
        <v>2379</v>
      </c>
      <c r="I1652">
        <v>1</v>
      </c>
      <c r="J1652" t="s">
        <v>2379</v>
      </c>
    </row>
    <row r="1653" spans="1:10" x14ac:dyDescent="0.35">
      <c r="A1653" t="s">
        <v>718</v>
      </c>
      <c r="B1653">
        <v>36.19</v>
      </c>
      <c r="C1653" t="str">
        <f t="shared" si="50"/>
        <v>Obesity</v>
      </c>
      <c r="D1653">
        <v>4.3</v>
      </c>
      <c r="E1653" t="str">
        <f t="shared" si="51"/>
        <v>Normal</v>
      </c>
      <c r="F1653" t="s">
        <v>2379</v>
      </c>
      <c r="G1653" t="s">
        <v>2379</v>
      </c>
      <c r="H1653" t="s">
        <v>2379</v>
      </c>
      <c r="I1653">
        <v>0</v>
      </c>
      <c r="J1653" t="s">
        <v>2379</v>
      </c>
    </row>
    <row r="1654" spans="1:10" x14ac:dyDescent="0.35">
      <c r="A1654" t="s">
        <v>717</v>
      </c>
      <c r="B1654">
        <v>29.6</v>
      </c>
      <c r="C1654" t="str">
        <f t="shared" si="50"/>
        <v>Overweight</v>
      </c>
      <c r="D1654">
        <v>4.09</v>
      </c>
      <c r="E1654" t="str">
        <f t="shared" si="51"/>
        <v>Normal</v>
      </c>
      <c r="F1654" t="s">
        <v>2379</v>
      </c>
      <c r="G1654" t="s">
        <v>2379</v>
      </c>
      <c r="H1654" t="s">
        <v>2379</v>
      </c>
      <c r="I1654">
        <v>0</v>
      </c>
      <c r="J1654" t="s">
        <v>2379</v>
      </c>
    </row>
    <row r="1655" spans="1:10" x14ac:dyDescent="0.35">
      <c r="A1655" t="s">
        <v>716</v>
      </c>
      <c r="B1655">
        <v>30.95</v>
      </c>
      <c r="C1655" t="str">
        <f t="shared" si="50"/>
        <v>Obesity</v>
      </c>
      <c r="D1655">
        <v>6.27</v>
      </c>
      <c r="E1655" t="str">
        <f t="shared" si="51"/>
        <v>Prediabetes</v>
      </c>
      <c r="F1655" t="s">
        <v>2379</v>
      </c>
      <c r="G1655" t="s">
        <v>2379</v>
      </c>
      <c r="H1655" t="s">
        <v>2381</v>
      </c>
      <c r="I1655">
        <v>1</v>
      </c>
      <c r="J1655" t="s">
        <v>2379</v>
      </c>
    </row>
    <row r="1656" spans="1:10" x14ac:dyDescent="0.35">
      <c r="A1656" t="s">
        <v>715</v>
      </c>
      <c r="B1656">
        <v>19.95</v>
      </c>
      <c r="C1656" t="str">
        <f t="shared" si="50"/>
        <v>Normal Weight</v>
      </c>
      <c r="D1656">
        <v>5.39</v>
      </c>
      <c r="E1656" t="str">
        <f t="shared" si="51"/>
        <v>Normal</v>
      </c>
      <c r="F1656" t="s">
        <v>2379</v>
      </c>
      <c r="G1656" t="s">
        <v>2379</v>
      </c>
      <c r="H1656" t="s">
        <v>2379</v>
      </c>
      <c r="I1656">
        <v>1</v>
      </c>
      <c r="J1656" t="s">
        <v>2379</v>
      </c>
    </row>
    <row r="1657" spans="1:10" x14ac:dyDescent="0.35">
      <c r="A1657" t="s">
        <v>714</v>
      </c>
      <c r="B1657">
        <v>23.65</v>
      </c>
      <c r="C1657" t="str">
        <f t="shared" si="50"/>
        <v>Normal Weight</v>
      </c>
      <c r="D1657">
        <v>5.75</v>
      </c>
      <c r="E1657" t="str">
        <f t="shared" si="51"/>
        <v>Prediabetes</v>
      </c>
      <c r="F1657" t="s">
        <v>2381</v>
      </c>
      <c r="G1657" t="s">
        <v>2379</v>
      </c>
      <c r="H1657" t="s">
        <v>2379</v>
      </c>
      <c r="I1657">
        <v>0</v>
      </c>
      <c r="J1657" t="s">
        <v>2379</v>
      </c>
    </row>
    <row r="1658" spans="1:10" x14ac:dyDescent="0.35">
      <c r="A1658" t="s">
        <v>713</v>
      </c>
      <c r="B1658">
        <v>43.34</v>
      </c>
      <c r="C1658" t="str">
        <f t="shared" si="50"/>
        <v>Obesity</v>
      </c>
      <c r="D1658">
        <v>4.91</v>
      </c>
      <c r="E1658" t="str">
        <f t="shared" si="51"/>
        <v>Normal</v>
      </c>
      <c r="F1658" t="s">
        <v>2379</v>
      </c>
      <c r="G1658" t="s">
        <v>2379</v>
      </c>
      <c r="H1658" t="s">
        <v>2379</v>
      </c>
      <c r="I1658">
        <v>1</v>
      </c>
      <c r="J1658" t="s">
        <v>2379</v>
      </c>
    </row>
    <row r="1659" spans="1:10" x14ac:dyDescent="0.35">
      <c r="A1659" t="s">
        <v>712</v>
      </c>
      <c r="B1659">
        <v>31.98</v>
      </c>
      <c r="C1659" t="str">
        <f t="shared" si="50"/>
        <v>Obesity</v>
      </c>
      <c r="D1659">
        <v>4.46</v>
      </c>
      <c r="E1659" t="str">
        <f t="shared" si="51"/>
        <v>Normal</v>
      </c>
      <c r="F1659" t="s">
        <v>2381</v>
      </c>
      <c r="G1659" t="s">
        <v>2379</v>
      </c>
      <c r="H1659" t="s">
        <v>2379</v>
      </c>
      <c r="I1659">
        <v>1</v>
      </c>
      <c r="J1659" t="s">
        <v>2379</v>
      </c>
    </row>
    <row r="1660" spans="1:10" x14ac:dyDescent="0.35">
      <c r="A1660" t="s">
        <v>711</v>
      </c>
      <c r="B1660">
        <v>35.86</v>
      </c>
      <c r="C1660" t="str">
        <f t="shared" si="50"/>
        <v>Obesity</v>
      </c>
      <c r="D1660">
        <v>6.22</v>
      </c>
      <c r="E1660" t="str">
        <f t="shared" si="51"/>
        <v>Prediabetes</v>
      </c>
      <c r="F1660" t="s">
        <v>2379</v>
      </c>
      <c r="G1660" t="s">
        <v>2379</v>
      </c>
      <c r="H1660" t="s">
        <v>2379</v>
      </c>
      <c r="I1660">
        <v>1</v>
      </c>
      <c r="J1660" t="s">
        <v>2379</v>
      </c>
    </row>
    <row r="1661" spans="1:10" x14ac:dyDescent="0.35">
      <c r="A1661" t="s">
        <v>710</v>
      </c>
      <c r="B1661">
        <v>15.2</v>
      </c>
      <c r="C1661" t="str">
        <f t="shared" si="50"/>
        <v>Underweight</v>
      </c>
      <c r="D1661">
        <v>8.82</v>
      </c>
      <c r="E1661" t="str">
        <f t="shared" si="51"/>
        <v>Diabetes</v>
      </c>
      <c r="F1661" t="s">
        <v>2379</v>
      </c>
      <c r="G1661" t="s">
        <v>2379</v>
      </c>
      <c r="H1661" t="s">
        <v>2379</v>
      </c>
      <c r="I1661">
        <v>0</v>
      </c>
      <c r="J1661" t="s">
        <v>2379</v>
      </c>
    </row>
    <row r="1662" spans="1:10" x14ac:dyDescent="0.35">
      <c r="A1662" t="s">
        <v>709</v>
      </c>
      <c r="B1662">
        <v>37.200000000000003</v>
      </c>
      <c r="C1662" t="str">
        <f t="shared" si="50"/>
        <v>Obesity</v>
      </c>
      <c r="D1662">
        <v>10.14</v>
      </c>
      <c r="E1662" t="str">
        <f t="shared" si="51"/>
        <v>Diabetes</v>
      </c>
      <c r="F1662" t="s">
        <v>2379</v>
      </c>
      <c r="G1662" t="s">
        <v>2379</v>
      </c>
      <c r="H1662" t="s">
        <v>2379</v>
      </c>
      <c r="I1662">
        <v>0</v>
      </c>
      <c r="J1662" t="s">
        <v>2379</v>
      </c>
    </row>
    <row r="1663" spans="1:10" x14ac:dyDescent="0.35">
      <c r="A1663" t="s">
        <v>708</v>
      </c>
      <c r="B1663">
        <v>17.91</v>
      </c>
      <c r="C1663" t="str">
        <f t="shared" si="50"/>
        <v>Underweight</v>
      </c>
      <c r="D1663">
        <v>4.66</v>
      </c>
      <c r="E1663" t="str">
        <f t="shared" si="51"/>
        <v>Normal</v>
      </c>
      <c r="F1663" t="s">
        <v>2379</v>
      </c>
      <c r="G1663" t="s">
        <v>2379</v>
      </c>
      <c r="H1663" t="s">
        <v>2379</v>
      </c>
      <c r="I1663">
        <v>2</v>
      </c>
      <c r="J1663" t="s">
        <v>2379</v>
      </c>
    </row>
    <row r="1664" spans="1:10" x14ac:dyDescent="0.35">
      <c r="A1664" t="s">
        <v>707</v>
      </c>
      <c r="B1664">
        <v>20.76</v>
      </c>
      <c r="C1664" t="str">
        <f t="shared" si="50"/>
        <v>Normal Weight</v>
      </c>
      <c r="D1664">
        <v>6.26</v>
      </c>
      <c r="E1664" t="str">
        <f t="shared" si="51"/>
        <v>Prediabetes</v>
      </c>
      <c r="F1664" t="s">
        <v>2379</v>
      </c>
      <c r="G1664" t="s">
        <v>2379</v>
      </c>
      <c r="H1664" t="s">
        <v>2379</v>
      </c>
      <c r="I1664">
        <v>0</v>
      </c>
      <c r="J1664" t="s">
        <v>2379</v>
      </c>
    </row>
    <row r="1665" spans="1:10" x14ac:dyDescent="0.35">
      <c r="A1665" t="s">
        <v>706</v>
      </c>
      <c r="B1665">
        <v>38.99</v>
      </c>
      <c r="C1665" t="str">
        <f t="shared" si="50"/>
        <v>Obesity</v>
      </c>
      <c r="D1665">
        <v>5.21</v>
      </c>
      <c r="E1665" t="str">
        <f t="shared" si="51"/>
        <v>Normal</v>
      </c>
      <c r="F1665" t="s">
        <v>2379</v>
      </c>
      <c r="G1665" t="s">
        <v>2380</v>
      </c>
      <c r="H1665" t="s">
        <v>2379</v>
      </c>
      <c r="I1665">
        <v>1</v>
      </c>
      <c r="J1665" t="s">
        <v>2379</v>
      </c>
    </row>
    <row r="1666" spans="1:10" x14ac:dyDescent="0.35">
      <c r="A1666" t="s">
        <v>705</v>
      </c>
      <c r="B1666">
        <v>42.655000000000001</v>
      </c>
      <c r="C1666" t="str">
        <f t="shared" si="50"/>
        <v>Obesity</v>
      </c>
      <c r="D1666">
        <v>5.94</v>
      </c>
      <c r="E1666" t="str">
        <f t="shared" si="51"/>
        <v>Prediabetes</v>
      </c>
      <c r="F1666" t="s">
        <v>2381</v>
      </c>
      <c r="G1666" t="s">
        <v>2379</v>
      </c>
      <c r="H1666" t="s">
        <v>2381</v>
      </c>
      <c r="I1666">
        <v>1</v>
      </c>
      <c r="J1666" t="s">
        <v>2379</v>
      </c>
    </row>
    <row r="1667" spans="1:10" x14ac:dyDescent="0.35">
      <c r="A1667" t="s">
        <v>704</v>
      </c>
      <c r="B1667">
        <v>30.57</v>
      </c>
      <c r="C1667" t="str">
        <f t="shared" ref="C1667:C1730" si="52">IF(B1667&lt;18.5,"Underweight",
 IF(B1667&lt;=24.9,"Normal Weight",
 IF(B1667&lt;=29.9,"Overweight","Obesity")))</f>
        <v>Obesity</v>
      </c>
      <c r="D1667">
        <v>5.34</v>
      </c>
      <c r="E1667" t="str">
        <f t="shared" ref="E1667:E1730" si="53">IF(D1667&lt;5.7,"Normal",IF(D1667&lt;=6.4,"Prediabetes","Diabetes"))</f>
        <v>Normal</v>
      </c>
      <c r="F1667" t="s">
        <v>2379</v>
      </c>
      <c r="G1667" t="s">
        <v>2379</v>
      </c>
      <c r="H1667" t="s">
        <v>2381</v>
      </c>
      <c r="I1667">
        <v>1</v>
      </c>
      <c r="J1667" t="s">
        <v>2379</v>
      </c>
    </row>
    <row r="1668" spans="1:10" x14ac:dyDescent="0.35">
      <c r="A1668" t="s">
        <v>703</v>
      </c>
      <c r="B1668">
        <v>17.7</v>
      </c>
      <c r="C1668" t="str">
        <f t="shared" si="52"/>
        <v>Underweight</v>
      </c>
      <c r="D1668">
        <v>6.38</v>
      </c>
      <c r="E1668" t="str">
        <f t="shared" si="53"/>
        <v>Prediabetes</v>
      </c>
      <c r="F1668" t="s">
        <v>2379</v>
      </c>
      <c r="G1668" t="s">
        <v>2379</v>
      </c>
      <c r="H1668" t="s">
        <v>2379</v>
      </c>
      <c r="I1668">
        <v>2</v>
      </c>
      <c r="J1668" t="s">
        <v>2379</v>
      </c>
    </row>
    <row r="1669" spans="1:10" x14ac:dyDescent="0.35">
      <c r="A1669" t="s">
        <v>702</v>
      </c>
      <c r="B1669">
        <v>34.770000000000003</v>
      </c>
      <c r="C1669" t="str">
        <f t="shared" si="52"/>
        <v>Obesity</v>
      </c>
      <c r="D1669">
        <v>4.47</v>
      </c>
      <c r="E1669" t="str">
        <f t="shared" si="53"/>
        <v>Normal</v>
      </c>
      <c r="F1669" t="s">
        <v>2379</v>
      </c>
      <c r="G1669" t="s">
        <v>2379</v>
      </c>
      <c r="H1669" t="s">
        <v>2379</v>
      </c>
      <c r="I1669">
        <v>1</v>
      </c>
      <c r="J1669" t="s">
        <v>2379</v>
      </c>
    </row>
    <row r="1670" spans="1:10" x14ac:dyDescent="0.35">
      <c r="A1670" t="s">
        <v>701</v>
      </c>
      <c r="B1670">
        <v>16.88</v>
      </c>
      <c r="C1670" t="str">
        <f t="shared" si="52"/>
        <v>Underweight</v>
      </c>
      <c r="D1670">
        <v>9.9600000000000009</v>
      </c>
      <c r="E1670" t="str">
        <f t="shared" si="53"/>
        <v>Diabetes</v>
      </c>
      <c r="F1670" t="s">
        <v>2379</v>
      </c>
      <c r="G1670" t="s">
        <v>2379</v>
      </c>
      <c r="H1670" t="s">
        <v>2379</v>
      </c>
      <c r="I1670">
        <v>0</v>
      </c>
      <c r="J1670" t="s">
        <v>2379</v>
      </c>
    </row>
    <row r="1671" spans="1:10" x14ac:dyDescent="0.35">
      <c r="A1671" t="s">
        <v>700</v>
      </c>
      <c r="B1671">
        <v>40.26</v>
      </c>
      <c r="C1671" t="str">
        <f t="shared" si="52"/>
        <v>Obesity</v>
      </c>
      <c r="D1671">
        <v>9.92</v>
      </c>
      <c r="E1671" t="str">
        <f t="shared" si="53"/>
        <v>Diabetes</v>
      </c>
      <c r="F1671" t="s">
        <v>2381</v>
      </c>
      <c r="G1671" t="s">
        <v>2379</v>
      </c>
      <c r="H1671" t="s">
        <v>2379</v>
      </c>
      <c r="I1671">
        <v>0</v>
      </c>
      <c r="J1671" t="s">
        <v>2379</v>
      </c>
    </row>
    <row r="1672" spans="1:10" x14ac:dyDescent="0.35">
      <c r="A1672" t="s">
        <v>699</v>
      </c>
      <c r="B1672">
        <v>25.6</v>
      </c>
      <c r="C1672" t="str">
        <f t="shared" si="52"/>
        <v>Overweight</v>
      </c>
      <c r="D1672">
        <v>6.03</v>
      </c>
      <c r="E1672" t="str">
        <f t="shared" si="53"/>
        <v>Prediabetes</v>
      </c>
      <c r="F1672" t="s">
        <v>2379</v>
      </c>
      <c r="G1672" t="s">
        <v>2379</v>
      </c>
      <c r="H1672" t="s">
        <v>2381</v>
      </c>
      <c r="I1672">
        <v>1</v>
      </c>
      <c r="J1672" t="s">
        <v>2379</v>
      </c>
    </row>
    <row r="1673" spans="1:10" x14ac:dyDescent="0.35">
      <c r="A1673" t="s">
        <v>698</v>
      </c>
      <c r="B1673">
        <v>33.549999999999997</v>
      </c>
      <c r="C1673" t="str">
        <f t="shared" si="52"/>
        <v>Obesity</v>
      </c>
      <c r="D1673">
        <v>10.9</v>
      </c>
      <c r="E1673" t="str">
        <f t="shared" si="53"/>
        <v>Diabetes</v>
      </c>
      <c r="F1673" t="s">
        <v>2381</v>
      </c>
      <c r="G1673" t="s">
        <v>2379</v>
      </c>
      <c r="H1673" t="s">
        <v>2379</v>
      </c>
      <c r="I1673">
        <v>0</v>
      </c>
      <c r="J1673" t="s">
        <v>2379</v>
      </c>
    </row>
    <row r="1674" spans="1:10" x14ac:dyDescent="0.35">
      <c r="A1674" t="s">
        <v>697</v>
      </c>
      <c r="B1674">
        <v>16.690000000000001</v>
      </c>
      <c r="C1674" t="str">
        <f t="shared" si="52"/>
        <v>Underweight</v>
      </c>
      <c r="D1674">
        <v>10.66</v>
      </c>
      <c r="E1674" t="str">
        <f t="shared" si="53"/>
        <v>Diabetes</v>
      </c>
      <c r="F1674" t="s">
        <v>2379</v>
      </c>
      <c r="G1674" t="s">
        <v>2379</v>
      </c>
      <c r="H1674" t="s">
        <v>2379</v>
      </c>
      <c r="I1674">
        <v>0</v>
      </c>
      <c r="J1674" t="s">
        <v>2379</v>
      </c>
    </row>
    <row r="1675" spans="1:10" x14ac:dyDescent="0.35">
      <c r="A1675" t="s">
        <v>696</v>
      </c>
      <c r="B1675">
        <v>19.95</v>
      </c>
      <c r="C1675" t="str">
        <f t="shared" si="52"/>
        <v>Normal Weight</v>
      </c>
      <c r="D1675">
        <v>4.05</v>
      </c>
      <c r="E1675" t="str">
        <f t="shared" si="53"/>
        <v>Normal</v>
      </c>
      <c r="F1675" t="s">
        <v>2379</v>
      </c>
      <c r="G1675" t="s">
        <v>2379</v>
      </c>
      <c r="H1675" t="s">
        <v>2379</v>
      </c>
      <c r="I1675">
        <v>1</v>
      </c>
      <c r="J1675" t="s">
        <v>2379</v>
      </c>
    </row>
    <row r="1676" spans="1:10" x14ac:dyDescent="0.35">
      <c r="A1676" t="s">
        <v>695</v>
      </c>
      <c r="B1676">
        <v>17.55</v>
      </c>
      <c r="C1676" t="str">
        <f t="shared" si="52"/>
        <v>Underweight</v>
      </c>
      <c r="D1676">
        <v>4.2300000000000004</v>
      </c>
      <c r="E1676" t="str">
        <f t="shared" si="53"/>
        <v>Normal</v>
      </c>
      <c r="F1676" t="s">
        <v>2379</v>
      </c>
      <c r="G1676" t="s">
        <v>2379</v>
      </c>
      <c r="H1676" t="s">
        <v>2379</v>
      </c>
      <c r="I1676">
        <v>2</v>
      </c>
      <c r="J1676" t="s">
        <v>2379</v>
      </c>
    </row>
    <row r="1677" spans="1:10" x14ac:dyDescent="0.35">
      <c r="A1677" t="s">
        <v>694</v>
      </c>
      <c r="B1677">
        <v>22.01</v>
      </c>
      <c r="C1677" t="str">
        <f t="shared" si="52"/>
        <v>Normal Weight</v>
      </c>
      <c r="D1677">
        <v>5.01</v>
      </c>
      <c r="E1677" t="str">
        <f t="shared" si="53"/>
        <v>Normal</v>
      </c>
      <c r="F1677" t="s">
        <v>2379</v>
      </c>
      <c r="G1677" t="s">
        <v>2379</v>
      </c>
      <c r="H1677" t="s">
        <v>2379</v>
      </c>
      <c r="I1677">
        <v>1</v>
      </c>
      <c r="J1677" t="s">
        <v>2379</v>
      </c>
    </row>
    <row r="1678" spans="1:10" x14ac:dyDescent="0.35">
      <c r="A1678" t="s">
        <v>693</v>
      </c>
      <c r="B1678">
        <v>41.8</v>
      </c>
      <c r="C1678" t="str">
        <f t="shared" si="52"/>
        <v>Obesity</v>
      </c>
      <c r="D1678">
        <v>5.82</v>
      </c>
      <c r="E1678" t="str">
        <f t="shared" si="53"/>
        <v>Prediabetes</v>
      </c>
      <c r="F1678" t="s">
        <v>2381</v>
      </c>
      <c r="G1678" t="s">
        <v>2379</v>
      </c>
      <c r="H1678" t="s">
        <v>2381</v>
      </c>
      <c r="I1678">
        <v>1</v>
      </c>
      <c r="J1678" t="s">
        <v>2379</v>
      </c>
    </row>
    <row r="1679" spans="1:10" x14ac:dyDescent="0.35">
      <c r="A1679" t="s">
        <v>692</v>
      </c>
      <c r="B1679">
        <v>19.170000000000002</v>
      </c>
      <c r="C1679" t="str">
        <f t="shared" si="52"/>
        <v>Normal Weight</v>
      </c>
      <c r="D1679">
        <v>7.94</v>
      </c>
      <c r="E1679" t="str">
        <f t="shared" si="53"/>
        <v>Diabetes</v>
      </c>
      <c r="F1679" t="s">
        <v>2379</v>
      </c>
      <c r="G1679" t="s">
        <v>2379</v>
      </c>
      <c r="H1679" t="s">
        <v>2379</v>
      </c>
      <c r="I1679">
        <v>0</v>
      </c>
      <c r="J1679" t="s">
        <v>2379</v>
      </c>
    </row>
    <row r="1680" spans="1:10" x14ac:dyDescent="0.35">
      <c r="A1680" t="s">
        <v>691</v>
      </c>
      <c r="B1680">
        <v>32.799999999999997</v>
      </c>
      <c r="C1680" t="str">
        <f t="shared" si="52"/>
        <v>Obesity</v>
      </c>
      <c r="D1680">
        <v>6.16</v>
      </c>
      <c r="E1680" t="str">
        <f t="shared" si="53"/>
        <v>Prediabetes</v>
      </c>
      <c r="F1680" t="s">
        <v>2381</v>
      </c>
      <c r="G1680" t="s">
        <v>2379</v>
      </c>
      <c r="H1680" t="s">
        <v>2381</v>
      </c>
      <c r="I1680">
        <v>1</v>
      </c>
      <c r="J1680" t="s">
        <v>2379</v>
      </c>
    </row>
    <row r="1681" spans="1:10" x14ac:dyDescent="0.35">
      <c r="A1681" t="s">
        <v>690</v>
      </c>
      <c r="B1681">
        <v>35.814999999999998</v>
      </c>
      <c r="C1681" t="str">
        <f t="shared" si="52"/>
        <v>Obesity</v>
      </c>
      <c r="D1681">
        <v>4.1500000000000004</v>
      </c>
      <c r="E1681" t="str">
        <f t="shared" si="53"/>
        <v>Normal</v>
      </c>
      <c r="F1681" t="s">
        <v>2379</v>
      </c>
      <c r="G1681" t="s">
        <v>2379</v>
      </c>
      <c r="H1681" t="s">
        <v>2379</v>
      </c>
      <c r="I1681">
        <v>1</v>
      </c>
      <c r="J1681" t="s">
        <v>2379</v>
      </c>
    </row>
    <row r="1682" spans="1:10" x14ac:dyDescent="0.35">
      <c r="A1682" t="s">
        <v>689</v>
      </c>
      <c r="B1682">
        <v>24.3</v>
      </c>
      <c r="C1682" t="str">
        <f t="shared" si="52"/>
        <v>Normal Weight</v>
      </c>
      <c r="D1682">
        <v>6.23</v>
      </c>
      <c r="E1682" t="str">
        <f t="shared" si="53"/>
        <v>Prediabetes</v>
      </c>
      <c r="F1682" t="s">
        <v>2379</v>
      </c>
      <c r="G1682" t="s">
        <v>2379</v>
      </c>
      <c r="H1682" t="s">
        <v>2379</v>
      </c>
      <c r="I1682">
        <v>0</v>
      </c>
      <c r="J1682" t="s">
        <v>2379</v>
      </c>
    </row>
    <row r="1683" spans="1:10" x14ac:dyDescent="0.35">
      <c r="A1683" t="s">
        <v>688</v>
      </c>
      <c r="B1683">
        <v>19.059999999999999</v>
      </c>
      <c r="C1683" t="str">
        <f t="shared" si="52"/>
        <v>Normal Weight</v>
      </c>
      <c r="D1683">
        <v>7.41</v>
      </c>
      <c r="E1683" t="str">
        <f t="shared" si="53"/>
        <v>Diabetes</v>
      </c>
      <c r="F1683" t="s">
        <v>2379</v>
      </c>
      <c r="G1683" t="s">
        <v>2379</v>
      </c>
      <c r="H1683" t="s">
        <v>2379</v>
      </c>
      <c r="I1683">
        <v>0</v>
      </c>
      <c r="J1683" t="s">
        <v>2379</v>
      </c>
    </row>
    <row r="1684" spans="1:10" x14ac:dyDescent="0.35">
      <c r="A1684" t="s">
        <v>687</v>
      </c>
      <c r="B1684">
        <v>33.25</v>
      </c>
      <c r="C1684" t="str">
        <f t="shared" si="52"/>
        <v>Obesity</v>
      </c>
      <c r="D1684">
        <v>5.62</v>
      </c>
      <c r="E1684" t="str">
        <f t="shared" si="53"/>
        <v>Normal</v>
      </c>
      <c r="F1684" t="s">
        <v>2381</v>
      </c>
      <c r="G1684" t="s">
        <v>2379</v>
      </c>
      <c r="H1684" t="s">
        <v>2379</v>
      </c>
      <c r="I1684">
        <v>1</v>
      </c>
      <c r="J1684" t="s">
        <v>2379</v>
      </c>
    </row>
    <row r="1685" spans="1:10" x14ac:dyDescent="0.35">
      <c r="A1685" t="s">
        <v>686</v>
      </c>
      <c r="B1685">
        <v>21.37</v>
      </c>
      <c r="C1685" t="str">
        <f t="shared" si="52"/>
        <v>Normal Weight</v>
      </c>
      <c r="D1685">
        <v>4.54</v>
      </c>
      <c r="E1685" t="str">
        <f t="shared" si="53"/>
        <v>Normal</v>
      </c>
      <c r="F1685" t="s">
        <v>2381</v>
      </c>
      <c r="G1685" t="s">
        <v>2379</v>
      </c>
      <c r="H1685" t="s">
        <v>2381</v>
      </c>
      <c r="I1685">
        <v>1</v>
      </c>
      <c r="J1685" t="s">
        <v>2379</v>
      </c>
    </row>
    <row r="1686" spans="1:10" x14ac:dyDescent="0.35">
      <c r="A1686" t="s">
        <v>685</v>
      </c>
      <c r="B1686">
        <v>34.43</v>
      </c>
      <c r="C1686" t="str">
        <f t="shared" si="52"/>
        <v>Obesity</v>
      </c>
      <c r="D1686">
        <v>8.6199999999999992</v>
      </c>
      <c r="E1686" t="str">
        <f t="shared" si="53"/>
        <v>Diabetes</v>
      </c>
      <c r="F1686" t="s">
        <v>2381</v>
      </c>
      <c r="G1686" t="s">
        <v>2379</v>
      </c>
      <c r="H1686" t="s">
        <v>2379</v>
      </c>
      <c r="I1686">
        <v>1</v>
      </c>
      <c r="J1686" t="s">
        <v>2379</v>
      </c>
    </row>
    <row r="1687" spans="1:10" x14ac:dyDescent="0.35">
      <c r="A1687" t="s">
        <v>684</v>
      </c>
      <c r="B1687">
        <v>20.86</v>
      </c>
      <c r="C1687" t="str">
        <f t="shared" si="52"/>
        <v>Normal Weight</v>
      </c>
      <c r="D1687">
        <v>4.3600000000000003</v>
      </c>
      <c r="E1687" t="str">
        <f t="shared" si="53"/>
        <v>Normal</v>
      </c>
      <c r="F1687" t="s">
        <v>2381</v>
      </c>
      <c r="G1687" t="s">
        <v>2379</v>
      </c>
      <c r="H1687" t="s">
        <v>2379</v>
      </c>
      <c r="I1687">
        <v>0</v>
      </c>
      <c r="J1687" t="s">
        <v>2379</v>
      </c>
    </row>
    <row r="1688" spans="1:10" x14ac:dyDescent="0.35">
      <c r="A1688" t="s">
        <v>683</v>
      </c>
      <c r="B1688">
        <v>18.34</v>
      </c>
      <c r="C1688" t="str">
        <f t="shared" si="52"/>
        <v>Underweight</v>
      </c>
      <c r="D1688">
        <v>10.01</v>
      </c>
      <c r="E1688" t="str">
        <f t="shared" si="53"/>
        <v>Diabetes</v>
      </c>
      <c r="F1688" t="s">
        <v>2379</v>
      </c>
      <c r="G1688" t="s">
        <v>2379</v>
      </c>
      <c r="H1688" t="s">
        <v>2379</v>
      </c>
      <c r="I1688">
        <v>0</v>
      </c>
      <c r="J1688" t="s">
        <v>2379</v>
      </c>
    </row>
    <row r="1689" spans="1:10" x14ac:dyDescent="0.35">
      <c r="A1689" t="s">
        <v>682</v>
      </c>
      <c r="B1689">
        <v>34.15</v>
      </c>
      <c r="C1689" t="str">
        <f t="shared" si="52"/>
        <v>Obesity</v>
      </c>
      <c r="D1689">
        <v>5.42</v>
      </c>
      <c r="E1689" t="str">
        <f t="shared" si="53"/>
        <v>Normal</v>
      </c>
      <c r="F1689" t="s">
        <v>2379</v>
      </c>
      <c r="G1689" t="s">
        <v>2379</v>
      </c>
      <c r="H1689" t="s">
        <v>2379</v>
      </c>
      <c r="I1689">
        <v>0</v>
      </c>
      <c r="J1689" t="s">
        <v>2379</v>
      </c>
    </row>
    <row r="1690" spans="1:10" x14ac:dyDescent="0.35">
      <c r="A1690" t="s">
        <v>681</v>
      </c>
      <c r="B1690">
        <v>18.350000000000001</v>
      </c>
      <c r="C1690" t="str">
        <f t="shared" si="52"/>
        <v>Underweight</v>
      </c>
      <c r="D1690">
        <v>5.12</v>
      </c>
      <c r="E1690" t="str">
        <f t="shared" si="53"/>
        <v>Normal</v>
      </c>
      <c r="F1690" t="s">
        <v>2379</v>
      </c>
      <c r="G1690" t="s">
        <v>2379</v>
      </c>
      <c r="H1690" t="s">
        <v>2379</v>
      </c>
      <c r="I1690">
        <v>0</v>
      </c>
      <c r="J1690" t="s">
        <v>2379</v>
      </c>
    </row>
    <row r="1691" spans="1:10" x14ac:dyDescent="0.35">
      <c r="A1691" t="s">
        <v>680</v>
      </c>
      <c r="B1691">
        <v>22.13</v>
      </c>
      <c r="C1691" t="str">
        <f t="shared" si="52"/>
        <v>Normal Weight</v>
      </c>
      <c r="D1691">
        <v>9.1999999999999993</v>
      </c>
      <c r="E1691" t="str">
        <f t="shared" si="53"/>
        <v>Diabetes</v>
      </c>
      <c r="F1691" t="s">
        <v>2381</v>
      </c>
      <c r="G1691" t="s">
        <v>2379</v>
      </c>
      <c r="H1691" t="s">
        <v>2379</v>
      </c>
      <c r="I1691">
        <v>0</v>
      </c>
      <c r="J1691" t="s">
        <v>2379</v>
      </c>
    </row>
    <row r="1692" spans="1:10" x14ac:dyDescent="0.35">
      <c r="A1692" t="s">
        <v>679</v>
      </c>
      <c r="B1692">
        <v>22.51</v>
      </c>
      <c r="C1692" t="str">
        <f t="shared" si="52"/>
        <v>Normal Weight</v>
      </c>
      <c r="D1692">
        <v>6.08</v>
      </c>
      <c r="E1692" t="str">
        <f t="shared" si="53"/>
        <v>Prediabetes</v>
      </c>
      <c r="F1692" t="s">
        <v>2381</v>
      </c>
      <c r="G1692" t="s">
        <v>2379</v>
      </c>
      <c r="H1692" t="s">
        <v>2379</v>
      </c>
      <c r="I1692">
        <v>1</v>
      </c>
      <c r="J1692" t="s">
        <v>2379</v>
      </c>
    </row>
    <row r="1693" spans="1:10" x14ac:dyDescent="0.35">
      <c r="A1693" t="s">
        <v>678</v>
      </c>
      <c r="B1693">
        <v>31</v>
      </c>
      <c r="C1693" t="str">
        <f t="shared" si="52"/>
        <v>Obesity</v>
      </c>
      <c r="D1693">
        <v>4.7699999999999996</v>
      </c>
      <c r="E1693" t="str">
        <f t="shared" si="53"/>
        <v>Normal</v>
      </c>
      <c r="F1693" t="s">
        <v>2379</v>
      </c>
      <c r="G1693" t="s">
        <v>2379</v>
      </c>
      <c r="H1693" t="s">
        <v>2379</v>
      </c>
      <c r="I1693">
        <v>1</v>
      </c>
      <c r="J1693" t="s">
        <v>2379</v>
      </c>
    </row>
    <row r="1694" spans="1:10" x14ac:dyDescent="0.35">
      <c r="A1694" t="s">
        <v>677</v>
      </c>
      <c r="B1694">
        <v>28.27</v>
      </c>
      <c r="C1694" t="str">
        <f t="shared" si="52"/>
        <v>Overweight</v>
      </c>
      <c r="D1694">
        <v>4.62</v>
      </c>
      <c r="E1694" t="str">
        <f t="shared" si="53"/>
        <v>Normal</v>
      </c>
      <c r="F1694" t="s">
        <v>2379</v>
      </c>
      <c r="G1694" t="s">
        <v>2379</v>
      </c>
      <c r="H1694" t="s">
        <v>2379</v>
      </c>
      <c r="I1694">
        <v>1</v>
      </c>
      <c r="J1694" t="s">
        <v>2379</v>
      </c>
    </row>
    <row r="1695" spans="1:10" x14ac:dyDescent="0.35">
      <c r="A1695" t="s">
        <v>676</v>
      </c>
      <c r="B1695">
        <v>29.92</v>
      </c>
      <c r="C1695" t="str">
        <f t="shared" si="52"/>
        <v>Obesity</v>
      </c>
      <c r="D1695">
        <v>9.07</v>
      </c>
      <c r="E1695" t="str">
        <f t="shared" si="53"/>
        <v>Diabetes</v>
      </c>
      <c r="F1695" t="s">
        <v>2381</v>
      </c>
      <c r="G1695" t="s">
        <v>2379</v>
      </c>
      <c r="H1695" t="s">
        <v>2379</v>
      </c>
      <c r="I1695">
        <v>1</v>
      </c>
      <c r="J1695" t="s">
        <v>2379</v>
      </c>
    </row>
    <row r="1696" spans="1:10" x14ac:dyDescent="0.35">
      <c r="A1696" t="s">
        <v>675</v>
      </c>
      <c r="B1696">
        <v>25.9</v>
      </c>
      <c r="C1696" t="str">
        <f t="shared" si="52"/>
        <v>Overweight</v>
      </c>
      <c r="D1696">
        <v>9.1199999999999992</v>
      </c>
      <c r="E1696" t="str">
        <f t="shared" si="53"/>
        <v>Diabetes</v>
      </c>
      <c r="F1696" t="s">
        <v>2381</v>
      </c>
      <c r="G1696" t="s">
        <v>2379</v>
      </c>
      <c r="H1696" t="s">
        <v>2379</v>
      </c>
      <c r="I1696">
        <v>1</v>
      </c>
      <c r="J1696" t="s">
        <v>2379</v>
      </c>
    </row>
    <row r="1697" spans="1:10" x14ac:dyDescent="0.35">
      <c r="A1697" t="s">
        <v>674</v>
      </c>
      <c r="B1697">
        <v>27.74</v>
      </c>
      <c r="C1697" t="str">
        <f t="shared" si="52"/>
        <v>Overweight</v>
      </c>
      <c r="D1697">
        <v>7.32</v>
      </c>
      <c r="E1697" t="str">
        <f t="shared" si="53"/>
        <v>Diabetes</v>
      </c>
      <c r="F1697" t="s">
        <v>2381</v>
      </c>
      <c r="G1697" t="s">
        <v>2379</v>
      </c>
      <c r="H1697" t="s">
        <v>2379</v>
      </c>
      <c r="I1697">
        <v>1</v>
      </c>
      <c r="J1697" t="s">
        <v>2379</v>
      </c>
    </row>
    <row r="1698" spans="1:10" x14ac:dyDescent="0.35">
      <c r="A1698" t="s">
        <v>673</v>
      </c>
      <c r="B1698">
        <v>17.260000000000002</v>
      </c>
      <c r="C1698" t="str">
        <f t="shared" si="52"/>
        <v>Underweight</v>
      </c>
      <c r="D1698">
        <v>11.73</v>
      </c>
      <c r="E1698" t="str">
        <f t="shared" si="53"/>
        <v>Diabetes</v>
      </c>
      <c r="F1698" t="s">
        <v>2379</v>
      </c>
      <c r="G1698" t="s">
        <v>2379</v>
      </c>
      <c r="H1698" t="s">
        <v>2379</v>
      </c>
      <c r="I1698">
        <v>2</v>
      </c>
      <c r="J1698" t="s">
        <v>2379</v>
      </c>
    </row>
    <row r="1699" spans="1:10" x14ac:dyDescent="0.35">
      <c r="A1699" t="s">
        <v>672</v>
      </c>
      <c r="B1699">
        <v>19.855</v>
      </c>
      <c r="C1699" t="str">
        <f t="shared" si="52"/>
        <v>Normal Weight</v>
      </c>
      <c r="D1699">
        <v>6.64</v>
      </c>
      <c r="E1699" t="str">
        <f t="shared" si="53"/>
        <v>Diabetes</v>
      </c>
      <c r="F1699" t="s">
        <v>2381</v>
      </c>
      <c r="G1699" t="s">
        <v>2379</v>
      </c>
      <c r="H1699" t="s">
        <v>2379</v>
      </c>
      <c r="I1699">
        <v>1</v>
      </c>
      <c r="J1699" t="s">
        <v>2379</v>
      </c>
    </row>
    <row r="1700" spans="1:10" x14ac:dyDescent="0.35">
      <c r="A1700" t="s">
        <v>671</v>
      </c>
      <c r="B1700">
        <v>41.69</v>
      </c>
      <c r="C1700" t="str">
        <f t="shared" si="52"/>
        <v>Obesity</v>
      </c>
      <c r="D1700">
        <v>5.78</v>
      </c>
      <c r="E1700" t="str">
        <f t="shared" si="53"/>
        <v>Prediabetes</v>
      </c>
      <c r="F1700" t="s">
        <v>2379</v>
      </c>
      <c r="G1700" t="s">
        <v>2379</v>
      </c>
      <c r="H1700" t="s">
        <v>2379</v>
      </c>
      <c r="I1700">
        <v>0</v>
      </c>
      <c r="J1700" t="s">
        <v>2379</v>
      </c>
    </row>
    <row r="1701" spans="1:10" x14ac:dyDescent="0.35">
      <c r="A1701" t="s">
        <v>670</v>
      </c>
      <c r="B1701">
        <v>16.12</v>
      </c>
      <c r="C1701" t="str">
        <f t="shared" si="52"/>
        <v>Underweight</v>
      </c>
      <c r="D1701">
        <v>10.45</v>
      </c>
      <c r="E1701" t="str">
        <f t="shared" si="53"/>
        <v>Diabetes</v>
      </c>
      <c r="F1701" t="s">
        <v>2379</v>
      </c>
      <c r="G1701" t="s">
        <v>2379</v>
      </c>
      <c r="H1701" t="s">
        <v>2379</v>
      </c>
      <c r="I1701">
        <v>0</v>
      </c>
      <c r="J1701" t="s">
        <v>2379</v>
      </c>
    </row>
    <row r="1702" spans="1:10" x14ac:dyDescent="0.35">
      <c r="A1702" t="s">
        <v>669</v>
      </c>
      <c r="B1702">
        <v>37.43</v>
      </c>
      <c r="C1702" t="str">
        <f t="shared" si="52"/>
        <v>Obesity</v>
      </c>
      <c r="D1702">
        <v>4.5199999999999996</v>
      </c>
      <c r="E1702" t="str">
        <f t="shared" si="53"/>
        <v>Normal</v>
      </c>
      <c r="F1702" t="s">
        <v>2379</v>
      </c>
      <c r="G1702" t="s">
        <v>2379</v>
      </c>
      <c r="H1702" t="s">
        <v>2379</v>
      </c>
      <c r="I1702">
        <v>1</v>
      </c>
      <c r="J1702" t="s">
        <v>2379</v>
      </c>
    </row>
    <row r="1703" spans="1:10" x14ac:dyDescent="0.35">
      <c r="A1703" t="s">
        <v>668</v>
      </c>
      <c r="B1703">
        <v>31.065000000000001</v>
      </c>
      <c r="C1703" t="str">
        <f t="shared" si="52"/>
        <v>Obesity</v>
      </c>
      <c r="D1703">
        <v>5.71</v>
      </c>
      <c r="E1703" t="str">
        <f t="shared" si="53"/>
        <v>Prediabetes</v>
      </c>
      <c r="F1703" t="s">
        <v>2379</v>
      </c>
      <c r="G1703" t="s">
        <v>2379</v>
      </c>
      <c r="H1703" t="s">
        <v>2379</v>
      </c>
      <c r="I1703">
        <v>0</v>
      </c>
      <c r="J1703" t="s">
        <v>2379</v>
      </c>
    </row>
    <row r="1704" spans="1:10" x14ac:dyDescent="0.35">
      <c r="A1704" t="s">
        <v>667</v>
      </c>
      <c r="B1704">
        <v>25.08</v>
      </c>
      <c r="C1704" t="str">
        <f t="shared" si="52"/>
        <v>Overweight</v>
      </c>
      <c r="D1704">
        <v>4.7699999999999996</v>
      </c>
      <c r="E1704" t="str">
        <f t="shared" si="53"/>
        <v>Normal</v>
      </c>
      <c r="F1704" t="s">
        <v>2379</v>
      </c>
      <c r="G1704" t="s">
        <v>2379</v>
      </c>
      <c r="H1704" t="s">
        <v>2379</v>
      </c>
      <c r="I1704">
        <v>0</v>
      </c>
      <c r="J1704" t="s">
        <v>2379</v>
      </c>
    </row>
    <row r="1705" spans="1:10" x14ac:dyDescent="0.35">
      <c r="A1705" t="s">
        <v>666</v>
      </c>
      <c r="B1705">
        <v>15.2</v>
      </c>
      <c r="C1705" t="str">
        <f t="shared" si="52"/>
        <v>Underweight</v>
      </c>
      <c r="D1705">
        <v>7.81</v>
      </c>
      <c r="E1705" t="str">
        <f t="shared" si="53"/>
        <v>Diabetes</v>
      </c>
      <c r="F1705" t="s">
        <v>2381</v>
      </c>
      <c r="G1705" t="s">
        <v>2379</v>
      </c>
      <c r="H1705" t="s">
        <v>2379</v>
      </c>
      <c r="I1705">
        <v>1</v>
      </c>
      <c r="J1705" t="s">
        <v>2379</v>
      </c>
    </row>
    <row r="1706" spans="1:10" x14ac:dyDescent="0.35">
      <c r="A1706" t="s">
        <v>665</v>
      </c>
      <c r="B1706">
        <v>22.34</v>
      </c>
      <c r="C1706" t="str">
        <f t="shared" si="52"/>
        <v>Normal Weight</v>
      </c>
      <c r="D1706">
        <v>5.19</v>
      </c>
      <c r="E1706" t="str">
        <f t="shared" si="53"/>
        <v>Normal</v>
      </c>
      <c r="F1706" t="s">
        <v>2381</v>
      </c>
      <c r="G1706" t="s">
        <v>2379</v>
      </c>
      <c r="H1706" t="s">
        <v>2379</v>
      </c>
      <c r="I1706">
        <v>0</v>
      </c>
      <c r="J1706" t="s">
        <v>2379</v>
      </c>
    </row>
    <row r="1707" spans="1:10" x14ac:dyDescent="0.35">
      <c r="A1707" t="s">
        <v>664</v>
      </c>
      <c r="B1707">
        <v>40.15</v>
      </c>
      <c r="C1707" t="str">
        <f t="shared" si="52"/>
        <v>Obesity</v>
      </c>
      <c r="D1707">
        <v>5.93</v>
      </c>
      <c r="E1707" t="str">
        <f t="shared" si="53"/>
        <v>Prediabetes</v>
      </c>
      <c r="F1707" t="s">
        <v>2379</v>
      </c>
      <c r="G1707" t="s">
        <v>2379</v>
      </c>
      <c r="H1707" t="s">
        <v>2379</v>
      </c>
      <c r="I1707">
        <v>1</v>
      </c>
      <c r="J1707" t="s">
        <v>2379</v>
      </c>
    </row>
    <row r="1708" spans="1:10" x14ac:dyDescent="0.35">
      <c r="A1708" t="s">
        <v>663</v>
      </c>
      <c r="B1708">
        <v>37.729999999999997</v>
      </c>
      <c r="C1708" t="str">
        <f t="shared" si="52"/>
        <v>Obesity</v>
      </c>
      <c r="D1708">
        <v>6.29</v>
      </c>
      <c r="E1708" t="str">
        <f t="shared" si="53"/>
        <v>Prediabetes</v>
      </c>
      <c r="F1708" t="s">
        <v>2379</v>
      </c>
      <c r="G1708" t="s">
        <v>2379</v>
      </c>
      <c r="H1708" t="s">
        <v>2379</v>
      </c>
      <c r="I1708">
        <v>1</v>
      </c>
      <c r="J1708" t="s">
        <v>2379</v>
      </c>
    </row>
    <row r="1709" spans="1:10" x14ac:dyDescent="0.35">
      <c r="A1709" t="s">
        <v>662</v>
      </c>
      <c r="B1709">
        <v>25.35</v>
      </c>
      <c r="C1709" t="str">
        <f t="shared" si="52"/>
        <v>Overweight</v>
      </c>
      <c r="D1709">
        <v>4.9000000000000004</v>
      </c>
      <c r="E1709" t="str">
        <f t="shared" si="53"/>
        <v>Normal</v>
      </c>
      <c r="F1709" t="s">
        <v>2379</v>
      </c>
      <c r="G1709" t="s">
        <v>2379</v>
      </c>
      <c r="H1709" t="s">
        <v>2379</v>
      </c>
      <c r="I1709">
        <v>0</v>
      </c>
      <c r="J1709" t="s">
        <v>2379</v>
      </c>
    </row>
    <row r="1710" spans="1:10" x14ac:dyDescent="0.35">
      <c r="A1710" t="s">
        <v>661</v>
      </c>
      <c r="B1710">
        <v>26.41</v>
      </c>
      <c r="C1710" t="str">
        <f t="shared" si="52"/>
        <v>Overweight</v>
      </c>
      <c r="D1710">
        <v>5.07</v>
      </c>
      <c r="E1710" t="str">
        <f t="shared" si="53"/>
        <v>Normal</v>
      </c>
      <c r="F1710" t="s">
        <v>2381</v>
      </c>
      <c r="G1710" t="s">
        <v>2379</v>
      </c>
      <c r="H1710" t="s">
        <v>2379</v>
      </c>
      <c r="I1710">
        <v>1</v>
      </c>
      <c r="J1710" t="s">
        <v>2379</v>
      </c>
    </row>
    <row r="1711" spans="1:10" x14ac:dyDescent="0.35">
      <c r="A1711" t="s">
        <v>660</v>
      </c>
      <c r="B1711">
        <v>27.6</v>
      </c>
      <c r="C1711" t="str">
        <f t="shared" si="52"/>
        <v>Overweight</v>
      </c>
      <c r="D1711">
        <v>5.33</v>
      </c>
      <c r="E1711" t="str">
        <f t="shared" si="53"/>
        <v>Normal</v>
      </c>
      <c r="F1711" t="s">
        <v>2379</v>
      </c>
      <c r="G1711" t="s">
        <v>2379</v>
      </c>
      <c r="H1711" t="s">
        <v>2379</v>
      </c>
      <c r="I1711">
        <v>1</v>
      </c>
      <c r="J1711" t="s">
        <v>2379</v>
      </c>
    </row>
    <row r="1712" spans="1:10" x14ac:dyDescent="0.35">
      <c r="A1712" t="s">
        <v>659</v>
      </c>
      <c r="B1712">
        <v>33.82</v>
      </c>
      <c r="C1712" t="str">
        <f t="shared" si="52"/>
        <v>Obesity</v>
      </c>
      <c r="D1712">
        <v>8.93</v>
      </c>
      <c r="E1712" t="str">
        <f t="shared" si="53"/>
        <v>Diabetes</v>
      </c>
      <c r="F1712" t="s">
        <v>2381</v>
      </c>
      <c r="G1712" t="s">
        <v>2379</v>
      </c>
      <c r="H1712" t="s">
        <v>2379</v>
      </c>
      <c r="I1712">
        <v>1</v>
      </c>
      <c r="J1712" t="s">
        <v>2379</v>
      </c>
    </row>
    <row r="1713" spans="1:10" x14ac:dyDescent="0.35">
      <c r="A1713" t="s">
        <v>658</v>
      </c>
      <c r="B1713">
        <v>32.9</v>
      </c>
      <c r="C1713" t="str">
        <f t="shared" si="52"/>
        <v>Obesity</v>
      </c>
      <c r="D1713">
        <v>4.3499999999999996</v>
      </c>
      <c r="E1713" t="str">
        <f t="shared" si="53"/>
        <v>Normal</v>
      </c>
      <c r="F1713" t="s">
        <v>2379</v>
      </c>
      <c r="G1713" t="s">
        <v>2379</v>
      </c>
      <c r="H1713" t="s">
        <v>2379</v>
      </c>
      <c r="I1713">
        <v>0</v>
      </c>
      <c r="J1713" t="s">
        <v>2379</v>
      </c>
    </row>
    <row r="1714" spans="1:10" x14ac:dyDescent="0.35">
      <c r="A1714" t="s">
        <v>657</v>
      </c>
      <c r="B1714">
        <v>30.875</v>
      </c>
      <c r="C1714" t="str">
        <f t="shared" si="52"/>
        <v>Obesity</v>
      </c>
      <c r="D1714">
        <v>9.5399999999999991</v>
      </c>
      <c r="E1714" t="str">
        <f t="shared" si="53"/>
        <v>Diabetes</v>
      </c>
      <c r="F1714" t="s">
        <v>2381</v>
      </c>
      <c r="G1714" t="s">
        <v>2379</v>
      </c>
      <c r="H1714" t="s">
        <v>2379</v>
      </c>
      <c r="I1714">
        <v>1</v>
      </c>
      <c r="J1714" t="s">
        <v>2379</v>
      </c>
    </row>
    <row r="1715" spans="1:10" x14ac:dyDescent="0.35">
      <c r="A1715" t="s">
        <v>656</v>
      </c>
      <c r="B1715">
        <v>32.64</v>
      </c>
      <c r="C1715" t="str">
        <f t="shared" si="52"/>
        <v>Obesity</v>
      </c>
      <c r="D1715">
        <v>5.91</v>
      </c>
      <c r="E1715" t="str">
        <f t="shared" si="53"/>
        <v>Prediabetes</v>
      </c>
      <c r="F1715" t="s">
        <v>2379</v>
      </c>
      <c r="G1715" t="s">
        <v>2379</v>
      </c>
      <c r="H1715" t="s">
        <v>2379</v>
      </c>
      <c r="I1715">
        <v>0</v>
      </c>
      <c r="J1715" t="s">
        <v>2379</v>
      </c>
    </row>
    <row r="1716" spans="1:10" x14ac:dyDescent="0.35">
      <c r="A1716" t="s">
        <v>655</v>
      </c>
      <c r="B1716">
        <v>22.135000000000002</v>
      </c>
      <c r="C1716" t="str">
        <f t="shared" si="52"/>
        <v>Normal Weight</v>
      </c>
      <c r="D1716">
        <v>5.0999999999999996</v>
      </c>
      <c r="E1716" t="str">
        <f t="shared" si="53"/>
        <v>Normal</v>
      </c>
      <c r="F1716" t="s">
        <v>2379</v>
      </c>
      <c r="G1716" t="s">
        <v>2379</v>
      </c>
      <c r="H1716" t="s">
        <v>2379</v>
      </c>
      <c r="I1716">
        <v>0</v>
      </c>
      <c r="J1716" t="s">
        <v>2379</v>
      </c>
    </row>
    <row r="1717" spans="1:10" x14ac:dyDescent="0.35">
      <c r="A1717" t="s">
        <v>654</v>
      </c>
      <c r="B1717">
        <v>16.53</v>
      </c>
      <c r="C1717" t="str">
        <f t="shared" si="52"/>
        <v>Underweight</v>
      </c>
      <c r="D1717">
        <v>5.08</v>
      </c>
      <c r="E1717" t="str">
        <f t="shared" si="53"/>
        <v>Normal</v>
      </c>
      <c r="F1717" t="s">
        <v>2379</v>
      </c>
      <c r="G1717" t="s">
        <v>2379</v>
      </c>
      <c r="H1717" t="s">
        <v>2379</v>
      </c>
      <c r="I1717">
        <v>2</v>
      </c>
      <c r="J1717" t="s">
        <v>2379</v>
      </c>
    </row>
    <row r="1718" spans="1:10" x14ac:dyDescent="0.35">
      <c r="A1718" t="s">
        <v>653</v>
      </c>
      <c r="B1718">
        <v>32.774999999999999</v>
      </c>
      <c r="C1718" t="str">
        <f t="shared" si="52"/>
        <v>Obesity</v>
      </c>
      <c r="D1718">
        <v>4.75</v>
      </c>
      <c r="E1718" t="str">
        <f t="shared" si="53"/>
        <v>Normal</v>
      </c>
      <c r="F1718" t="s">
        <v>2379</v>
      </c>
      <c r="G1718" t="s">
        <v>2379</v>
      </c>
      <c r="H1718" t="s">
        <v>2379</v>
      </c>
      <c r="I1718">
        <v>0</v>
      </c>
      <c r="J1718" t="s">
        <v>2379</v>
      </c>
    </row>
    <row r="1719" spans="1:10" x14ac:dyDescent="0.35">
      <c r="A1719" t="s">
        <v>652</v>
      </c>
      <c r="B1719">
        <v>30.9</v>
      </c>
      <c r="C1719" t="str">
        <f t="shared" si="52"/>
        <v>Obesity</v>
      </c>
      <c r="D1719">
        <v>6.05</v>
      </c>
      <c r="E1719" t="str">
        <f t="shared" si="53"/>
        <v>Prediabetes</v>
      </c>
      <c r="F1719" t="s">
        <v>2379</v>
      </c>
      <c r="G1719" t="s">
        <v>2379</v>
      </c>
      <c r="H1719" t="s">
        <v>2379</v>
      </c>
      <c r="I1719">
        <v>1</v>
      </c>
      <c r="J1719" t="s">
        <v>2379</v>
      </c>
    </row>
    <row r="1720" spans="1:10" x14ac:dyDescent="0.35">
      <c r="A1720" t="s">
        <v>651</v>
      </c>
      <c r="B1720">
        <v>15.58</v>
      </c>
      <c r="C1720" t="str">
        <f t="shared" si="52"/>
        <v>Underweight</v>
      </c>
      <c r="D1720">
        <v>11.56</v>
      </c>
      <c r="E1720" t="str">
        <f t="shared" si="53"/>
        <v>Diabetes</v>
      </c>
      <c r="F1720" t="s">
        <v>2379</v>
      </c>
      <c r="G1720" t="s">
        <v>2379</v>
      </c>
      <c r="H1720" t="s">
        <v>2379</v>
      </c>
      <c r="I1720">
        <v>0</v>
      </c>
      <c r="J1720" t="s">
        <v>2379</v>
      </c>
    </row>
    <row r="1721" spans="1:10" x14ac:dyDescent="0.35">
      <c r="A1721" t="s">
        <v>650</v>
      </c>
      <c r="B1721">
        <v>26.315000000000001</v>
      </c>
      <c r="C1721" t="str">
        <f t="shared" si="52"/>
        <v>Overweight</v>
      </c>
      <c r="D1721">
        <v>5.76</v>
      </c>
      <c r="E1721" t="str">
        <f t="shared" si="53"/>
        <v>Prediabetes</v>
      </c>
      <c r="F1721" t="s">
        <v>2379</v>
      </c>
      <c r="G1721" t="s">
        <v>2379</v>
      </c>
      <c r="H1721" t="s">
        <v>2379</v>
      </c>
      <c r="I1721">
        <v>0</v>
      </c>
      <c r="J1721" t="s">
        <v>2379</v>
      </c>
    </row>
    <row r="1722" spans="1:10" x14ac:dyDescent="0.35">
      <c r="A1722" t="s">
        <v>649</v>
      </c>
      <c r="B1722">
        <v>35.61</v>
      </c>
      <c r="C1722" t="str">
        <f t="shared" si="52"/>
        <v>Obesity</v>
      </c>
      <c r="D1722">
        <v>5.65</v>
      </c>
      <c r="E1722" t="str">
        <f t="shared" si="53"/>
        <v>Normal</v>
      </c>
      <c r="F1722" t="s">
        <v>2379</v>
      </c>
      <c r="G1722" t="s">
        <v>2380</v>
      </c>
      <c r="H1722" t="s">
        <v>2379</v>
      </c>
      <c r="I1722">
        <v>1</v>
      </c>
      <c r="J1722" t="s">
        <v>2379</v>
      </c>
    </row>
    <row r="1723" spans="1:10" x14ac:dyDescent="0.35">
      <c r="A1723" t="s">
        <v>648</v>
      </c>
      <c r="B1723">
        <v>37.56</v>
      </c>
      <c r="C1723" t="str">
        <f t="shared" si="52"/>
        <v>Obesity</v>
      </c>
      <c r="D1723">
        <v>5.88</v>
      </c>
      <c r="E1723" t="str">
        <f t="shared" si="53"/>
        <v>Prediabetes</v>
      </c>
      <c r="F1723" t="s">
        <v>2379</v>
      </c>
      <c r="G1723" t="s">
        <v>2380</v>
      </c>
      <c r="H1723" t="s">
        <v>2379</v>
      </c>
      <c r="I1723">
        <v>1</v>
      </c>
      <c r="J1723" t="s">
        <v>2379</v>
      </c>
    </row>
    <row r="1724" spans="1:10" x14ac:dyDescent="0.35">
      <c r="A1724" t="s">
        <v>647</v>
      </c>
      <c r="B1724">
        <v>15.49</v>
      </c>
      <c r="C1724" t="str">
        <f t="shared" si="52"/>
        <v>Underweight</v>
      </c>
      <c r="D1724">
        <v>9.6</v>
      </c>
      <c r="E1724" t="str">
        <f t="shared" si="53"/>
        <v>Diabetes</v>
      </c>
      <c r="F1724" t="s">
        <v>2379</v>
      </c>
      <c r="G1724" t="s">
        <v>2379</v>
      </c>
      <c r="H1724" t="s">
        <v>2379</v>
      </c>
      <c r="I1724">
        <v>0</v>
      </c>
      <c r="J1724" t="s">
        <v>2379</v>
      </c>
    </row>
    <row r="1725" spans="1:10" x14ac:dyDescent="0.35">
      <c r="A1725" t="s">
        <v>646</v>
      </c>
      <c r="B1725">
        <v>23.48</v>
      </c>
      <c r="C1725" t="str">
        <f t="shared" si="52"/>
        <v>Normal Weight</v>
      </c>
      <c r="D1725">
        <v>6.24</v>
      </c>
      <c r="E1725" t="str">
        <f t="shared" si="53"/>
        <v>Prediabetes</v>
      </c>
      <c r="F1725" t="s">
        <v>2379</v>
      </c>
      <c r="G1725" t="s">
        <v>2379</v>
      </c>
      <c r="H1725" t="s">
        <v>2379</v>
      </c>
      <c r="I1725">
        <v>1</v>
      </c>
      <c r="J1725" t="s">
        <v>2379</v>
      </c>
    </row>
    <row r="1726" spans="1:10" x14ac:dyDescent="0.35">
      <c r="A1726" t="s">
        <v>645</v>
      </c>
      <c r="B1726">
        <v>30.02</v>
      </c>
      <c r="C1726" t="str">
        <f t="shared" si="52"/>
        <v>Obesity</v>
      </c>
      <c r="D1726">
        <v>7.63</v>
      </c>
      <c r="E1726" t="str">
        <f t="shared" si="53"/>
        <v>Diabetes</v>
      </c>
      <c r="F1726" t="s">
        <v>2381</v>
      </c>
      <c r="G1726" t="s">
        <v>2379</v>
      </c>
      <c r="H1726" t="s">
        <v>2379</v>
      </c>
      <c r="I1726">
        <v>1</v>
      </c>
      <c r="J1726" t="s">
        <v>2379</v>
      </c>
    </row>
    <row r="1727" spans="1:10" x14ac:dyDescent="0.35">
      <c r="A1727" t="s">
        <v>644</v>
      </c>
      <c r="B1727">
        <v>26.885000000000002</v>
      </c>
      <c r="C1727" t="str">
        <f t="shared" si="52"/>
        <v>Overweight</v>
      </c>
      <c r="D1727">
        <v>8.66</v>
      </c>
      <c r="E1727" t="str">
        <f t="shared" si="53"/>
        <v>Diabetes</v>
      </c>
      <c r="F1727" t="s">
        <v>2381</v>
      </c>
      <c r="G1727" t="s">
        <v>2379</v>
      </c>
      <c r="H1727" t="s">
        <v>2379</v>
      </c>
      <c r="I1727">
        <v>1</v>
      </c>
      <c r="J1727" t="s">
        <v>2379</v>
      </c>
    </row>
    <row r="1728" spans="1:10" x14ac:dyDescent="0.35">
      <c r="A1728" t="s">
        <v>643</v>
      </c>
      <c r="B1728">
        <v>25.84</v>
      </c>
      <c r="C1728" t="str">
        <f t="shared" si="52"/>
        <v>Overweight</v>
      </c>
      <c r="D1728">
        <v>8.5500000000000007</v>
      </c>
      <c r="E1728" t="str">
        <f t="shared" si="53"/>
        <v>Diabetes</v>
      </c>
      <c r="F1728" t="s">
        <v>2381</v>
      </c>
      <c r="G1728" t="s">
        <v>2379</v>
      </c>
      <c r="H1728" t="s">
        <v>2379</v>
      </c>
      <c r="I1728">
        <v>1</v>
      </c>
      <c r="J1728" t="s">
        <v>2379</v>
      </c>
    </row>
    <row r="1729" spans="1:10" x14ac:dyDescent="0.35">
      <c r="A1729" t="s">
        <v>642</v>
      </c>
      <c r="B1729">
        <v>27.454999999999998</v>
      </c>
      <c r="C1729" t="str">
        <f t="shared" si="52"/>
        <v>Overweight</v>
      </c>
      <c r="D1729">
        <v>4.54</v>
      </c>
      <c r="E1729" t="str">
        <f t="shared" si="53"/>
        <v>Normal</v>
      </c>
      <c r="F1729" t="s">
        <v>2379</v>
      </c>
      <c r="G1729" t="s">
        <v>2379</v>
      </c>
      <c r="H1729" t="s">
        <v>2379</v>
      </c>
      <c r="I1729">
        <v>0</v>
      </c>
      <c r="J1729" t="s">
        <v>2379</v>
      </c>
    </row>
    <row r="1730" spans="1:10" x14ac:dyDescent="0.35">
      <c r="A1730" t="s">
        <v>641</v>
      </c>
      <c r="B1730">
        <v>24.605</v>
      </c>
      <c r="C1730" t="str">
        <f t="shared" si="52"/>
        <v>Normal Weight</v>
      </c>
      <c r="D1730">
        <v>5.7</v>
      </c>
      <c r="E1730" t="str">
        <f t="shared" si="53"/>
        <v>Prediabetes</v>
      </c>
      <c r="F1730" t="s">
        <v>2379</v>
      </c>
      <c r="G1730" t="s">
        <v>2379</v>
      </c>
      <c r="H1730" t="s">
        <v>2379</v>
      </c>
      <c r="I1730">
        <v>0</v>
      </c>
      <c r="J1730" t="s">
        <v>2379</v>
      </c>
    </row>
    <row r="1731" spans="1:10" x14ac:dyDescent="0.35">
      <c r="A1731" t="s">
        <v>640</v>
      </c>
      <c r="B1731">
        <v>30.8</v>
      </c>
      <c r="C1731" t="str">
        <f t="shared" ref="C1731:C1794" si="54">IF(B1731&lt;18.5,"Underweight",
 IF(B1731&lt;=24.9,"Normal Weight",
 IF(B1731&lt;=29.9,"Overweight","Obesity")))</f>
        <v>Obesity</v>
      </c>
      <c r="D1731">
        <v>5.07</v>
      </c>
      <c r="E1731" t="str">
        <f t="shared" ref="E1731:E1794" si="55">IF(D1731&lt;5.7,"Normal",IF(D1731&lt;=6.4,"Prediabetes","Diabetes"))</f>
        <v>Normal</v>
      </c>
      <c r="F1731" t="s">
        <v>2379</v>
      </c>
      <c r="G1731" t="s">
        <v>2379</v>
      </c>
      <c r="H1731" t="s">
        <v>2379</v>
      </c>
      <c r="I1731">
        <v>0</v>
      </c>
      <c r="J1731" t="s">
        <v>2379</v>
      </c>
    </row>
    <row r="1732" spans="1:10" x14ac:dyDescent="0.35">
      <c r="A1732" t="s">
        <v>639</v>
      </c>
      <c r="B1732">
        <v>34.799999999999997</v>
      </c>
      <c r="C1732" t="str">
        <f t="shared" si="54"/>
        <v>Obesity</v>
      </c>
      <c r="D1732">
        <v>4.38</v>
      </c>
      <c r="E1732" t="str">
        <f t="shared" si="55"/>
        <v>Normal</v>
      </c>
      <c r="F1732" t="s">
        <v>2379</v>
      </c>
      <c r="G1732" t="s">
        <v>2379</v>
      </c>
      <c r="H1732" t="s">
        <v>2379</v>
      </c>
      <c r="I1732">
        <v>1</v>
      </c>
      <c r="J1732" t="s">
        <v>2379</v>
      </c>
    </row>
    <row r="1733" spans="1:10" x14ac:dyDescent="0.35">
      <c r="A1733" t="s">
        <v>638</v>
      </c>
      <c r="B1733">
        <v>34.21</v>
      </c>
      <c r="C1733" t="str">
        <f t="shared" si="54"/>
        <v>Obesity</v>
      </c>
      <c r="D1733">
        <v>4.54</v>
      </c>
      <c r="E1733" t="str">
        <f t="shared" si="55"/>
        <v>Normal</v>
      </c>
      <c r="F1733" t="s">
        <v>2379</v>
      </c>
      <c r="G1733" t="s">
        <v>2379</v>
      </c>
      <c r="H1733" t="s">
        <v>2379</v>
      </c>
      <c r="I1733">
        <v>1</v>
      </c>
      <c r="J1733" t="s">
        <v>2379</v>
      </c>
    </row>
    <row r="1734" spans="1:10" x14ac:dyDescent="0.35">
      <c r="A1734" t="s">
        <v>637</v>
      </c>
      <c r="B1734">
        <v>31</v>
      </c>
      <c r="C1734" t="str">
        <f t="shared" si="54"/>
        <v>Obesity</v>
      </c>
      <c r="D1734">
        <v>5.38</v>
      </c>
      <c r="E1734" t="str">
        <f t="shared" si="55"/>
        <v>Normal</v>
      </c>
      <c r="F1734" t="s">
        <v>2379</v>
      </c>
      <c r="G1734" t="s">
        <v>2379</v>
      </c>
      <c r="H1734" t="s">
        <v>2379</v>
      </c>
      <c r="I1734">
        <v>1</v>
      </c>
      <c r="J1734" t="s">
        <v>2379</v>
      </c>
    </row>
    <row r="1735" spans="1:10" x14ac:dyDescent="0.35">
      <c r="A1735" t="s">
        <v>636</v>
      </c>
      <c r="B1735">
        <v>26.125</v>
      </c>
      <c r="C1735" t="str">
        <f t="shared" si="54"/>
        <v>Overweight</v>
      </c>
      <c r="D1735">
        <v>5.55</v>
      </c>
      <c r="E1735" t="str">
        <f t="shared" si="55"/>
        <v>Normal</v>
      </c>
      <c r="F1735" t="s">
        <v>2379</v>
      </c>
      <c r="G1735" t="s">
        <v>2379</v>
      </c>
      <c r="H1735" t="s">
        <v>2379</v>
      </c>
      <c r="I1735">
        <v>1</v>
      </c>
      <c r="J1735" t="s">
        <v>2379</v>
      </c>
    </row>
    <row r="1736" spans="1:10" x14ac:dyDescent="0.35">
      <c r="A1736" t="s">
        <v>635</v>
      </c>
      <c r="B1736">
        <v>30.13</v>
      </c>
      <c r="C1736" t="str">
        <f t="shared" si="54"/>
        <v>Obesity</v>
      </c>
      <c r="D1736">
        <v>4.03</v>
      </c>
      <c r="E1736" t="str">
        <f t="shared" si="55"/>
        <v>Normal</v>
      </c>
      <c r="F1736" t="s">
        <v>2381</v>
      </c>
      <c r="G1736" t="s">
        <v>2379</v>
      </c>
      <c r="H1736" t="s">
        <v>2379</v>
      </c>
      <c r="I1736">
        <v>1</v>
      </c>
      <c r="J1736" t="s">
        <v>2379</v>
      </c>
    </row>
    <row r="1737" spans="1:10" x14ac:dyDescent="0.35">
      <c r="A1737" t="s">
        <v>634</v>
      </c>
      <c r="B1737">
        <v>34.19</v>
      </c>
      <c r="C1737" t="str">
        <f t="shared" si="54"/>
        <v>Obesity</v>
      </c>
      <c r="D1737">
        <v>4.1900000000000004</v>
      </c>
      <c r="E1737" t="str">
        <f t="shared" si="55"/>
        <v>Normal</v>
      </c>
      <c r="F1737" t="s">
        <v>2379</v>
      </c>
      <c r="G1737" t="s">
        <v>2379</v>
      </c>
      <c r="H1737" t="s">
        <v>2379</v>
      </c>
      <c r="I1737">
        <v>0</v>
      </c>
      <c r="J1737" t="s">
        <v>2379</v>
      </c>
    </row>
    <row r="1738" spans="1:10" x14ac:dyDescent="0.35">
      <c r="A1738" t="s">
        <v>633</v>
      </c>
      <c r="B1738">
        <v>22.515000000000001</v>
      </c>
      <c r="C1738" t="str">
        <f t="shared" si="54"/>
        <v>Normal Weight</v>
      </c>
      <c r="D1738">
        <v>4.37</v>
      </c>
      <c r="E1738" t="str">
        <f t="shared" si="55"/>
        <v>Normal</v>
      </c>
      <c r="F1738" t="s">
        <v>2379</v>
      </c>
      <c r="G1738" t="s">
        <v>2379</v>
      </c>
      <c r="H1738" t="s">
        <v>2381</v>
      </c>
      <c r="I1738">
        <v>1</v>
      </c>
      <c r="J1738" t="s">
        <v>2379</v>
      </c>
    </row>
    <row r="1739" spans="1:10" x14ac:dyDescent="0.35">
      <c r="A1739" t="s">
        <v>632</v>
      </c>
      <c r="B1739">
        <v>18.239999999999998</v>
      </c>
      <c r="C1739" t="str">
        <f t="shared" si="54"/>
        <v>Underweight</v>
      </c>
      <c r="D1739">
        <v>5.31</v>
      </c>
      <c r="E1739" t="str">
        <f t="shared" si="55"/>
        <v>Normal</v>
      </c>
      <c r="F1739" t="s">
        <v>2381</v>
      </c>
      <c r="G1739" t="s">
        <v>2379</v>
      </c>
      <c r="H1739" t="s">
        <v>2381</v>
      </c>
      <c r="I1739">
        <v>1</v>
      </c>
      <c r="J1739" t="s">
        <v>2379</v>
      </c>
    </row>
    <row r="1740" spans="1:10" x14ac:dyDescent="0.35">
      <c r="A1740" t="s">
        <v>630</v>
      </c>
      <c r="B1740">
        <v>37.28</v>
      </c>
      <c r="C1740" t="str">
        <f t="shared" si="54"/>
        <v>Obesity</v>
      </c>
      <c r="D1740">
        <v>4.66</v>
      </c>
      <c r="E1740" t="str">
        <f t="shared" si="55"/>
        <v>Normal</v>
      </c>
      <c r="F1740" t="s">
        <v>2379</v>
      </c>
      <c r="G1740" t="s">
        <v>2380</v>
      </c>
      <c r="H1740" t="s">
        <v>2379</v>
      </c>
      <c r="I1740">
        <v>1</v>
      </c>
      <c r="J1740" t="s">
        <v>2379</v>
      </c>
    </row>
    <row r="1741" spans="1:10" x14ac:dyDescent="0.35">
      <c r="A1741" t="s">
        <v>629</v>
      </c>
      <c r="B1741">
        <v>18.2</v>
      </c>
      <c r="C1741" t="str">
        <f t="shared" si="54"/>
        <v>Underweight</v>
      </c>
      <c r="D1741">
        <v>6.19</v>
      </c>
      <c r="E1741" t="str">
        <f t="shared" si="55"/>
        <v>Prediabetes</v>
      </c>
      <c r="F1741" t="s">
        <v>2379</v>
      </c>
      <c r="G1741" t="s">
        <v>2379</v>
      </c>
      <c r="H1741" t="s">
        <v>2381</v>
      </c>
      <c r="I1741">
        <v>1</v>
      </c>
      <c r="J1741" t="s">
        <v>2379</v>
      </c>
    </row>
    <row r="1742" spans="1:10" x14ac:dyDescent="0.35">
      <c r="A1742" t="s">
        <v>628</v>
      </c>
      <c r="B1742">
        <v>20.53</v>
      </c>
      <c r="C1742" t="str">
        <f t="shared" si="54"/>
        <v>Normal Weight</v>
      </c>
      <c r="D1742">
        <v>4.8600000000000003</v>
      </c>
      <c r="E1742" t="str">
        <f t="shared" si="55"/>
        <v>Normal</v>
      </c>
      <c r="F1742" t="s">
        <v>2379</v>
      </c>
      <c r="G1742" t="s">
        <v>2379</v>
      </c>
      <c r="H1742" t="s">
        <v>2379</v>
      </c>
      <c r="I1742">
        <v>1</v>
      </c>
      <c r="J1742" t="s">
        <v>2379</v>
      </c>
    </row>
    <row r="1743" spans="1:10" x14ac:dyDescent="0.35">
      <c r="A1743" t="s">
        <v>627</v>
      </c>
      <c r="B1743">
        <v>23.79</v>
      </c>
      <c r="C1743" t="str">
        <f t="shared" si="54"/>
        <v>Normal Weight</v>
      </c>
      <c r="D1743">
        <v>4.74</v>
      </c>
      <c r="E1743" t="str">
        <f t="shared" si="55"/>
        <v>Normal</v>
      </c>
      <c r="F1743" t="s">
        <v>2379</v>
      </c>
      <c r="G1743" t="s">
        <v>2379</v>
      </c>
      <c r="H1743" t="s">
        <v>2379</v>
      </c>
      <c r="I1743">
        <v>0</v>
      </c>
      <c r="J1743" t="s">
        <v>2379</v>
      </c>
    </row>
    <row r="1744" spans="1:10" x14ac:dyDescent="0.35">
      <c r="A1744" t="s">
        <v>626</v>
      </c>
      <c r="B1744">
        <v>29.8</v>
      </c>
      <c r="C1744" t="str">
        <f t="shared" si="54"/>
        <v>Overweight</v>
      </c>
      <c r="D1744">
        <v>6.03</v>
      </c>
      <c r="E1744" t="str">
        <f t="shared" si="55"/>
        <v>Prediabetes</v>
      </c>
      <c r="F1744" t="s">
        <v>2379</v>
      </c>
      <c r="G1744" t="s">
        <v>2379</v>
      </c>
      <c r="H1744" t="s">
        <v>2379</v>
      </c>
      <c r="I1744">
        <v>0</v>
      </c>
      <c r="J1744" t="s">
        <v>2379</v>
      </c>
    </row>
    <row r="1745" spans="1:10" x14ac:dyDescent="0.35">
      <c r="A1745" t="s">
        <v>625</v>
      </c>
      <c r="B1745">
        <v>31.54</v>
      </c>
      <c r="C1745" t="str">
        <f t="shared" si="54"/>
        <v>Obesity</v>
      </c>
      <c r="D1745">
        <v>4.71</v>
      </c>
      <c r="E1745" t="str">
        <f t="shared" si="55"/>
        <v>Normal</v>
      </c>
      <c r="F1745" t="s">
        <v>2379</v>
      </c>
      <c r="G1745" t="s">
        <v>2379</v>
      </c>
      <c r="H1745" t="s">
        <v>2379</v>
      </c>
      <c r="I1745">
        <v>0</v>
      </c>
      <c r="J1745" t="s">
        <v>2379</v>
      </c>
    </row>
    <row r="1746" spans="1:10" x14ac:dyDescent="0.35">
      <c r="A1746" t="s">
        <v>624</v>
      </c>
      <c r="B1746">
        <v>20.82</v>
      </c>
      <c r="C1746" t="str">
        <f t="shared" si="54"/>
        <v>Normal Weight</v>
      </c>
      <c r="D1746">
        <v>5.55</v>
      </c>
      <c r="E1746" t="str">
        <f t="shared" si="55"/>
        <v>Normal</v>
      </c>
      <c r="F1746" t="s">
        <v>2379</v>
      </c>
      <c r="G1746" t="s">
        <v>2379</v>
      </c>
      <c r="H1746" t="s">
        <v>2379</v>
      </c>
      <c r="I1746">
        <v>1</v>
      </c>
      <c r="J1746" t="s">
        <v>2379</v>
      </c>
    </row>
    <row r="1747" spans="1:10" x14ac:dyDescent="0.35">
      <c r="A1747" t="s">
        <v>623</v>
      </c>
      <c r="B1747">
        <v>38.83</v>
      </c>
      <c r="C1747" t="str">
        <f t="shared" si="54"/>
        <v>Obesity</v>
      </c>
      <c r="D1747">
        <v>4.78</v>
      </c>
      <c r="E1747" t="str">
        <f t="shared" si="55"/>
        <v>Normal</v>
      </c>
      <c r="F1747" t="s">
        <v>2379</v>
      </c>
      <c r="G1747" t="s">
        <v>2379</v>
      </c>
      <c r="H1747" t="s">
        <v>2381</v>
      </c>
      <c r="I1747">
        <v>1</v>
      </c>
      <c r="J1747" t="s">
        <v>2379</v>
      </c>
    </row>
    <row r="1748" spans="1:10" x14ac:dyDescent="0.35">
      <c r="A1748" t="s">
        <v>622</v>
      </c>
      <c r="B1748">
        <v>23.44</v>
      </c>
      <c r="C1748" t="str">
        <f t="shared" si="54"/>
        <v>Normal Weight</v>
      </c>
      <c r="D1748">
        <v>4.6500000000000004</v>
      </c>
      <c r="E1748" t="str">
        <f t="shared" si="55"/>
        <v>Normal</v>
      </c>
      <c r="F1748" t="s">
        <v>2381</v>
      </c>
      <c r="G1748" t="s">
        <v>2379</v>
      </c>
      <c r="H1748" t="s">
        <v>2379</v>
      </c>
      <c r="I1748">
        <v>1</v>
      </c>
      <c r="J1748" t="s">
        <v>2379</v>
      </c>
    </row>
    <row r="1749" spans="1:10" x14ac:dyDescent="0.35">
      <c r="A1749" t="s">
        <v>621</v>
      </c>
      <c r="B1749">
        <v>24.13</v>
      </c>
      <c r="C1749" t="str">
        <f t="shared" si="54"/>
        <v>Normal Weight</v>
      </c>
      <c r="D1749">
        <v>5.2</v>
      </c>
      <c r="E1749" t="str">
        <f t="shared" si="55"/>
        <v>Normal</v>
      </c>
      <c r="F1749" t="s">
        <v>2379</v>
      </c>
      <c r="G1749" t="s">
        <v>2379</v>
      </c>
      <c r="H1749" t="s">
        <v>2379</v>
      </c>
      <c r="I1749">
        <v>1</v>
      </c>
      <c r="J1749" t="s">
        <v>2379</v>
      </c>
    </row>
    <row r="1750" spans="1:10" x14ac:dyDescent="0.35">
      <c r="A1750" t="s">
        <v>620</v>
      </c>
      <c r="B1750">
        <v>42.13</v>
      </c>
      <c r="C1750" t="str">
        <f t="shared" si="54"/>
        <v>Obesity</v>
      </c>
      <c r="D1750">
        <v>4.54</v>
      </c>
      <c r="E1750" t="str">
        <f t="shared" si="55"/>
        <v>Normal</v>
      </c>
      <c r="F1750" t="s">
        <v>2381</v>
      </c>
      <c r="G1750" t="s">
        <v>2379</v>
      </c>
      <c r="H1750" t="s">
        <v>2379</v>
      </c>
      <c r="I1750">
        <v>1</v>
      </c>
      <c r="J1750" t="s">
        <v>2379</v>
      </c>
    </row>
    <row r="1751" spans="1:10" x14ac:dyDescent="0.35">
      <c r="A1751" t="s">
        <v>619</v>
      </c>
      <c r="B1751">
        <v>17.86</v>
      </c>
      <c r="C1751" t="str">
        <f t="shared" si="54"/>
        <v>Underweight</v>
      </c>
      <c r="D1751">
        <v>4.1100000000000003</v>
      </c>
      <c r="E1751" t="str">
        <f t="shared" si="55"/>
        <v>Normal</v>
      </c>
      <c r="F1751" t="s">
        <v>2379</v>
      </c>
      <c r="G1751" t="s">
        <v>2379</v>
      </c>
      <c r="H1751" t="s">
        <v>2379</v>
      </c>
      <c r="I1751">
        <v>1</v>
      </c>
      <c r="J1751" t="s">
        <v>2379</v>
      </c>
    </row>
    <row r="1752" spans="1:10" x14ac:dyDescent="0.35">
      <c r="A1752" t="s">
        <v>618</v>
      </c>
      <c r="B1752">
        <v>32.78</v>
      </c>
      <c r="C1752" t="str">
        <f t="shared" si="54"/>
        <v>Obesity</v>
      </c>
      <c r="D1752">
        <v>4.63</v>
      </c>
      <c r="E1752" t="str">
        <f t="shared" si="55"/>
        <v>Normal</v>
      </c>
      <c r="F1752" t="s">
        <v>2379</v>
      </c>
      <c r="G1752" t="s">
        <v>2379</v>
      </c>
      <c r="H1752" t="s">
        <v>2379</v>
      </c>
      <c r="I1752">
        <v>0</v>
      </c>
      <c r="J1752" t="s">
        <v>2379</v>
      </c>
    </row>
    <row r="1753" spans="1:10" x14ac:dyDescent="0.35">
      <c r="A1753" t="s">
        <v>617</v>
      </c>
      <c r="B1753">
        <v>23.9</v>
      </c>
      <c r="C1753" t="str">
        <f t="shared" si="54"/>
        <v>Normal Weight</v>
      </c>
      <c r="D1753">
        <v>6.06</v>
      </c>
      <c r="E1753" t="str">
        <f t="shared" si="55"/>
        <v>Prediabetes</v>
      </c>
      <c r="F1753" t="s">
        <v>2381</v>
      </c>
      <c r="G1753" t="s">
        <v>2379</v>
      </c>
      <c r="H1753" t="s">
        <v>2381</v>
      </c>
      <c r="I1753">
        <v>1</v>
      </c>
      <c r="J1753" t="s">
        <v>2379</v>
      </c>
    </row>
    <row r="1754" spans="1:10" x14ac:dyDescent="0.35">
      <c r="A1754" t="s">
        <v>616</v>
      </c>
      <c r="B1754">
        <v>15.47</v>
      </c>
      <c r="C1754" t="str">
        <f t="shared" si="54"/>
        <v>Underweight</v>
      </c>
      <c r="D1754">
        <v>8.43</v>
      </c>
      <c r="E1754" t="str">
        <f t="shared" si="55"/>
        <v>Diabetes</v>
      </c>
      <c r="F1754" t="s">
        <v>2379</v>
      </c>
      <c r="G1754" t="s">
        <v>2379</v>
      </c>
      <c r="H1754" t="s">
        <v>2379</v>
      </c>
      <c r="I1754">
        <v>0</v>
      </c>
      <c r="J1754" t="s">
        <v>2379</v>
      </c>
    </row>
    <row r="1755" spans="1:10" x14ac:dyDescent="0.35">
      <c r="A1755" t="s">
        <v>615</v>
      </c>
      <c r="B1755">
        <v>28.54</v>
      </c>
      <c r="C1755" t="str">
        <f t="shared" si="54"/>
        <v>Overweight</v>
      </c>
      <c r="D1755">
        <v>5.51</v>
      </c>
      <c r="E1755" t="str">
        <f t="shared" si="55"/>
        <v>Normal</v>
      </c>
      <c r="F1755" t="s">
        <v>2379</v>
      </c>
      <c r="G1755" t="s">
        <v>2379</v>
      </c>
      <c r="H1755" t="s">
        <v>2381</v>
      </c>
      <c r="I1755">
        <v>1</v>
      </c>
      <c r="J1755" t="s">
        <v>2379</v>
      </c>
    </row>
    <row r="1756" spans="1:10" x14ac:dyDescent="0.35">
      <c r="A1756" t="s">
        <v>614</v>
      </c>
      <c r="B1756">
        <v>18.54</v>
      </c>
      <c r="C1756" t="str">
        <f t="shared" si="54"/>
        <v>Normal Weight</v>
      </c>
      <c r="D1756">
        <v>4.95</v>
      </c>
      <c r="E1756" t="str">
        <f t="shared" si="55"/>
        <v>Normal</v>
      </c>
      <c r="F1756" t="s">
        <v>2379</v>
      </c>
      <c r="G1756" t="s">
        <v>2379</v>
      </c>
      <c r="H1756" t="s">
        <v>2379</v>
      </c>
      <c r="I1756">
        <v>0</v>
      </c>
      <c r="J1756" t="s">
        <v>2379</v>
      </c>
    </row>
    <row r="1757" spans="1:10" x14ac:dyDescent="0.35">
      <c r="A1757" t="s">
        <v>613</v>
      </c>
      <c r="B1757">
        <v>32.18</v>
      </c>
      <c r="C1757" t="str">
        <f t="shared" si="54"/>
        <v>Obesity</v>
      </c>
      <c r="D1757">
        <v>6.44</v>
      </c>
      <c r="E1757" t="str">
        <f t="shared" si="55"/>
        <v>Diabetes</v>
      </c>
      <c r="F1757" t="s">
        <v>2381</v>
      </c>
      <c r="G1757" t="s">
        <v>2379</v>
      </c>
      <c r="H1757" t="s">
        <v>2381</v>
      </c>
      <c r="I1757">
        <v>1</v>
      </c>
      <c r="J1757" t="s">
        <v>2379</v>
      </c>
    </row>
    <row r="1758" spans="1:10" x14ac:dyDescent="0.35">
      <c r="A1758" t="s">
        <v>612</v>
      </c>
      <c r="B1758">
        <v>37.380000000000003</v>
      </c>
      <c r="C1758" t="str">
        <f t="shared" si="54"/>
        <v>Obesity</v>
      </c>
      <c r="D1758">
        <v>6.05</v>
      </c>
      <c r="E1758" t="str">
        <f t="shared" si="55"/>
        <v>Prediabetes</v>
      </c>
      <c r="F1758" t="s">
        <v>2381</v>
      </c>
      <c r="G1758" t="s">
        <v>2379</v>
      </c>
      <c r="H1758" t="s">
        <v>2379</v>
      </c>
      <c r="I1758">
        <v>0</v>
      </c>
      <c r="J1758" t="s">
        <v>2379</v>
      </c>
    </row>
    <row r="1759" spans="1:10" x14ac:dyDescent="0.35">
      <c r="A1759" t="s">
        <v>611</v>
      </c>
      <c r="B1759">
        <v>31.12</v>
      </c>
      <c r="C1759" t="str">
        <f t="shared" si="54"/>
        <v>Obesity</v>
      </c>
      <c r="D1759">
        <v>4.76</v>
      </c>
      <c r="E1759" t="str">
        <f t="shared" si="55"/>
        <v>Normal</v>
      </c>
      <c r="F1759" t="s">
        <v>2381</v>
      </c>
      <c r="G1759" t="s">
        <v>2379</v>
      </c>
      <c r="H1759" t="s">
        <v>2381</v>
      </c>
      <c r="I1759">
        <v>1</v>
      </c>
      <c r="J1759" t="s">
        <v>2379</v>
      </c>
    </row>
    <row r="1760" spans="1:10" x14ac:dyDescent="0.35">
      <c r="A1760" t="s">
        <v>610</v>
      </c>
      <c r="B1760">
        <v>22.01</v>
      </c>
      <c r="C1760" t="str">
        <f t="shared" si="54"/>
        <v>Normal Weight</v>
      </c>
      <c r="D1760">
        <v>6.72</v>
      </c>
      <c r="E1760" t="str">
        <f t="shared" si="55"/>
        <v>Diabetes</v>
      </c>
      <c r="F1760" t="s">
        <v>2381</v>
      </c>
      <c r="G1760" t="s">
        <v>2379</v>
      </c>
      <c r="H1760" t="s">
        <v>2379</v>
      </c>
      <c r="I1760">
        <v>1</v>
      </c>
      <c r="J1760" t="s">
        <v>2379</v>
      </c>
    </row>
    <row r="1761" spans="1:10" x14ac:dyDescent="0.35">
      <c r="A1761" t="s">
        <v>609</v>
      </c>
      <c r="B1761">
        <v>27.645</v>
      </c>
      <c r="C1761" t="str">
        <f t="shared" si="54"/>
        <v>Overweight</v>
      </c>
      <c r="D1761">
        <v>5.7</v>
      </c>
      <c r="E1761" t="str">
        <f t="shared" si="55"/>
        <v>Prediabetes</v>
      </c>
      <c r="F1761" t="s">
        <v>2379</v>
      </c>
      <c r="G1761" t="s">
        <v>2379</v>
      </c>
      <c r="H1761" t="s">
        <v>2379</v>
      </c>
      <c r="I1761">
        <v>0</v>
      </c>
      <c r="J1761" t="s">
        <v>2379</v>
      </c>
    </row>
    <row r="1762" spans="1:10" x14ac:dyDescent="0.35">
      <c r="A1762" t="s">
        <v>608</v>
      </c>
      <c r="B1762">
        <v>29.64</v>
      </c>
      <c r="C1762" t="str">
        <f t="shared" si="54"/>
        <v>Overweight</v>
      </c>
      <c r="D1762">
        <v>5.31</v>
      </c>
      <c r="E1762" t="str">
        <f t="shared" si="55"/>
        <v>Normal</v>
      </c>
      <c r="F1762" t="s">
        <v>2381</v>
      </c>
      <c r="G1762" t="s">
        <v>2379</v>
      </c>
      <c r="H1762" t="s">
        <v>2379</v>
      </c>
      <c r="I1762">
        <v>0</v>
      </c>
      <c r="J1762" t="s">
        <v>2379</v>
      </c>
    </row>
    <row r="1763" spans="1:10" x14ac:dyDescent="0.35">
      <c r="A1763" t="s">
        <v>607</v>
      </c>
      <c r="B1763">
        <v>33.700000000000003</v>
      </c>
      <c r="C1763" t="str">
        <f t="shared" si="54"/>
        <v>Obesity</v>
      </c>
      <c r="D1763">
        <v>4.32</v>
      </c>
      <c r="E1763" t="str">
        <f t="shared" si="55"/>
        <v>Normal</v>
      </c>
      <c r="F1763" t="s">
        <v>2381</v>
      </c>
      <c r="G1763" t="s">
        <v>2379</v>
      </c>
      <c r="H1763" t="s">
        <v>2379</v>
      </c>
      <c r="I1763">
        <v>1</v>
      </c>
      <c r="J1763" t="s">
        <v>2379</v>
      </c>
    </row>
    <row r="1764" spans="1:10" x14ac:dyDescent="0.35">
      <c r="A1764" t="s">
        <v>606</v>
      </c>
      <c r="B1764">
        <v>27.5</v>
      </c>
      <c r="C1764" t="str">
        <f t="shared" si="54"/>
        <v>Overweight</v>
      </c>
      <c r="D1764">
        <v>4.2300000000000004</v>
      </c>
      <c r="E1764" t="str">
        <f t="shared" si="55"/>
        <v>Normal</v>
      </c>
      <c r="F1764" t="s">
        <v>2381</v>
      </c>
      <c r="G1764" t="s">
        <v>2379</v>
      </c>
      <c r="H1764" t="s">
        <v>2379</v>
      </c>
      <c r="I1764">
        <v>1</v>
      </c>
      <c r="J1764" t="s">
        <v>2379</v>
      </c>
    </row>
    <row r="1765" spans="1:10" x14ac:dyDescent="0.35">
      <c r="A1765" t="s">
        <v>605</v>
      </c>
      <c r="B1765">
        <v>16.12</v>
      </c>
      <c r="C1765" t="str">
        <f t="shared" si="54"/>
        <v>Underweight</v>
      </c>
      <c r="D1765">
        <v>6.09</v>
      </c>
      <c r="E1765" t="str">
        <f t="shared" si="55"/>
        <v>Prediabetes</v>
      </c>
      <c r="F1765" t="s">
        <v>2379</v>
      </c>
      <c r="G1765" t="s">
        <v>2379</v>
      </c>
      <c r="H1765" t="s">
        <v>2379</v>
      </c>
      <c r="I1765">
        <v>0</v>
      </c>
      <c r="J1765" t="s">
        <v>2379</v>
      </c>
    </row>
    <row r="1766" spans="1:10" x14ac:dyDescent="0.35">
      <c r="A1766" t="s">
        <v>604</v>
      </c>
      <c r="B1766">
        <v>26.73</v>
      </c>
      <c r="C1766" t="str">
        <f t="shared" si="54"/>
        <v>Overweight</v>
      </c>
      <c r="D1766">
        <v>4.74</v>
      </c>
      <c r="E1766" t="str">
        <f t="shared" si="55"/>
        <v>Normal</v>
      </c>
      <c r="F1766" t="s">
        <v>2381</v>
      </c>
      <c r="G1766" t="s">
        <v>2379</v>
      </c>
      <c r="H1766" t="s">
        <v>2379</v>
      </c>
      <c r="I1766">
        <v>1</v>
      </c>
      <c r="J1766" t="s">
        <v>2379</v>
      </c>
    </row>
    <row r="1767" spans="1:10" x14ac:dyDescent="0.35">
      <c r="A1767" t="s">
        <v>603</v>
      </c>
      <c r="B1767">
        <v>37.25</v>
      </c>
      <c r="C1767" t="str">
        <f t="shared" si="54"/>
        <v>Obesity</v>
      </c>
      <c r="D1767">
        <v>6.23</v>
      </c>
      <c r="E1767" t="str">
        <f t="shared" si="55"/>
        <v>Prediabetes</v>
      </c>
      <c r="F1767" t="s">
        <v>2381</v>
      </c>
      <c r="G1767" t="s">
        <v>2379</v>
      </c>
      <c r="H1767" t="s">
        <v>2379</v>
      </c>
      <c r="I1767">
        <v>0</v>
      </c>
      <c r="J1767" t="s">
        <v>2379</v>
      </c>
    </row>
    <row r="1768" spans="1:10" x14ac:dyDescent="0.35">
      <c r="A1768" t="s">
        <v>602</v>
      </c>
      <c r="B1768">
        <v>23.56</v>
      </c>
      <c r="C1768" t="str">
        <f t="shared" si="54"/>
        <v>Normal Weight</v>
      </c>
      <c r="D1768">
        <v>5.45</v>
      </c>
      <c r="E1768" t="str">
        <f t="shared" si="55"/>
        <v>Normal</v>
      </c>
      <c r="F1768" t="s">
        <v>2381</v>
      </c>
      <c r="G1768" t="s">
        <v>2379</v>
      </c>
      <c r="H1768" t="s">
        <v>2379</v>
      </c>
      <c r="I1768">
        <v>1</v>
      </c>
      <c r="J1768" t="s">
        <v>2379</v>
      </c>
    </row>
    <row r="1769" spans="1:10" x14ac:dyDescent="0.35">
      <c r="A1769" t="s">
        <v>601</v>
      </c>
      <c r="B1769">
        <v>15.84</v>
      </c>
      <c r="C1769" t="str">
        <f t="shared" si="54"/>
        <v>Underweight</v>
      </c>
      <c r="D1769">
        <v>10.34</v>
      </c>
      <c r="E1769" t="str">
        <f t="shared" si="55"/>
        <v>Diabetes</v>
      </c>
      <c r="F1769" t="s">
        <v>2379</v>
      </c>
      <c r="G1769" t="s">
        <v>2379</v>
      </c>
      <c r="H1769" t="s">
        <v>2379</v>
      </c>
      <c r="I1769">
        <v>2</v>
      </c>
      <c r="J1769" t="s">
        <v>2379</v>
      </c>
    </row>
    <row r="1770" spans="1:10" x14ac:dyDescent="0.35">
      <c r="A1770" t="s">
        <v>600</v>
      </c>
      <c r="B1770">
        <v>36.630000000000003</v>
      </c>
      <c r="C1770" t="str">
        <f t="shared" si="54"/>
        <v>Obesity</v>
      </c>
      <c r="D1770">
        <v>5.15</v>
      </c>
      <c r="E1770" t="str">
        <f t="shared" si="55"/>
        <v>Normal</v>
      </c>
      <c r="F1770" t="s">
        <v>2379</v>
      </c>
      <c r="G1770" t="s">
        <v>2379</v>
      </c>
      <c r="H1770" t="s">
        <v>2379</v>
      </c>
      <c r="I1770">
        <v>0</v>
      </c>
      <c r="J1770" t="s">
        <v>2379</v>
      </c>
    </row>
    <row r="1771" spans="1:10" x14ac:dyDescent="0.35">
      <c r="A1771" t="s">
        <v>599</v>
      </c>
      <c r="B1771">
        <v>16.47</v>
      </c>
      <c r="C1771" t="str">
        <f t="shared" si="54"/>
        <v>Underweight</v>
      </c>
      <c r="D1771">
        <v>11.72</v>
      </c>
      <c r="E1771" t="str">
        <f t="shared" si="55"/>
        <v>Diabetes</v>
      </c>
      <c r="F1771" t="s">
        <v>2379</v>
      </c>
      <c r="G1771" t="s">
        <v>2379</v>
      </c>
      <c r="H1771" t="s">
        <v>2379</v>
      </c>
      <c r="I1771">
        <v>0</v>
      </c>
      <c r="J1771" t="s">
        <v>2379</v>
      </c>
    </row>
    <row r="1772" spans="1:10" x14ac:dyDescent="0.35">
      <c r="A1772" t="s">
        <v>598</v>
      </c>
      <c r="B1772">
        <v>25.8</v>
      </c>
      <c r="C1772" t="str">
        <f t="shared" si="54"/>
        <v>Overweight</v>
      </c>
      <c r="D1772">
        <v>5.29</v>
      </c>
      <c r="E1772" t="str">
        <f t="shared" si="55"/>
        <v>Normal</v>
      </c>
      <c r="F1772" t="s">
        <v>2379</v>
      </c>
      <c r="G1772" t="s">
        <v>2379</v>
      </c>
      <c r="H1772" t="s">
        <v>2379</v>
      </c>
      <c r="I1772">
        <v>0</v>
      </c>
      <c r="J1772" t="s">
        <v>2379</v>
      </c>
    </row>
    <row r="1773" spans="1:10" x14ac:dyDescent="0.35">
      <c r="A1773" t="s">
        <v>597</v>
      </c>
      <c r="B1773">
        <v>23.6</v>
      </c>
      <c r="C1773" t="str">
        <f t="shared" si="54"/>
        <v>Normal Weight</v>
      </c>
      <c r="D1773">
        <v>4.33</v>
      </c>
      <c r="E1773" t="str">
        <f t="shared" si="55"/>
        <v>Normal</v>
      </c>
      <c r="F1773" t="s">
        <v>2379</v>
      </c>
      <c r="G1773" t="s">
        <v>2379</v>
      </c>
      <c r="H1773" t="s">
        <v>2379</v>
      </c>
      <c r="I1773">
        <v>0</v>
      </c>
      <c r="J1773" t="s">
        <v>2379</v>
      </c>
    </row>
    <row r="1774" spans="1:10" x14ac:dyDescent="0.35">
      <c r="A1774" t="s">
        <v>596</v>
      </c>
      <c r="B1774">
        <v>32.11</v>
      </c>
      <c r="C1774" t="str">
        <f t="shared" si="54"/>
        <v>Obesity</v>
      </c>
      <c r="D1774">
        <v>6.24</v>
      </c>
      <c r="E1774" t="str">
        <f t="shared" si="55"/>
        <v>Prediabetes</v>
      </c>
      <c r="F1774" t="s">
        <v>2379</v>
      </c>
      <c r="G1774" t="s">
        <v>2379</v>
      </c>
      <c r="H1774" t="s">
        <v>2381</v>
      </c>
      <c r="I1774">
        <v>1</v>
      </c>
      <c r="J1774" t="s">
        <v>2379</v>
      </c>
    </row>
    <row r="1775" spans="1:10" x14ac:dyDescent="0.35">
      <c r="A1775" t="s">
        <v>595</v>
      </c>
      <c r="B1775">
        <v>30.114999999999998</v>
      </c>
      <c r="C1775" t="str">
        <f t="shared" si="54"/>
        <v>Obesity</v>
      </c>
      <c r="D1775">
        <v>11.61</v>
      </c>
      <c r="E1775" t="str">
        <f t="shared" si="55"/>
        <v>Diabetes</v>
      </c>
      <c r="F1775" t="s">
        <v>2379</v>
      </c>
      <c r="G1775" t="s">
        <v>2379</v>
      </c>
      <c r="H1775" t="s">
        <v>2379</v>
      </c>
      <c r="I1775">
        <v>0</v>
      </c>
      <c r="J1775" t="s">
        <v>2379</v>
      </c>
    </row>
    <row r="1776" spans="1:10" x14ac:dyDescent="0.35">
      <c r="A1776" t="s">
        <v>594</v>
      </c>
      <c r="B1776">
        <v>20.28</v>
      </c>
      <c r="C1776" t="str">
        <f t="shared" si="54"/>
        <v>Normal Weight</v>
      </c>
      <c r="D1776">
        <v>11.07</v>
      </c>
      <c r="E1776" t="str">
        <f t="shared" si="55"/>
        <v>Diabetes</v>
      </c>
      <c r="F1776" t="s">
        <v>2381</v>
      </c>
      <c r="G1776" t="s">
        <v>2379</v>
      </c>
      <c r="H1776" t="s">
        <v>2379</v>
      </c>
      <c r="I1776">
        <v>0</v>
      </c>
      <c r="J1776" t="s">
        <v>2379</v>
      </c>
    </row>
    <row r="1777" spans="1:10" x14ac:dyDescent="0.35">
      <c r="A1777" t="s">
        <v>593</v>
      </c>
      <c r="B1777">
        <v>20.234999999999999</v>
      </c>
      <c r="C1777" t="str">
        <f t="shared" si="54"/>
        <v>Normal Weight</v>
      </c>
      <c r="D1777">
        <v>5.19</v>
      </c>
      <c r="E1777" t="str">
        <f t="shared" si="55"/>
        <v>Normal</v>
      </c>
      <c r="F1777" t="s">
        <v>2379</v>
      </c>
      <c r="G1777" t="s">
        <v>2379</v>
      </c>
      <c r="H1777" t="s">
        <v>2381</v>
      </c>
      <c r="I1777">
        <v>1</v>
      </c>
      <c r="J1777" t="s">
        <v>2379</v>
      </c>
    </row>
    <row r="1778" spans="1:10" x14ac:dyDescent="0.35">
      <c r="A1778" t="s">
        <v>592</v>
      </c>
      <c r="B1778">
        <v>25.27</v>
      </c>
      <c r="C1778" t="str">
        <f t="shared" si="54"/>
        <v>Overweight</v>
      </c>
      <c r="D1778">
        <v>5.7</v>
      </c>
      <c r="E1778" t="str">
        <f t="shared" si="55"/>
        <v>Prediabetes</v>
      </c>
      <c r="F1778" t="s">
        <v>2381</v>
      </c>
      <c r="G1778" t="s">
        <v>2379</v>
      </c>
      <c r="H1778" t="s">
        <v>2379</v>
      </c>
      <c r="I1778">
        <v>1</v>
      </c>
      <c r="J1778" t="s">
        <v>2379</v>
      </c>
    </row>
    <row r="1779" spans="1:10" x14ac:dyDescent="0.35">
      <c r="A1779" t="s">
        <v>591</v>
      </c>
      <c r="B1779">
        <v>24.24</v>
      </c>
      <c r="C1779" t="str">
        <f t="shared" si="54"/>
        <v>Normal Weight</v>
      </c>
      <c r="D1779">
        <v>6.15</v>
      </c>
      <c r="E1779" t="str">
        <f t="shared" si="55"/>
        <v>Prediabetes</v>
      </c>
      <c r="F1779" t="s">
        <v>2379</v>
      </c>
      <c r="G1779" t="s">
        <v>2379</v>
      </c>
      <c r="H1779" t="s">
        <v>2379</v>
      </c>
      <c r="I1779">
        <v>0</v>
      </c>
      <c r="J1779" t="s">
        <v>2379</v>
      </c>
    </row>
    <row r="1780" spans="1:10" x14ac:dyDescent="0.35">
      <c r="A1780" t="s">
        <v>590</v>
      </c>
      <c r="B1780">
        <v>35.75</v>
      </c>
      <c r="C1780" t="str">
        <f t="shared" si="54"/>
        <v>Obesity</v>
      </c>
      <c r="D1780">
        <v>5.07</v>
      </c>
      <c r="E1780" t="str">
        <f t="shared" si="55"/>
        <v>Normal</v>
      </c>
      <c r="F1780" t="s">
        <v>2379</v>
      </c>
      <c r="G1780" t="s">
        <v>2379</v>
      </c>
      <c r="H1780" t="s">
        <v>2379</v>
      </c>
      <c r="I1780">
        <v>0</v>
      </c>
      <c r="J1780" t="s">
        <v>2379</v>
      </c>
    </row>
    <row r="1781" spans="1:10" x14ac:dyDescent="0.35">
      <c r="A1781" t="s">
        <v>589</v>
      </c>
      <c r="B1781">
        <v>29.92</v>
      </c>
      <c r="C1781" t="str">
        <f t="shared" si="54"/>
        <v>Obesity</v>
      </c>
      <c r="D1781">
        <v>10.97</v>
      </c>
      <c r="E1781" t="str">
        <f t="shared" si="55"/>
        <v>Diabetes</v>
      </c>
      <c r="F1781" t="s">
        <v>2381</v>
      </c>
      <c r="G1781" t="s">
        <v>2379</v>
      </c>
      <c r="H1781" t="s">
        <v>2379</v>
      </c>
      <c r="I1781">
        <v>1</v>
      </c>
      <c r="J1781" t="s">
        <v>2379</v>
      </c>
    </row>
    <row r="1782" spans="1:10" x14ac:dyDescent="0.35">
      <c r="A1782" t="s">
        <v>588</v>
      </c>
      <c r="B1782">
        <v>26.2</v>
      </c>
      <c r="C1782" t="str">
        <f t="shared" si="54"/>
        <v>Overweight</v>
      </c>
      <c r="D1782">
        <v>10.93</v>
      </c>
      <c r="E1782" t="str">
        <f t="shared" si="55"/>
        <v>Diabetes</v>
      </c>
      <c r="F1782" t="s">
        <v>2381</v>
      </c>
      <c r="G1782" t="s">
        <v>2379</v>
      </c>
      <c r="H1782" t="s">
        <v>2379</v>
      </c>
      <c r="I1782">
        <v>1</v>
      </c>
      <c r="J1782" t="s">
        <v>2379</v>
      </c>
    </row>
    <row r="1783" spans="1:10" x14ac:dyDescent="0.35">
      <c r="A1783" t="s">
        <v>587</v>
      </c>
      <c r="B1783">
        <v>26.695</v>
      </c>
      <c r="C1783" t="str">
        <f t="shared" si="54"/>
        <v>Overweight</v>
      </c>
      <c r="D1783">
        <v>4.21</v>
      </c>
      <c r="E1783" t="str">
        <f t="shared" si="55"/>
        <v>Normal</v>
      </c>
      <c r="F1783" t="s">
        <v>2381</v>
      </c>
      <c r="G1783" t="s">
        <v>2379</v>
      </c>
      <c r="H1783" t="s">
        <v>2381</v>
      </c>
      <c r="I1783">
        <v>1</v>
      </c>
      <c r="J1783" t="s">
        <v>2379</v>
      </c>
    </row>
    <row r="1784" spans="1:10" x14ac:dyDescent="0.35">
      <c r="A1784" t="s">
        <v>586</v>
      </c>
      <c r="B1784">
        <v>23.16</v>
      </c>
      <c r="C1784" t="str">
        <f t="shared" si="54"/>
        <v>Normal Weight</v>
      </c>
      <c r="D1784">
        <v>5.5</v>
      </c>
      <c r="E1784" t="str">
        <f t="shared" si="55"/>
        <v>Normal</v>
      </c>
      <c r="F1784" t="s">
        <v>2379</v>
      </c>
      <c r="G1784" t="s">
        <v>2379</v>
      </c>
      <c r="H1784" t="s">
        <v>2379</v>
      </c>
      <c r="I1784">
        <v>0</v>
      </c>
      <c r="J1784" t="s">
        <v>2379</v>
      </c>
    </row>
    <row r="1785" spans="1:10" x14ac:dyDescent="0.35">
      <c r="A1785" t="s">
        <v>585</v>
      </c>
      <c r="B1785">
        <v>32.585000000000001</v>
      </c>
      <c r="C1785" t="str">
        <f t="shared" si="54"/>
        <v>Obesity</v>
      </c>
      <c r="D1785">
        <v>4.93</v>
      </c>
      <c r="E1785" t="str">
        <f t="shared" si="55"/>
        <v>Normal</v>
      </c>
      <c r="F1785" t="s">
        <v>2381</v>
      </c>
      <c r="G1785" t="s">
        <v>2379</v>
      </c>
      <c r="H1785" t="s">
        <v>2379</v>
      </c>
      <c r="I1785">
        <v>1</v>
      </c>
      <c r="J1785" t="s">
        <v>2379</v>
      </c>
    </row>
    <row r="1786" spans="1:10" x14ac:dyDescent="0.35">
      <c r="A1786" t="s">
        <v>584</v>
      </c>
      <c r="B1786">
        <v>33.97</v>
      </c>
      <c r="C1786" t="str">
        <f t="shared" si="54"/>
        <v>Obesity</v>
      </c>
      <c r="D1786">
        <v>5.6</v>
      </c>
      <c r="E1786" t="str">
        <f t="shared" si="55"/>
        <v>Normal</v>
      </c>
      <c r="F1786" t="s">
        <v>2381</v>
      </c>
      <c r="G1786" t="s">
        <v>2379</v>
      </c>
      <c r="H1786" t="s">
        <v>2379</v>
      </c>
      <c r="I1786">
        <v>0</v>
      </c>
      <c r="J1786" t="s">
        <v>2379</v>
      </c>
    </row>
    <row r="1787" spans="1:10" x14ac:dyDescent="0.35">
      <c r="A1787" t="s">
        <v>583</v>
      </c>
      <c r="B1787">
        <v>16.57</v>
      </c>
      <c r="C1787" t="str">
        <f t="shared" si="54"/>
        <v>Underweight</v>
      </c>
      <c r="D1787">
        <v>9.99</v>
      </c>
      <c r="E1787" t="str">
        <f t="shared" si="55"/>
        <v>Diabetes</v>
      </c>
      <c r="F1787" t="s">
        <v>2379</v>
      </c>
      <c r="G1787" t="s">
        <v>2379</v>
      </c>
      <c r="H1787" t="s">
        <v>2379</v>
      </c>
      <c r="I1787">
        <v>0</v>
      </c>
      <c r="J1787" t="s">
        <v>2379</v>
      </c>
    </row>
    <row r="1788" spans="1:10" x14ac:dyDescent="0.35">
      <c r="A1788" t="s">
        <v>582</v>
      </c>
      <c r="B1788">
        <v>17.55</v>
      </c>
      <c r="C1788" t="str">
        <f t="shared" si="54"/>
        <v>Underweight</v>
      </c>
      <c r="D1788">
        <v>5.93</v>
      </c>
      <c r="E1788" t="str">
        <f t="shared" si="55"/>
        <v>Prediabetes</v>
      </c>
      <c r="F1788" t="s">
        <v>2379</v>
      </c>
      <c r="G1788" t="s">
        <v>2379</v>
      </c>
      <c r="H1788" t="s">
        <v>2381</v>
      </c>
      <c r="I1788">
        <v>1</v>
      </c>
      <c r="J1788" t="s">
        <v>2379</v>
      </c>
    </row>
    <row r="1789" spans="1:10" x14ac:dyDescent="0.35">
      <c r="A1789" t="s">
        <v>581</v>
      </c>
      <c r="B1789">
        <v>29.41</v>
      </c>
      <c r="C1789" t="str">
        <f t="shared" si="54"/>
        <v>Overweight</v>
      </c>
      <c r="D1789">
        <v>6.29</v>
      </c>
      <c r="E1789" t="str">
        <f t="shared" si="55"/>
        <v>Prediabetes</v>
      </c>
      <c r="F1789" t="s">
        <v>2381</v>
      </c>
      <c r="G1789" t="s">
        <v>2379</v>
      </c>
      <c r="H1789" t="s">
        <v>2379</v>
      </c>
      <c r="I1789">
        <v>1</v>
      </c>
      <c r="J1789" t="s">
        <v>2379</v>
      </c>
    </row>
    <row r="1790" spans="1:10" x14ac:dyDescent="0.35">
      <c r="A1790" t="s">
        <v>580</v>
      </c>
      <c r="B1790">
        <v>17.91</v>
      </c>
      <c r="C1790" t="str">
        <f t="shared" si="54"/>
        <v>Underweight</v>
      </c>
      <c r="D1790">
        <v>5.65</v>
      </c>
      <c r="E1790" t="str">
        <f t="shared" si="55"/>
        <v>Normal</v>
      </c>
      <c r="F1790" t="s">
        <v>2379</v>
      </c>
      <c r="G1790" t="s">
        <v>2379</v>
      </c>
      <c r="H1790" t="s">
        <v>2379</v>
      </c>
      <c r="I1790">
        <v>1</v>
      </c>
      <c r="J1790" t="s">
        <v>2379</v>
      </c>
    </row>
    <row r="1791" spans="1:10" x14ac:dyDescent="0.35">
      <c r="A1791" t="s">
        <v>579</v>
      </c>
      <c r="B1791">
        <v>31.57</v>
      </c>
      <c r="C1791" t="str">
        <f t="shared" si="54"/>
        <v>Obesity</v>
      </c>
      <c r="D1791">
        <v>6.15</v>
      </c>
      <c r="E1791" t="str">
        <f t="shared" si="55"/>
        <v>Prediabetes</v>
      </c>
      <c r="F1791" t="s">
        <v>2379</v>
      </c>
      <c r="G1791" t="s">
        <v>2379</v>
      </c>
      <c r="H1791" t="s">
        <v>2379</v>
      </c>
      <c r="I1791">
        <v>1</v>
      </c>
      <c r="J1791" t="s">
        <v>2379</v>
      </c>
    </row>
    <row r="1792" spans="1:10" x14ac:dyDescent="0.35">
      <c r="A1792" t="s">
        <v>578</v>
      </c>
      <c r="B1792">
        <v>33.18</v>
      </c>
      <c r="C1792" t="str">
        <f t="shared" si="54"/>
        <v>Obesity</v>
      </c>
      <c r="D1792">
        <v>5.22</v>
      </c>
      <c r="E1792" t="str">
        <f t="shared" si="55"/>
        <v>Normal</v>
      </c>
      <c r="F1792" t="s">
        <v>2379</v>
      </c>
      <c r="G1792" t="s">
        <v>2380</v>
      </c>
      <c r="H1792" t="s">
        <v>2379</v>
      </c>
      <c r="I1792">
        <v>1</v>
      </c>
      <c r="J1792" t="s">
        <v>2379</v>
      </c>
    </row>
    <row r="1793" spans="1:10" x14ac:dyDescent="0.35">
      <c r="A1793" t="s">
        <v>577</v>
      </c>
      <c r="B1793">
        <v>37</v>
      </c>
      <c r="C1793" t="str">
        <f t="shared" si="54"/>
        <v>Obesity</v>
      </c>
      <c r="D1793">
        <v>11.66</v>
      </c>
      <c r="E1793" t="str">
        <f t="shared" si="55"/>
        <v>Diabetes</v>
      </c>
      <c r="F1793" t="s">
        <v>2379</v>
      </c>
      <c r="G1793" t="s">
        <v>2379</v>
      </c>
      <c r="H1793" t="s">
        <v>2379</v>
      </c>
      <c r="I1793">
        <v>0</v>
      </c>
      <c r="J1793" t="s">
        <v>2379</v>
      </c>
    </row>
    <row r="1794" spans="1:10" x14ac:dyDescent="0.35">
      <c r="A1794" t="s">
        <v>576</v>
      </c>
      <c r="B1794">
        <v>18.905000000000001</v>
      </c>
      <c r="C1794" t="str">
        <f t="shared" si="54"/>
        <v>Normal Weight</v>
      </c>
      <c r="D1794">
        <v>4.91</v>
      </c>
      <c r="E1794" t="str">
        <f t="shared" si="55"/>
        <v>Normal</v>
      </c>
      <c r="F1794" t="s">
        <v>2381</v>
      </c>
      <c r="G1794" t="s">
        <v>2379</v>
      </c>
      <c r="H1794" t="s">
        <v>2379</v>
      </c>
      <c r="I1794">
        <v>1</v>
      </c>
      <c r="J1794" t="s">
        <v>2379</v>
      </c>
    </row>
    <row r="1795" spans="1:10" x14ac:dyDescent="0.35">
      <c r="A1795" t="s">
        <v>575</v>
      </c>
      <c r="B1795">
        <v>20.03</v>
      </c>
      <c r="C1795" t="str">
        <f t="shared" ref="C1795:C1858" si="56">IF(B1795&lt;18.5,"Underweight",
 IF(B1795&lt;=24.9,"Normal Weight",
 IF(B1795&lt;=29.9,"Overweight","Obesity")))</f>
        <v>Normal Weight</v>
      </c>
      <c r="D1795">
        <v>9.25</v>
      </c>
      <c r="E1795" t="str">
        <f t="shared" ref="E1795:E1858" si="57">IF(D1795&lt;5.7,"Normal",IF(D1795&lt;=6.4,"Prediabetes","Diabetes"))</f>
        <v>Diabetes</v>
      </c>
      <c r="F1795" t="s">
        <v>2381</v>
      </c>
      <c r="G1795" t="s">
        <v>2379</v>
      </c>
      <c r="H1795" t="s">
        <v>2379</v>
      </c>
      <c r="I1795">
        <v>0</v>
      </c>
      <c r="J1795" t="s">
        <v>2379</v>
      </c>
    </row>
    <row r="1796" spans="1:10" x14ac:dyDescent="0.35">
      <c r="A1796" t="s">
        <v>574</v>
      </c>
      <c r="B1796">
        <v>16.7</v>
      </c>
      <c r="C1796" t="str">
        <f t="shared" si="56"/>
        <v>Underweight</v>
      </c>
      <c r="D1796">
        <v>11.48</v>
      </c>
      <c r="E1796" t="str">
        <f t="shared" si="57"/>
        <v>Diabetes</v>
      </c>
      <c r="F1796" t="s">
        <v>2379</v>
      </c>
      <c r="G1796" t="s">
        <v>2379</v>
      </c>
      <c r="H1796" t="s">
        <v>2379</v>
      </c>
      <c r="I1796">
        <v>0</v>
      </c>
      <c r="J1796" t="s">
        <v>2379</v>
      </c>
    </row>
    <row r="1797" spans="1:10" x14ac:dyDescent="0.35">
      <c r="A1797" t="s">
        <v>573</v>
      </c>
      <c r="B1797">
        <v>39.82</v>
      </c>
      <c r="C1797" t="str">
        <f t="shared" si="56"/>
        <v>Obesity</v>
      </c>
      <c r="D1797">
        <v>6.06</v>
      </c>
      <c r="E1797" t="str">
        <f t="shared" si="57"/>
        <v>Prediabetes</v>
      </c>
      <c r="F1797" t="s">
        <v>2379</v>
      </c>
      <c r="G1797" t="s">
        <v>2379</v>
      </c>
      <c r="H1797" t="s">
        <v>2379</v>
      </c>
      <c r="I1797">
        <v>0</v>
      </c>
      <c r="J1797" t="s">
        <v>2379</v>
      </c>
    </row>
    <row r="1798" spans="1:10" x14ac:dyDescent="0.35">
      <c r="A1798" t="s">
        <v>572</v>
      </c>
      <c r="B1798">
        <v>22.04</v>
      </c>
      <c r="C1798" t="str">
        <f t="shared" si="56"/>
        <v>Normal Weight</v>
      </c>
      <c r="D1798">
        <v>5.86</v>
      </c>
      <c r="E1798" t="str">
        <f t="shared" si="57"/>
        <v>Prediabetes</v>
      </c>
      <c r="F1798" t="s">
        <v>2379</v>
      </c>
      <c r="G1798" t="s">
        <v>2379</v>
      </c>
      <c r="H1798" t="s">
        <v>2379</v>
      </c>
      <c r="I1798">
        <v>1</v>
      </c>
      <c r="J1798" t="s">
        <v>2379</v>
      </c>
    </row>
    <row r="1799" spans="1:10" x14ac:dyDescent="0.35">
      <c r="A1799" t="s">
        <v>571</v>
      </c>
      <c r="B1799">
        <v>28.27</v>
      </c>
      <c r="C1799" t="str">
        <f t="shared" si="56"/>
        <v>Overweight</v>
      </c>
      <c r="D1799">
        <v>5.33</v>
      </c>
      <c r="E1799" t="str">
        <f t="shared" si="57"/>
        <v>Normal</v>
      </c>
      <c r="F1799" t="s">
        <v>2379</v>
      </c>
      <c r="G1799" t="s">
        <v>2379</v>
      </c>
      <c r="H1799" t="s">
        <v>2379</v>
      </c>
      <c r="I1799">
        <v>0</v>
      </c>
      <c r="J1799" t="s">
        <v>2379</v>
      </c>
    </row>
    <row r="1800" spans="1:10" x14ac:dyDescent="0.35">
      <c r="A1800" t="s">
        <v>570</v>
      </c>
      <c r="B1800">
        <v>18.5</v>
      </c>
      <c r="C1800" t="str">
        <f t="shared" si="56"/>
        <v>Normal Weight</v>
      </c>
      <c r="D1800">
        <v>5.33</v>
      </c>
      <c r="E1800" t="str">
        <f t="shared" si="57"/>
        <v>Normal</v>
      </c>
      <c r="F1800" t="s">
        <v>2379</v>
      </c>
      <c r="G1800" t="s">
        <v>2379</v>
      </c>
      <c r="H1800" t="s">
        <v>2379</v>
      </c>
      <c r="I1800">
        <v>0</v>
      </c>
      <c r="J1800" t="s">
        <v>2379</v>
      </c>
    </row>
    <row r="1801" spans="1:10" x14ac:dyDescent="0.35">
      <c r="A1801" t="s">
        <v>569</v>
      </c>
      <c r="B1801">
        <v>38.6</v>
      </c>
      <c r="C1801" t="str">
        <f t="shared" si="56"/>
        <v>Obesity</v>
      </c>
      <c r="D1801">
        <v>6.02</v>
      </c>
      <c r="E1801" t="str">
        <f t="shared" si="57"/>
        <v>Prediabetes</v>
      </c>
      <c r="F1801" t="s">
        <v>2379</v>
      </c>
      <c r="G1801" t="s">
        <v>2379</v>
      </c>
      <c r="H1801" t="s">
        <v>2379</v>
      </c>
      <c r="I1801">
        <v>1</v>
      </c>
      <c r="J1801" t="s">
        <v>2379</v>
      </c>
    </row>
    <row r="1802" spans="1:10" x14ac:dyDescent="0.35">
      <c r="A1802" t="s">
        <v>568</v>
      </c>
      <c r="B1802">
        <v>43.12</v>
      </c>
      <c r="C1802" t="str">
        <f t="shared" si="56"/>
        <v>Obesity</v>
      </c>
      <c r="D1802">
        <v>6.25</v>
      </c>
      <c r="E1802" t="str">
        <f t="shared" si="57"/>
        <v>Prediabetes</v>
      </c>
      <c r="F1802" t="s">
        <v>2379</v>
      </c>
      <c r="G1802" t="s">
        <v>2379</v>
      </c>
      <c r="H1802" t="s">
        <v>2379</v>
      </c>
      <c r="I1802">
        <v>1</v>
      </c>
      <c r="J1802" t="s">
        <v>2379</v>
      </c>
    </row>
    <row r="1803" spans="1:10" x14ac:dyDescent="0.35">
      <c r="A1803" t="s">
        <v>567</v>
      </c>
      <c r="B1803">
        <v>30.5</v>
      </c>
      <c r="C1803" t="str">
        <f t="shared" si="56"/>
        <v>Obesity</v>
      </c>
      <c r="D1803">
        <v>4.8099999999999996</v>
      </c>
      <c r="E1803" t="str">
        <f t="shared" si="57"/>
        <v>Normal</v>
      </c>
      <c r="F1803" t="s">
        <v>2379</v>
      </c>
      <c r="G1803" t="s">
        <v>2379</v>
      </c>
      <c r="H1803" t="s">
        <v>2379</v>
      </c>
      <c r="I1803">
        <v>1</v>
      </c>
      <c r="J1803" t="s">
        <v>2379</v>
      </c>
    </row>
    <row r="1804" spans="1:10" x14ac:dyDescent="0.35">
      <c r="A1804" t="s">
        <v>566</v>
      </c>
      <c r="B1804">
        <v>27.61</v>
      </c>
      <c r="C1804" t="str">
        <f t="shared" si="56"/>
        <v>Overweight</v>
      </c>
      <c r="D1804">
        <v>4.5999999999999996</v>
      </c>
      <c r="E1804" t="str">
        <f t="shared" si="57"/>
        <v>Normal</v>
      </c>
      <c r="F1804" t="s">
        <v>2379</v>
      </c>
      <c r="G1804" t="s">
        <v>2379</v>
      </c>
      <c r="H1804" t="s">
        <v>2379</v>
      </c>
      <c r="I1804">
        <v>1</v>
      </c>
      <c r="J1804" t="s">
        <v>2379</v>
      </c>
    </row>
    <row r="1805" spans="1:10" x14ac:dyDescent="0.35">
      <c r="A1805" t="s">
        <v>565</v>
      </c>
      <c r="B1805">
        <v>27.1</v>
      </c>
      <c r="C1805" t="str">
        <f t="shared" si="56"/>
        <v>Overweight</v>
      </c>
      <c r="D1805">
        <v>5.08</v>
      </c>
      <c r="E1805" t="str">
        <f t="shared" si="57"/>
        <v>Normal</v>
      </c>
      <c r="F1805" t="s">
        <v>2379</v>
      </c>
      <c r="G1805" t="s">
        <v>2379</v>
      </c>
      <c r="H1805" t="s">
        <v>2379</v>
      </c>
      <c r="I1805">
        <v>1</v>
      </c>
      <c r="J1805" t="s">
        <v>2379</v>
      </c>
    </row>
    <row r="1806" spans="1:10" x14ac:dyDescent="0.35">
      <c r="A1806" t="s">
        <v>564</v>
      </c>
      <c r="B1806">
        <v>35.93</v>
      </c>
      <c r="C1806" t="str">
        <f t="shared" si="56"/>
        <v>Obesity</v>
      </c>
      <c r="D1806">
        <v>5.43</v>
      </c>
      <c r="E1806" t="str">
        <f t="shared" si="57"/>
        <v>Normal</v>
      </c>
      <c r="F1806" t="s">
        <v>2379</v>
      </c>
      <c r="G1806" t="s">
        <v>2380</v>
      </c>
      <c r="H1806" t="s">
        <v>2379</v>
      </c>
      <c r="I1806">
        <v>1</v>
      </c>
      <c r="J1806" t="s">
        <v>2379</v>
      </c>
    </row>
    <row r="1807" spans="1:10" x14ac:dyDescent="0.35">
      <c r="A1807" t="s">
        <v>563</v>
      </c>
      <c r="B1807">
        <v>32.68</v>
      </c>
      <c r="C1807" t="str">
        <f t="shared" si="56"/>
        <v>Obesity</v>
      </c>
      <c r="D1807">
        <v>5.44</v>
      </c>
      <c r="E1807" t="str">
        <f t="shared" si="57"/>
        <v>Normal</v>
      </c>
      <c r="F1807" t="s">
        <v>2379</v>
      </c>
      <c r="G1807" t="s">
        <v>2379</v>
      </c>
      <c r="H1807" t="s">
        <v>2379</v>
      </c>
      <c r="I1807">
        <v>0</v>
      </c>
      <c r="J1807" t="s">
        <v>2379</v>
      </c>
    </row>
    <row r="1808" spans="1:10" x14ac:dyDescent="0.35">
      <c r="A1808" t="s">
        <v>562</v>
      </c>
      <c r="B1808">
        <v>20.74</v>
      </c>
      <c r="C1808" t="str">
        <f t="shared" si="56"/>
        <v>Normal Weight</v>
      </c>
      <c r="D1808">
        <v>11.69</v>
      </c>
      <c r="E1808" t="str">
        <f t="shared" si="57"/>
        <v>Diabetes</v>
      </c>
      <c r="F1808" t="s">
        <v>2381</v>
      </c>
      <c r="G1808" t="s">
        <v>2379</v>
      </c>
      <c r="H1808" t="s">
        <v>2379</v>
      </c>
      <c r="I1808">
        <v>1</v>
      </c>
      <c r="J1808" t="s">
        <v>2379</v>
      </c>
    </row>
    <row r="1809" spans="1:10" x14ac:dyDescent="0.35">
      <c r="A1809" t="s">
        <v>561</v>
      </c>
      <c r="B1809">
        <v>15.57</v>
      </c>
      <c r="C1809" t="str">
        <f t="shared" si="56"/>
        <v>Underweight</v>
      </c>
      <c r="D1809">
        <v>6.07</v>
      </c>
      <c r="E1809" t="str">
        <f t="shared" si="57"/>
        <v>Prediabetes</v>
      </c>
      <c r="F1809" t="s">
        <v>2379</v>
      </c>
      <c r="G1809" t="s">
        <v>2379</v>
      </c>
      <c r="H1809" t="s">
        <v>2379</v>
      </c>
      <c r="I1809">
        <v>0</v>
      </c>
      <c r="J1809" t="s">
        <v>2379</v>
      </c>
    </row>
    <row r="1810" spans="1:10" x14ac:dyDescent="0.35">
      <c r="A1810" t="s">
        <v>560</v>
      </c>
      <c r="B1810">
        <v>23.844999999999999</v>
      </c>
      <c r="C1810" t="str">
        <f t="shared" si="56"/>
        <v>Normal Weight</v>
      </c>
      <c r="D1810">
        <v>4.3600000000000003</v>
      </c>
      <c r="E1810" t="str">
        <f t="shared" si="57"/>
        <v>Normal</v>
      </c>
      <c r="F1810" t="s">
        <v>2379</v>
      </c>
      <c r="G1810" t="s">
        <v>2379</v>
      </c>
      <c r="H1810" t="s">
        <v>2379</v>
      </c>
      <c r="I1810">
        <v>0</v>
      </c>
      <c r="J1810" t="s">
        <v>2379</v>
      </c>
    </row>
    <row r="1811" spans="1:10" x14ac:dyDescent="0.35">
      <c r="A1811" t="s">
        <v>559</v>
      </c>
      <c r="B1811">
        <v>22.895</v>
      </c>
      <c r="C1811" t="str">
        <f t="shared" si="56"/>
        <v>Normal Weight</v>
      </c>
      <c r="D1811">
        <v>5.24</v>
      </c>
      <c r="E1811" t="str">
        <f t="shared" si="57"/>
        <v>Normal</v>
      </c>
      <c r="F1811" t="s">
        <v>2379</v>
      </c>
      <c r="G1811" t="s">
        <v>2379</v>
      </c>
      <c r="H1811" t="s">
        <v>2379</v>
      </c>
      <c r="I1811">
        <v>1</v>
      </c>
      <c r="J1811" t="s">
        <v>2379</v>
      </c>
    </row>
    <row r="1812" spans="1:10" x14ac:dyDescent="0.35">
      <c r="A1812" t="s">
        <v>558</v>
      </c>
      <c r="B1812">
        <v>21.945</v>
      </c>
      <c r="C1812" t="str">
        <f t="shared" si="56"/>
        <v>Normal Weight</v>
      </c>
      <c r="D1812">
        <v>5.37</v>
      </c>
      <c r="E1812" t="str">
        <f t="shared" si="57"/>
        <v>Normal</v>
      </c>
      <c r="F1812" t="s">
        <v>2379</v>
      </c>
      <c r="G1812" t="s">
        <v>2379</v>
      </c>
      <c r="H1812" t="s">
        <v>2379</v>
      </c>
      <c r="I1812">
        <v>1</v>
      </c>
      <c r="J1812" t="s">
        <v>2379</v>
      </c>
    </row>
    <row r="1813" spans="1:10" x14ac:dyDescent="0.35">
      <c r="A1813" t="s">
        <v>557</v>
      </c>
      <c r="B1813">
        <v>19.47</v>
      </c>
      <c r="C1813" t="str">
        <f t="shared" si="56"/>
        <v>Normal Weight</v>
      </c>
      <c r="D1813">
        <v>6.6</v>
      </c>
      <c r="E1813" t="str">
        <f t="shared" si="57"/>
        <v>Diabetes</v>
      </c>
      <c r="F1813" t="s">
        <v>2381</v>
      </c>
      <c r="G1813" t="s">
        <v>2379</v>
      </c>
      <c r="H1813" t="s">
        <v>2379</v>
      </c>
      <c r="I1813">
        <v>0</v>
      </c>
      <c r="J1813" t="s">
        <v>2379</v>
      </c>
    </row>
    <row r="1814" spans="1:10" x14ac:dyDescent="0.35">
      <c r="A1814" t="s">
        <v>556</v>
      </c>
      <c r="B1814">
        <v>15.61</v>
      </c>
      <c r="C1814" t="str">
        <f t="shared" si="56"/>
        <v>Underweight</v>
      </c>
      <c r="D1814">
        <v>5.77</v>
      </c>
      <c r="E1814" t="str">
        <f t="shared" si="57"/>
        <v>Prediabetes</v>
      </c>
      <c r="F1814" t="s">
        <v>2379</v>
      </c>
      <c r="G1814" t="s">
        <v>2379</v>
      </c>
      <c r="H1814" t="s">
        <v>2379</v>
      </c>
      <c r="I1814">
        <v>0</v>
      </c>
      <c r="J1814" t="s">
        <v>2379</v>
      </c>
    </row>
    <row r="1815" spans="1:10" x14ac:dyDescent="0.35">
      <c r="A1815" t="s">
        <v>555</v>
      </c>
      <c r="B1815">
        <v>28.6</v>
      </c>
      <c r="C1815" t="str">
        <f t="shared" si="56"/>
        <v>Overweight</v>
      </c>
      <c r="D1815">
        <v>6.08</v>
      </c>
      <c r="E1815" t="str">
        <f t="shared" si="57"/>
        <v>Prediabetes</v>
      </c>
      <c r="F1815" t="s">
        <v>2379</v>
      </c>
      <c r="G1815" t="s">
        <v>2379</v>
      </c>
      <c r="H1815" t="s">
        <v>2381</v>
      </c>
      <c r="I1815">
        <v>1</v>
      </c>
      <c r="J1815" t="s">
        <v>2379</v>
      </c>
    </row>
    <row r="1816" spans="1:10" x14ac:dyDescent="0.35">
      <c r="A1816" t="s">
        <v>554</v>
      </c>
      <c r="B1816">
        <v>46.53</v>
      </c>
      <c r="C1816" t="str">
        <f t="shared" si="56"/>
        <v>Obesity</v>
      </c>
      <c r="D1816">
        <v>4.16</v>
      </c>
      <c r="E1816" t="str">
        <f t="shared" si="57"/>
        <v>Normal</v>
      </c>
      <c r="F1816" t="s">
        <v>2379</v>
      </c>
      <c r="G1816" t="s">
        <v>2379</v>
      </c>
      <c r="H1816" t="s">
        <v>2379</v>
      </c>
      <c r="I1816">
        <v>0</v>
      </c>
      <c r="J1816" t="s">
        <v>2379</v>
      </c>
    </row>
    <row r="1817" spans="1:10" x14ac:dyDescent="0.35">
      <c r="A1817" t="s">
        <v>553</v>
      </c>
      <c r="B1817">
        <v>34.99</v>
      </c>
      <c r="C1817" t="str">
        <f t="shared" si="56"/>
        <v>Obesity</v>
      </c>
      <c r="D1817">
        <v>5.0999999999999996</v>
      </c>
      <c r="E1817" t="str">
        <f t="shared" si="57"/>
        <v>Normal</v>
      </c>
      <c r="F1817" t="s">
        <v>2379</v>
      </c>
      <c r="G1817" t="s">
        <v>2379</v>
      </c>
      <c r="H1817" t="s">
        <v>2381</v>
      </c>
      <c r="I1817">
        <v>1</v>
      </c>
      <c r="J1817" t="s">
        <v>2379</v>
      </c>
    </row>
    <row r="1818" spans="1:10" x14ac:dyDescent="0.35">
      <c r="A1818" t="s">
        <v>552</v>
      </c>
      <c r="B1818">
        <v>17.05</v>
      </c>
      <c r="C1818" t="str">
        <f t="shared" si="56"/>
        <v>Underweight</v>
      </c>
      <c r="D1818">
        <v>5.3</v>
      </c>
      <c r="E1818" t="str">
        <f t="shared" si="57"/>
        <v>Normal</v>
      </c>
      <c r="F1818" t="s">
        <v>2379</v>
      </c>
      <c r="G1818" t="s">
        <v>2379</v>
      </c>
      <c r="H1818" t="s">
        <v>2381</v>
      </c>
      <c r="I1818">
        <v>1</v>
      </c>
      <c r="J1818" t="s">
        <v>2379</v>
      </c>
    </row>
    <row r="1819" spans="1:10" x14ac:dyDescent="0.35">
      <c r="A1819" t="s">
        <v>551</v>
      </c>
      <c r="B1819">
        <v>37.18</v>
      </c>
      <c r="C1819" t="str">
        <f t="shared" si="56"/>
        <v>Obesity</v>
      </c>
      <c r="D1819">
        <v>4.9000000000000004</v>
      </c>
      <c r="E1819" t="str">
        <f t="shared" si="57"/>
        <v>Normal</v>
      </c>
      <c r="F1819" t="s">
        <v>2379</v>
      </c>
      <c r="G1819" t="s">
        <v>2379</v>
      </c>
      <c r="H1819" t="s">
        <v>2379</v>
      </c>
      <c r="I1819">
        <v>0</v>
      </c>
      <c r="J1819" t="s">
        <v>2379</v>
      </c>
    </row>
    <row r="1820" spans="1:10" x14ac:dyDescent="0.35">
      <c r="A1820" t="s">
        <v>550</v>
      </c>
      <c r="B1820">
        <v>35.200000000000003</v>
      </c>
      <c r="C1820" t="str">
        <f t="shared" si="56"/>
        <v>Obesity</v>
      </c>
      <c r="D1820">
        <v>5.55</v>
      </c>
      <c r="E1820" t="str">
        <f t="shared" si="57"/>
        <v>Normal</v>
      </c>
      <c r="F1820" t="s">
        <v>2379</v>
      </c>
      <c r="G1820" t="s">
        <v>2379</v>
      </c>
      <c r="H1820" t="s">
        <v>2379</v>
      </c>
      <c r="I1820">
        <v>0</v>
      </c>
      <c r="J1820" t="s">
        <v>2379</v>
      </c>
    </row>
    <row r="1821" spans="1:10" x14ac:dyDescent="0.35">
      <c r="A1821" t="s">
        <v>549</v>
      </c>
      <c r="B1821">
        <v>37.335000000000001</v>
      </c>
      <c r="C1821" t="str">
        <f t="shared" si="56"/>
        <v>Obesity</v>
      </c>
      <c r="D1821">
        <v>4.95</v>
      </c>
      <c r="E1821" t="str">
        <f t="shared" si="57"/>
        <v>Normal</v>
      </c>
      <c r="F1821" t="s">
        <v>2379</v>
      </c>
      <c r="G1821" t="s">
        <v>2379</v>
      </c>
      <c r="H1821" t="s">
        <v>2379</v>
      </c>
      <c r="I1821">
        <v>0</v>
      </c>
      <c r="J1821" t="s">
        <v>2379</v>
      </c>
    </row>
    <row r="1822" spans="1:10" x14ac:dyDescent="0.35">
      <c r="A1822" t="s">
        <v>548</v>
      </c>
      <c r="B1822">
        <v>27.265000000000001</v>
      </c>
      <c r="C1822" t="str">
        <f t="shared" si="56"/>
        <v>Overweight</v>
      </c>
      <c r="D1822">
        <v>6.46</v>
      </c>
      <c r="E1822" t="str">
        <f t="shared" si="57"/>
        <v>Diabetes</v>
      </c>
      <c r="F1822" t="s">
        <v>2381</v>
      </c>
      <c r="G1822" t="s">
        <v>2379</v>
      </c>
      <c r="H1822" t="s">
        <v>2379</v>
      </c>
      <c r="I1822">
        <v>0</v>
      </c>
      <c r="J1822" t="s">
        <v>2379</v>
      </c>
    </row>
    <row r="1823" spans="1:10" x14ac:dyDescent="0.35">
      <c r="A1823" t="s">
        <v>547</v>
      </c>
      <c r="B1823">
        <v>30.8</v>
      </c>
      <c r="C1823" t="str">
        <f t="shared" si="56"/>
        <v>Obesity</v>
      </c>
      <c r="D1823">
        <v>4.9000000000000004</v>
      </c>
      <c r="E1823" t="str">
        <f t="shared" si="57"/>
        <v>Normal</v>
      </c>
      <c r="F1823" t="s">
        <v>2381</v>
      </c>
      <c r="G1823" t="s">
        <v>2379</v>
      </c>
      <c r="H1823" t="s">
        <v>2379</v>
      </c>
      <c r="I1823">
        <v>0</v>
      </c>
      <c r="J1823" t="s">
        <v>2379</v>
      </c>
    </row>
    <row r="1824" spans="1:10" x14ac:dyDescent="0.35">
      <c r="A1824" t="s">
        <v>546</v>
      </c>
      <c r="B1824">
        <v>30.21</v>
      </c>
      <c r="C1824" t="str">
        <f t="shared" si="56"/>
        <v>Obesity</v>
      </c>
      <c r="D1824">
        <v>5.21</v>
      </c>
      <c r="E1824" t="str">
        <f t="shared" si="57"/>
        <v>Normal</v>
      </c>
      <c r="F1824" t="s">
        <v>2379</v>
      </c>
      <c r="G1824" t="s">
        <v>2379</v>
      </c>
      <c r="H1824" t="s">
        <v>2379</v>
      </c>
      <c r="I1824">
        <v>1</v>
      </c>
      <c r="J1824" t="s">
        <v>2379</v>
      </c>
    </row>
    <row r="1825" spans="1:10" x14ac:dyDescent="0.35">
      <c r="A1825" t="s">
        <v>545</v>
      </c>
      <c r="B1825">
        <v>35.340000000000003</v>
      </c>
      <c r="C1825" t="str">
        <f t="shared" si="56"/>
        <v>Obesity</v>
      </c>
      <c r="D1825">
        <v>4.13</v>
      </c>
      <c r="E1825" t="str">
        <f t="shared" si="57"/>
        <v>Normal</v>
      </c>
      <c r="F1825" t="s">
        <v>2379</v>
      </c>
      <c r="G1825" t="s">
        <v>2380</v>
      </c>
      <c r="H1825" t="s">
        <v>2379</v>
      </c>
      <c r="I1825">
        <v>1</v>
      </c>
      <c r="J1825" t="s">
        <v>2379</v>
      </c>
    </row>
    <row r="1826" spans="1:10" x14ac:dyDescent="0.35">
      <c r="A1826" t="s">
        <v>544</v>
      </c>
      <c r="B1826">
        <v>26.695</v>
      </c>
      <c r="C1826" t="str">
        <f t="shared" si="56"/>
        <v>Overweight</v>
      </c>
      <c r="D1826">
        <v>5.28</v>
      </c>
      <c r="E1826" t="str">
        <f t="shared" si="57"/>
        <v>Normal</v>
      </c>
      <c r="F1826" t="s">
        <v>2379</v>
      </c>
      <c r="G1826" t="s">
        <v>2379</v>
      </c>
      <c r="H1826" t="s">
        <v>2379</v>
      </c>
      <c r="I1826">
        <v>0</v>
      </c>
      <c r="J1826" t="s">
        <v>2379</v>
      </c>
    </row>
    <row r="1827" spans="1:10" x14ac:dyDescent="0.35">
      <c r="A1827" t="s">
        <v>543</v>
      </c>
      <c r="B1827">
        <v>29.355</v>
      </c>
      <c r="C1827" t="str">
        <f t="shared" si="56"/>
        <v>Overweight</v>
      </c>
      <c r="D1827">
        <v>4.68</v>
      </c>
      <c r="E1827" t="str">
        <f t="shared" si="57"/>
        <v>Normal</v>
      </c>
      <c r="F1827" t="s">
        <v>2381</v>
      </c>
      <c r="G1827" t="s">
        <v>2379</v>
      </c>
      <c r="H1827" t="s">
        <v>2379</v>
      </c>
      <c r="I1827">
        <v>0</v>
      </c>
      <c r="J1827" t="s">
        <v>2379</v>
      </c>
    </row>
    <row r="1828" spans="1:10" x14ac:dyDescent="0.35">
      <c r="A1828" t="s">
        <v>542</v>
      </c>
      <c r="B1828">
        <v>29.59</v>
      </c>
      <c r="C1828" t="str">
        <f t="shared" si="56"/>
        <v>Overweight</v>
      </c>
      <c r="D1828">
        <v>4.0599999999999996</v>
      </c>
      <c r="E1828" t="str">
        <f t="shared" si="57"/>
        <v>Normal</v>
      </c>
      <c r="F1828" t="s">
        <v>2379</v>
      </c>
      <c r="G1828" t="s">
        <v>2379</v>
      </c>
      <c r="H1828" t="s">
        <v>2379</v>
      </c>
      <c r="I1828">
        <v>0</v>
      </c>
      <c r="J1828" t="s">
        <v>2379</v>
      </c>
    </row>
    <row r="1829" spans="1:10" x14ac:dyDescent="0.35">
      <c r="A1829" t="s">
        <v>541</v>
      </c>
      <c r="B1829">
        <v>31.35</v>
      </c>
      <c r="C1829" t="str">
        <f t="shared" si="56"/>
        <v>Obesity</v>
      </c>
      <c r="D1829">
        <v>4.2</v>
      </c>
      <c r="E1829" t="str">
        <f t="shared" si="57"/>
        <v>Normal</v>
      </c>
      <c r="F1829" t="s">
        <v>2379</v>
      </c>
      <c r="G1829" t="s">
        <v>2380</v>
      </c>
      <c r="H1829" t="s">
        <v>2379</v>
      </c>
      <c r="I1829">
        <v>1</v>
      </c>
      <c r="J1829" t="s">
        <v>2379</v>
      </c>
    </row>
    <row r="1830" spans="1:10" x14ac:dyDescent="0.35">
      <c r="A1830" t="s">
        <v>540</v>
      </c>
      <c r="B1830">
        <v>20.52</v>
      </c>
      <c r="C1830" t="str">
        <f t="shared" si="56"/>
        <v>Normal Weight</v>
      </c>
      <c r="D1830">
        <v>4.83</v>
      </c>
      <c r="E1830" t="str">
        <f t="shared" si="57"/>
        <v>Normal</v>
      </c>
      <c r="F1830" t="s">
        <v>2379</v>
      </c>
      <c r="G1830" t="s">
        <v>2379</v>
      </c>
      <c r="H1830" t="s">
        <v>2379</v>
      </c>
      <c r="I1830">
        <v>0</v>
      </c>
      <c r="J1830" t="s">
        <v>2379</v>
      </c>
    </row>
    <row r="1831" spans="1:10" x14ac:dyDescent="0.35">
      <c r="A1831" t="s">
        <v>539</v>
      </c>
      <c r="B1831">
        <v>42.9</v>
      </c>
      <c r="C1831" t="str">
        <f t="shared" si="56"/>
        <v>Obesity</v>
      </c>
      <c r="D1831">
        <v>4.87</v>
      </c>
      <c r="E1831" t="str">
        <f t="shared" si="57"/>
        <v>Normal</v>
      </c>
      <c r="F1831" t="s">
        <v>2381</v>
      </c>
      <c r="G1831" t="s">
        <v>2379</v>
      </c>
      <c r="H1831" t="s">
        <v>2379</v>
      </c>
      <c r="I1831">
        <v>1</v>
      </c>
      <c r="J1831" t="s">
        <v>2379</v>
      </c>
    </row>
    <row r="1832" spans="1:10" x14ac:dyDescent="0.35">
      <c r="A1832" t="s">
        <v>538</v>
      </c>
      <c r="B1832">
        <v>24.6</v>
      </c>
      <c r="C1832" t="str">
        <f t="shared" si="56"/>
        <v>Normal Weight</v>
      </c>
      <c r="D1832">
        <v>5.86</v>
      </c>
      <c r="E1832" t="str">
        <f t="shared" si="57"/>
        <v>Prediabetes</v>
      </c>
      <c r="F1832" t="s">
        <v>2379</v>
      </c>
      <c r="G1832" t="s">
        <v>2379</v>
      </c>
      <c r="H1832" t="s">
        <v>2381</v>
      </c>
      <c r="I1832">
        <v>1</v>
      </c>
      <c r="J1832" t="s">
        <v>2379</v>
      </c>
    </row>
    <row r="1833" spans="1:10" x14ac:dyDescent="0.35">
      <c r="A1833" t="s">
        <v>537</v>
      </c>
      <c r="B1833">
        <v>28.405000000000001</v>
      </c>
      <c r="C1833" t="str">
        <f t="shared" si="56"/>
        <v>Overweight</v>
      </c>
      <c r="D1833">
        <v>4.12</v>
      </c>
      <c r="E1833" t="str">
        <f t="shared" si="57"/>
        <v>Normal</v>
      </c>
      <c r="F1833" t="s">
        <v>2379</v>
      </c>
      <c r="G1833" t="s">
        <v>2379</v>
      </c>
      <c r="H1833" t="s">
        <v>2379</v>
      </c>
      <c r="I1833">
        <v>1</v>
      </c>
      <c r="J1833" t="s">
        <v>2379</v>
      </c>
    </row>
    <row r="1834" spans="1:10" x14ac:dyDescent="0.35">
      <c r="A1834" t="s">
        <v>536</v>
      </c>
      <c r="B1834">
        <v>34.674999999999997</v>
      </c>
      <c r="C1834" t="str">
        <f t="shared" si="56"/>
        <v>Obesity</v>
      </c>
      <c r="D1834">
        <v>5.71</v>
      </c>
      <c r="E1834" t="str">
        <f t="shared" si="57"/>
        <v>Prediabetes</v>
      </c>
      <c r="F1834" t="s">
        <v>2381</v>
      </c>
      <c r="G1834" t="s">
        <v>2379</v>
      </c>
      <c r="H1834" t="s">
        <v>2379</v>
      </c>
      <c r="I1834">
        <v>1</v>
      </c>
      <c r="J1834" t="s">
        <v>2379</v>
      </c>
    </row>
    <row r="1835" spans="1:10" x14ac:dyDescent="0.35">
      <c r="A1835" t="s">
        <v>535</v>
      </c>
      <c r="B1835">
        <v>18.850000000000001</v>
      </c>
      <c r="C1835" t="str">
        <f t="shared" si="56"/>
        <v>Normal Weight</v>
      </c>
      <c r="D1835">
        <v>6.03</v>
      </c>
      <c r="E1835" t="str">
        <f t="shared" si="57"/>
        <v>Prediabetes</v>
      </c>
      <c r="F1835" t="s">
        <v>2379</v>
      </c>
      <c r="G1835" t="s">
        <v>2379</v>
      </c>
      <c r="H1835" t="s">
        <v>2379</v>
      </c>
      <c r="I1835">
        <v>1</v>
      </c>
      <c r="J1835" t="s">
        <v>2379</v>
      </c>
    </row>
    <row r="1836" spans="1:10" x14ac:dyDescent="0.35">
      <c r="A1836" t="s">
        <v>533</v>
      </c>
      <c r="B1836">
        <v>34.130000000000003</v>
      </c>
      <c r="C1836" t="str">
        <f t="shared" si="56"/>
        <v>Obesity</v>
      </c>
      <c r="D1836">
        <v>5.65</v>
      </c>
      <c r="E1836" t="str">
        <f t="shared" si="57"/>
        <v>Normal</v>
      </c>
      <c r="F1836" t="s">
        <v>2379</v>
      </c>
      <c r="G1836" t="s">
        <v>2379</v>
      </c>
      <c r="H1836" t="s">
        <v>2381</v>
      </c>
      <c r="I1836">
        <v>1</v>
      </c>
      <c r="J1836" t="s">
        <v>2379</v>
      </c>
    </row>
    <row r="1837" spans="1:10" x14ac:dyDescent="0.35">
      <c r="A1837" t="s">
        <v>532</v>
      </c>
      <c r="B1837">
        <v>17.34</v>
      </c>
      <c r="C1837" t="str">
        <f t="shared" si="56"/>
        <v>Underweight</v>
      </c>
      <c r="D1837">
        <v>5.05</v>
      </c>
      <c r="E1837" t="str">
        <f t="shared" si="57"/>
        <v>Normal</v>
      </c>
      <c r="F1837" t="s">
        <v>2379</v>
      </c>
      <c r="G1837" t="s">
        <v>2379</v>
      </c>
      <c r="H1837" t="s">
        <v>2379</v>
      </c>
      <c r="I1837">
        <v>0</v>
      </c>
      <c r="J1837" t="s">
        <v>2379</v>
      </c>
    </row>
    <row r="1838" spans="1:10" x14ac:dyDescent="0.35">
      <c r="A1838" t="s">
        <v>531</v>
      </c>
      <c r="B1838">
        <v>17.440000000000001</v>
      </c>
      <c r="C1838" t="str">
        <f t="shared" si="56"/>
        <v>Underweight</v>
      </c>
      <c r="D1838">
        <v>6.26</v>
      </c>
      <c r="E1838" t="str">
        <f t="shared" si="57"/>
        <v>Prediabetes</v>
      </c>
      <c r="F1838" t="s">
        <v>2379</v>
      </c>
      <c r="G1838" t="s">
        <v>2379</v>
      </c>
      <c r="H1838" t="s">
        <v>2379</v>
      </c>
      <c r="I1838">
        <v>0</v>
      </c>
      <c r="J1838" t="s">
        <v>2379</v>
      </c>
    </row>
    <row r="1839" spans="1:10" x14ac:dyDescent="0.35">
      <c r="A1839" t="s">
        <v>530</v>
      </c>
      <c r="B1839">
        <v>33.659999999999997</v>
      </c>
      <c r="C1839" t="str">
        <f t="shared" si="56"/>
        <v>Obesity</v>
      </c>
      <c r="D1839">
        <v>4.08</v>
      </c>
      <c r="E1839" t="str">
        <f t="shared" si="57"/>
        <v>Normal</v>
      </c>
      <c r="F1839" t="s">
        <v>2381</v>
      </c>
      <c r="G1839" t="s">
        <v>2379</v>
      </c>
      <c r="H1839" t="s">
        <v>2381</v>
      </c>
      <c r="I1839">
        <v>1</v>
      </c>
      <c r="J1839" t="s">
        <v>2379</v>
      </c>
    </row>
    <row r="1840" spans="1:10" x14ac:dyDescent="0.35">
      <c r="A1840" t="s">
        <v>529</v>
      </c>
      <c r="B1840">
        <v>21.375</v>
      </c>
      <c r="C1840" t="str">
        <f t="shared" si="56"/>
        <v>Normal Weight</v>
      </c>
      <c r="D1840">
        <v>6.19</v>
      </c>
      <c r="E1840" t="str">
        <f t="shared" si="57"/>
        <v>Prediabetes</v>
      </c>
      <c r="F1840" t="s">
        <v>2381</v>
      </c>
      <c r="G1840" t="s">
        <v>2379</v>
      </c>
      <c r="H1840" t="s">
        <v>2379</v>
      </c>
      <c r="I1840">
        <v>1</v>
      </c>
      <c r="J1840" t="s">
        <v>2379</v>
      </c>
    </row>
    <row r="1841" spans="1:10" x14ac:dyDescent="0.35">
      <c r="A1841" t="s">
        <v>528</v>
      </c>
      <c r="B1841">
        <v>27.14</v>
      </c>
      <c r="C1841" t="str">
        <f t="shared" si="56"/>
        <v>Overweight</v>
      </c>
      <c r="D1841">
        <v>6.01</v>
      </c>
      <c r="E1841" t="str">
        <f t="shared" si="57"/>
        <v>Prediabetes</v>
      </c>
      <c r="F1841" t="s">
        <v>2379</v>
      </c>
      <c r="G1841" t="s">
        <v>2379</v>
      </c>
      <c r="H1841" t="s">
        <v>2379</v>
      </c>
      <c r="I1841">
        <v>1</v>
      </c>
      <c r="J1841" t="s">
        <v>2379</v>
      </c>
    </row>
    <row r="1842" spans="1:10" x14ac:dyDescent="0.35">
      <c r="A1842" t="s">
        <v>527</v>
      </c>
      <c r="B1842">
        <v>35.78</v>
      </c>
      <c r="C1842" t="str">
        <f t="shared" si="56"/>
        <v>Obesity</v>
      </c>
      <c r="D1842">
        <v>6.07</v>
      </c>
      <c r="E1842" t="str">
        <f t="shared" si="57"/>
        <v>Prediabetes</v>
      </c>
      <c r="F1842" t="s">
        <v>2379</v>
      </c>
      <c r="G1842" t="s">
        <v>2380</v>
      </c>
      <c r="H1842" t="s">
        <v>2379</v>
      </c>
      <c r="I1842">
        <v>1</v>
      </c>
      <c r="J1842" t="s">
        <v>2379</v>
      </c>
    </row>
    <row r="1843" spans="1:10" x14ac:dyDescent="0.35">
      <c r="A1843" t="s">
        <v>526</v>
      </c>
      <c r="B1843">
        <v>34.96</v>
      </c>
      <c r="C1843" t="str">
        <f t="shared" si="56"/>
        <v>Obesity</v>
      </c>
      <c r="D1843">
        <v>5.63</v>
      </c>
      <c r="E1843" t="str">
        <f t="shared" si="57"/>
        <v>Normal</v>
      </c>
      <c r="F1843" t="s">
        <v>2379</v>
      </c>
      <c r="G1843" t="s">
        <v>2379</v>
      </c>
      <c r="H1843" t="s">
        <v>2379</v>
      </c>
      <c r="I1843">
        <v>0</v>
      </c>
      <c r="J1843" t="s">
        <v>2379</v>
      </c>
    </row>
    <row r="1844" spans="1:10" x14ac:dyDescent="0.35">
      <c r="A1844" t="s">
        <v>525</v>
      </c>
      <c r="B1844">
        <v>38.39</v>
      </c>
      <c r="C1844" t="str">
        <f t="shared" si="56"/>
        <v>Obesity</v>
      </c>
      <c r="D1844">
        <v>6.05</v>
      </c>
      <c r="E1844" t="str">
        <f t="shared" si="57"/>
        <v>Prediabetes</v>
      </c>
      <c r="F1844" t="s">
        <v>2379</v>
      </c>
      <c r="G1844" t="s">
        <v>2379</v>
      </c>
      <c r="H1844" t="s">
        <v>2379</v>
      </c>
      <c r="I1844">
        <v>0</v>
      </c>
      <c r="J1844" t="s">
        <v>2379</v>
      </c>
    </row>
    <row r="1845" spans="1:10" x14ac:dyDescent="0.35">
      <c r="A1845" t="s">
        <v>524</v>
      </c>
      <c r="B1845">
        <v>33.82</v>
      </c>
      <c r="C1845" t="str">
        <f t="shared" si="56"/>
        <v>Obesity</v>
      </c>
      <c r="D1845">
        <v>4.6500000000000004</v>
      </c>
      <c r="E1845" t="str">
        <f t="shared" si="57"/>
        <v>Normal</v>
      </c>
      <c r="F1845" t="s">
        <v>2379</v>
      </c>
      <c r="G1845" t="s">
        <v>2379</v>
      </c>
      <c r="H1845" t="s">
        <v>2379</v>
      </c>
      <c r="I1845">
        <v>0</v>
      </c>
      <c r="J1845" t="s">
        <v>2379</v>
      </c>
    </row>
    <row r="1846" spans="1:10" x14ac:dyDescent="0.35">
      <c r="A1846" t="s">
        <v>523</v>
      </c>
      <c r="B1846">
        <v>27.835000000000001</v>
      </c>
      <c r="C1846" t="str">
        <f t="shared" si="56"/>
        <v>Overweight</v>
      </c>
      <c r="D1846">
        <v>5.37</v>
      </c>
      <c r="E1846" t="str">
        <f t="shared" si="57"/>
        <v>Normal</v>
      </c>
      <c r="F1846" t="s">
        <v>2379</v>
      </c>
      <c r="G1846" t="s">
        <v>2379</v>
      </c>
      <c r="H1846" t="s">
        <v>2379</v>
      </c>
      <c r="I1846">
        <v>0</v>
      </c>
      <c r="J1846" t="s">
        <v>2379</v>
      </c>
    </row>
    <row r="1847" spans="1:10" x14ac:dyDescent="0.35">
      <c r="A1847" t="s">
        <v>522</v>
      </c>
      <c r="B1847">
        <v>33</v>
      </c>
      <c r="C1847" t="str">
        <f t="shared" si="56"/>
        <v>Obesity</v>
      </c>
      <c r="D1847">
        <v>5.39</v>
      </c>
      <c r="E1847" t="str">
        <f t="shared" si="57"/>
        <v>Normal</v>
      </c>
      <c r="F1847" t="s">
        <v>2379</v>
      </c>
      <c r="G1847" t="s">
        <v>2379</v>
      </c>
      <c r="H1847" t="s">
        <v>2379</v>
      </c>
      <c r="I1847">
        <v>0</v>
      </c>
      <c r="J1847" t="s">
        <v>2379</v>
      </c>
    </row>
    <row r="1848" spans="1:10" x14ac:dyDescent="0.35">
      <c r="A1848" t="s">
        <v>521</v>
      </c>
      <c r="B1848">
        <v>26.885000000000002</v>
      </c>
      <c r="C1848" t="str">
        <f t="shared" si="56"/>
        <v>Overweight</v>
      </c>
      <c r="D1848">
        <v>5.86</v>
      </c>
      <c r="E1848" t="str">
        <f t="shared" si="57"/>
        <v>Prediabetes</v>
      </c>
      <c r="F1848" t="s">
        <v>2379</v>
      </c>
      <c r="G1848" t="s">
        <v>2379</v>
      </c>
      <c r="H1848" t="s">
        <v>2379</v>
      </c>
      <c r="I1848">
        <v>0</v>
      </c>
      <c r="J1848" t="s">
        <v>2379</v>
      </c>
    </row>
    <row r="1849" spans="1:10" x14ac:dyDescent="0.35">
      <c r="A1849" t="s">
        <v>520</v>
      </c>
      <c r="B1849">
        <v>29.26</v>
      </c>
      <c r="C1849" t="str">
        <f t="shared" si="56"/>
        <v>Overweight</v>
      </c>
      <c r="D1849">
        <v>4.4400000000000004</v>
      </c>
      <c r="E1849" t="str">
        <f t="shared" si="57"/>
        <v>Normal</v>
      </c>
      <c r="F1849" t="s">
        <v>2379</v>
      </c>
      <c r="G1849" t="s">
        <v>2379</v>
      </c>
      <c r="H1849" t="s">
        <v>2379</v>
      </c>
      <c r="I1849">
        <v>0</v>
      </c>
      <c r="J1849" t="s">
        <v>2379</v>
      </c>
    </row>
    <row r="1850" spans="1:10" x14ac:dyDescent="0.35">
      <c r="A1850" t="s">
        <v>519</v>
      </c>
      <c r="B1850">
        <v>26.98</v>
      </c>
      <c r="C1850" t="str">
        <f t="shared" si="56"/>
        <v>Overweight</v>
      </c>
      <c r="D1850">
        <v>4.41</v>
      </c>
      <c r="E1850" t="str">
        <f t="shared" si="57"/>
        <v>Normal</v>
      </c>
      <c r="F1850" t="s">
        <v>2379</v>
      </c>
      <c r="G1850" t="s">
        <v>2379</v>
      </c>
      <c r="H1850" t="s">
        <v>2379</v>
      </c>
      <c r="I1850">
        <v>0</v>
      </c>
      <c r="J1850" t="s">
        <v>2379</v>
      </c>
    </row>
    <row r="1851" spans="1:10" x14ac:dyDescent="0.35">
      <c r="A1851" t="s">
        <v>518</v>
      </c>
      <c r="B1851">
        <v>32.11</v>
      </c>
      <c r="C1851" t="str">
        <f t="shared" si="56"/>
        <v>Obesity</v>
      </c>
      <c r="D1851">
        <v>5.19</v>
      </c>
      <c r="E1851" t="str">
        <f t="shared" si="57"/>
        <v>Normal</v>
      </c>
      <c r="F1851" t="s">
        <v>2379</v>
      </c>
      <c r="G1851" t="s">
        <v>2379</v>
      </c>
      <c r="H1851" t="s">
        <v>2381</v>
      </c>
      <c r="I1851">
        <v>1</v>
      </c>
      <c r="J1851" t="s">
        <v>2379</v>
      </c>
    </row>
    <row r="1852" spans="1:10" x14ac:dyDescent="0.35">
      <c r="A1852" t="s">
        <v>517</v>
      </c>
      <c r="B1852">
        <v>31.73</v>
      </c>
      <c r="C1852" t="str">
        <f t="shared" si="56"/>
        <v>Obesity</v>
      </c>
      <c r="D1852">
        <v>5.16</v>
      </c>
      <c r="E1852" t="str">
        <f t="shared" si="57"/>
        <v>Normal</v>
      </c>
      <c r="F1852" t="s">
        <v>2379</v>
      </c>
      <c r="G1852" t="s">
        <v>2379</v>
      </c>
      <c r="H1852" t="s">
        <v>2381</v>
      </c>
      <c r="I1852">
        <v>1</v>
      </c>
      <c r="J1852" t="s">
        <v>2379</v>
      </c>
    </row>
    <row r="1853" spans="1:10" x14ac:dyDescent="0.35">
      <c r="A1853" t="s">
        <v>516</v>
      </c>
      <c r="B1853">
        <v>22.515000000000001</v>
      </c>
      <c r="C1853" t="str">
        <f t="shared" si="56"/>
        <v>Normal Weight</v>
      </c>
      <c r="D1853">
        <v>4.24</v>
      </c>
      <c r="E1853" t="str">
        <f t="shared" si="57"/>
        <v>Normal</v>
      </c>
      <c r="F1853" t="s">
        <v>2379</v>
      </c>
      <c r="G1853" t="s">
        <v>2379</v>
      </c>
      <c r="H1853" t="s">
        <v>2379</v>
      </c>
      <c r="I1853">
        <v>0</v>
      </c>
      <c r="J1853" t="s">
        <v>2379</v>
      </c>
    </row>
    <row r="1854" spans="1:10" x14ac:dyDescent="0.35">
      <c r="A1854" t="s">
        <v>514</v>
      </c>
      <c r="B1854">
        <v>25.9</v>
      </c>
      <c r="C1854" t="str">
        <f t="shared" si="56"/>
        <v>Overweight</v>
      </c>
      <c r="D1854">
        <v>5.45</v>
      </c>
      <c r="E1854" t="str">
        <f t="shared" si="57"/>
        <v>Normal</v>
      </c>
      <c r="F1854" t="s">
        <v>2379</v>
      </c>
      <c r="G1854" t="s">
        <v>2379</v>
      </c>
      <c r="H1854" t="s">
        <v>2379</v>
      </c>
      <c r="I1854">
        <v>1</v>
      </c>
      <c r="J1854" t="s">
        <v>2379</v>
      </c>
    </row>
    <row r="1855" spans="1:10" x14ac:dyDescent="0.35">
      <c r="A1855" t="s">
        <v>513</v>
      </c>
      <c r="B1855">
        <v>27.72</v>
      </c>
      <c r="C1855" t="str">
        <f t="shared" si="56"/>
        <v>Overweight</v>
      </c>
      <c r="D1855">
        <v>5.03</v>
      </c>
      <c r="E1855" t="str">
        <f t="shared" si="57"/>
        <v>Normal</v>
      </c>
      <c r="F1855" t="s">
        <v>2381</v>
      </c>
      <c r="G1855" t="s">
        <v>2379</v>
      </c>
      <c r="H1855" t="s">
        <v>2379</v>
      </c>
      <c r="I1855">
        <v>1</v>
      </c>
      <c r="J1855" t="s">
        <v>2379</v>
      </c>
    </row>
    <row r="1856" spans="1:10" x14ac:dyDescent="0.35">
      <c r="A1856" t="s">
        <v>512</v>
      </c>
      <c r="B1856">
        <v>31.5</v>
      </c>
      <c r="C1856" t="str">
        <f t="shared" si="56"/>
        <v>Obesity</v>
      </c>
      <c r="D1856">
        <v>9.6199999999999992</v>
      </c>
      <c r="E1856" t="str">
        <f t="shared" si="57"/>
        <v>Diabetes</v>
      </c>
      <c r="F1856" t="s">
        <v>2381</v>
      </c>
      <c r="G1856" t="s">
        <v>2379</v>
      </c>
      <c r="H1856" t="s">
        <v>2379</v>
      </c>
      <c r="I1856">
        <v>1</v>
      </c>
      <c r="J1856" t="s">
        <v>2379</v>
      </c>
    </row>
    <row r="1857" spans="1:10" x14ac:dyDescent="0.35">
      <c r="A1857" t="s">
        <v>511</v>
      </c>
      <c r="B1857">
        <v>29.7</v>
      </c>
      <c r="C1857" t="str">
        <f t="shared" si="56"/>
        <v>Overweight</v>
      </c>
      <c r="D1857">
        <v>6.77</v>
      </c>
      <c r="E1857" t="str">
        <f t="shared" si="57"/>
        <v>Diabetes</v>
      </c>
      <c r="F1857" t="s">
        <v>2381</v>
      </c>
      <c r="G1857" t="s">
        <v>2379</v>
      </c>
      <c r="H1857" t="s">
        <v>2379</v>
      </c>
      <c r="I1857">
        <v>1</v>
      </c>
      <c r="J1857" t="s">
        <v>2379</v>
      </c>
    </row>
    <row r="1858" spans="1:10" x14ac:dyDescent="0.35">
      <c r="A1858" t="s">
        <v>510</v>
      </c>
      <c r="B1858">
        <v>21.26</v>
      </c>
      <c r="C1858" t="str">
        <f t="shared" si="56"/>
        <v>Normal Weight</v>
      </c>
      <c r="D1858">
        <v>5.36</v>
      </c>
      <c r="E1858" t="str">
        <f t="shared" si="57"/>
        <v>Normal</v>
      </c>
      <c r="F1858" t="s">
        <v>2381</v>
      </c>
      <c r="G1858" t="s">
        <v>2379</v>
      </c>
      <c r="H1858" t="s">
        <v>2379</v>
      </c>
      <c r="I1858">
        <v>1</v>
      </c>
      <c r="J1858" t="s">
        <v>2379</v>
      </c>
    </row>
    <row r="1859" spans="1:10" x14ac:dyDescent="0.35">
      <c r="A1859" t="s">
        <v>509</v>
      </c>
      <c r="B1859">
        <v>17.09</v>
      </c>
      <c r="C1859" t="str">
        <f t="shared" ref="C1859:C1922" si="58">IF(B1859&lt;18.5,"Underweight",
 IF(B1859&lt;=24.9,"Normal Weight",
 IF(B1859&lt;=29.9,"Overweight","Obesity")))</f>
        <v>Underweight</v>
      </c>
      <c r="D1859">
        <v>5.69</v>
      </c>
      <c r="E1859" t="str">
        <f t="shared" ref="E1859:E1922" si="59">IF(D1859&lt;5.7,"Normal",IF(D1859&lt;=6.4,"Prediabetes","Diabetes"))</f>
        <v>Normal</v>
      </c>
      <c r="F1859" t="s">
        <v>2379</v>
      </c>
      <c r="G1859" t="s">
        <v>2379</v>
      </c>
      <c r="H1859" t="s">
        <v>2379</v>
      </c>
      <c r="I1859">
        <v>0</v>
      </c>
      <c r="J1859" t="s">
        <v>2379</v>
      </c>
    </row>
    <row r="1860" spans="1:10" x14ac:dyDescent="0.35">
      <c r="A1860" t="s">
        <v>508</v>
      </c>
      <c r="B1860">
        <v>24.3</v>
      </c>
      <c r="C1860" t="str">
        <f t="shared" si="58"/>
        <v>Normal Weight</v>
      </c>
      <c r="D1860">
        <v>4.9000000000000004</v>
      </c>
      <c r="E1860" t="str">
        <f t="shared" si="59"/>
        <v>Normal</v>
      </c>
      <c r="F1860" t="s">
        <v>2381</v>
      </c>
      <c r="G1860" t="s">
        <v>2379</v>
      </c>
      <c r="H1860" t="s">
        <v>2381</v>
      </c>
      <c r="I1860">
        <v>1</v>
      </c>
      <c r="J1860" t="s">
        <v>2379</v>
      </c>
    </row>
    <row r="1861" spans="1:10" x14ac:dyDescent="0.35">
      <c r="A1861" t="s">
        <v>507</v>
      </c>
      <c r="B1861">
        <v>29.734999999999999</v>
      </c>
      <c r="C1861" t="str">
        <f t="shared" si="58"/>
        <v>Overweight</v>
      </c>
      <c r="D1861">
        <v>5.78</v>
      </c>
      <c r="E1861" t="str">
        <f t="shared" si="59"/>
        <v>Prediabetes</v>
      </c>
      <c r="F1861" t="s">
        <v>2379</v>
      </c>
      <c r="G1861" t="s">
        <v>2379</v>
      </c>
      <c r="H1861" t="s">
        <v>2379</v>
      </c>
      <c r="I1861">
        <v>0</v>
      </c>
      <c r="J1861" t="s">
        <v>2379</v>
      </c>
    </row>
    <row r="1862" spans="1:10" x14ac:dyDescent="0.35">
      <c r="A1862" t="s">
        <v>506</v>
      </c>
      <c r="B1862">
        <v>29.26</v>
      </c>
      <c r="C1862" t="str">
        <f t="shared" si="58"/>
        <v>Overweight</v>
      </c>
      <c r="D1862">
        <v>4.7</v>
      </c>
      <c r="E1862" t="str">
        <f t="shared" si="59"/>
        <v>Normal</v>
      </c>
      <c r="F1862" t="s">
        <v>2379</v>
      </c>
      <c r="G1862" t="s">
        <v>2379</v>
      </c>
      <c r="H1862" t="s">
        <v>2379</v>
      </c>
      <c r="I1862">
        <v>0</v>
      </c>
      <c r="J1862" t="s">
        <v>2379</v>
      </c>
    </row>
    <row r="1863" spans="1:10" x14ac:dyDescent="0.35">
      <c r="A1863" t="s">
        <v>505</v>
      </c>
      <c r="B1863">
        <v>33</v>
      </c>
      <c r="C1863" t="str">
        <f t="shared" si="58"/>
        <v>Obesity</v>
      </c>
      <c r="D1863">
        <v>6.28</v>
      </c>
      <c r="E1863" t="str">
        <f t="shared" si="59"/>
        <v>Prediabetes</v>
      </c>
      <c r="F1863" t="s">
        <v>2379</v>
      </c>
      <c r="G1863" t="s">
        <v>2379</v>
      </c>
      <c r="H1863" t="s">
        <v>2379</v>
      </c>
      <c r="I1863">
        <v>0</v>
      </c>
      <c r="J1863" t="s">
        <v>2379</v>
      </c>
    </row>
    <row r="1864" spans="1:10" x14ac:dyDescent="0.35">
      <c r="A1864" t="s">
        <v>504</v>
      </c>
      <c r="B1864">
        <v>31.065000000000001</v>
      </c>
      <c r="C1864" t="str">
        <f t="shared" si="58"/>
        <v>Obesity</v>
      </c>
      <c r="D1864">
        <v>4.2300000000000004</v>
      </c>
      <c r="E1864" t="str">
        <f t="shared" si="59"/>
        <v>Normal</v>
      </c>
      <c r="F1864" t="s">
        <v>2379</v>
      </c>
      <c r="G1864" t="s">
        <v>2379</v>
      </c>
      <c r="H1864" t="s">
        <v>2379</v>
      </c>
      <c r="I1864">
        <v>0</v>
      </c>
      <c r="J1864" t="s">
        <v>2379</v>
      </c>
    </row>
    <row r="1865" spans="1:10" x14ac:dyDescent="0.35">
      <c r="A1865" t="s">
        <v>503</v>
      </c>
      <c r="B1865">
        <v>26.51</v>
      </c>
      <c r="C1865" t="str">
        <f t="shared" si="58"/>
        <v>Overweight</v>
      </c>
      <c r="D1865">
        <v>6.17</v>
      </c>
      <c r="E1865" t="str">
        <f t="shared" si="59"/>
        <v>Prediabetes</v>
      </c>
      <c r="F1865" t="s">
        <v>2379</v>
      </c>
      <c r="G1865" t="s">
        <v>2379</v>
      </c>
      <c r="H1865" t="s">
        <v>2379</v>
      </c>
      <c r="I1865">
        <v>0</v>
      </c>
      <c r="J1865" t="s">
        <v>2379</v>
      </c>
    </row>
    <row r="1866" spans="1:10" x14ac:dyDescent="0.35">
      <c r="A1866" t="s">
        <v>502</v>
      </c>
      <c r="B1866">
        <v>28.88</v>
      </c>
      <c r="C1866" t="str">
        <f t="shared" si="58"/>
        <v>Overweight</v>
      </c>
      <c r="D1866">
        <v>4.96</v>
      </c>
      <c r="E1866" t="str">
        <f t="shared" si="59"/>
        <v>Normal</v>
      </c>
      <c r="F1866" t="s">
        <v>2379</v>
      </c>
      <c r="G1866" t="s">
        <v>2379</v>
      </c>
      <c r="H1866" t="s">
        <v>2379</v>
      </c>
      <c r="I1866">
        <v>0</v>
      </c>
      <c r="J1866" t="s">
        <v>2379</v>
      </c>
    </row>
    <row r="1867" spans="1:10" x14ac:dyDescent="0.35">
      <c r="A1867" t="s">
        <v>501</v>
      </c>
      <c r="B1867">
        <v>35.814999999999998</v>
      </c>
      <c r="C1867" t="str">
        <f t="shared" si="58"/>
        <v>Obesity</v>
      </c>
      <c r="D1867">
        <v>5.1100000000000003</v>
      </c>
      <c r="E1867" t="str">
        <f t="shared" si="59"/>
        <v>Normal</v>
      </c>
      <c r="F1867" t="s">
        <v>2381</v>
      </c>
      <c r="G1867" t="s">
        <v>2379</v>
      </c>
      <c r="H1867" t="s">
        <v>2379</v>
      </c>
      <c r="I1867">
        <v>1</v>
      </c>
      <c r="J1867" t="s">
        <v>2379</v>
      </c>
    </row>
    <row r="1868" spans="1:10" x14ac:dyDescent="0.35">
      <c r="A1868" t="s">
        <v>500</v>
      </c>
      <c r="B1868">
        <v>21.28</v>
      </c>
      <c r="C1868" t="str">
        <f t="shared" si="58"/>
        <v>Normal Weight</v>
      </c>
      <c r="D1868">
        <v>4.05</v>
      </c>
      <c r="E1868" t="str">
        <f t="shared" si="59"/>
        <v>Normal</v>
      </c>
      <c r="F1868" t="s">
        <v>2379</v>
      </c>
      <c r="G1868" t="s">
        <v>2380</v>
      </c>
      <c r="H1868" t="s">
        <v>2379</v>
      </c>
      <c r="I1868">
        <v>1</v>
      </c>
      <c r="J1868" t="s">
        <v>2379</v>
      </c>
    </row>
    <row r="1869" spans="1:10" x14ac:dyDescent="0.35">
      <c r="A1869" t="s">
        <v>499</v>
      </c>
      <c r="B1869">
        <v>33.81</v>
      </c>
      <c r="C1869" t="str">
        <f t="shared" si="58"/>
        <v>Obesity</v>
      </c>
      <c r="D1869">
        <v>6.49</v>
      </c>
      <c r="E1869" t="str">
        <f t="shared" si="59"/>
        <v>Diabetes</v>
      </c>
      <c r="F1869" t="s">
        <v>2379</v>
      </c>
      <c r="G1869" t="s">
        <v>2379</v>
      </c>
      <c r="H1869" t="s">
        <v>2381</v>
      </c>
      <c r="I1869">
        <v>1</v>
      </c>
      <c r="J1869" t="s">
        <v>2379</v>
      </c>
    </row>
    <row r="1870" spans="1:10" x14ac:dyDescent="0.35">
      <c r="A1870" t="s">
        <v>498</v>
      </c>
      <c r="B1870">
        <v>44.22</v>
      </c>
      <c r="C1870" t="str">
        <f t="shared" si="58"/>
        <v>Obesity</v>
      </c>
      <c r="D1870">
        <v>4.1900000000000004</v>
      </c>
      <c r="E1870" t="str">
        <f t="shared" si="59"/>
        <v>Normal</v>
      </c>
      <c r="F1870" t="s">
        <v>2379</v>
      </c>
      <c r="G1870" t="s">
        <v>2379</v>
      </c>
      <c r="H1870" t="s">
        <v>2379</v>
      </c>
      <c r="I1870">
        <v>1</v>
      </c>
      <c r="J1870" t="s">
        <v>2379</v>
      </c>
    </row>
    <row r="1871" spans="1:10" x14ac:dyDescent="0.35">
      <c r="A1871" t="s">
        <v>497</v>
      </c>
      <c r="B1871">
        <v>15.46</v>
      </c>
      <c r="C1871" t="str">
        <f t="shared" si="58"/>
        <v>Underweight</v>
      </c>
      <c r="D1871">
        <v>4.99</v>
      </c>
      <c r="E1871" t="str">
        <f t="shared" si="59"/>
        <v>Normal</v>
      </c>
      <c r="F1871" t="s">
        <v>2381</v>
      </c>
      <c r="G1871" t="s">
        <v>2379</v>
      </c>
      <c r="H1871" t="s">
        <v>2381</v>
      </c>
      <c r="I1871">
        <v>1</v>
      </c>
      <c r="J1871" t="s">
        <v>2379</v>
      </c>
    </row>
    <row r="1872" spans="1:10" x14ac:dyDescent="0.35">
      <c r="A1872" t="s">
        <v>496</v>
      </c>
      <c r="B1872">
        <v>30.3</v>
      </c>
      <c r="C1872" t="str">
        <f t="shared" si="58"/>
        <v>Obesity</v>
      </c>
      <c r="D1872">
        <v>4.7699999999999996</v>
      </c>
      <c r="E1872" t="str">
        <f t="shared" si="59"/>
        <v>Normal</v>
      </c>
      <c r="F1872" t="s">
        <v>2381</v>
      </c>
      <c r="G1872" t="s">
        <v>2379</v>
      </c>
      <c r="H1872" t="s">
        <v>2379</v>
      </c>
      <c r="I1872">
        <v>1</v>
      </c>
      <c r="J1872" t="s">
        <v>2379</v>
      </c>
    </row>
    <row r="1873" spans="1:10" x14ac:dyDescent="0.35">
      <c r="A1873" t="s">
        <v>495</v>
      </c>
      <c r="B1873">
        <v>16.670000000000002</v>
      </c>
      <c r="C1873" t="str">
        <f t="shared" si="58"/>
        <v>Underweight</v>
      </c>
      <c r="D1873">
        <v>5.46</v>
      </c>
      <c r="E1873" t="str">
        <f t="shared" si="59"/>
        <v>Normal</v>
      </c>
      <c r="F1873" t="s">
        <v>2379</v>
      </c>
      <c r="G1873" t="s">
        <v>2379</v>
      </c>
      <c r="H1873" t="s">
        <v>2379</v>
      </c>
      <c r="I1873">
        <v>0</v>
      </c>
      <c r="J1873" t="s">
        <v>2379</v>
      </c>
    </row>
    <row r="1874" spans="1:10" x14ac:dyDescent="0.35">
      <c r="A1874" t="s">
        <v>494</v>
      </c>
      <c r="B1874">
        <v>28.594999999999999</v>
      </c>
      <c r="C1874" t="str">
        <f t="shared" si="58"/>
        <v>Overweight</v>
      </c>
      <c r="D1874">
        <v>5.43</v>
      </c>
      <c r="E1874" t="str">
        <f t="shared" si="59"/>
        <v>Normal</v>
      </c>
      <c r="F1874" t="s">
        <v>2379</v>
      </c>
      <c r="G1874" t="s">
        <v>2379</v>
      </c>
      <c r="H1874" t="s">
        <v>2379</v>
      </c>
      <c r="I1874">
        <v>0</v>
      </c>
      <c r="J1874" t="s">
        <v>2379</v>
      </c>
    </row>
    <row r="1875" spans="1:10" x14ac:dyDescent="0.35">
      <c r="A1875" t="s">
        <v>493</v>
      </c>
      <c r="B1875">
        <v>25.934999999999999</v>
      </c>
      <c r="C1875" t="str">
        <f t="shared" si="58"/>
        <v>Overweight</v>
      </c>
      <c r="D1875">
        <v>4.29</v>
      </c>
      <c r="E1875" t="str">
        <f t="shared" si="59"/>
        <v>Normal</v>
      </c>
      <c r="F1875" t="s">
        <v>2379</v>
      </c>
      <c r="G1875" t="s">
        <v>2379</v>
      </c>
      <c r="H1875" t="s">
        <v>2379</v>
      </c>
      <c r="I1875">
        <v>0</v>
      </c>
      <c r="J1875" t="s">
        <v>2379</v>
      </c>
    </row>
    <row r="1876" spans="1:10" x14ac:dyDescent="0.35">
      <c r="A1876" t="s">
        <v>492</v>
      </c>
      <c r="B1876">
        <v>27.645</v>
      </c>
      <c r="C1876" t="str">
        <f t="shared" si="58"/>
        <v>Overweight</v>
      </c>
      <c r="D1876">
        <v>5.25</v>
      </c>
      <c r="E1876" t="str">
        <f t="shared" si="59"/>
        <v>Normal</v>
      </c>
      <c r="F1876" t="s">
        <v>2379</v>
      </c>
      <c r="G1876" t="s">
        <v>2379</v>
      </c>
      <c r="H1876" t="s">
        <v>2379</v>
      </c>
      <c r="I1876">
        <v>1</v>
      </c>
      <c r="J1876" t="s">
        <v>2379</v>
      </c>
    </row>
    <row r="1877" spans="1:10" x14ac:dyDescent="0.35">
      <c r="A1877" t="s">
        <v>491</v>
      </c>
      <c r="B1877">
        <v>30.1</v>
      </c>
      <c r="C1877" t="str">
        <f t="shared" si="58"/>
        <v>Obesity</v>
      </c>
      <c r="D1877">
        <v>4.04</v>
      </c>
      <c r="E1877" t="str">
        <f t="shared" si="59"/>
        <v>Normal</v>
      </c>
      <c r="F1877" t="s">
        <v>2379</v>
      </c>
      <c r="G1877" t="s">
        <v>2379</v>
      </c>
      <c r="H1877" t="s">
        <v>2379</v>
      </c>
      <c r="I1877">
        <v>1</v>
      </c>
      <c r="J1877" t="s">
        <v>2379</v>
      </c>
    </row>
    <row r="1878" spans="1:10" x14ac:dyDescent="0.35">
      <c r="A1878" t="s">
        <v>490</v>
      </c>
      <c r="B1878">
        <v>26.79</v>
      </c>
      <c r="C1878" t="str">
        <f t="shared" si="58"/>
        <v>Overweight</v>
      </c>
      <c r="D1878">
        <v>5</v>
      </c>
      <c r="E1878" t="str">
        <f t="shared" si="59"/>
        <v>Normal</v>
      </c>
      <c r="F1878" t="s">
        <v>2381</v>
      </c>
      <c r="G1878" t="s">
        <v>2379</v>
      </c>
      <c r="H1878" t="s">
        <v>2381</v>
      </c>
      <c r="I1878">
        <v>1</v>
      </c>
      <c r="J1878" t="s">
        <v>2379</v>
      </c>
    </row>
    <row r="1879" spans="1:10" x14ac:dyDescent="0.35">
      <c r="A1879" t="s">
        <v>489</v>
      </c>
      <c r="B1879">
        <v>27.1</v>
      </c>
      <c r="C1879" t="str">
        <f t="shared" si="58"/>
        <v>Overweight</v>
      </c>
      <c r="D1879">
        <v>4.01</v>
      </c>
      <c r="E1879" t="str">
        <f t="shared" si="59"/>
        <v>Normal</v>
      </c>
      <c r="F1879" t="s">
        <v>2381</v>
      </c>
      <c r="G1879" t="s">
        <v>2379</v>
      </c>
      <c r="H1879" t="s">
        <v>2379</v>
      </c>
      <c r="I1879">
        <v>1</v>
      </c>
      <c r="J1879" t="s">
        <v>2379</v>
      </c>
    </row>
    <row r="1880" spans="1:10" x14ac:dyDescent="0.35">
      <c r="A1880" t="s">
        <v>488</v>
      </c>
      <c r="B1880">
        <v>24.31</v>
      </c>
      <c r="C1880" t="str">
        <f t="shared" si="58"/>
        <v>Normal Weight</v>
      </c>
      <c r="D1880">
        <v>5.4</v>
      </c>
      <c r="E1880" t="str">
        <f t="shared" si="59"/>
        <v>Normal</v>
      </c>
      <c r="F1880" t="s">
        <v>2379</v>
      </c>
      <c r="G1880" t="s">
        <v>2379</v>
      </c>
      <c r="H1880" t="s">
        <v>2379</v>
      </c>
      <c r="I1880">
        <v>0</v>
      </c>
      <c r="J1880" t="s">
        <v>2379</v>
      </c>
    </row>
    <row r="1881" spans="1:10" x14ac:dyDescent="0.35">
      <c r="A1881" t="s">
        <v>487</v>
      </c>
      <c r="B1881">
        <v>15.53</v>
      </c>
      <c r="C1881" t="str">
        <f t="shared" si="58"/>
        <v>Underweight</v>
      </c>
      <c r="D1881">
        <v>5.81</v>
      </c>
      <c r="E1881" t="str">
        <f t="shared" si="59"/>
        <v>Prediabetes</v>
      </c>
      <c r="F1881" t="s">
        <v>2379</v>
      </c>
      <c r="G1881" t="s">
        <v>2379</v>
      </c>
      <c r="H1881" t="s">
        <v>2379</v>
      </c>
      <c r="I1881">
        <v>1</v>
      </c>
      <c r="J1881" t="s">
        <v>2379</v>
      </c>
    </row>
    <row r="1882" spans="1:10" x14ac:dyDescent="0.35">
      <c r="A1882" t="s">
        <v>486</v>
      </c>
      <c r="B1882">
        <v>30.7</v>
      </c>
      <c r="C1882" t="str">
        <f t="shared" si="58"/>
        <v>Obesity</v>
      </c>
      <c r="D1882">
        <v>5.82</v>
      </c>
      <c r="E1882" t="str">
        <f t="shared" si="59"/>
        <v>Prediabetes</v>
      </c>
      <c r="F1882" t="s">
        <v>2379</v>
      </c>
      <c r="G1882" t="s">
        <v>2379</v>
      </c>
      <c r="H1882" t="s">
        <v>2379</v>
      </c>
      <c r="I1882">
        <v>1</v>
      </c>
      <c r="J1882" t="s">
        <v>2379</v>
      </c>
    </row>
    <row r="1883" spans="1:10" x14ac:dyDescent="0.35">
      <c r="A1883" t="s">
        <v>485</v>
      </c>
      <c r="B1883">
        <v>33.33</v>
      </c>
      <c r="C1883" t="str">
        <f t="shared" si="58"/>
        <v>Obesity</v>
      </c>
      <c r="D1883">
        <v>4.82</v>
      </c>
      <c r="E1883" t="str">
        <f t="shared" si="59"/>
        <v>Normal</v>
      </c>
      <c r="F1883" t="s">
        <v>2379</v>
      </c>
      <c r="G1883" t="s">
        <v>2379</v>
      </c>
      <c r="H1883" t="s">
        <v>2379</v>
      </c>
      <c r="I1883">
        <v>1</v>
      </c>
      <c r="J1883" t="s">
        <v>2379</v>
      </c>
    </row>
    <row r="1884" spans="1:10" x14ac:dyDescent="0.35">
      <c r="A1884" t="s">
        <v>484</v>
      </c>
      <c r="B1884">
        <v>32.4</v>
      </c>
      <c r="C1884" t="str">
        <f t="shared" si="58"/>
        <v>Obesity</v>
      </c>
      <c r="D1884">
        <v>5.08</v>
      </c>
      <c r="E1884" t="str">
        <f t="shared" si="59"/>
        <v>Normal</v>
      </c>
      <c r="F1884" t="s">
        <v>2379</v>
      </c>
      <c r="G1884" t="s">
        <v>2379</v>
      </c>
      <c r="H1884" t="s">
        <v>2379</v>
      </c>
      <c r="I1884">
        <v>1</v>
      </c>
      <c r="J1884" t="s">
        <v>2379</v>
      </c>
    </row>
    <row r="1885" spans="1:10" x14ac:dyDescent="0.35">
      <c r="A1885" t="s">
        <v>483</v>
      </c>
      <c r="B1885">
        <v>27.93</v>
      </c>
      <c r="C1885" t="str">
        <f t="shared" si="58"/>
        <v>Overweight</v>
      </c>
      <c r="D1885">
        <v>5.59</v>
      </c>
      <c r="E1885" t="str">
        <f t="shared" si="59"/>
        <v>Normal</v>
      </c>
      <c r="F1885" t="s">
        <v>2379</v>
      </c>
      <c r="G1885" t="s">
        <v>2379</v>
      </c>
      <c r="H1885" t="s">
        <v>2379</v>
      </c>
      <c r="I1885">
        <v>1</v>
      </c>
      <c r="J1885" t="s">
        <v>2379</v>
      </c>
    </row>
    <row r="1886" spans="1:10" x14ac:dyDescent="0.35">
      <c r="A1886" t="s">
        <v>482</v>
      </c>
      <c r="B1886">
        <v>21.754999999999999</v>
      </c>
      <c r="C1886" t="str">
        <f t="shared" si="58"/>
        <v>Normal Weight</v>
      </c>
      <c r="D1886">
        <v>5.12</v>
      </c>
      <c r="E1886" t="str">
        <f t="shared" si="59"/>
        <v>Normal</v>
      </c>
      <c r="F1886" t="s">
        <v>2379</v>
      </c>
      <c r="G1886" t="s">
        <v>2379</v>
      </c>
      <c r="H1886" t="s">
        <v>2379</v>
      </c>
      <c r="I1886">
        <v>0</v>
      </c>
      <c r="J1886" t="s">
        <v>2379</v>
      </c>
    </row>
    <row r="1887" spans="1:10" x14ac:dyDescent="0.35">
      <c r="A1887" t="s">
        <v>481</v>
      </c>
      <c r="B1887">
        <v>25.934999999999999</v>
      </c>
      <c r="C1887" t="str">
        <f t="shared" si="58"/>
        <v>Overweight</v>
      </c>
      <c r="D1887">
        <v>4.95</v>
      </c>
      <c r="E1887" t="str">
        <f t="shared" si="59"/>
        <v>Normal</v>
      </c>
      <c r="F1887" t="s">
        <v>2379</v>
      </c>
      <c r="G1887" t="s">
        <v>2379</v>
      </c>
      <c r="H1887" t="s">
        <v>2379</v>
      </c>
      <c r="I1887">
        <v>0</v>
      </c>
      <c r="J1887" t="s">
        <v>2379</v>
      </c>
    </row>
    <row r="1888" spans="1:10" x14ac:dyDescent="0.35">
      <c r="A1888" t="s">
        <v>480</v>
      </c>
      <c r="B1888">
        <v>31.5</v>
      </c>
      <c r="C1888" t="str">
        <f t="shared" si="58"/>
        <v>Obesity</v>
      </c>
      <c r="D1888">
        <v>6.16</v>
      </c>
      <c r="E1888" t="str">
        <f t="shared" si="59"/>
        <v>Prediabetes</v>
      </c>
      <c r="F1888" t="s">
        <v>2379</v>
      </c>
      <c r="G1888" t="s">
        <v>2379</v>
      </c>
      <c r="H1888" t="s">
        <v>2379</v>
      </c>
      <c r="I1888">
        <v>0</v>
      </c>
      <c r="J1888" t="s">
        <v>2379</v>
      </c>
    </row>
    <row r="1889" spans="1:10" x14ac:dyDescent="0.35">
      <c r="A1889" t="s">
        <v>479</v>
      </c>
      <c r="B1889">
        <v>30.03</v>
      </c>
      <c r="C1889" t="str">
        <f t="shared" si="58"/>
        <v>Obesity</v>
      </c>
      <c r="D1889">
        <v>6.41</v>
      </c>
      <c r="E1889" t="str">
        <f t="shared" si="59"/>
        <v>Diabetes</v>
      </c>
      <c r="F1889" t="s">
        <v>2379</v>
      </c>
      <c r="G1889" t="s">
        <v>2379</v>
      </c>
      <c r="H1889" t="s">
        <v>2379</v>
      </c>
      <c r="I1889">
        <v>0</v>
      </c>
      <c r="J1889" t="s">
        <v>2379</v>
      </c>
    </row>
    <row r="1890" spans="1:10" x14ac:dyDescent="0.35">
      <c r="A1890" t="s">
        <v>478</v>
      </c>
      <c r="B1890">
        <v>33.479999999999997</v>
      </c>
      <c r="C1890" t="str">
        <f t="shared" si="58"/>
        <v>Obesity</v>
      </c>
      <c r="D1890">
        <v>8.94</v>
      </c>
      <c r="E1890" t="str">
        <f t="shared" si="59"/>
        <v>Diabetes</v>
      </c>
      <c r="F1890" t="s">
        <v>2379</v>
      </c>
      <c r="G1890" t="s">
        <v>2379</v>
      </c>
      <c r="H1890" t="s">
        <v>2379</v>
      </c>
      <c r="I1890">
        <v>0</v>
      </c>
      <c r="J1890" t="s">
        <v>2379</v>
      </c>
    </row>
    <row r="1891" spans="1:10" x14ac:dyDescent="0.35">
      <c r="A1891" t="s">
        <v>477</v>
      </c>
      <c r="B1891">
        <v>16.510000000000002</v>
      </c>
      <c r="C1891" t="str">
        <f t="shared" si="58"/>
        <v>Underweight</v>
      </c>
      <c r="D1891">
        <v>4.42</v>
      </c>
      <c r="E1891" t="str">
        <f t="shared" si="59"/>
        <v>Normal</v>
      </c>
      <c r="F1891" t="s">
        <v>2381</v>
      </c>
      <c r="G1891" t="s">
        <v>2379</v>
      </c>
      <c r="H1891" t="s">
        <v>2381</v>
      </c>
      <c r="I1891">
        <v>1</v>
      </c>
      <c r="J1891" t="s">
        <v>2379</v>
      </c>
    </row>
    <row r="1892" spans="1:10" x14ac:dyDescent="0.35">
      <c r="A1892" t="s">
        <v>476</v>
      </c>
      <c r="B1892">
        <v>33.155000000000001</v>
      </c>
      <c r="C1892" t="str">
        <f t="shared" si="58"/>
        <v>Obesity</v>
      </c>
      <c r="D1892">
        <v>5.3</v>
      </c>
      <c r="E1892" t="str">
        <f t="shared" si="59"/>
        <v>Normal</v>
      </c>
      <c r="F1892" t="s">
        <v>2381</v>
      </c>
      <c r="G1892" t="s">
        <v>2379</v>
      </c>
      <c r="H1892" t="s">
        <v>2379</v>
      </c>
      <c r="I1892">
        <v>1</v>
      </c>
      <c r="J1892" t="s">
        <v>2379</v>
      </c>
    </row>
    <row r="1893" spans="1:10" x14ac:dyDescent="0.35">
      <c r="A1893" t="s">
        <v>475</v>
      </c>
      <c r="B1893">
        <v>37.29</v>
      </c>
      <c r="C1893" t="str">
        <f t="shared" si="58"/>
        <v>Obesity</v>
      </c>
      <c r="D1893">
        <v>4.6399999999999997</v>
      </c>
      <c r="E1893" t="str">
        <f t="shared" si="59"/>
        <v>Normal</v>
      </c>
      <c r="F1893" t="s">
        <v>2379</v>
      </c>
      <c r="G1893" t="s">
        <v>2379</v>
      </c>
      <c r="H1893" t="s">
        <v>2381</v>
      </c>
      <c r="I1893">
        <v>1</v>
      </c>
      <c r="J1893" t="s">
        <v>2379</v>
      </c>
    </row>
    <row r="1894" spans="1:10" x14ac:dyDescent="0.35">
      <c r="A1894" t="s">
        <v>474</v>
      </c>
      <c r="B1894">
        <v>20.23</v>
      </c>
      <c r="C1894" t="str">
        <f t="shared" si="58"/>
        <v>Normal Weight</v>
      </c>
      <c r="D1894">
        <v>6.16</v>
      </c>
      <c r="E1894" t="str">
        <f t="shared" si="59"/>
        <v>Prediabetes</v>
      </c>
      <c r="F1894" t="s">
        <v>2381</v>
      </c>
      <c r="G1894" t="s">
        <v>2379</v>
      </c>
      <c r="H1894" t="s">
        <v>2379</v>
      </c>
      <c r="I1894">
        <v>1</v>
      </c>
      <c r="J1894" t="s">
        <v>2379</v>
      </c>
    </row>
    <row r="1895" spans="1:10" x14ac:dyDescent="0.35">
      <c r="A1895" t="s">
        <v>473</v>
      </c>
      <c r="B1895">
        <v>28.975000000000001</v>
      </c>
      <c r="C1895" t="str">
        <f t="shared" si="58"/>
        <v>Overweight</v>
      </c>
      <c r="D1895">
        <v>4.12</v>
      </c>
      <c r="E1895" t="str">
        <f t="shared" si="59"/>
        <v>Normal</v>
      </c>
      <c r="F1895" t="s">
        <v>2379</v>
      </c>
      <c r="G1895" t="s">
        <v>2379</v>
      </c>
      <c r="H1895" t="s">
        <v>2381</v>
      </c>
      <c r="I1895">
        <v>1</v>
      </c>
      <c r="J1895" t="s">
        <v>2379</v>
      </c>
    </row>
    <row r="1896" spans="1:10" x14ac:dyDescent="0.35">
      <c r="A1896" t="s">
        <v>472</v>
      </c>
      <c r="B1896">
        <v>16.420000000000002</v>
      </c>
      <c r="C1896" t="str">
        <f t="shared" si="58"/>
        <v>Underweight</v>
      </c>
      <c r="D1896">
        <v>5.77</v>
      </c>
      <c r="E1896" t="str">
        <f t="shared" si="59"/>
        <v>Prediabetes</v>
      </c>
      <c r="F1896" t="s">
        <v>2381</v>
      </c>
      <c r="G1896" t="s">
        <v>2379</v>
      </c>
      <c r="H1896" t="s">
        <v>2381</v>
      </c>
      <c r="I1896">
        <v>1</v>
      </c>
      <c r="J1896" t="s">
        <v>2379</v>
      </c>
    </row>
    <row r="1897" spans="1:10" x14ac:dyDescent="0.35">
      <c r="A1897" t="s">
        <v>471</v>
      </c>
      <c r="B1897">
        <v>17.559999999999999</v>
      </c>
      <c r="C1897" t="str">
        <f t="shared" si="58"/>
        <v>Underweight</v>
      </c>
      <c r="D1897">
        <v>6.2</v>
      </c>
      <c r="E1897" t="str">
        <f t="shared" si="59"/>
        <v>Prediabetes</v>
      </c>
      <c r="F1897" t="s">
        <v>2379</v>
      </c>
      <c r="G1897" t="s">
        <v>2379</v>
      </c>
      <c r="H1897" t="s">
        <v>2379</v>
      </c>
      <c r="I1897">
        <v>1</v>
      </c>
      <c r="J1897" t="s">
        <v>2379</v>
      </c>
    </row>
    <row r="1898" spans="1:10" x14ac:dyDescent="0.35">
      <c r="A1898" t="s">
        <v>470</v>
      </c>
      <c r="B1898">
        <v>24.13</v>
      </c>
      <c r="C1898" t="str">
        <f t="shared" si="58"/>
        <v>Normal Weight</v>
      </c>
      <c r="D1898">
        <v>4.3899999999999997</v>
      </c>
      <c r="E1898" t="str">
        <f t="shared" si="59"/>
        <v>Normal</v>
      </c>
      <c r="F1898" t="s">
        <v>2379</v>
      </c>
      <c r="G1898" t="s">
        <v>2379</v>
      </c>
      <c r="H1898" t="s">
        <v>2379</v>
      </c>
      <c r="I1898">
        <v>1</v>
      </c>
      <c r="J1898" t="s">
        <v>2379</v>
      </c>
    </row>
    <row r="1899" spans="1:10" x14ac:dyDescent="0.35">
      <c r="A1899" t="s">
        <v>469</v>
      </c>
      <c r="B1899">
        <v>19.95</v>
      </c>
      <c r="C1899" t="str">
        <f t="shared" si="58"/>
        <v>Normal Weight</v>
      </c>
      <c r="D1899">
        <v>5.13</v>
      </c>
      <c r="E1899" t="str">
        <f t="shared" si="59"/>
        <v>Normal</v>
      </c>
      <c r="F1899" t="s">
        <v>2379</v>
      </c>
      <c r="G1899" t="s">
        <v>2380</v>
      </c>
      <c r="H1899" t="s">
        <v>2379</v>
      </c>
      <c r="I1899">
        <v>2</v>
      </c>
      <c r="J1899" t="s">
        <v>2379</v>
      </c>
    </row>
    <row r="1900" spans="1:10" x14ac:dyDescent="0.35">
      <c r="A1900" t="s">
        <v>468</v>
      </c>
      <c r="B1900">
        <v>21.24</v>
      </c>
      <c r="C1900" t="str">
        <f t="shared" si="58"/>
        <v>Normal Weight</v>
      </c>
      <c r="D1900">
        <v>4.49</v>
      </c>
      <c r="E1900" t="str">
        <f t="shared" si="59"/>
        <v>Normal</v>
      </c>
      <c r="F1900" t="s">
        <v>2379</v>
      </c>
      <c r="G1900" t="s">
        <v>2379</v>
      </c>
      <c r="H1900" t="s">
        <v>2379</v>
      </c>
      <c r="I1900">
        <v>0</v>
      </c>
      <c r="J1900" t="s">
        <v>2379</v>
      </c>
    </row>
    <row r="1901" spans="1:10" x14ac:dyDescent="0.35">
      <c r="A1901" t="s">
        <v>467</v>
      </c>
      <c r="B1901">
        <v>44.22</v>
      </c>
      <c r="C1901" t="str">
        <f t="shared" si="58"/>
        <v>Obesity</v>
      </c>
      <c r="D1901">
        <v>6.35</v>
      </c>
      <c r="E1901" t="str">
        <f t="shared" si="59"/>
        <v>Prediabetes</v>
      </c>
      <c r="F1901" t="s">
        <v>2379</v>
      </c>
      <c r="G1901" t="s">
        <v>2379</v>
      </c>
      <c r="H1901" t="s">
        <v>2379</v>
      </c>
      <c r="I1901">
        <v>0</v>
      </c>
      <c r="J1901" t="s">
        <v>2379</v>
      </c>
    </row>
    <row r="1902" spans="1:10" x14ac:dyDescent="0.35">
      <c r="A1902" t="s">
        <v>466</v>
      </c>
      <c r="B1902">
        <v>41.1</v>
      </c>
      <c r="C1902" t="str">
        <f t="shared" si="58"/>
        <v>Obesity</v>
      </c>
      <c r="D1902">
        <v>5.79</v>
      </c>
      <c r="E1902" t="str">
        <f t="shared" si="59"/>
        <v>Prediabetes</v>
      </c>
      <c r="F1902" t="s">
        <v>2379</v>
      </c>
      <c r="G1902" t="s">
        <v>2379</v>
      </c>
      <c r="H1902" t="s">
        <v>2379</v>
      </c>
      <c r="I1902">
        <v>0</v>
      </c>
      <c r="J1902" t="s">
        <v>2379</v>
      </c>
    </row>
    <row r="1903" spans="1:10" x14ac:dyDescent="0.35">
      <c r="A1903" t="s">
        <v>465</v>
      </c>
      <c r="B1903">
        <v>34.200000000000003</v>
      </c>
      <c r="C1903" t="str">
        <f t="shared" si="58"/>
        <v>Obesity</v>
      </c>
      <c r="D1903">
        <v>4.78</v>
      </c>
      <c r="E1903" t="str">
        <f t="shared" si="59"/>
        <v>Normal</v>
      </c>
      <c r="F1903" t="s">
        <v>2381</v>
      </c>
      <c r="G1903" t="s">
        <v>2379</v>
      </c>
      <c r="H1903" t="s">
        <v>2379</v>
      </c>
      <c r="I1903">
        <v>0</v>
      </c>
      <c r="J1903" t="s">
        <v>2379</v>
      </c>
    </row>
    <row r="1904" spans="1:10" x14ac:dyDescent="0.35">
      <c r="A1904" t="s">
        <v>464</v>
      </c>
      <c r="B1904">
        <v>29.92</v>
      </c>
      <c r="C1904" t="str">
        <f t="shared" si="58"/>
        <v>Obesity</v>
      </c>
      <c r="D1904">
        <v>6.02</v>
      </c>
      <c r="E1904" t="str">
        <f t="shared" si="59"/>
        <v>Prediabetes</v>
      </c>
      <c r="F1904" t="s">
        <v>2381</v>
      </c>
      <c r="G1904" t="s">
        <v>2379</v>
      </c>
      <c r="H1904" t="s">
        <v>2379</v>
      </c>
      <c r="I1904">
        <v>0</v>
      </c>
      <c r="J1904" t="s">
        <v>2379</v>
      </c>
    </row>
    <row r="1905" spans="1:10" x14ac:dyDescent="0.35">
      <c r="A1905" t="s">
        <v>463</v>
      </c>
      <c r="B1905">
        <v>28.93</v>
      </c>
      <c r="C1905" t="str">
        <f t="shared" si="58"/>
        <v>Overweight</v>
      </c>
      <c r="D1905">
        <v>4.4400000000000004</v>
      </c>
      <c r="E1905" t="str">
        <f t="shared" si="59"/>
        <v>Normal</v>
      </c>
      <c r="F1905" t="s">
        <v>2379</v>
      </c>
      <c r="G1905" t="s">
        <v>2379</v>
      </c>
      <c r="H1905" t="s">
        <v>2379</v>
      </c>
      <c r="I1905">
        <v>0</v>
      </c>
      <c r="J1905" t="s">
        <v>2379</v>
      </c>
    </row>
    <row r="1906" spans="1:10" x14ac:dyDescent="0.35">
      <c r="A1906" t="s">
        <v>462</v>
      </c>
      <c r="B1906">
        <v>31.254999999999999</v>
      </c>
      <c r="C1906" t="str">
        <f t="shared" si="58"/>
        <v>Obesity</v>
      </c>
      <c r="D1906">
        <v>5.84</v>
      </c>
      <c r="E1906" t="str">
        <f t="shared" si="59"/>
        <v>Prediabetes</v>
      </c>
      <c r="F1906" t="s">
        <v>2381</v>
      </c>
      <c r="G1906" t="s">
        <v>2379</v>
      </c>
      <c r="H1906" t="s">
        <v>2379</v>
      </c>
      <c r="I1906">
        <v>1</v>
      </c>
      <c r="J1906" t="s">
        <v>2379</v>
      </c>
    </row>
    <row r="1907" spans="1:10" x14ac:dyDescent="0.35">
      <c r="A1907" t="s">
        <v>461</v>
      </c>
      <c r="B1907">
        <v>29.83</v>
      </c>
      <c r="C1907" t="str">
        <f t="shared" si="58"/>
        <v>Overweight</v>
      </c>
      <c r="D1907">
        <v>5.39</v>
      </c>
      <c r="E1907" t="str">
        <f t="shared" si="59"/>
        <v>Normal</v>
      </c>
      <c r="F1907" t="s">
        <v>2379</v>
      </c>
      <c r="G1907" t="s">
        <v>2379</v>
      </c>
      <c r="H1907" t="s">
        <v>2379</v>
      </c>
      <c r="I1907">
        <v>0</v>
      </c>
      <c r="J1907" t="s">
        <v>2379</v>
      </c>
    </row>
    <row r="1908" spans="1:10" x14ac:dyDescent="0.35">
      <c r="A1908" t="s">
        <v>460</v>
      </c>
      <c r="B1908">
        <v>29.59</v>
      </c>
      <c r="C1908" t="str">
        <f t="shared" si="58"/>
        <v>Overweight</v>
      </c>
      <c r="D1908">
        <v>6.16</v>
      </c>
      <c r="E1908" t="str">
        <f t="shared" si="59"/>
        <v>Prediabetes</v>
      </c>
      <c r="F1908" t="s">
        <v>2379</v>
      </c>
      <c r="G1908" t="s">
        <v>2379</v>
      </c>
      <c r="H1908" t="s">
        <v>2381</v>
      </c>
      <c r="I1908">
        <v>1</v>
      </c>
      <c r="J1908" t="s">
        <v>2379</v>
      </c>
    </row>
    <row r="1909" spans="1:10" x14ac:dyDescent="0.35">
      <c r="A1909" t="s">
        <v>459</v>
      </c>
      <c r="B1909">
        <v>31.16</v>
      </c>
      <c r="C1909" t="str">
        <f t="shared" si="58"/>
        <v>Obesity</v>
      </c>
      <c r="D1909">
        <v>4.49</v>
      </c>
      <c r="E1909" t="str">
        <f t="shared" si="59"/>
        <v>Normal</v>
      </c>
      <c r="F1909" t="s">
        <v>2379</v>
      </c>
      <c r="G1909" t="s">
        <v>2379</v>
      </c>
      <c r="H1909" t="s">
        <v>2381</v>
      </c>
      <c r="I1909">
        <v>1</v>
      </c>
      <c r="J1909" t="s">
        <v>2379</v>
      </c>
    </row>
    <row r="1910" spans="1:10" x14ac:dyDescent="0.35">
      <c r="A1910" t="s">
        <v>458</v>
      </c>
      <c r="B1910">
        <v>34.21</v>
      </c>
      <c r="C1910" t="str">
        <f t="shared" si="58"/>
        <v>Obesity</v>
      </c>
      <c r="D1910">
        <v>4.4800000000000004</v>
      </c>
      <c r="E1910" t="str">
        <f t="shared" si="59"/>
        <v>Normal</v>
      </c>
      <c r="F1910" t="s">
        <v>2381</v>
      </c>
      <c r="G1910" t="s">
        <v>2379</v>
      </c>
      <c r="H1910" t="s">
        <v>2379</v>
      </c>
      <c r="I1910">
        <v>1</v>
      </c>
      <c r="J1910" t="s">
        <v>2379</v>
      </c>
    </row>
    <row r="1911" spans="1:10" x14ac:dyDescent="0.35">
      <c r="A1911" t="s">
        <v>457</v>
      </c>
      <c r="B1911">
        <v>34.86</v>
      </c>
      <c r="C1911" t="str">
        <f t="shared" si="58"/>
        <v>Obesity</v>
      </c>
      <c r="D1911">
        <v>10.97</v>
      </c>
      <c r="E1911" t="str">
        <f t="shared" si="59"/>
        <v>Diabetes</v>
      </c>
      <c r="F1911" t="s">
        <v>2379</v>
      </c>
      <c r="G1911" t="s">
        <v>2379</v>
      </c>
      <c r="H1911" t="s">
        <v>2379</v>
      </c>
      <c r="I1911">
        <v>0</v>
      </c>
      <c r="J1911" t="s">
        <v>2379</v>
      </c>
    </row>
    <row r="1912" spans="1:10" x14ac:dyDescent="0.35">
      <c r="A1912" t="s">
        <v>456</v>
      </c>
      <c r="B1912">
        <v>34.58</v>
      </c>
      <c r="C1912" t="str">
        <f t="shared" si="58"/>
        <v>Obesity</v>
      </c>
      <c r="D1912">
        <v>5.14</v>
      </c>
      <c r="E1912" t="str">
        <f t="shared" si="59"/>
        <v>Normal</v>
      </c>
      <c r="F1912" t="s">
        <v>2379</v>
      </c>
      <c r="G1912" t="s">
        <v>2380</v>
      </c>
      <c r="H1912" t="s">
        <v>2379</v>
      </c>
      <c r="I1912">
        <v>2</v>
      </c>
      <c r="J1912" t="s">
        <v>2379</v>
      </c>
    </row>
    <row r="1913" spans="1:10" x14ac:dyDescent="0.35">
      <c r="A1913" t="s">
        <v>455</v>
      </c>
      <c r="B1913">
        <v>17.940000000000001</v>
      </c>
      <c r="C1913" t="str">
        <f t="shared" si="58"/>
        <v>Underweight</v>
      </c>
      <c r="D1913">
        <v>5.17</v>
      </c>
      <c r="E1913" t="str">
        <f t="shared" si="59"/>
        <v>Normal</v>
      </c>
      <c r="F1913" t="s">
        <v>2381</v>
      </c>
      <c r="G1913" t="s">
        <v>2379</v>
      </c>
      <c r="H1913" t="s">
        <v>2379</v>
      </c>
      <c r="I1913">
        <v>0</v>
      </c>
      <c r="J1913" t="s">
        <v>2379</v>
      </c>
    </row>
    <row r="1914" spans="1:10" x14ac:dyDescent="0.35">
      <c r="A1914" t="s">
        <v>454</v>
      </c>
      <c r="B1914">
        <v>26.8</v>
      </c>
      <c r="C1914" t="str">
        <f t="shared" si="58"/>
        <v>Overweight</v>
      </c>
      <c r="D1914">
        <v>6.18</v>
      </c>
      <c r="E1914" t="str">
        <f t="shared" si="59"/>
        <v>Prediabetes</v>
      </c>
      <c r="F1914" t="s">
        <v>2381</v>
      </c>
      <c r="G1914" t="s">
        <v>2379</v>
      </c>
      <c r="H1914" t="s">
        <v>2381</v>
      </c>
      <c r="I1914">
        <v>1</v>
      </c>
      <c r="J1914" t="s">
        <v>2379</v>
      </c>
    </row>
    <row r="1915" spans="1:10" x14ac:dyDescent="0.35">
      <c r="A1915" t="s">
        <v>453</v>
      </c>
      <c r="B1915">
        <v>17.690000000000001</v>
      </c>
      <c r="C1915" t="str">
        <f t="shared" si="58"/>
        <v>Underweight</v>
      </c>
      <c r="D1915">
        <v>9.07</v>
      </c>
      <c r="E1915" t="str">
        <f t="shared" si="59"/>
        <v>Diabetes</v>
      </c>
      <c r="F1915" t="s">
        <v>2381</v>
      </c>
      <c r="G1915" t="s">
        <v>2379</v>
      </c>
      <c r="H1915" t="s">
        <v>2379</v>
      </c>
      <c r="I1915">
        <v>0</v>
      </c>
      <c r="J1915" t="s">
        <v>2379</v>
      </c>
    </row>
    <row r="1916" spans="1:10" x14ac:dyDescent="0.35">
      <c r="A1916" t="s">
        <v>452</v>
      </c>
      <c r="B1916">
        <v>25.77</v>
      </c>
      <c r="C1916" t="str">
        <f t="shared" si="58"/>
        <v>Overweight</v>
      </c>
      <c r="D1916">
        <v>4.43</v>
      </c>
      <c r="E1916" t="str">
        <f t="shared" si="59"/>
        <v>Normal</v>
      </c>
      <c r="F1916" t="s">
        <v>2379</v>
      </c>
      <c r="G1916" t="s">
        <v>2379</v>
      </c>
      <c r="H1916" t="s">
        <v>2381</v>
      </c>
      <c r="I1916">
        <v>1</v>
      </c>
      <c r="J1916" t="s">
        <v>2379</v>
      </c>
    </row>
    <row r="1917" spans="1:10" x14ac:dyDescent="0.35">
      <c r="A1917" t="s">
        <v>451</v>
      </c>
      <c r="B1917">
        <v>34.46</v>
      </c>
      <c r="C1917" t="str">
        <f t="shared" si="58"/>
        <v>Obesity</v>
      </c>
      <c r="D1917">
        <v>4.17</v>
      </c>
      <c r="E1917" t="str">
        <f t="shared" si="59"/>
        <v>Normal</v>
      </c>
      <c r="F1917" t="s">
        <v>2379</v>
      </c>
      <c r="G1917" t="s">
        <v>2380</v>
      </c>
      <c r="H1917" t="s">
        <v>2379</v>
      </c>
      <c r="I1917">
        <v>1</v>
      </c>
      <c r="J1917" t="s">
        <v>2379</v>
      </c>
    </row>
    <row r="1918" spans="1:10" x14ac:dyDescent="0.35">
      <c r="A1918" t="s">
        <v>450</v>
      </c>
      <c r="B1918">
        <v>30.875</v>
      </c>
      <c r="C1918" t="str">
        <f t="shared" si="58"/>
        <v>Obesity</v>
      </c>
      <c r="D1918">
        <v>4.95</v>
      </c>
      <c r="E1918" t="str">
        <f t="shared" si="59"/>
        <v>Normal</v>
      </c>
      <c r="F1918" t="s">
        <v>2381</v>
      </c>
      <c r="G1918" t="s">
        <v>2379</v>
      </c>
      <c r="H1918" t="s">
        <v>2379</v>
      </c>
      <c r="I1918">
        <v>0</v>
      </c>
      <c r="J1918" t="s">
        <v>2379</v>
      </c>
    </row>
    <row r="1919" spans="1:10" x14ac:dyDescent="0.35">
      <c r="A1919" t="s">
        <v>449</v>
      </c>
      <c r="B1919">
        <v>39.49</v>
      </c>
      <c r="C1919" t="str">
        <f t="shared" si="58"/>
        <v>Obesity</v>
      </c>
      <c r="D1919">
        <v>5.13</v>
      </c>
      <c r="E1919" t="str">
        <f t="shared" si="59"/>
        <v>Normal</v>
      </c>
      <c r="F1919" t="s">
        <v>2379</v>
      </c>
      <c r="G1919" t="s">
        <v>2379</v>
      </c>
      <c r="H1919" t="s">
        <v>2379</v>
      </c>
      <c r="I1919">
        <v>0</v>
      </c>
      <c r="J1919" t="s">
        <v>2379</v>
      </c>
    </row>
    <row r="1920" spans="1:10" x14ac:dyDescent="0.35">
      <c r="A1920" t="s">
        <v>448</v>
      </c>
      <c r="B1920">
        <v>28.88</v>
      </c>
      <c r="C1920" t="str">
        <f t="shared" si="58"/>
        <v>Overweight</v>
      </c>
      <c r="D1920">
        <v>4.0999999999999996</v>
      </c>
      <c r="E1920" t="str">
        <f t="shared" si="59"/>
        <v>Normal</v>
      </c>
      <c r="F1920" t="s">
        <v>2379</v>
      </c>
      <c r="G1920" t="s">
        <v>2379</v>
      </c>
      <c r="H1920" t="s">
        <v>2379</v>
      </c>
      <c r="I1920">
        <v>0</v>
      </c>
      <c r="J1920" t="s">
        <v>2379</v>
      </c>
    </row>
    <row r="1921" spans="1:10" x14ac:dyDescent="0.35">
      <c r="A1921" t="s">
        <v>447</v>
      </c>
      <c r="B1921">
        <v>20.234999999999999</v>
      </c>
      <c r="C1921" t="str">
        <f t="shared" si="58"/>
        <v>Normal Weight</v>
      </c>
      <c r="D1921">
        <v>5.01</v>
      </c>
      <c r="E1921" t="str">
        <f t="shared" si="59"/>
        <v>Normal</v>
      </c>
      <c r="F1921" t="s">
        <v>2381</v>
      </c>
      <c r="G1921" t="s">
        <v>2379</v>
      </c>
      <c r="H1921" t="s">
        <v>2379</v>
      </c>
      <c r="I1921">
        <v>0</v>
      </c>
      <c r="J1921" t="s">
        <v>2379</v>
      </c>
    </row>
    <row r="1922" spans="1:10" x14ac:dyDescent="0.35">
      <c r="A1922" t="s">
        <v>446</v>
      </c>
      <c r="B1922">
        <v>30.67</v>
      </c>
      <c r="C1922" t="str">
        <f t="shared" si="58"/>
        <v>Obesity</v>
      </c>
      <c r="D1922">
        <v>5.09</v>
      </c>
      <c r="E1922" t="str">
        <f t="shared" si="59"/>
        <v>Normal</v>
      </c>
      <c r="F1922" t="s">
        <v>2381</v>
      </c>
      <c r="G1922" t="s">
        <v>2379</v>
      </c>
      <c r="H1922" t="s">
        <v>2379</v>
      </c>
      <c r="I1922">
        <v>0</v>
      </c>
      <c r="J1922" t="s">
        <v>2379</v>
      </c>
    </row>
    <row r="1923" spans="1:10" x14ac:dyDescent="0.35">
      <c r="A1923" t="s">
        <v>445</v>
      </c>
      <c r="B1923">
        <v>30.875</v>
      </c>
      <c r="C1923" t="str">
        <f t="shared" ref="C1923:C1986" si="60">IF(B1923&lt;18.5,"Underweight",
 IF(B1923&lt;=24.9,"Normal Weight",
 IF(B1923&lt;=29.9,"Overweight","Obesity")))</f>
        <v>Obesity</v>
      </c>
      <c r="D1923">
        <v>6.49</v>
      </c>
      <c r="E1923" t="str">
        <f t="shared" ref="E1923:E1986" si="61">IF(D1923&lt;5.7,"Normal",IF(D1923&lt;=6.4,"Prediabetes","Diabetes"))</f>
        <v>Diabetes</v>
      </c>
      <c r="F1923" t="s">
        <v>2379</v>
      </c>
      <c r="G1923" t="s">
        <v>2379</v>
      </c>
      <c r="H1923" t="s">
        <v>2379</v>
      </c>
      <c r="I1923">
        <v>0</v>
      </c>
      <c r="J1923" t="s">
        <v>2379</v>
      </c>
    </row>
    <row r="1924" spans="1:10" x14ac:dyDescent="0.35">
      <c r="A1924" t="s">
        <v>444</v>
      </c>
      <c r="B1924">
        <v>23.8</v>
      </c>
      <c r="C1924" t="str">
        <f t="shared" si="60"/>
        <v>Normal Weight</v>
      </c>
      <c r="D1924">
        <v>4.08</v>
      </c>
      <c r="E1924" t="str">
        <f t="shared" si="61"/>
        <v>Normal</v>
      </c>
      <c r="F1924" t="s">
        <v>2379</v>
      </c>
      <c r="G1924" t="s">
        <v>2379</v>
      </c>
      <c r="H1924" t="s">
        <v>2379</v>
      </c>
      <c r="I1924">
        <v>0</v>
      </c>
      <c r="J1924" t="s">
        <v>2379</v>
      </c>
    </row>
    <row r="1925" spans="1:10" x14ac:dyDescent="0.35">
      <c r="A1925" t="s">
        <v>443</v>
      </c>
      <c r="B1925">
        <v>15.37</v>
      </c>
      <c r="C1925" t="str">
        <f t="shared" si="60"/>
        <v>Underweight</v>
      </c>
      <c r="D1925">
        <v>8.6300000000000008</v>
      </c>
      <c r="E1925" t="str">
        <f t="shared" si="61"/>
        <v>Diabetes</v>
      </c>
      <c r="F1925" t="s">
        <v>2381</v>
      </c>
      <c r="G1925" t="s">
        <v>2379</v>
      </c>
      <c r="H1925" t="s">
        <v>2379</v>
      </c>
      <c r="I1925">
        <v>0</v>
      </c>
      <c r="J1925" t="s">
        <v>2379</v>
      </c>
    </row>
    <row r="1926" spans="1:10" x14ac:dyDescent="0.35">
      <c r="A1926" t="s">
        <v>442</v>
      </c>
      <c r="B1926">
        <v>30.4</v>
      </c>
      <c r="C1926" t="str">
        <f t="shared" si="60"/>
        <v>Obesity</v>
      </c>
      <c r="D1926">
        <v>5.28</v>
      </c>
      <c r="E1926" t="str">
        <f t="shared" si="61"/>
        <v>Normal</v>
      </c>
      <c r="F1926" t="s">
        <v>2379</v>
      </c>
      <c r="G1926" t="s">
        <v>2379</v>
      </c>
      <c r="H1926" t="s">
        <v>2379</v>
      </c>
      <c r="I1926">
        <v>0</v>
      </c>
      <c r="J1926" t="s">
        <v>2379</v>
      </c>
    </row>
    <row r="1927" spans="1:10" x14ac:dyDescent="0.35">
      <c r="A1927" t="s">
        <v>441</v>
      </c>
      <c r="B1927">
        <v>19.48</v>
      </c>
      <c r="C1927" t="str">
        <f t="shared" si="60"/>
        <v>Normal Weight</v>
      </c>
      <c r="D1927">
        <v>5.63</v>
      </c>
      <c r="E1927" t="str">
        <f t="shared" si="61"/>
        <v>Normal</v>
      </c>
      <c r="F1927" t="s">
        <v>2381</v>
      </c>
      <c r="G1927" t="s">
        <v>2379</v>
      </c>
      <c r="H1927" t="s">
        <v>2379</v>
      </c>
      <c r="I1927">
        <v>1</v>
      </c>
      <c r="J1927" t="s">
        <v>2379</v>
      </c>
    </row>
    <row r="1928" spans="1:10" x14ac:dyDescent="0.35">
      <c r="A1928" t="s">
        <v>440</v>
      </c>
      <c r="B1928">
        <v>16.96</v>
      </c>
      <c r="C1928" t="str">
        <f t="shared" si="60"/>
        <v>Underweight</v>
      </c>
      <c r="D1928">
        <v>11.47</v>
      </c>
      <c r="E1928" t="str">
        <f t="shared" si="61"/>
        <v>Diabetes</v>
      </c>
      <c r="F1928" t="s">
        <v>2381</v>
      </c>
      <c r="G1928" t="s">
        <v>2379</v>
      </c>
      <c r="H1928" t="s">
        <v>2379</v>
      </c>
      <c r="I1928">
        <v>0</v>
      </c>
      <c r="J1928" t="s">
        <v>2379</v>
      </c>
    </row>
    <row r="1929" spans="1:10" x14ac:dyDescent="0.35">
      <c r="A1929" t="s">
        <v>439</v>
      </c>
      <c r="B1929">
        <v>19.05</v>
      </c>
      <c r="C1929" t="str">
        <f t="shared" si="60"/>
        <v>Normal Weight</v>
      </c>
      <c r="D1929">
        <v>4.92</v>
      </c>
      <c r="E1929" t="str">
        <f t="shared" si="61"/>
        <v>Normal</v>
      </c>
      <c r="F1929" t="s">
        <v>2379</v>
      </c>
      <c r="G1929" t="s">
        <v>2379</v>
      </c>
      <c r="H1929" t="s">
        <v>2379</v>
      </c>
      <c r="I1929">
        <v>1</v>
      </c>
      <c r="J1929" t="s">
        <v>2379</v>
      </c>
    </row>
    <row r="1930" spans="1:10" x14ac:dyDescent="0.35">
      <c r="A1930" t="s">
        <v>438</v>
      </c>
      <c r="B1930">
        <v>37.619999999999997</v>
      </c>
      <c r="C1930" t="str">
        <f t="shared" si="60"/>
        <v>Obesity</v>
      </c>
      <c r="D1930">
        <v>4.18</v>
      </c>
      <c r="E1930" t="str">
        <f t="shared" si="61"/>
        <v>Normal</v>
      </c>
      <c r="F1930" t="s">
        <v>2379</v>
      </c>
      <c r="G1930" t="s">
        <v>2379</v>
      </c>
      <c r="H1930" t="s">
        <v>2379</v>
      </c>
      <c r="I1930">
        <v>0</v>
      </c>
      <c r="J1930" t="s">
        <v>2379</v>
      </c>
    </row>
    <row r="1931" spans="1:10" x14ac:dyDescent="0.35">
      <c r="A1931" t="s">
        <v>437</v>
      </c>
      <c r="B1931">
        <v>29.1</v>
      </c>
      <c r="C1931" t="str">
        <f t="shared" si="60"/>
        <v>Overweight</v>
      </c>
      <c r="D1931">
        <v>4.67</v>
      </c>
      <c r="E1931" t="str">
        <f t="shared" si="61"/>
        <v>Normal</v>
      </c>
      <c r="F1931" t="s">
        <v>2379</v>
      </c>
      <c r="G1931" t="s">
        <v>2379</v>
      </c>
      <c r="H1931" t="s">
        <v>2379</v>
      </c>
      <c r="I1931">
        <v>0</v>
      </c>
      <c r="J1931" t="s">
        <v>2379</v>
      </c>
    </row>
    <row r="1932" spans="1:10" x14ac:dyDescent="0.35">
      <c r="A1932" t="s">
        <v>436</v>
      </c>
      <c r="B1932">
        <v>26.62</v>
      </c>
      <c r="C1932" t="str">
        <f t="shared" si="60"/>
        <v>Overweight</v>
      </c>
      <c r="D1932">
        <v>6.24</v>
      </c>
      <c r="E1932" t="str">
        <f t="shared" si="61"/>
        <v>Prediabetes</v>
      </c>
      <c r="F1932" t="s">
        <v>2379</v>
      </c>
      <c r="G1932" t="s">
        <v>2379</v>
      </c>
      <c r="H1932" t="s">
        <v>2379</v>
      </c>
      <c r="I1932">
        <v>0</v>
      </c>
      <c r="J1932" t="s">
        <v>2379</v>
      </c>
    </row>
    <row r="1933" spans="1:10" x14ac:dyDescent="0.35">
      <c r="A1933" t="s">
        <v>435</v>
      </c>
      <c r="B1933">
        <v>25.74</v>
      </c>
      <c r="C1933" t="str">
        <f t="shared" si="60"/>
        <v>Overweight</v>
      </c>
      <c r="D1933">
        <v>5.99</v>
      </c>
      <c r="E1933" t="str">
        <f t="shared" si="61"/>
        <v>Prediabetes</v>
      </c>
      <c r="F1933" t="s">
        <v>2379</v>
      </c>
      <c r="G1933" t="s">
        <v>2379</v>
      </c>
      <c r="H1933" t="s">
        <v>2379</v>
      </c>
      <c r="I1933">
        <v>0</v>
      </c>
      <c r="J1933" t="s">
        <v>2379</v>
      </c>
    </row>
    <row r="1934" spans="1:10" x14ac:dyDescent="0.35">
      <c r="A1934" t="s">
        <v>434</v>
      </c>
      <c r="B1934">
        <v>18.22</v>
      </c>
      <c r="C1934" t="str">
        <f t="shared" si="60"/>
        <v>Underweight</v>
      </c>
      <c r="D1934">
        <v>10.27</v>
      </c>
      <c r="E1934" t="str">
        <f t="shared" si="61"/>
        <v>Diabetes</v>
      </c>
      <c r="F1934" t="s">
        <v>2381</v>
      </c>
      <c r="G1934" t="s">
        <v>2379</v>
      </c>
      <c r="H1934" t="s">
        <v>2379</v>
      </c>
      <c r="I1934">
        <v>1</v>
      </c>
      <c r="J1934" t="s">
        <v>2379</v>
      </c>
    </row>
    <row r="1935" spans="1:10" x14ac:dyDescent="0.35">
      <c r="A1935" t="s">
        <v>433</v>
      </c>
      <c r="B1935">
        <v>26.03</v>
      </c>
      <c r="C1935" t="str">
        <f t="shared" si="60"/>
        <v>Overweight</v>
      </c>
      <c r="D1935">
        <v>5.97</v>
      </c>
      <c r="E1935" t="str">
        <f t="shared" si="61"/>
        <v>Prediabetes</v>
      </c>
      <c r="F1935" t="s">
        <v>2379</v>
      </c>
      <c r="G1935" t="s">
        <v>2379</v>
      </c>
      <c r="H1935" t="s">
        <v>2381</v>
      </c>
      <c r="I1935">
        <v>1</v>
      </c>
      <c r="J1935" t="s">
        <v>2379</v>
      </c>
    </row>
    <row r="1936" spans="1:10" x14ac:dyDescent="0.35">
      <c r="A1936" t="s">
        <v>432</v>
      </c>
      <c r="B1936">
        <v>17.29</v>
      </c>
      <c r="C1936" t="str">
        <f t="shared" si="60"/>
        <v>Underweight</v>
      </c>
      <c r="D1936">
        <v>4.9800000000000004</v>
      </c>
      <c r="E1936" t="str">
        <f t="shared" si="61"/>
        <v>Normal</v>
      </c>
      <c r="F1936" t="s">
        <v>2379</v>
      </c>
      <c r="G1936" t="s">
        <v>2379</v>
      </c>
      <c r="H1936" t="s">
        <v>2379</v>
      </c>
      <c r="I1936">
        <v>0</v>
      </c>
      <c r="J1936" t="s">
        <v>2379</v>
      </c>
    </row>
    <row r="1937" spans="1:10" x14ac:dyDescent="0.35">
      <c r="A1937" t="s">
        <v>431</v>
      </c>
      <c r="B1937">
        <v>18.170000000000002</v>
      </c>
      <c r="C1937" t="str">
        <f t="shared" si="60"/>
        <v>Underweight</v>
      </c>
      <c r="D1937">
        <v>6.91</v>
      </c>
      <c r="E1937" t="str">
        <f t="shared" si="61"/>
        <v>Diabetes</v>
      </c>
      <c r="F1937" t="s">
        <v>2381</v>
      </c>
      <c r="G1937" t="s">
        <v>2379</v>
      </c>
      <c r="H1937" t="s">
        <v>2379</v>
      </c>
      <c r="I1937">
        <v>1</v>
      </c>
      <c r="J1937" t="s">
        <v>2379</v>
      </c>
    </row>
    <row r="1938" spans="1:10" x14ac:dyDescent="0.35">
      <c r="A1938" t="s">
        <v>430</v>
      </c>
      <c r="B1938">
        <v>32.54</v>
      </c>
      <c r="C1938" t="str">
        <f t="shared" si="60"/>
        <v>Obesity</v>
      </c>
      <c r="D1938">
        <v>6.38</v>
      </c>
      <c r="E1938" t="str">
        <f t="shared" si="61"/>
        <v>Prediabetes</v>
      </c>
      <c r="F1938" t="s">
        <v>2379</v>
      </c>
      <c r="G1938" t="s">
        <v>2380</v>
      </c>
      <c r="H1938" t="s">
        <v>2379</v>
      </c>
      <c r="I1938">
        <v>1</v>
      </c>
      <c r="J1938" t="s">
        <v>2379</v>
      </c>
    </row>
    <row r="1939" spans="1:10" x14ac:dyDescent="0.35">
      <c r="A1939" t="s">
        <v>429</v>
      </c>
      <c r="B1939">
        <v>30.25</v>
      </c>
      <c r="C1939" t="str">
        <f t="shared" si="60"/>
        <v>Obesity</v>
      </c>
      <c r="D1939">
        <v>4.7699999999999996</v>
      </c>
      <c r="E1939" t="str">
        <f t="shared" si="61"/>
        <v>Normal</v>
      </c>
      <c r="F1939" t="s">
        <v>2379</v>
      </c>
      <c r="G1939" t="s">
        <v>2379</v>
      </c>
      <c r="H1939" t="s">
        <v>2379</v>
      </c>
      <c r="I1939">
        <v>0</v>
      </c>
      <c r="J1939" t="s">
        <v>2379</v>
      </c>
    </row>
    <row r="1940" spans="1:10" x14ac:dyDescent="0.35">
      <c r="A1940" t="s">
        <v>428</v>
      </c>
      <c r="B1940">
        <v>19.59</v>
      </c>
      <c r="C1940" t="str">
        <f t="shared" si="60"/>
        <v>Normal Weight</v>
      </c>
      <c r="D1940">
        <v>6.04</v>
      </c>
      <c r="E1940" t="str">
        <f t="shared" si="61"/>
        <v>Prediabetes</v>
      </c>
      <c r="F1940" t="s">
        <v>2381</v>
      </c>
      <c r="G1940" t="s">
        <v>2379</v>
      </c>
      <c r="H1940" t="s">
        <v>2379</v>
      </c>
      <c r="I1940">
        <v>1</v>
      </c>
      <c r="J1940" t="s">
        <v>2379</v>
      </c>
    </row>
    <row r="1941" spans="1:10" x14ac:dyDescent="0.35">
      <c r="A1941" t="s">
        <v>427</v>
      </c>
      <c r="B1941">
        <v>45.9</v>
      </c>
      <c r="C1941" t="str">
        <f t="shared" si="60"/>
        <v>Obesity</v>
      </c>
      <c r="D1941">
        <v>4.3</v>
      </c>
      <c r="E1941" t="str">
        <f t="shared" si="61"/>
        <v>Normal</v>
      </c>
      <c r="F1941" t="s">
        <v>2381</v>
      </c>
      <c r="G1941" t="s">
        <v>2379</v>
      </c>
      <c r="H1941" t="s">
        <v>2379</v>
      </c>
      <c r="I1941">
        <v>1</v>
      </c>
      <c r="J1941" t="s">
        <v>2379</v>
      </c>
    </row>
    <row r="1942" spans="1:10" x14ac:dyDescent="0.35">
      <c r="A1942" t="s">
        <v>426</v>
      </c>
      <c r="B1942">
        <v>17.059999999999999</v>
      </c>
      <c r="C1942" t="str">
        <f t="shared" si="60"/>
        <v>Underweight</v>
      </c>
      <c r="D1942">
        <v>8.75</v>
      </c>
      <c r="E1942" t="str">
        <f t="shared" si="61"/>
        <v>Diabetes</v>
      </c>
      <c r="F1942" t="s">
        <v>2381</v>
      </c>
      <c r="G1942" t="s">
        <v>2379</v>
      </c>
      <c r="H1942" t="s">
        <v>2379</v>
      </c>
      <c r="I1942">
        <v>0</v>
      </c>
      <c r="J1942" t="s">
        <v>2379</v>
      </c>
    </row>
    <row r="1943" spans="1:10" x14ac:dyDescent="0.35">
      <c r="A1943" t="s">
        <v>425</v>
      </c>
      <c r="B1943">
        <v>32.07</v>
      </c>
      <c r="C1943" t="str">
        <f t="shared" si="60"/>
        <v>Obesity</v>
      </c>
      <c r="D1943">
        <v>5.25</v>
      </c>
      <c r="E1943" t="str">
        <f t="shared" si="61"/>
        <v>Normal</v>
      </c>
      <c r="F1943" t="s">
        <v>2379</v>
      </c>
      <c r="G1943" t="s">
        <v>2379</v>
      </c>
      <c r="H1943" t="s">
        <v>2381</v>
      </c>
      <c r="I1943">
        <v>1</v>
      </c>
      <c r="J1943" t="s">
        <v>2379</v>
      </c>
    </row>
    <row r="1944" spans="1:10" x14ac:dyDescent="0.35">
      <c r="A1944" t="s">
        <v>424</v>
      </c>
      <c r="B1944">
        <v>16.5</v>
      </c>
      <c r="C1944" t="str">
        <f t="shared" si="60"/>
        <v>Underweight</v>
      </c>
      <c r="D1944">
        <v>5.03</v>
      </c>
      <c r="E1944" t="str">
        <f t="shared" si="61"/>
        <v>Normal</v>
      </c>
      <c r="F1944" t="s">
        <v>2379</v>
      </c>
      <c r="G1944" t="s">
        <v>2379</v>
      </c>
      <c r="H1944" t="s">
        <v>2379</v>
      </c>
      <c r="I1944">
        <v>1</v>
      </c>
      <c r="J1944" t="s">
        <v>2379</v>
      </c>
    </row>
    <row r="1945" spans="1:10" x14ac:dyDescent="0.35">
      <c r="A1945" t="s">
        <v>423</v>
      </c>
      <c r="B1945">
        <v>31.4</v>
      </c>
      <c r="C1945" t="str">
        <f t="shared" si="60"/>
        <v>Obesity</v>
      </c>
      <c r="D1945">
        <v>5.88</v>
      </c>
      <c r="E1945" t="str">
        <f t="shared" si="61"/>
        <v>Prediabetes</v>
      </c>
      <c r="F1945" t="s">
        <v>2379</v>
      </c>
      <c r="G1945" t="s">
        <v>2379</v>
      </c>
      <c r="H1945" t="s">
        <v>2379</v>
      </c>
      <c r="I1945">
        <v>1</v>
      </c>
      <c r="J1945" t="s">
        <v>2379</v>
      </c>
    </row>
    <row r="1946" spans="1:10" x14ac:dyDescent="0.35">
      <c r="A1946" t="s">
        <v>422</v>
      </c>
      <c r="B1946">
        <v>20.36</v>
      </c>
      <c r="C1946" t="str">
        <f t="shared" si="60"/>
        <v>Normal Weight</v>
      </c>
      <c r="D1946">
        <v>4.49</v>
      </c>
      <c r="E1946" t="str">
        <f t="shared" si="61"/>
        <v>Normal</v>
      </c>
      <c r="F1946" t="s">
        <v>2379</v>
      </c>
      <c r="G1946" t="s">
        <v>2379</v>
      </c>
      <c r="H1946" t="s">
        <v>2379</v>
      </c>
      <c r="I1946">
        <v>0</v>
      </c>
      <c r="J1946" t="s">
        <v>2379</v>
      </c>
    </row>
    <row r="1947" spans="1:10" x14ac:dyDescent="0.35">
      <c r="A1947" t="s">
        <v>421</v>
      </c>
      <c r="B1947">
        <v>25.46</v>
      </c>
      <c r="C1947" t="str">
        <f t="shared" si="60"/>
        <v>Overweight</v>
      </c>
      <c r="D1947">
        <v>4.1399999999999997</v>
      </c>
      <c r="E1947" t="str">
        <f t="shared" si="61"/>
        <v>Normal</v>
      </c>
      <c r="F1947" t="s">
        <v>2379</v>
      </c>
      <c r="G1947" t="s">
        <v>2379</v>
      </c>
      <c r="H1947" t="s">
        <v>2379</v>
      </c>
      <c r="I1947">
        <v>1</v>
      </c>
      <c r="J1947" t="s">
        <v>2379</v>
      </c>
    </row>
    <row r="1948" spans="1:10" x14ac:dyDescent="0.35">
      <c r="A1948" t="s">
        <v>420</v>
      </c>
      <c r="B1948">
        <v>17.09</v>
      </c>
      <c r="C1948" t="str">
        <f t="shared" si="60"/>
        <v>Underweight</v>
      </c>
      <c r="D1948">
        <v>5.8</v>
      </c>
      <c r="E1948" t="str">
        <f t="shared" si="61"/>
        <v>Prediabetes</v>
      </c>
      <c r="F1948" t="s">
        <v>2381</v>
      </c>
      <c r="G1948" t="s">
        <v>2379</v>
      </c>
      <c r="H1948" t="s">
        <v>2379</v>
      </c>
      <c r="I1948">
        <v>0</v>
      </c>
      <c r="J1948" t="s">
        <v>2379</v>
      </c>
    </row>
    <row r="1949" spans="1:10" x14ac:dyDescent="0.35">
      <c r="A1949" t="s">
        <v>419</v>
      </c>
      <c r="B1949">
        <v>20.83</v>
      </c>
      <c r="C1949" t="str">
        <f t="shared" si="60"/>
        <v>Normal Weight</v>
      </c>
      <c r="D1949">
        <v>5.12</v>
      </c>
      <c r="E1949" t="str">
        <f t="shared" si="61"/>
        <v>Normal</v>
      </c>
      <c r="F1949" t="s">
        <v>2379</v>
      </c>
      <c r="G1949" t="s">
        <v>2379</v>
      </c>
      <c r="H1949" t="s">
        <v>2379</v>
      </c>
      <c r="I1949">
        <v>0</v>
      </c>
      <c r="J1949" t="s">
        <v>2379</v>
      </c>
    </row>
    <row r="1950" spans="1:10" x14ac:dyDescent="0.35">
      <c r="A1950" t="s">
        <v>418</v>
      </c>
      <c r="B1950">
        <v>18.920000000000002</v>
      </c>
      <c r="C1950" t="str">
        <f t="shared" si="60"/>
        <v>Normal Weight</v>
      </c>
      <c r="D1950">
        <v>5.98</v>
      </c>
      <c r="E1950" t="str">
        <f t="shared" si="61"/>
        <v>Prediabetes</v>
      </c>
      <c r="F1950" t="s">
        <v>2381</v>
      </c>
      <c r="G1950" t="s">
        <v>2379</v>
      </c>
      <c r="H1950" t="s">
        <v>2379</v>
      </c>
      <c r="I1950">
        <v>1</v>
      </c>
      <c r="J1950" t="s">
        <v>2379</v>
      </c>
    </row>
    <row r="1951" spans="1:10" x14ac:dyDescent="0.35">
      <c r="A1951" t="s">
        <v>417</v>
      </c>
      <c r="B1951">
        <v>37.1</v>
      </c>
      <c r="C1951" t="str">
        <f t="shared" si="60"/>
        <v>Obesity</v>
      </c>
      <c r="D1951">
        <v>5.46</v>
      </c>
      <c r="E1951" t="str">
        <f t="shared" si="61"/>
        <v>Normal</v>
      </c>
      <c r="F1951" t="s">
        <v>2379</v>
      </c>
      <c r="G1951" t="s">
        <v>2379</v>
      </c>
      <c r="H1951" t="s">
        <v>2379</v>
      </c>
      <c r="I1951">
        <v>0</v>
      </c>
      <c r="J1951" t="s">
        <v>2379</v>
      </c>
    </row>
    <row r="1952" spans="1:10" x14ac:dyDescent="0.35">
      <c r="A1952" t="s">
        <v>416</v>
      </c>
      <c r="B1952">
        <v>22.515000000000001</v>
      </c>
      <c r="C1952" t="str">
        <f t="shared" si="60"/>
        <v>Normal Weight</v>
      </c>
      <c r="D1952">
        <v>4.91</v>
      </c>
      <c r="E1952" t="str">
        <f t="shared" si="61"/>
        <v>Normal</v>
      </c>
      <c r="F1952" t="s">
        <v>2381</v>
      </c>
      <c r="G1952" t="s">
        <v>2379</v>
      </c>
      <c r="H1952" t="s">
        <v>2381</v>
      </c>
      <c r="I1952">
        <v>1</v>
      </c>
      <c r="J1952" t="s">
        <v>2379</v>
      </c>
    </row>
    <row r="1953" spans="1:10" x14ac:dyDescent="0.35">
      <c r="A1953" t="s">
        <v>415</v>
      </c>
      <c r="B1953">
        <v>32.700000000000003</v>
      </c>
      <c r="C1953" t="str">
        <f t="shared" si="60"/>
        <v>Obesity</v>
      </c>
      <c r="D1953">
        <v>4.66</v>
      </c>
      <c r="E1953" t="str">
        <f t="shared" si="61"/>
        <v>Normal</v>
      </c>
      <c r="F1953" t="s">
        <v>2379</v>
      </c>
      <c r="G1953" t="s">
        <v>2379</v>
      </c>
      <c r="H1953" t="s">
        <v>2379</v>
      </c>
      <c r="I1953">
        <v>0</v>
      </c>
      <c r="J1953" t="s">
        <v>2379</v>
      </c>
    </row>
    <row r="1954" spans="1:10" x14ac:dyDescent="0.35">
      <c r="A1954" t="s">
        <v>414</v>
      </c>
      <c r="B1954">
        <v>17.75</v>
      </c>
      <c r="C1954" t="str">
        <f t="shared" si="60"/>
        <v>Underweight</v>
      </c>
      <c r="D1954">
        <v>6.8</v>
      </c>
      <c r="E1954" t="str">
        <f t="shared" si="61"/>
        <v>Diabetes</v>
      </c>
      <c r="F1954" t="s">
        <v>2381</v>
      </c>
      <c r="G1954" t="s">
        <v>2379</v>
      </c>
      <c r="H1954" t="s">
        <v>2379</v>
      </c>
      <c r="I1954">
        <v>1</v>
      </c>
      <c r="J1954" t="s">
        <v>2379</v>
      </c>
    </row>
    <row r="1955" spans="1:10" x14ac:dyDescent="0.35">
      <c r="A1955" t="s">
        <v>413</v>
      </c>
      <c r="B1955">
        <v>33.630000000000003</v>
      </c>
      <c r="C1955" t="str">
        <f t="shared" si="60"/>
        <v>Obesity</v>
      </c>
      <c r="D1955">
        <v>4.47</v>
      </c>
      <c r="E1955" t="str">
        <f t="shared" si="61"/>
        <v>Normal</v>
      </c>
      <c r="F1955" t="s">
        <v>2381</v>
      </c>
      <c r="G1955" t="s">
        <v>2379</v>
      </c>
      <c r="H1955" t="s">
        <v>2379</v>
      </c>
      <c r="I1955">
        <v>0</v>
      </c>
      <c r="J1955" t="s">
        <v>2379</v>
      </c>
    </row>
    <row r="1956" spans="1:10" x14ac:dyDescent="0.35">
      <c r="A1956" t="s">
        <v>412</v>
      </c>
      <c r="B1956">
        <v>34.799999999999997</v>
      </c>
      <c r="C1956" t="str">
        <f t="shared" si="60"/>
        <v>Obesity</v>
      </c>
      <c r="D1956">
        <v>4.08</v>
      </c>
      <c r="E1956" t="str">
        <f t="shared" si="61"/>
        <v>Normal</v>
      </c>
      <c r="F1956" t="s">
        <v>2381</v>
      </c>
      <c r="G1956" t="s">
        <v>2379</v>
      </c>
      <c r="H1956" t="s">
        <v>2379</v>
      </c>
      <c r="I1956">
        <v>1</v>
      </c>
      <c r="J1956" t="s">
        <v>2379</v>
      </c>
    </row>
    <row r="1957" spans="1:10" x14ac:dyDescent="0.35">
      <c r="A1957" t="s">
        <v>411</v>
      </c>
      <c r="B1957">
        <v>16.809999999999999</v>
      </c>
      <c r="C1957" t="str">
        <f t="shared" si="60"/>
        <v>Underweight</v>
      </c>
      <c r="D1957">
        <v>5.51</v>
      </c>
      <c r="E1957" t="str">
        <f t="shared" si="61"/>
        <v>Normal</v>
      </c>
      <c r="F1957" t="s">
        <v>2381</v>
      </c>
      <c r="G1957" t="s">
        <v>2379</v>
      </c>
      <c r="H1957" t="s">
        <v>2379</v>
      </c>
      <c r="I1957">
        <v>1</v>
      </c>
      <c r="J1957" t="s">
        <v>2379</v>
      </c>
    </row>
    <row r="1958" spans="1:10" x14ac:dyDescent="0.35">
      <c r="A1958" t="s">
        <v>410</v>
      </c>
      <c r="B1958">
        <v>16.690000000000001</v>
      </c>
      <c r="C1958" t="str">
        <f t="shared" si="60"/>
        <v>Underweight</v>
      </c>
      <c r="D1958">
        <v>8.4</v>
      </c>
      <c r="E1958" t="str">
        <f t="shared" si="61"/>
        <v>Diabetes</v>
      </c>
      <c r="F1958" t="s">
        <v>2381</v>
      </c>
      <c r="G1958" t="s">
        <v>2379</v>
      </c>
      <c r="H1958" t="s">
        <v>2379</v>
      </c>
      <c r="I1958">
        <v>0</v>
      </c>
      <c r="J1958" t="s">
        <v>2379</v>
      </c>
    </row>
    <row r="1959" spans="1:10" x14ac:dyDescent="0.35">
      <c r="A1959" t="s">
        <v>409</v>
      </c>
      <c r="B1959">
        <v>23.21</v>
      </c>
      <c r="C1959" t="str">
        <f t="shared" si="60"/>
        <v>Normal Weight</v>
      </c>
      <c r="D1959">
        <v>5.14</v>
      </c>
      <c r="E1959" t="str">
        <f t="shared" si="61"/>
        <v>Normal</v>
      </c>
      <c r="F1959" t="s">
        <v>2381</v>
      </c>
      <c r="G1959" t="s">
        <v>2379</v>
      </c>
      <c r="H1959" t="s">
        <v>2379</v>
      </c>
      <c r="I1959">
        <v>1</v>
      </c>
      <c r="J1959" t="s">
        <v>2379</v>
      </c>
    </row>
    <row r="1960" spans="1:10" x14ac:dyDescent="0.35">
      <c r="A1960" t="s">
        <v>408</v>
      </c>
      <c r="B1960">
        <v>25.175000000000001</v>
      </c>
      <c r="C1960" t="str">
        <f t="shared" si="60"/>
        <v>Overweight</v>
      </c>
      <c r="D1960">
        <v>5.21</v>
      </c>
      <c r="E1960" t="str">
        <f t="shared" si="61"/>
        <v>Normal</v>
      </c>
      <c r="F1960" t="s">
        <v>2381</v>
      </c>
      <c r="G1960" t="s">
        <v>2379</v>
      </c>
      <c r="H1960" t="s">
        <v>2379</v>
      </c>
      <c r="I1960">
        <v>1</v>
      </c>
      <c r="J1960" t="s">
        <v>2379</v>
      </c>
    </row>
    <row r="1961" spans="1:10" x14ac:dyDescent="0.35">
      <c r="A1961" t="s">
        <v>407</v>
      </c>
      <c r="B1961">
        <v>34.770000000000003</v>
      </c>
      <c r="C1961" t="str">
        <f t="shared" si="60"/>
        <v>Obesity</v>
      </c>
      <c r="D1961">
        <v>6.23</v>
      </c>
      <c r="E1961" t="str">
        <f t="shared" si="61"/>
        <v>Prediabetes</v>
      </c>
      <c r="F1961" t="s">
        <v>2379</v>
      </c>
      <c r="G1961" t="s">
        <v>2379</v>
      </c>
      <c r="H1961" t="s">
        <v>2379</v>
      </c>
      <c r="I1961">
        <v>0</v>
      </c>
      <c r="J1961" t="s">
        <v>2379</v>
      </c>
    </row>
    <row r="1962" spans="1:10" x14ac:dyDescent="0.35">
      <c r="A1962" t="s">
        <v>406</v>
      </c>
      <c r="B1962">
        <v>27.7</v>
      </c>
      <c r="C1962" t="str">
        <f t="shared" si="60"/>
        <v>Overweight</v>
      </c>
      <c r="D1962">
        <v>5.6</v>
      </c>
      <c r="E1962" t="str">
        <f t="shared" si="61"/>
        <v>Normal</v>
      </c>
      <c r="F1962" t="s">
        <v>2379</v>
      </c>
      <c r="G1962" t="s">
        <v>2379</v>
      </c>
      <c r="H1962" t="s">
        <v>2379</v>
      </c>
      <c r="I1962">
        <v>1</v>
      </c>
      <c r="J1962" t="s">
        <v>2379</v>
      </c>
    </row>
    <row r="1963" spans="1:10" x14ac:dyDescent="0.35">
      <c r="A1963" t="s">
        <v>405</v>
      </c>
      <c r="B1963">
        <v>19.12</v>
      </c>
      <c r="C1963" t="str">
        <f t="shared" si="60"/>
        <v>Normal Weight</v>
      </c>
      <c r="D1963">
        <v>4.72</v>
      </c>
      <c r="E1963" t="str">
        <f t="shared" si="61"/>
        <v>Normal</v>
      </c>
      <c r="F1963" t="s">
        <v>2381</v>
      </c>
      <c r="G1963" t="s">
        <v>2379</v>
      </c>
      <c r="H1963" t="s">
        <v>2379</v>
      </c>
      <c r="I1963">
        <v>1</v>
      </c>
      <c r="J1963" t="s">
        <v>2379</v>
      </c>
    </row>
    <row r="1964" spans="1:10" x14ac:dyDescent="0.35">
      <c r="A1964" t="s">
        <v>404</v>
      </c>
      <c r="B1964">
        <v>32.67</v>
      </c>
      <c r="C1964" t="str">
        <f t="shared" si="60"/>
        <v>Obesity</v>
      </c>
      <c r="D1964">
        <v>4.67</v>
      </c>
      <c r="E1964" t="str">
        <f t="shared" si="61"/>
        <v>Normal</v>
      </c>
      <c r="F1964" t="s">
        <v>2379</v>
      </c>
      <c r="G1964" t="s">
        <v>2379</v>
      </c>
      <c r="H1964" t="s">
        <v>2381</v>
      </c>
      <c r="I1964">
        <v>1</v>
      </c>
      <c r="J1964" t="s">
        <v>2379</v>
      </c>
    </row>
    <row r="1965" spans="1:10" x14ac:dyDescent="0.35">
      <c r="A1965" t="s">
        <v>403</v>
      </c>
      <c r="B1965">
        <v>28.5</v>
      </c>
      <c r="C1965" t="str">
        <f t="shared" si="60"/>
        <v>Overweight</v>
      </c>
      <c r="D1965">
        <v>6.11</v>
      </c>
      <c r="E1965" t="str">
        <f t="shared" si="61"/>
        <v>Prediabetes</v>
      </c>
      <c r="F1965" t="s">
        <v>2379</v>
      </c>
      <c r="G1965" t="s">
        <v>2379</v>
      </c>
      <c r="H1965" t="s">
        <v>2379</v>
      </c>
      <c r="I1965">
        <v>1</v>
      </c>
      <c r="J1965" t="s">
        <v>2379</v>
      </c>
    </row>
    <row r="1966" spans="1:10" x14ac:dyDescent="0.35">
      <c r="A1966" t="s">
        <v>402</v>
      </c>
      <c r="B1966">
        <v>39.270000000000003</v>
      </c>
      <c r="C1966" t="str">
        <f t="shared" si="60"/>
        <v>Obesity</v>
      </c>
      <c r="D1966">
        <v>6.25</v>
      </c>
      <c r="E1966" t="str">
        <f t="shared" si="61"/>
        <v>Prediabetes</v>
      </c>
      <c r="F1966" t="s">
        <v>2379</v>
      </c>
      <c r="G1966" t="s">
        <v>2379</v>
      </c>
      <c r="H1966" t="s">
        <v>2379</v>
      </c>
      <c r="I1966">
        <v>0</v>
      </c>
      <c r="J1966" t="s">
        <v>2379</v>
      </c>
    </row>
    <row r="1967" spans="1:10" x14ac:dyDescent="0.35">
      <c r="A1967" t="s">
        <v>401</v>
      </c>
      <c r="B1967">
        <v>32.49</v>
      </c>
      <c r="C1967" t="str">
        <f t="shared" si="60"/>
        <v>Obesity</v>
      </c>
      <c r="D1967">
        <v>4</v>
      </c>
      <c r="E1967" t="str">
        <f t="shared" si="61"/>
        <v>Normal</v>
      </c>
      <c r="F1967" t="s">
        <v>2381</v>
      </c>
      <c r="G1967" t="s">
        <v>2379</v>
      </c>
      <c r="H1967" t="s">
        <v>2379</v>
      </c>
      <c r="I1967">
        <v>0</v>
      </c>
      <c r="J1967" t="s">
        <v>2379</v>
      </c>
    </row>
    <row r="1968" spans="1:10" x14ac:dyDescent="0.35">
      <c r="A1968" t="s">
        <v>400</v>
      </c>
      <c r="B1968">
        <v>23.7</v>
      </c>
      <c r="C1968" t="str">
        <f t="shared" si="60"/>
        <v>Normal Weight</v>
      </c>
      <c r="D1968">
        <v>5.55</v>
      </c>
      <c r="E1968" t="str">
        <f t="shared" si="61"/>
        <v>Normal</v>
      </c>
      <c r="F1968" t="s">
        <v>2381</v>
      </c>
      <c r="G1968" t="s">
        <v>2379</v>
      </c>
      <c r="H1968" t="s">
        <v>2379</v>
      </c>
      <c r="I1968">
        <v>0</v>
      </c>
      <c r="J1968" t="s">
        <v>2379</v>
      </c>
    </row>
    <row r="1969" spans="1:10" x14ac:dyDescent="0.35">
      <c r="A1969" t="s">
        <v>399</v>
      </c>
      <c r="B1969">
        <v>30.4</v>
      </c>
      <c r="C1969" t="str">
        <f t="shared" si="60"/>
        <v>Obesity</v>
      </c>
      <c r="D1969">
        <v>5.95</v>
      </c>
      <c r="E1969" t="str">
        <f t="shared" si="61"/>
        <v>Prediabetes</v>
      </c>
      <c r="F1969" t="s">
        <v>2379</v>
      </c>
      <c r="G1969" t="s">
        <v>2380</v>
      </c>
      <c r="H1969" t="s">
        <v>2379</v>
      </c>
      <c r="I1969">
        <v>1</v>
      </c>
      <c r="J1969" t="s">
        <v>2379</v>
      </c>
    </row>
    <row r="1970" spans="1:10" x14ac:dyDescent="0.35">
      <c r="A1970" t="s">
        <v>398</v>
      </c>
      <c r="B1970">
        <v>38.94</v>
      </c>
      <c r="C1970" t="str">
        <f t="shared" si="60"/>
        <v>Obesity</v>
      </c>
      <c r="D1970">
        <v>4.3600000000000003</v>
      </c>
      <c r="E1970" t="str">
        <f t="shared" si="61"/>
        <v>Normal</v>
      </c>
      <c r="F1970" t="s">
        <v>2379</v>
      </c>
      <c r="G1970" t="s">
        <v>2379</v>
      </c>
      <c r="H1970" t="s">
        <v>2381</v>
      </c>
      <c r="I1970">
        <v>1</v>
      </c>
      <c r="J1970" t="s">
        <v>2379</v>
      </c>
    </row>
    <row r="1971" spans="1:10" x14ac:dyDescent="0.35">
      <c r="A1971" t="s">
        <v>397</v>
      </c>
      <c r="B1971">
        <v>31.02</v>
      </c>
      <c r="C1971" t="str">
        <f t="shared" si="60"/>
        <v>Obesity</v>
      </c>
      <c r="D1971">
        <v>4.84</v>
      </c>
      <c r="E1971" t="str">
        <f t="shared" si="61"/>
        <v>Normal</v>
      </c>
      <c r="F1971" t="s">
        <v>2379</v>
      </c>
      <c r="G1971" t="s">
        <v>2379</v>
      </c>
      <c r="H1971" t="s">
        <v>2381</v>
      </c>
      <c r="I1971">
        <v>1</v>
      </c>
      <c r="J1971" t="s">
        <v>2379</v>
      </c>
    </row>
    <row r="1972" spans="1:10" x14ac:dyDescent="0.35">
      <c r="A1972" t="s">
        <v>396</v>
      </c>
      <c r="B1972">
        <v>17.5</v>
      </c>
      <c r="C1972" t="str">
        <f t="shared" si="60"/>
        <v>Underweight</v>
      </c>
      <c r="D1972">
        <v>4.5599999999999996</v>
      </c>
      <c r="E1972" t="str">
        <f t="shared" si="61"/>
        <v>Normal</v>
      </c>
      <c r="F1972" t="s">
        <v>2379</v>
      </c>
      <c r="G1972" t="s">
        <v>2379</v>
      </c>
      <c r="H1972" t="s">
        <v>2379</v>
      </c>
      <c r="I1972">
        <v>1</v>
      </c>
      <c r="J1972" t="s">
        <v>2379</v>
      </c>
    </row>
    <row r="1973" spans="1:10" x14ac:dyDescent="0.35">
      <c r="A1973" t="s">
        <v>395</v>
      </c>
      <c r="B1973">
        <v>34.799999999999997</v>
      </c>
      <c r="C1973" t="str">
        <f t="shared" si="60"/>
        <v>Obesity</v>
      </c>
      <c r="D1973">
        <v>4.42</v>
      </c>
      <c r="E1973" t="str">
        <f t="shared" si="61"/>
        <v>Normal</v>
      </c>
      <c r="F1973" t="s">
        <v>2381</v>
      </c>
      <c r="G1973" t="s">
        <v>2380</v>
      </c>
      <c r="H1973" t="s">
        <v>2379</v>
      </c>
      <c r="I1973">
        <v>2</v>
      </c>
      <c r="J1973" t="s">
        <v>2379</v>
      </c>
    </row>
    <row r="1974" spans="1:10" x14ac:dyDescent="0.35">
      <c r="A1974" t="s">
        <v>394</v>
      </c>
      <c r="B1974">
        <v>17.3</v>
      </c>
      <c r="C1974" t="str">
        <f t="shared" si="60"/>
        <v>Underweight</v>
      </c>
      <c r="D1974">
        <v>7.66</v>
      </c>
      <c r="E1974" t="str">
        <f t="shared" si="61"/>
        <v>Diabetes</v>
      </c>
      <c r="F1974" t="s">
        <v>2381</v>
      </c>
      <c r="G1974" t="s">
        <v>2379</v>
      </c>
      <c r="H1974" t="s">
        <v>2379</v>
      </c>
      <c r="I1974">
        <v>1</v>
      </c>
      <c r="J1974" t="s">
        <v>2379</v>
      </c>
    </row>
    <row r="1975" spans="1:10" x14ac:dyDescent="0.35">
      <c r="A1975" t="s">
        <v>393</v>
      </c>
      <c r="B1975">
        <v>32.25</v>
      </c>
      <c r="C1975" t="str">
        <f t="shared" si="60"/>
        <v>Obesity</v>
      </c>
      <c r="D1975">
        <v>5.2</v>
      </c>
      <c r="E1975" t="str">
        <f t="shared" si="61"/>
        <v>Normal</v>
      </c>
      <c r="F1975" t="s">
        <v>2381</v>
      </c>
      <c r="G1975" t="s">
        <v>2379</v>
      </c>
      <c r="H1975" t="s">
        <v>2379</v>
      </c>
      <c r="I1975">
        <v>0</v>
      </c>
      <c r="J1975" t="s">
        <v>2379</v>
      </c>
    </row>
    <row r="1976" spans="1:10" x14ac:dyDescent="0.35">
      <c r="A1976" t="s">
        <v>392</v>
      </c>
      <c r="B1976">
        <v>42.4</v>
      </c>
      <c r="C1976" t="str">
        <f t="shared" si="60"/>
        <v>Obesity</v>
      </c>
      <c r="D1976">
        <v>5.53</v>
      </c>
      <c r="E1976" t="str">
        <f t="shared" si="61"/>
        <v>Normal</v>
      </c>
      <c r="F1976" t="s">
        <v>2381</v>
      </c>
      <c r="G1976" t="s">
        <v>2379</v>
      </c>
      <c r="H1976" t="s">
        <v>2379</v>
      </c>
      <c r="I1976">
        <v>0</v>
      </c>
      <c r="J1976" t="s">
        <v>2379</v>
      </c>
    </row>
    <row r="1977" spans="1:10" x14ac:dyDescent="0.35">
      <c r="A1977" t="s">
        <v>391</v>
      </c>
      <c r="B1977">
        <v>38.664999999999999</v>
      </c>
      <c r="C1977" t="str">
        <f t="shared" si="60"/>
        <v>Obesity</v>
      </c>
      <c r="D1977">
        <v>4.8600000000000003</v>
      </c>
      <c r="E1977" t="str">
        <f t="shared" si="61"/>
        <v>Normal</v>
      </c>
      <c r="F1977" t="s">
        <v>2379</v>
      </c>
      <c r="G1977" t="s">
        <v>2380</v>
      </c>
      <c r="H1977" t="s">
        <v>2379</v>
      </c>
      <c r="I1977">
        <v>1</v>
      </c>
      <c r="J1977" t="s">
        <v>2379</v>
      </c>
    </row>
    <row r="1978" spans="1:10" x14ac:dyDescent="0.35">
      <c r="A1978" t="s">
        <v>390</v>
      </c>
      <c r="B1978">
        <v>29.92</v>
      </c>
      <c r="C1978" t="str">
        <f t="shared" si="60"/>
        <v>Obesity</v>
      </c>
      <c r="D1978">
        <v>5.49</v>
      </c>
      <c r="E1978" t="str">
        <f t="shared" si="61"/>
        <v>Normal</v>
      </c>
      <c r="F1978" t="s">
        <v>2381</v>
      </c>
      <c r="G1978" t="s">
        <v>2379</v>
      </c>
      <c r="H1978" t="s">
        <v>2379</v>
      </c>
      <c r="I1978">
        <v>0</v>
      </c>
      <c r="J1978" t="s">
        <v>2379</v>
      </c>
    </row>
    <row r="1979" spans="1:10" x14ac:dyDescent="0.35">
      <c r="A1979" t="s">
        <v>389</v>
      </c>
      <c r="B1979">
        <v>29.48</v>
      </c>
      <c r="C1979" t="str">
        <f t="shared" si="60"/>
        <v>Overweight</v>
      </c>
      <c r="D1979">
        <v>4.09</v>
      </c>
      <c r="E1979" t="str">
        <f t="shared" si="61"/>
        <v>Normal</v>
      </c>
      <c r="F1979" t="s">
        <v>2381</v>
      </c>
      <c r="G1979" t="s">
        <v>2379</v>
      </c>
      <c r="H1979" t="s">
        <v>2379</v>
      </c>
      <c r="I1979">
        <v>0</v>
      </c>
      <c r="J1979" t="s">
        <v>2379</v>
      </c>
    </row>
    <row r="1980" spans="1:10" x14ac:dyDescent="0.35">
      <c r="A1980" t="s">
        <v>388</v>
      </c>
      <c r="B1980">
        <v>28.785</v>
      </c>
      <c r="C1980" t="str">
        <f t="shared" si="60"/>
        <v>Overweight</v>
      </c>
      <c r="D1980">
        <v>4.3099999999999996</v>
      </c>
      <c r="E1980" t="str">
        <f t="shared" si="61"/>
        <v>Normal</v>
      </c>
      <c r="F1980" t="s">
        <v>2381</v>
      </c>
      <c r="G1980" t="s">
        <v>2379</v>
      </c>
      <c r="H1980" t="s">
        <v>2379</v>
      </c>
      <c r="I1980">
        <v>0</v>
      </c>
      <c r="J1980" t="s">
        <v>2379</v>
      </c>
    </row>
    <row r="1981" spans="1:10" x14ac:dyDescent="0.35">
      <c r="A1981" t="s">
        <v>387</v>
      </c>
      <c r="B1981">
        <v>19.8</v>
      </c>
      <c r="C1981" t="str">
        <f t="shared" si="60"/>
        <v>Normal Weight</v>
      </c>
      <c r="D1981">
        <v>4</v>
      </c>
      <c r="E1981" t="str">
        <f t="shared" si="61"/>
        <v>Normal</v>
      </c>
      <c r="F1981" t="s">
        <v>2381</v>
      </c>
      <c r="G1981" t="s">
        <v>2379</v>
      </c>
      <c r="H1981" t="s">
        <v>2379</v>
      </c>
      <c r="I1981">
        <v>0</v>
      </c>
      <c r="J1981" t="s">
        <v>2379</v>
      </c>
    </row>
    <row r="1982" spans="1:10" x14ac:dyDescent="0.35">
      <c r="A1982" t="s">
        <v>386</v>
      </c>
      <c r="B1982">
        <v>35.53</v>
      </c>
      <c r="C1982" t="str">
        <f t="shared" si="60"/>
        <v>Obesity</v>
      </c>
      <c r="D1982">
        <v>4.68</v>
      </c>
      <c r="E1982" t="str">
        <f t="shared" si="61"/>
        <v>Normal</v>
      </c>
      <c r="F1982" t="s">
        <v>2379</v>
      </c>
      <c r="G1982" t="s">
        <v>2379</v>
      </c>
      <c r="H1982" t="s">
        <v>2381</v>
      </c>
      <c r="I1982">
        <v>1</v>
      </c>
      <c r="J1982" t="s">
        <v>2379</v>
      </c>
    </row>
    <row r="1983" spans="1:10" x14ac:dyDescent="0.35">
      <c r="A1983" t="s">
        <v>385</v>
      </c>
      <c r="B1983">
        <v>21.47</v>
      </c>
      <c r="C1983" t="str">
        <f t="shared" si="60"/>
        <v>Normal Weight</v>
      </c>
      <c r="D1983">
        <v>4.0199999999999996</v>
      </c>
      <c r="E1983" t="str">
        <f t="shared" si="61"/>
        <v>Normal</v>
      </c>
      <c r="F1983" t="s">
        <v>2381</v>
      </c>
      <c r="G1983" t="s">
        <v>2379</v>
      </c>
      <c r="H1983" t="s">
        <v>2379</v>
      </c>
      <c r="I1983">
        <v>1</v>
      </c>
      <c r="J1983" t="s">
        <v>2379</v>
      </c>
    </row>
    <row r="1984" spans="1:10" x14ac:dyDescent="0.35">
      <c r="A1984" t="s">
        <v>384</v>
      </c>
      <c r="B1984">
        <v>25.9</v>
      </c>
      <c r="C1984" t="str">
        <f t="shared" si="60"/>
        <v>Overweight</v>
      </c>
      <c r="D1984">
        <v>5.12</v>
      </c>
      <c r="E1984" t="str">
        <f t="shared" si="61"/>
        <v>Normal</v>
      </c>
      <c r="F1984" t="s">
        <v>2379</v>
      </c>
      <c r="G1984" t="s">
        <v>2379</v>
      </c>
      <c r="H1984" t="s">
        <v>2381</v>
      </c>
      <c r="I1984">
        <v>1</v>
      </c>
      <c r="J1984" t="s">
        <v>2379</v>
      </c>
    </row>
    <row r="1985" spans="1:10" x14ac:dyDescent="0.35">
      <c r="A1985" t="s">
        <v>383</v>
      </c>
      <c r="B1985">
        <v>20.81</v>
      </c>
      <c r="C1985" t="str">
        <f t="shared" si="60"/>
        <v>Normal Weight</v>
      </c>
      <c r="D1985">
        <v>5.52</v>
      </c>
      <c r="E1985" t="str">
        <f t="shared" si="61"/>
        <v>Normal</v>
      </c>
      <c r="F1985" t="s">
        <v>2379</v>
      </c>
      <c r="G1985" t="s">
        <v>2379</v>
      </c>
      <c r="H1985" t="s">
        <v>2379</v>
      </c>
      <c r="I1985">
        <v>0</v>
      </c>
      <c r="J1985" t="s">
        <v>2379</v>
      </c>
    </row>
    <row r="1986" spans="1:10" x14ac:dyDescent="0.35">
      <c r="A1986" t="s">
        <v>382</v>
      </c>
      <c r="B1986">
        <v>25.84</v>
      </c>
      <c r="C1986" t="str">
        <f t="shared" si="60"/>
        <v>Overweight</v>
      </c>
      <c r="D1986">
        <v>5.81</v>
      </c>
      <c r="E1986" t="str">
        <f t="shared" si="61"/>
        <v>Prediabetes</v>
      </c>
      <c r="F1986" t="s">
        <v>2381</v>
      </c>
      <c r="G1986" t="s">
        <v>2379</v>
      </c>
      <c r="H1986" t="s">
        <v>2381</v>
      </c>
      <c r="I1986">
        <v>1</v>
      </c>
      <c r="J1986" t="s">
        <v>2379</v>
      </c>
    </row>
    <row r="1987" spans="1:10" x14ac:dyDescent="0.35">
      <c r="A1987" t="s">
        <v>381</v>
      </c>
      <c r="B1987">
        <v>30.95</v>
      </c>
      <c r="C1987" t="str">
        <f t="shared" ref="C1987:C2050" si="62">IF(B1987&lt;18.5,"Underweight",
 IF(B1987&lt;=24.9,"Normal Weight",
 IF(B1987&lt;=29.9,"Overweight","Obesity")))</f>
        <v>Obesity</v>
      </c>
      <c r="D1987">
        <v>5.16</v>
      </c>
      <c r="E1987" t="str">
        <f t="shared" ref="E1987:E2050" si="63">IF(D1987&lt;5.7,"Normal",IF(D1987&lt;=6.4,"Prediabetes","Diabetes"))</f>
        <v>Normal</v>
      </c>
      <c r="F1987" t="s">
        <v>2379</v>
      </c>
      <c r="G1987" t="s">
        <v>2379</v>
      </c>
      <c r="H1987" t="s">
        <v>2381</v>
      </c>
      <c r="I1987">
        <v>1</v>
      </c>
      <c r="J1987" t="s">
        <v>2379</v>
      </c>
    </row>
    <row r="1988" spans="1:10" x14ac:dyDescent="0.35">
      <c r="A1988" t="s">
        <v>380</v>
      </c>
      <c r="B1988">
        <v>30.54</v>
      </c>
      <c r="C1988" t="str">
        <f t="shared" si="62"/>
        <v>Obesity</v>
      </c>
      <c r="D1988">
        <v>5</v>
      </c>
      <c r="E1988" t="str">
        <f t="shared" si="63"/>
        <v>Normal</v>
      </c>
      <c r="F1988" t="s">
        <v>2379</v>
      </c>
      <c r="G1988" t="s">
        <v>2379</v>
      </c>
      <c r="H1988" t="s">
        <v>2381</v>
      </c>
      <c r="I1988">
        <v>1</v>
      </c>
      <c r="J1988" t="s">
        <v>2379</v>
      </c>
    </row>
    <row r="1989" spans="1:10" x14ac:dyDescent="0.35">
      <c r="A1989" t="s">
        <v>379</v>
      </c>
      <c r="B1989">
        <v>33.914999999999999</v>
      </c>
      <c r="C1989" t="str">
        <f t="shared" si="62"/>
        <v>Obesity</v>
      </c>
      <c r="D1989">
        <v>5.84</v>
      </c>
      <c r="E1989" t="str">
        <f t="shared" si="63"/>
        <v>Prediabetes</v>
      </c>
      <c r="F1989" t="s">
        <v>2381</v>
      </c>
      <c r="G1989" t="s">
        <v>2379</v>
      </c>
      <c r="H1989" t="s">
        <v>2379</v>
      </c>
      <c r="I1989">
        <v>0</v>
      </c>
      <c r="J1989" t="s">
        <v>2379</v>
      </c>
    </row>
    <row r="1990" spans="1:10" x14ac:dyDescent="0.35">
      <c r="A1990" t="s">
        <v>378</v>
      </c>
      <c r="B1990">
        <v>33.31</v>
      </c>
      <c r="C1990" t="str">
        <f t="shared" si="62"/>
        <v>Obesity</v>
      </c>
      <c r="D1990">
        <v>4.1900000000000004</v>
      </c>
      <c r="E1990" t="str">
        <f t="shared" si="63"/>
        <v>Normal</v>
      </c>
      <c r="F1990" t="s">
        <v>2379</v>
      </c>
      <c r="G1990" t="s">
        <v>2379</v>
      </c>
      <c r="H1990" t="s">
        <v>2381</v>
      </c>
      <c r="I1990">
        <v>1</v>
      </c>
      <c r="J1990" t="s">
        <v>2379</v>
      </c>
    </row>
    <row r="1991" spans="1:10" x14ac:dyDescent="0.35">
      <c r="A1991" t="s">
        <v>377</v>
      </c>
      <c r="B1991">
        <v>25.745000000000001</v>
      </c>
      <c r="C1991" t="str">
        <f t="shared" si="62"/>
        <v>Overweight</v>
      </c>
      <c r="D1991">
        <v>4.62</v>
      </c>
      <c r="E1991" t="str">
        <f t="shared" si="63"/>
        <v>Normal</v>
      </c>
      <c r="F1991" t="s">
        <v>2381</v>
      </c>
      <c r="G1991" t="s">
        <v>2379</v>
      </c>
      <c r="H1991" t="s">
        <v>2379</v>
      </c>
      <c r="I1991">
        <v>0</v>
      </c>
      <c r="J1991" t="s">
        <v>2379</v>
      </c>
    </row>
    <row r="1992" spans="1:10" x14ac:dyDescent="0.35">
      <c r="A1992" t="s">
        <v>376</v>
      </c>
      <c r="B1992">
        <v>37.1</v>
      </c>
      <c r="C1992" t="str">
        <f t="shared" si="62"/>
        <v>Obesity</v>
      </c>
      <c r="D1992">
        <v>6.24</v>
      </c>
      <c r="E1992" t="str">
        <f t="shared" si="63"/>
        <v>Prediabetes</v>
      </c>
      <c r="F1992" t="s">
        <v>2379</v>
      </c>
      <c r="G1992" t="s">
        <v>2379</v>
      </c>
      <c r="H1992" t="s">
        <v>2379</v>
      </c>
      <c r="I1992">
        <v>0</v>
      </c>
      <c r="J1992" t="s">
        <v>2379</v>
      </c>
    </row>
    <row r="1993" spans="1:10" x14ac:dyDescent="0.35">
      <c r="A1993" t="s">
        <v>375</v>
      </c>
      <c r="B1993">
        <v>35.435000000000002</v>
      </c>
      <c r="C1993" t="str">
        <f t="shared" si="62"/>
        <v>Obesity</v>
      </c>
      <c r="D1993">
        <v>5.81</v>
      </c>
      <c r="E1993" t="str">
        <f t="shared" si="63"/>
        <v>Prediabetes</v>
      </c>
      <c r="F1993" t="s">
        <v>2379</v>
      </c>
      <c r="G1993" t="s">
        <v>2379</v>
      </c>
      <c r="H1993" t="s">
        <v>2379</v>
      </c>
      <c r="I1993">
        <v>0</v>
      </c>
      <c r="J1993" t="s">
        <v>2379</v>
      </c>
    </row>
    <row r="1994" spans="1:10" x14ac:dyDescent="0.35">
      <c r="A1994" t="s">
        <v>374</v>
      </c>
      <c r="B1994">
        <v>20.399999999999999</v>
      </c>
      <c r="C1994" t="str">
        <f t="shared" si="62"/>
        <v>Normal Weight</v>
      </c>
      <c r="D1994">
        <v>4.83</v>
      </c>
      <c r="E1994" t="str">
        <f t="shared" si="63"/>
        <v>Normal</v>
      </c>
      <c r="F1994" t="s">
        <v>2379</v>
      </c>
      <c r="G1994" t="s">
        <v>2379</v>
      </c>
      <c r="H1994" t="s">
        <v>2379</v>
      </c>
      <c r="I1994">
        <v>0</v>
      </c>
      <c r="J1994" t="s">
        <v>2379</v>
      </c>
    </row>
    <row r="1995" spans="1:10" x14ac:dyDescent="0.35">
      <c r="A1995" t="s">
        <v>373</v>
      </c>
      <c r="B1995">
        <v>42.13</v>
      </c>
      <c r="C1995" t="str">
        <f t="shared" si="62"/>
        <v>Obesity</v>
      </c>
      <c r="D1995">
        <v>5.72</v>
      </c>
      <c r="E1995" t="str">
        <f t="shared" si="63"/>
        <v>Prediabetes</v>
      </c>
      <c r="F1995" t="s">
        <v>2381</v>
      </c>
      <c r="G1995" t="s">
        <v>2379</v>
      </c>
      <c r="H1995" t="s">
        <v>2381</v>
      </c>
      <c r="I1995">
        <v>1</v>
      </c>
      <c r="J1995" t="s">
        <v>2379</v>
      </c>
    </row>
    <row r="1996" spans="1:10" x14ac:dyDescent="0.35">
      <c r="A1996" t="s">
        <v>372</v>
      </c>
      <c r="B1996">
        <v>33.99</v>
      </c>
      <c r="C1996" t="str">
        <f t="shared" si="62"/>
        <v>Obesity</v>
      </c>
      <c r="D1996">
        <v>4.83</v>
      </c>
      <c r="E1996" t="str">
        <f t="shared" si="63"/>
        <v>Normal</v>
      </c>
      <c r="F1996" t="s">
        <v>2381</v>
      </c>
      <c r="G1996" t="s">
        <v>2379</v>
      </c>
      <c r="H1996" t="s">
        <v>2381</v>
      </c>
      <c r="I1996">
        <v>1</v>
      </c>
      <c r="J1996" t="s">
        <v>2379</v>
      </c>
    </row>
    <row r="1997" spans="1:10" x14ac:dyDescent="0.35">
      <c r="A1997" t="s">
        <v>371</v>
      </c>
      <c r="B1997">
        <v>28.594999999999999</v>
      </c>
      <c r="C1997" t="str">
        <f t="shared" si="62"/>
        <v>Overweight</v>
      </c>
      <c r="D1997">
        <v>4.1399999999999997</v>
      </c>
      <c r="E1997" t="str">
        <f t="shared" si="63"/>
        <v>Normal</v>
      </c>
      <c r="F1997" t="s">
        <v>2381</v>
      </c>
      <c r="G1997" t="s">
        <v>2379</v>
      </c>
      <c r="H1997" t="s">
        <v>2381</v>
      </c>
      <c r="I1997">
        <v>1</v>
      </c>
      <c r="J1997" t="s">
        <v>2379</v>
      </c>
    </row>
    <row r="1998" spans="1:10" x14ac:dyDescent="0.35">
      <c r="A1998" t="s">
        <v>370</v>
      </c>
      <c r="B1998">
        <v>20.8</v>
      </c>
      <c r="C1998" t="str">
        <f t="shared" si="62"/>
        <v>Normal Weight</v>
      </c>
      <c r="D1998">
        <v>4.07</v>
      </c>
      <c r="E1998" t="str">
        <f t="shared" si="63"/>
        <v>Normal</v>
      </c>
      <c r="F1998" t="s">
        <v>2381</v>
      </c>
      <c r="G1998" t="s">
        <v>2379</v>
      </c>
      <c r="H1998" t="s">
        <v>2381</v>
      </c>
      <c r="I1998">
        <v>1</v>
      </c>
      <c r="J1998" t="s">
        <v>2379</v>
      </c>
    </row>
    <row r="1999" spans="1:10" x14ac:dyDescent="0.35">
      <c r="A1999" t="s">
        <v>369</v>
      </c>
      <c r="B1999">
        <v>23.465</v>
      </c>
      <c r="C1999" t="str">
        <f t="shared" si="62"/>
        <v>Normal Weight</v>
      </c>
      <c r="D1999">
        <v>6.26</v>
      </c>
      <c r="E1999" t="str">
        <f t="shared" si="63"/>
        <v>Prediabetes</v>
      </c>
      <c r="F1999" t="s">
        <v>2381</v>
      </c>
      <c r="G1999" t="s">
        <v>2379</v>
      </c>
      <c r="H1999" t="s">
        <v>2381</v>
      </c>
      <c r="I1999">
        <v>1</v>
      </c>
      <c r="J1999" t="s">
        <v>2379</v>
      </c>
    </row>
    <row r="2000" spans="1:10" x14ac:dyDescent="0.35">
      <c r="A2000" t="s">
        <v>368</v>
      </c>
      <c r="B2000">
        <v>40.185000000000002</v>
      </c>
      <c r="C2000" t="str">
        <f t="shared" si="62"/>
        <v>Obesity</v>
      </c>
      <c r="D2000">
        <v>5.88</v>
      </c>
      <c r="E2000" t="str">
        <f t="shared" si="63"/>
        <v>Prediabetes</v>
      </c>
      <c r="F2000" t="s">
        <v>2381</v>
      </c>
      <c r="G2000" t="s">
        <v>2379</v>
      </c>
      <c r="H2000" t="s">
        <v>2379</v>
      </c>
      <c r="I2000">
        <v>0</v>
      </c>
      <c r="J2000" t="s">
        <v>2379</v>
      </c>
    </row>
    <row r="2001" spans="1:10" x14ac:dyDescent="0.35">
      <c r="A2001" t="s">
        <v>367</v>
      </c>
      <c r="B2001">
        <v>21.89</v>
      </c>
      <c r="C2001" t="str">
        <f t="shared" si="62"/>
        <v>Normal Weight</v>
      </c>
      <c r="D2001">
        <v>5.72</v>
      </c>
      <c r="E2001" t="str">
        <f t="shared" si="63"/>
        <v>Prediabetes</v>
      </c>
      <c r="F2001" t="s">
        <v>2381</v>
      </c>
      <c r="G2001" t="s">
        <v>2379</v>
      </c>
      <c r="H2001" t="s">
        <v>2379</v>
      </c>
      <c r="I2001">
        <v>0</v>
      </c>
      <c r="J2001" t="s">
        <v>2379</v>
      </c>
    </row>
    <row r="2002" spans="1:10" x14ac:dyDescent="0.35">
      <c r="A2002" t="s">
        <v>366</v>
      </c>
      <c r="B2002">
        <v>29.34</v>
      </c>
      <c r="C2002" t="str">
        <f t="shared" si="62"/>
        <v>Overweight</v>
      </c>
      <c r="D2002">
        <v>6.09</v>
      </c>
      <c r="E2002" t="str">
        <f t="shared" si="63"/>
        <v>Prediabetes</v>
      </c>
      <c r="F2002" t="s">
        <v>2381</v>
      </c>
      <c r="G2002" t="s">
        <v>2380</v>
      </c>
      <c r="H2002" t="s">
        <v>2379</v>
      </c>
      <c r="I2002">
        <v>2</v>
      </c>
      <c r="J2002" t="s">
        <v>2379</v>
      </c>
    </row>
    <row r="2003" spans="1:10" x14ac:dyDescent="0.35">
      <c r="A2003" t="s">
        <v>365</v>
      </c>
      <c r="B2003">
        <v>22.61</v>
      </c>
      <c r="C2003" t="str">
        <f t="shared" si="62"/>
        <v>Normal Weight</v>
      </c>
      <c r="D2003">
        <v>4.25</v>
      </c>
      <c r="E2003" t="str">
        <f t="shared" si="63"/>
        <v>Normal</v>
      </c>
      <c r="F2003" t="s">
        <v>2381</v>
      </c>
      <c r="G2003" t="s">
        <v>2379</v>
      </c>
      <c r="H2003" t="s">
        <v>2379</v>
      </c>
      <c r="I2003">
        <v>0</v>
      </c>
      <c r="J2003" t="s">
        <v>2379</v>
      </c>
    </row>
    <row r="2004" spans="1:10" x14ac:dyDescent="0.35">
      <c r="A2004" t="s">
        <v>364</v>
      </c>
      <c r="B2004">
        <v>22.23</v>
      </c>
      <c r="C2004" t="str">
        <f t="shared" si="62"/>
        <v>Normal Weight</v>
      </c>
      <c r="D2004">
        <v>6.09</v>
      </c>
      <c r="E2004" t="str">
        <f t="shared" si="63"/>
        <v>Prediabetes</v>
      </c>
      <c r="F2004" t="s">
        <v>2381</v>
      </c>
      <c r="G2004" t="s">
        <v>2379</v>
      </c>
      <c r="H2004" t="s">
        <v>2379</v>
      </c>
      <c r="I2004">
        <v>0</v>
      </c>
      <c r="J2004" t="s">
        <v>2379</v>
      </c>
    </row>
    <row r="2005" spans="1:10" x14ac:dyDescent="0.35">
      <c r="A2005" t="s">
        <v>363</v>
      </c>
      <c r="B2005">
        <v>33.4</v>
      </c>
      <c r="C2005" t="str">
        <f t="shared" si="62"/>
        <v>Obesity</v>
      </c>
      <c r="D2005">
        <v>5.51</v>
      </c>
      <c r="E2005" t="str">
        <f t="shared" si="63"/>
        <v>Normal</v>
      </c>
      <c r="F2005" t="s">
        <v>2379</v>
      </c>
      <c r="G2005" t="s">
        <v>2379</v>
      </c>
      <c r="H2005" t="s">
        <v>2379</v>
      </c>
      <c r="I2005">
        <v>0</v>
      </c>
      <c r="J2005" t="s">
        <v>2379</v>
      </c>
    </row>
    <row r="2006" spans="1:10" x14ac:dyDescent="0.35">
      <c r="A2006" t="s">
        <v>362</v>
      </c>
      <c r="B2006">
        <v>33.11</v>
      </c>
      <c r="C2006" t="str">
        <f t="shared" si="62"/>
        <v>Obesity</v>
      </c>
      <c r="D2006">
        <v>5.63</v>
      </c>
      <c r="E2006" t="str">
        <f t="shared" si="63"/>
        <v>Normal</v>
      </c>
      <c r="F2006" t="s">
        <v>2379</v>
      </c>
      <c r="G2006" t="s">
        <v>2379</v>
      </c>
      <c r="H2006" t="s">
        <v>2379</v>
      </c>
      <c r="I2006">
        <v>0</v>
      </c>
      <c r="J2006" t="s">
        <v>2379</v>
      </c>
    </row>
    <row r="2007" spans="1:10" x14ac:dyDescent="0.35">
      <c r="A2007" t="s">
        <v>361</v>
      </c>
      <c r="B2007">
        <v>16.815000000000001</v>
      </c>
      <c r="C2007" t="str">
        <f t="shared" si="62"/>
        <v>Underweight</v>
      </c>
      <c r="D2007">
        <v>5.29</v>
      </c>
      <c r="E2007" t="str">
        <f t="shared" si="63"/>
        <v>Normal</v>
      </c>
      <c r="F2007" t="s">
        <v>2381</v>
      </c>
      <c r="G2007" t="s">
        <v>2379</v>
      </c>
      <c r="H2007" t="s">
        <v>2379</v>
      </c>
      <c r="I2007">
        <v>0</v>
      </c>
      <c r="J2007" t="s">
        <v>2379</v>
      </c>
    </row>
    <row r="2008" spans="1:10" x14ac:dyDescent="0.35">
      <c r="A2008" t="s">
        <v>360</v>
      </c>
      <c r="B2008">
        <v>25.61</v>
      </c>
      <c r="C2008" t="str">
        <f t="shared" si="62"/>
        <v>Overweight</v>
      </c>
      <c r="D2008">
        <v>4</v>
      </c>
      <c r="E2008" t="str">
        <f t="shared" si="63"/>
        <v>Normal</v>
      </c>
      <c r="F2008" t="s">
        <v>2379</v>
      </c>
      <c r="G2008" t="s">
        <v>2379</v>
      </c>
      <c r="H2008" t="s">
        <v>2381</v>
      </c>
      <c r="I2008">
        <v>1</v>
      </c>
      <c r="J2008" t="s">
        <v>2379</v>
      </c>
    </row>
    <row r="2009" spans="1:10" x14ac:dyDescent="0.35">
      <c r="A2009" t="s">
        <v>359</v>
      </c>
      <c r="B2009">
        <v>25.8</v>
      </c>
      <c r="C2009" t="str">
        <f t="shared" si="62"/>
        <v>Overweight</v>
      </c>
      <c r="D2009">
        <v>5.49</v>
      </c>
      <c r="E2009" t="str">
        <f t="shared" si="63"/>
        <v>Normal</v>
      </c>
      <c r="F2009" t="s">
        <v>2379</v>
      </c>
      <c r="G2009" t="s">
        <v>2379</v>
      </c>
      <c r="H2009" t="s">
        <v>2379</v>
      </c>
      <c r="I2009">
        <v>0</v>
      </c>
      <c r="J2009" t="s">
        <v>2379</v>
      </c>
    </row>
    <row r="2010" spans="1:10" x14ac:dyDescent="0.35">
      <c r="A2010" t="s">
        <v>358</v>
      </c>
      <c r="B2010">
        <v>27.39</v>
      </c>
      <c r="C2010" t="str">
        <f t="shared" si="62"/>
        <v>Overweight</v>
      </c>
      <c r="D2010">
        <v>5.34</v>
      </c>
      <c r="E2010" t="str">
        <f t="shared" si="63"/>
        <v>Normal</v>
      </c>
      <c r="F2010" t="s">
        <v>2379</v>
      </c>
      <c r="G2010" t="s">
        <v>2379</v>
      </c>
      <c r="H2010" t="s">
        <v>2379</v>
      </c>
      <c r="I2010">
        <v>0</v>
      </c>
      <c r="J2010" t="s">
        <v>2379</v>
      </c>
    </row>
    <row r="2011" spans="1:10" x14ac:dyDescent="0.35">
      <c r="A2011" t="s">
        <v>357</v>
      </c>
      <c r="B2011">
        <v>17.03</v>
      </c>
      <c r="C2011" t="str">
        <f t="shared" si="62"/>
        <v>Underweight</v>
      </c>
      <c r="D2011">
        <v>4.12</v>
      </c>
      <c r="E2011" t="str">
        <f t="shared" si="63"/>
        <v>Normal</v>
      </c>
      <c r="F2011" t="s">
        <v>2379</v>
      </c>
      <c r="G2011" t="s">
        <v>2379</v>
      </c>
      <c r="H2011" t="s">
        <v>2379</v>
      </c>
      <c r="I2011">
        <v>1</v>
      </c>
      <c r="J2011" t="s">
        <v>2379</v>
      </c>
    </row>
    <row r="2012" spans="1:10" x14ac:dyDescent="0.35">
      <c r="A2012" t="s">
        <v>356</v>
      </c>
      <c r="B2012">
        <v>23.75</v>
      </c>
      <c r="C2012" t="str">
        <f t="shared" si="62"/>
        <v>Normal Weight</v>
      </c>
      <c r="D2012">
        <v>5.49</v>
      </c>
      <c r="E2012" t="str">
        <f t="shared" si="63"/>
        <v>Normal</v>
      </c>
      <c r="F2012" t="s">
        <v>2381</v>
      </c>
      <c r="G2012" t="s">
        <v>2379</v>
      </c>
      <c r="H2012" t="s">
        <v>2379</v>
      </c>
      <c r="I2012">
        <v>0</v>
      </c>
      <c r="J2012" t="s">
        <v>2379</v>
      </c>
    </row>
    <row r="2013" spans="1:10" x14ac:dyDescent="0.35">
      <c r="A2013" t="s">
        <v>354</v>
      </c>
      <c r="B2013">
        <v>26.03</v>
      </c>
      <c r="C2013" t="str">
        <f t="shared" si="62"/>
        <v>Overweight</v>
      </c>
      <c r="D2013">
        <v>5.1100000000000003</v>
      </c>
      <c r="E2013" t="str">
        <f t="shared" si="63"/>
        <v>Normal</v>
      </c>
      <c r="F2013" t="s">
        <v>2381</v>
      </c>
      <c r="G2013" t="s">
        <v>2379</v>
      </c>
      <c r="H2013" t="s">
        <v>2379</v>
      </c>
      <c r="I2013">
        <v>1</v>
      </c>
      <c r="J2013" t="s">
        <v>2379</v>
      </c>
    </row>
    <row r="2014" spans="1:10" x14ac:dyDescent="0.35">
      <c r="A2014" t="s">
        <v>353</v>
      </c>
      <c r="B2014">
        <v>16.079999999999998</v>
      </c>
      <c r="C2014" t="str">
        <f t="shared" si="62"/>
        <v>Underweight</v>
      </c>
      <c r="D2014">
        <v>5.94</v>
      </c>
      <c r="E2014" t="str">
        <f t="shared" si="63"/>
        <v>Prediabetes</v>
      </c>
      <c r="F2014" t="s">
        <v>2379</v>
      </c>
      <c r="G2014" t="s">
        <v>2379</v>
      </c>
      <c r="H2014" t="s">
        <v>2379</v>
      </c>
      <c r="I2014">
        <v>0</v>
      </c>
      <c r="J2014" t="s">
        <v>2379</v>
      </c>
    </row>
    <row r="2015" spans="1:10" x14ac:dyDescent="0.35">
      <c r="A2015" t="s">
        <v>352</v>
      </c>
      <c r="B2015">
        <v>30.875</v>
      </c>
      <c r="C2015" t="str">
        <f t="shared" si="62"/>
        <v>Obesity</v>
      </c>
      <c r="D2015">
        <v>5.54</v>
      </c>
      <c r="E2015" t="str">
        <f t="shared" si="63"/>
        <v>Normal</v>
      </c>
      <c r="F2015" t="s">
        <v>2379</v>
      </c>
      <c r="G2015" t="s">
        <v>2379</v>
      </c>
      <c r="H2015" t="s">
        <v>2379</v>
      </c>
      <c r="I2015">
        <v>0</v>
      </c>
      <c r="J2015" t="s">
        <v>2379</v>
      </c>
    </row>
    <row r="2016" spans="1:10" x14ac:dyDescent="0.35">
      <c r="A2016" t="s">
        <v>351</v>
      </c>
      <c r="B2016">
        <v>31.79</v>
      </c>
      <c r="C2016" t="str">
        <f t="shared" si="62"/>
        <v>Obesity</v>
      </c>
      <c r="D2016">
        <v>7.09</v>
      </c>
      <c r="E2016" t="str">
        <f t="shared" si="63"/>
        <v>Diabetes</v>
      </c>
      <c r="F2016" t="s">
        <v>2379</v>
      </c>
      <c r="G2016" t="s">
        <v>2379</v>
      </c>
      <c r="H2016" t="s">
        <v>2379</v>
      </c>
      <c r="I2016">
        <v>0</v>
      </c>
      <c r="J2016" t="s">
        <v>2379</v>
      </c>
    </row>
    <row r="2017" spans="1:10" x14ac:dyDescent="0.35">
      <c r="A2017" t="s">
        <v>350</v>
      </c>
      <c r="B2017">
        <v>28.48</v>
      </c>
      <c r="C2017" t="str">
        <f t="shared" si="62"/>
        <v>Overweight</v>
      </c>
      <c r="D2017">
        <v>6.22</v>
      </c>
      <c r="E2017" t="str">
        <f t="shared" si="63"/>
        <v>Prediabetes</v>
      </c>
      <c r="F2017" t="s">
        <v>2381</v>
      </c>
      <c r="G2017" t="s">
        <v>2379</v>
      </c>
      <c r="H2017" t="s">
        <v>2381</v>
      </c>
      <c r="I2017">
        <v>1</v>
      </c>
      <c r="J2017" t="s">
        <v>2379</v>
      </c>
    </row>
    <row r="2018" spans="1:10" x14ac:dyDescent="0.35">
      <c r="A2018" t="s">
        <v>349</v>
      </c>
      <c r="B2018">
        <v>26.6</v>
      </c>
      <c r="C2018" t="str">
        <f t="shared" si="62"/>
        <v>Overweight</v>
      </c>
      <c r="D2018">
        <v>4.33</v>
      </c>
      <c r="E2018" t="str">
        <f t="shared" si="63"/>
        <v>Normal</v>
      </c>
      <c r="F2018" t="s">
        <v>2379</v>
      </c>
      <c r="G2018" t="s">
        <v>2379</v>
      </c>
      <c r="H2018" t="s">
        <v>2379</v>
      </c>
      <c r="I2018">
        <v>1</v>
      </c>
      <c r="J2018" t="s">
        <v>2379</v>
      </c>
    </row>
    <row r="2019" spans="1:10" x14ac:dyDescent="0.35">
      <c r="A2019" t="s">
        <v>348</v>
      </c>
      <c r="B2019">
        <v>25.27</v>
      </c>
      <c r="C2019" t="str">
        <f t="shared" si="62"/>
        <v>Overweight</v>
      </c>
      <c r="D2019">
        <v>5.83</v>
      </c>
      <c r="E2019" t="str">
        <f t="shared" si="63"/>
        <v>Prediabetes</v>
      </c>
      <c r="F2019" t="s">
        <v>2379</v>
      </c>
      <c r="G2019" t="s">
        <v>2379</v>
      </c>
      <c r="H2019" t="s">
        <v>2379</v>
      </c>
      <c r="I2019">
        <v>1</v>
      </c>
      <c r="J2019" t="s">
        <v>2379</v>
      </c>
    </row>
    <row r="2020" spans="1:10" x14ac:dyDescent="0.35">
      <c r="A2020" t="s">
        <v>347</v>
      </c>
      <c r="B2020">
        <v>34.484999999999999</v>
      </c>
      <c r="C2020" t="str">
        <f t="shared" si="62"/>
        <v>Obesity</v>
      </c>
      <c r="D2020">
        <v>4.7</v>
      </c>
      <c r="E2020" t="str">
        <f t="shared" si="63"/>
        <v>Normal</v>
      </c>
      <c r="F2020" t="s">
        <v>2381</v>
      </c>
      <c r="G2020" t="s">
        <v>2379</v>
      </c>
      <c r="H2020" t="s">
        <v>2381</v>
      </c>
      <c r="I2020">
        <v>1</v>
      </c>
      <c r="J2020" t="s">
        <v>2379</v>
      </c>
    </row>
    <row r="2021" spans="1:10" x14ac:dyDescent="0.35">
      <c r="A2021" t="s">
        <v>346</v>
      </c>
      <c r="B2021">
        <v>15.57</v>
      </c>
      <c r="C2021" t="str">
        <f t="shared" si="62"/>
        <v>Underweight</v>
      </c>
      <c r="D2021">
        <v>4.07</v>
      </c>
      <c r="E2021" t="str">
        <f t="shared" si="63"/>
        <v>Normal</v>
      </c>
      <c r="F2021" t="s">
        <v>2381</v>
      </c>
      <c r="G2021" t="s">
        <v>2379</v>
      </c>
      <c r="H2021" t="s">
        <v>2379</v>
      </c>
      <c r="I2021">
        <v>1</v>
      </c>
      <c r="J2021" t="s">
        <v>2379</v>
      </c>
    </row>
    <row r="2022" spans="1:10" x14ac:dyDescent="0.35">
      <c r="A2022" t="s">
        <v>345</v>
      </c>
      <c r="B2022">
        <v>30.36</v>
      </c>
      <c r="C2022" t="str">
        <f t="shared" si="62"/>
        <v>Obesity</v>
      </c>
      <c r="D2022">
        <v>9.39</v>
      </c>
      <c r="E2022" t="str">
        <f t="shared" si="63"/>
        <v>Diabetes</v>
      </c>
      <c r="F2022" t="s">
        <v>2379</v>
      </c>
      <c r="G2022" t="s">
        <v>2379</v>
      </c>
      <c r="H2022" t="s">
        <v>2379</v>
      </c>
      <c r="I2022">
        <v>0</v>
      </c>
      <c r="J2022" t="s">
        <v>2379</v>
      </c>
    </row>
    <row r="2023" spans="1:10" x14ac:dyDescent="0.35">
      <c r="A2023" t="s">
        <v>344</v>
      </c>
      <c r="B2023">
        <v>19.37</v>
      </c>
      <c r="C2023" t="str">
        <f t="shared" si="62"/>
        <v>Normal Weight</v>
      </c>
      <c r="D2023">
        <v>4.18</v>
      </c>
      <c r="E2023" t="str">
        <f t="shared" si="63"/>
        <v>Normal</v>
      </c>
      <c r="F2023" t="s">
        <v>2379</v>
      </c>
      <c r="G2023" t="s">
        <v>2379</v>
      </c>
      <c r="H2023" t="s">
        <v>2379</v>
      </c>
      <c r="I2023">
        <v>0</v>
      </c>
      <c r="J2023" t="s">
        <v>2379</v>
      </c>
    </row>
    <row r="2024" spans="1:10" x14ac:dyDescent="0.35">
      <c r="A2024" t="s">
        <v>343</v>
      </c>
      <c r="B2024">
        <v>16.71</v>
      </c>
      <c r="C2024" t="str">
        <f t="shared" si="62"/>
        <v>Underweight</v>
      </c>
      <c r="D2024">
        <v>4.18</v>
      </c>
      <c r="E2024" t="str">
        <f t="shared" si="63"/>
        <v>Normal</v>
      </c>
      <c r="F2024" t="s">
        <v>2379</v>
      </c>
      <c r="G2024" t="s">
        <v>2379</v>
      </c>
      <c r="H2024" t="s">
        <v>2379</v>
      </c>
      <c r="I2024">
        <v>1</v>
      </c>
      <c r="J2024" t="s">
        <v>2379</v>
      </c>
    </row>
    <row r="2025" spans="1:10" x14ac:dyDescent="0.35">
      <c r="A2025" t="s">
        <v>342</v>
      </c>
      <c r="B2025">
        <v>24.1</v>
      </c>
      <c r="C2025" t="str">
        <f t="shared" si="62"/>
        <v>Normal Weight</v>
      </c>
      <c r="D2025">
        <v>4.4000000000000004</v>
      </c>
      <c r="E2025" t="str">
        <f t="shared" si="63"/>
        <v>Normal</v>
      </c>
      <c r="F2025" t="s">
        <v>2381</v>
      </c>
      <c r="G2025" t="s">
        <v>2379</v>
      </c>
      <c r="H2025" t="s">
        <v>2379</v>
      </c>
      <c r="I2025">
        <v>1</v>
      </c>
      <c r="J2025" t="s">
        <v>2379</v>
      </c>
    </row>
    <row r="2026" spans="1:10" x14ac:dyDescent="0.35">
      <c r="A2026" t="s">
        <v>341</v>
      </c>
      <c r="B2026">
        <v>29.77</v>
      </c>
      <c r="C2026" t="str">
        <f t="shared" si="62"/>
        <v>Overweight</v>
      </c>
      <c r="D2026">
        <v>9.9</v>
      </c>
      <c r="E2026" t="str">
        <f t="shared" si="63"/>
        <v>Diabetes</v>
      </c>
      <c r="F2026" t="s">
        <v>2379</v>
      </c>
      <c r="G2026" t="s">
        <v>2379</v>
      </c>
      <c r="H2026" t="s">
        <v>2379</v>
      </c>
      <c r="I2026">
        <v>0</v>
      </c>
      <c r="J2026" t="s">
        <v>2379</v>
      </c>
    </row>
    <row r="2027" spans="1:10" x14ac:dyDescent="0.35">
      <c r="A2027" t="s">
        <v>340</v>
      </c>
      <c r="B2027">
        <v>46.53</v>
      </c>
      <c r="C2027" t="str">
        <f t="shared" si="62"/>
        <v>Obesity</v>
      </c>
      <c r="D2027">
        <v>4.84</v>
      </c>
      <c r="E2027" t="str">
        <f t="shared" si="63"/>
        <v>Normal</v>
      </c>
      <c r="F2027" t="s">
        <v>2381</v>
      </c>
      <c r="G2027" t="s">
        <v>2379</v>
      </c>
      <c r="H2027" t="s">
        <v>2379</v>
      </c>
      <c r="I2027">
        <v>0</v>
      </c>
      <c r="J2027" t="s">
        <v>2379</v>
      </c>
    </row>
    <row r="2028" spans="1:10" x14ac:dyDescent="0.35">
      <c r="A2028" t="s">
        <v>339</v>
      </c>
      <c r="B2028">
        <v>23.4</v>
      </c>
      <c r="C2028" t="str">
        <f t="shared" si="62"/>
        <v>Normal Weight</v>
      </c>
      <c r="D2028">
        <v>5.53</v>
      </c>
      <c r="E2028" t="str">
        <f t="shared" si="63"/>
        <v>Normal</v>
      </c>
      <c r="F2028" t="s">
        <v>2379</v>
      </c>
      <c r="G2028" t="s">
        <v>2379</v>
      </c>
      <c r="H2028" t="s">
        <v>2381</v>
      </c>
      <c r="I2028">
        <v>1</v>
      </c>
      <c r="J2028" t="s">
        <v>2379</v>
      </c>
    </row>
    <row r="2029" spans="1:10" x14ac:dyDescent="0.35">
      <c r="A2029" t="s">
        <v>338</v>
      </c>
      <c r="B2029">
        <v>30</v>
      </c>
      <c r="C2029" t="str">
        <f t="shared" si="62"/>
        <v>Obesity</v>
      </c>
      <c r="D2029">
        <v>4.33</v>
      </c>
      <c r="E2029" t="str">
        <f t="shared" si="63"/>
        <v>Normal</v>
      </c>
      <c r="F2029" t="s">
        <v>2381</v>
      </c>
      <c r="G2029" t="s">
        <v>2379</v>
      </c>
      <c r="H2029" t="s">
        <v>2379</v>
      </c>
      <c r="I2029">
        <v>0</v>
      </c>
      <c r="J2029" t="s">
        <v>2379</v>
      </c>
    </row>
    <row r="2030" spans="1:10" x14ac:dyDescent="0.35">
      <c r="A2030" t="s">
        <v>337</v>
      </c>
      <c r="B2030">
        <v>29.15</v>
      </c>
      <c r="C2030" t="str">
        <f t="shared" si="62"/>
        <v>Overweight</v>
      </c>
      <c r="D2030">
        <v>4.91</v>
      </c>
      <c r="E2030" t="str">
        <f t="shared" si="63"/>
        <v>Normal</v>
      </c>
      <c r="F2030" t="s">
        <v>2381</v>
      </c>
      <c r="G2030" t="s">
        <v>2379</v>
      </c>
      <c r="H2030" t="s">
        <v>2379</v>
      </c>
      <c r="I2030">
        <v>0</v>
      </c>
      <c r="J2030" t="s">
        <v>2379</v>
      </c>
    </row>
    <row r="2031" spans="1:10" x14ac:dyDescent="0.35">
      <c r="A2031" t="s">
        <v>336</v>
      </c>
      <c r="B2031">
        <v>34.865000000000002</v>
      </c>
      <c r="C2031" t="str">
        <f t="shared" si="62"/>
        <v>Obesity</v>
      </c>
      <c r="D2031">
        <v>4.8</v>
      </c>
      <c r="E2031" t="str">
        <f t="shared" si="63"/>
        <v>Normal</v>
      </c>
      <c r="F2031" t="s">
        <v>2379</v>
      </c>
      <c r="G2031" t="s">
        <v>2379</v>
      </c>
      <c r="H2031" t="s">
        <v>2379</v>
      </c>
      <c r="I2031">
        <v>0</v>
      </c>
      <c r="J2031" t="s">
        <v>2379</v>
      </c>
    </row>
    <row r="2032" spans="1:10" x14ac:dyDescent="0.35">
      <c r="A2032" t="s">
        <v>335</v>
      </c>
      <c r="B2032">
        <v>28.12</v>
      </c>
      <c r="C2032" t="str">
        <f t="shared" si="62"/>
        <v>Overweight</v>
      </c>
      <c r="D2032">
        <v>5.55</v>
      </c>
      <c r="E2032" t="str">
        <f t="shared" si="63"/>
        <v>Normal</v>
      </c>
      <c r="F2032" t="s">
        <v>2381</v>
      </c>
      <c r="G2032" t="s">
        <v>2380</v>
      </c>
      <c r="H2032" t="s">
        <v>2379</v>
      </c>
      <c r="I2032">
        <v>2</v>
      </c>
      <c r="J2032" t="s">
        <v>2379</v>
      </c>
    </row>
    <row r="2033" spans="1:10" x14ac:dyDescent="0.35">
      <c r="A2033" t="s">
        <v>334</v>
      </c>
      <c r="B2033">
        <v>29.45</v>
      </c>
      <c r="C2033" t="str">
        <f t="shared" si="62"/>
        <v>Overweight</v>
      </c>
      <c r="D2033">
        <v>5.24</v>
      </c>
      <c r="E2033" t="str">
        <f t="shared" si="63"/>
        <v>Normal</v>
      </c>
      <c r="F2033" t="s">
        <v>2381</v>
      </c>
      <c r="G2033" t="s">
        <v>2379</v>
      </c>
      <c r="H2033" t="s">
        <v>2379</v>
      </c>
      <c r="I2033">
        <v>0</v>
      </c>
      <c r="J2033" t="s">
        <v>2379</v>
      </c>
    </row>
    <row r="2034" spans="1:10" x14ac:dyDescent="0.35">
      <c r="A2034" t="s">
        <v>333</v>
      </c>
      <c r="B2034">
        <v>27.94</v>
      </c>
      <c r="C2034" t="str">
        <f t="shared" si="62"/>
        <v>Overweight</v>
      </c>
      <c r="D2034">
        <v>6.08</v>
      </c>
      <c r="E2034" t="str">
        <f t="shared" si="63"/>
        <v>Prediabetes</v>
      </c>
      <c r="F2034" t="s">
        <v>2379</v>
      </c>
      <c r="G2034" t="s">
        <v>2379</v>
      </c>
      <c r="H2034" t="s">
        <v>2381</v>
      </c>
      <c r="I2034">
        <v>1</v>
      </c>
      <c r="J2034" t="s">
        <v>2379</v>
      </c>
    </row>
    <row r="2035" spans="1:10" x14ac:dyDescent="0.35">
      <c r="A2035" t="s">
        <v>332</v>
      </c>
      <c r="B2035">
        <v>27.2</v>
      </c>
      <c r="C2035" t="str">
        <f t="shared" si="62"/>
        <v>Overweight</v>
      </c>
      <c r="D2035">
        <v>5.83</v>
      </c>
      <c r="E2035" t="str">
        <f t="shared" si="63"/>
        <v>Prediabetes</v>
      </c>
      <c r="F2035" t="s">
        <v>2379</v>
      </c>
      <c r="G2035" t="s">
        <v>2379</v>
      </c>
      <c r="H2035" t="s">
        <v>2381</v>
      </c>
      <c r="I2035">
        <v>1</v>
      </c>
      <c r="J2035" t="s">
        <v>2379</v>
      </c>
    </row>
    <row r="2036" spans="1:10" x14ac:dyDescent="0.35">
      <c r="A2036" t="s">
        <v>331</v>
      </c>
      <c r="B2036">
        <v>33.344999999999999</v>
      </c>
      <c r="C2036" t="str">
        <f t="shared" si="62"/>
        <v>Obesity</v>
      </c>
      <c r="D2036">
        <v>4.29</v>
      </c>
      <c r="E2036" t="str">
        <f t="shared" si="63"/>
        <v>Normal</v>
      </c>
      <c r="F2036" t="s">
        <v>2379</v>
      </c>
      <c r="G2036" t="s">
        <v>2379</v>
      </c>
      <c r="H2036" t="s">
        <v>2379</v>
      </c>
      <c r="I2036">
        <v>1</v>
      </c>
      <c r="J2036" t="s">
        <v>2379</v>
      </c>
    </row>
    <row r="2037" spans="1:10" x14ac:dyDescent="0.35">
      <c r="A2037" t="s">
        <v>330</v>
      </c>
      <c r="B2037">
        <v>29.925000000000001</v>
      </c>
      <c r="C2037" t="str">
        <f t="shared" si="62"/>
        <v>Obesity</v>
      </c>
      <c r="D2037">
        <v>5.3</v>
      </c>
      <c r="E2037" t="str">
        <f t="shared" si="63"/>
        <v>Normal</v>
      </c>
      <c r="F2037" t="s">
        <v>2379</v>
      </c>
      <c r="G2037" t="s">
        <v>2379</v>
      </c>
      <c r="H2037" t="s">
        <v>2379</v>
      </c>
      <c r="I2037">
        <v>1</v>
      </c>
      <c r="J2037" t="s">
        <v>2379</v>
      </c>
    </row>
    <row r="2038" spans="1:10" x14ac:dyDescent="0.35">
      <c r="A2038" t="s">
        <v>329</v>
      </c>
      <c r="B2038">
        <v>24.225000000000001</v>
      </c>
      <c r="C2038" t="str">
        <f t="shared" si="62"/>
        <v>Normal Weight</v>
      </c>
      <c r="D2038">
        <v>4.42</v>
      </c>
      <c r="E2038" t="str">
        <f t="shared" si="63"/>
        <v>Normal</v>
      </c>
      <c r="F2038" t="s">
        <v>2379</v>
      </c>
      <c r="G2038" t="s">
        <v>2379</v>
      </c>
      <c r="H2038" t="s">
        <v>2379</v>
      </c>
      <c r="I2038">
        <v>1</v>
      </c>
      <c r="J2038" t="s">
        <v>2379</v>
      </c>
    </row>
    <row r="2039" spans="1:10" x14ac:dyDescent="0.35">
      <c r="A2039" t="s">
        <v>328</v>
      </c>
      <c r="B2039">
        <v>29.68</v>
      </c>
      <c r="C2039" t="str">
        <f t="shared" si="62"/>
        <v>Overweight</v>
      </c>
      <c r="D2039">
        <v>5.68</v>
      </c>
      <c r="E2039" t="str">
        <f t="shared" si="63"/>
        <v>Normal</v>
      </c>
      <c r="F2039" t="s">
        <v>2379</v>
      </c>
      <c r="G2039" t="s">
        <v>2380</v>
      </c>
      <c r="H2039" t="s">
        <v>2379</v>
      </c>
      <c r="I2039">
        <v>1</v>
      </c>
      <c r="J2039" t="s">
        <v>2379</v>
      </c>
    </row>
    <row r="2040" spans="1:10" x14ac:dyDescent="0.35">
      <c r="A2040" t="s">
        <v>327</v>
      </c>
      <c r="B2040">
        <v>20.614999999999998</v>
      </c>
      <c r="C2040" t="str">
        <f t="shared" si="62"/>
        <v>Normal Weight</v>
      </c>
      <c r="D2040">
        <v>6.05</v>
      </c>
      <c r="E2040" t="str">
        <f t="shared" si="63"/>
        <v>Prediabetes</v>
      </c>
      <c r="F2040" t="s">
        <v>2379</v>
      </c>
      <c r="G2040" t="s">
        <v>2379</v>
      </c>
      <c r="H2040" t="s">
        <v>2381</v>
      </c>
      <c r="I2040">
        <v>1</v>
      </c>
      <c r="J2040" t="s">
        <v>2379</v>
      </c>
    </row>
    <row r="2041" spans="1:10" x14ac:dyDescent="0.35">
      <c r="A2041" t="s">
        <v>326</v>
      </c>
      <c r="B2041">
        <v>32.119999999999997</v>
      </c>
      <c r="C2041" t="str">
        <f t="shared" si="62"/>
        <v>Obesity</v>
      </c>
      <c r="D2041">
        <v>5.33</v>
      </c>
      <c r="E2041" t="str">
        <f t="shared" si="63"/>
        <v>Normal</v>
      </c>
      <c r="F2041" t="s">
        <v>2379</v>
      </c>
      <c r="G2041" t="s">
        <v>2380</v>
      </c>
      <c r="H2041" t="s">
        <v>2379</v>
      </c>
      <c r="I2041">
        <v>1</v>
      </c>
      <c r="J2041" t="s">
        <v>2379</v>
      </c>
    </row>
    <row r="2042" spans="1:10" x14ac:dyDescent="0.35">
      <c r="A2042" t="s">
        <v>325</v>
      </c>
      <c r="B2042">
        <v>27.36</v>
      </c>
      <c r="C2042" t="str">
        <f t="shared" si="62"/>
        <v>Overweight</v>
      </c>
      <c r="D2042">
        <v>6.22</v>
      </c>
      <c r="E2042" t="str">
        <f t="shared" si="63"/>
        <v>Prediabetes</v>
      </c>
      <c r="F2042" t="s">
        <v>2379</v>
      </c>
      <c r="G2042" t="s">
        <v>2379</v>
      </c>
      <c r="H2042" t="s">
        <v>2379</v>
      </c>
      <c r="I2042">
        <v>0</v>
      </c>
      <c r="J2042" t="s">
        <v>2379</v>
      </c>
    </row>
    <row r="2043" spans="1:10" x14ac:dyDescent="0.35">
      <c r="A2043" t="s">
        <v>324</v>
      </c>
      <c r="B2043">
        <v>17.385000000000002</v>
      </c>
      <c r="C2043" t="str">
        <f t="shared" si="62"/>
        <v>Underweight</v>
      </c>
      <c r="D2043">
        <v>5.84</v>
      </c>
      <c r="E2043" t="str">
        <f t="shared" si="63"/>
        <v>Prediabetes</v>
      </c>
      <c r="F2043" t="s">
        <v>2379</v>
      </c>
      <c r="G2043" t="s">
        <v>2379</v>
      </c>
      <c r="H2043" t="s">
        <v>2379</v>
      </c>
      <c r="I2043">
        <v>0</v>
      </c>
      <c r="J2043" t="s">
        <v>2379</v>
      </c>
    </row>
    <row r="2044" spans="1:10" x14ac:dyDescent="0.35">
      <c r="A2044" t="s">
        <v>323</v>
      </c>
      <c r="B2044">
        <v>30.13</v>
      </c>
      <c r="C2044" t="str">
        <f t="shared" si="62"/>
        <v>Obesity</v>
      </c>
      <c r="D2044">
        <v>5.71</v>
      </c>
      <c r="E2044" t="str">
        <f t="shared" si="63"/>
        <v>Prediabetes</v>
      </c>
      <c r="F2044" t="s">
        <v>2379</v>
      </c>
      <c r="G2044" t="s">
        <v>2380</v>
      </c>
      <c r="H2044" t="s">
        <v>2379</v>
      </c>
      <c r="I2044">
        <v>1</v>
      </c>
      <c r="J2044" t="s">
        <v>2379</v>
      </c>
    </row>
    <row r="2045" spans="1:10" x14ac:dyDescent="0.35">
      <c r="A2045" t="s">
        <v>322</v>
      </c>
      <c r="B2045">
        <v>25.44</v>
      </c>
      <c r="C2045" t="str">
        <f t="shared" si="62"/>
        <v>Overweight</v>
      </c>
      <c r="D2045">
        <v>6.04</v>
      </c>
      <c r="E2045" t="str">
        <f t="shared" si="63"/>
        <v>Prediabetes</v>
      </c>
      <c r="F2045" t="s">
        <v>2381</v>
      </c>
      <c r="G2045" t="s">
        <v>2379</v>
      </c>
      <c r="H2045" t="s">
        <v>2381</v>
      </c>
      <c r="I2045">
        <v>1</v>
      </c>
      <c r="J2045" t="s">
        <v>2379</v>
      </c>
    </row>
    <row r="2046" spans="1:10" x14ac:dyDescent="0.35">
      <c r="A2046" t="s">
        <v>321</v>
      </c>
      <c r="B2046">
        <v>39.805</v>
      </c>
      <c r="C2046" t="str">
        <f t="shared" si="62"/>
        <v>Obesity</v>
      </c>
      <c r="D2046">
        <v>4.38</v>
      </c>
      <c r="E2046" t="str">
        <f t="shared" si="63"/>
        <v>Normal</v>
      </c>
      <c r="F2046" t="s">
        <v>2379</v>
      </c>
      <c r="G2046" t="s">
        <v>2380</v>
      </c>
      <c r="H2046" t="s">
        <v>2379</v>
      </c>
      <c r="I2046">
        <v>1</v>
      </c>
      <c r="J2046" t="s">
        <v>2379</v>
      </c>
    </row>
    <row r="2047" spans="1:10" x14ac:dyDescent="0.35">
      <c r="A2047" t="s">
        <v>320</v>
      </c>
      <c r="B2047">
        <v>30.4</v>
      </c>
      <c r="C2047" t="str">
        <f t="shared" si="62"/>
        <v>Obesity</v>
      </c>
      <c r="D2047">
        <v>5.56</v>
      </c>
      <c r="E2047" t="str">
        <f t="shared" si="63"/>
        <v>Normal</v>
      </c>
      <c r="F2047" t="s">
        <v>2381</v>
      </c>
      <c r="G2047" t="s">
        <v>2380</v>
      </c>
      <c r="H2047" t="s">
        <v>2379</v>
      </c>
      <c r="I2047">
        <v>1</v>
      </c>
      <c r="J2047" t="s">
        <v>2379</v>
      </c>
    </row>
    <row r="2048" spans="1:10" x14ac:dyDescent="0.35">
      <c r="A2048" t="s">
        <v>319</v>
      </c>
      <c r="B2048">
        <v>23.18</v>
      </c>
      <c r="C2048" t="str">
        <f t="shared" si="62"/>
        <v>Normal Weight</v>
      </c>
      <c r="D2048">
        <v>4.24</v>
      </c>
      <c r="E2048" t="str">
        <f t="shared" si="63"/>
        <v>Normal</v>
      </c>
      <c r="F2048" t="s">
        <v>2379</v>
      </c>
      <c r="G2048" t="s">
        <v>2380</v>
      </c>
      <c r="H2048" t="s">
        <v>2379</v>
      </c>
      <c r="I2048">
        <v>1</v>
      </c>
      <c r="J2048" t="s">
        <v>2379</v>
      </c>
    </row>
    <row r="2049" spans="1:10" x14ac:dyDescent="0.35">
      <c r="A2049" t="s">
        <v>318</v>
      </c>
      <c r="B2049">
        <v>39.615000000000002</v>
      </c>
      <c r="C2049" t="str">
        <f t="shared" si="62"/>
        <v>Obesity</v>
      </c>
      <c r="D2049">
        <v>6.32</v>
      </c>
      <c r="E2049" t="str">
        <f t="shared" si="63"/>
        <v>Prediabetes</v>
      </c>
      <c r="F2049" t="s">
        <v>2379</v>
      </c>
      <c r="G2049" t="s">
        <v>2379</v>
      </c>
      <c r="H2049" t="s">
        <v>2381</v>
      </c>
      <c r="I2049">
        <v>1</v>
      </c>
      <c r="J2049" t="s">
        <v>2379</v>
      </c>
    </row>
    <row r="2050" spans="1:10" x14ac:dyDescent="0.35">
      <c r="A2050" t="s">
        <v>317</v>
      </c>
      <c r="B2050">
        <v>30.59</v>
      </c>
      <c r="C2050" t="str">
        <f t="shared" si="62"/>
        <v>Obesity</v>
      </c>
      <c r="D2050">
        <v>6.3</v>
      </c>
      <c r="E2050" t="str">
        <f t="shared" si="63"/>
        <v>Prediabetes</v>
      </c>
      <c r="F2050" t="s">
        <v>2381</v>
      </c>
      <c r="G2050" t="s">
        <v>2379</v>
      </c>
      <c r="H2050" t="s">
        <v>2381</v>
      </c>
      <c r="I2050">
        <v>1</v>
      </c>
      <c r="J2050" t="s">
        <v>2379</v>
      </c>
    </row>
    <row r="2051" spans="1:10" x14ac:dyDescent="0.35">
      <c r="A2051" t="s">
        <v>316</v>
      </c>
      <c r="B2051">
        <v>16.72</v>
      </c>
      <c r="C2051" t="str">
        <f t="shared" ref="C2051:C2114" si="64">IF(B2051&lt;18.5,"Underweight",
 IF(B2051&lt;=24.9,"Normal Weight",
 IF(B2051&lt;=29.9,"Overweight","Obesity")))</f>
        <v>Underweight</v>
      </c>
      <c r="D2051">
        <v>4.38</v>
      </c>
      <c r="E2051" t="str">
        <f t="shared" ref="E2051:E2114" si="65">IF(D2051&lt;5.7,"Normal",IF(D2051&lt;=6.4,"Prediabetes","Diabetes"))</f>
        <v>Normal</v>
      </c>
      <c r="F2051" t="s">
        <v>2381</v>
      </c>
      <c r="G2051" t="s">
        <v>2379</v>
      </c>
      <c r="H2051" t="s">
        <v>2379</v>
      </c>
      <c r="I2051">
        <v>1</v>
      </c>
      <c r="J2051" t="s">
        <v>2379</v>
      </c>
    </row>
    <row r="2052" spans="1:10" x14ac:dyDescent="0.35">
      <c r="A2052" t="s">
        <v>315</v>
      </c>
      <c r="B2052">
        <v>26.22</v>
      </c>
      <c r="C2052" t="str">
        <f t="shared" si="64"/>
        <v>Overweight</v>
      </c>
      <c r="D2052">
        <v>4.6500000000000004</v>
      </c>
      <c r="E2052" t="str">
        <f t="shared" si="65"/>
        <v>Normal</v>
      </c>
      <c r="F2052" t="s">
        <v>2381</v>
      </c>
      <c r="G2052" t="s">
        <v>2379</v>
      </c>
      <c r="H2052" t="s">
        <v>2381</v>
      </c>
      <c r="I2052">
        <v>1</v>
      </c>
      <c r="J2052" t="s">
        <v>2379</v>
      </c>
    </row>
    <row r="2053" spans="1:10" x14ac:dyDescent="0.35">
      <c r="A2053" t="s">
        <v>314</v>
      </c>
      <c r="B2053">
        <v>31.824999999999999</v>
      </c>
      <c r="C2053" t="str">
        <f t="shared" si="64"/>
        <v>Obesity</v>
      </c>
      <c r="D2053">
        <v>4.7</v>
      </c>
      <c r="E2053" t="str">
        <f t="shared" si="65"/>
        <v>Normal</v>
      </c>
      <c r="F2053" t="s">
        <v>2379</v>
      </c>
      <c r="G2053" t="s">
        <v>2379</v>
      </c>
      <c r="H2053" t="s">
        <v>2381</v>
      </c>
      <c r="I2053">
        <v>1</v>
      </c>
      <c r="J2053" t="s">
        <v>2379</v>
      </c>
    </row>
    <row r="2054" spans="1:10" x14ac:dyDescent="0.35">
      <c r="A2054" t="s">
        <v>313</v>
      </c>
      <c r="B2054">
        <v>25.745000000000001</v>
      </c>
      <c r="C2054" t="str">
        <f t="shared" si="64"/>
        <v>Overweight</v>
      </c>
      <c r="D2054">
        <v>4.34</v>
      </c>
      <c r="E2054" t="str">
        <f t="shared" si="65"/>
        <v>Normal</v>
      </c>
      <c r="F2054" t="s">
        <v>2379</v>
      </c>
      <c r="G2054" t="s">
        <v>2379</v>
      </c>
      <c r="H2054" t="s">
        <v>2381</v>
      </c>
      <c r="I2054">
        <v>1</v>
      </c>
      <c r="J2054" t="s">
        <v>2379</v>
      </c>
    </row>
    <row r="2055" spans="1:10" x14ac:dyDescent="0.35">
      <c r="A2055" t="s">
        <v>312</v>
      </c>
      <c r="B2055">
        <v>24.605</v>
      </c>
      <c r="C2055" t="str">
        <f t="shared" si="64"/>
        <v>Normal Weight</v>
      </c>
      <c r="D2055">
        <v>5.62</v>
      </c>
      <c r="E2055" t="str">
        <f t="shared" si="65"/>
        <v>Normal</v>
      </c>
      <c r="F2055" t="s">
        <v>2379</v>
      </c>
      <c r="G2055" t="s">
        <v>2379</v>
      </c>
      <c r="H2055" t="s">
        <v>2381</v>
      </c>
      <c r="I2055">
        <v>1</v>
      </c>
      <c r="J2055" t="s">
        <v>2379</v>
      </c>
    </row>
    <row r="2056" spans="1:10" x14ac:dyDescent="0.35">
      <c r="A2056" t="s">
        <v>311</v>
      </c>
      <c r="B2056">
        <v>24.51</v>
      </c>
      <c r="C2056" t="str">
        <f t="shared" si="64"/>
        <v>Normal Weight</v>
      </c>
      <c r="D2056">
        <v>4.24</v>
      </c>
      <c r="E2056" t="str">
        <f t="shared" si="65"/>
        <v>Normal</v>
      </c>
      <c r="F2056" t="s">
        <v>2379</v>
      </c>
      <c r="G2056" t="s">
        <v>2379</v>
      </c>
      <c r="H2056" t="s">
        <v>2381</v>
      </c>
      <c r="I2056">
        <v>1</v>
      </c>
      <c r="J2056" t="s">
        <v>2379</v>
      </c>
    </row>
    <row r="2057" spans="1:10" x14ac:dyDescent="0.35">
      <c r="A2057" t="s">
        <v>310</v>
      </c>
      <c r="B2057">
        <v>31.065000000000001</v>
      </c>
      <c r="C2057" t="str">
        <f t="shared" si="64"/>
        <v>Obesity</v>
      </c>
      <c r="D2057">
        <v>4.57</v>
      </c>
      <c r="E2057" t="str">
        <f t="shared" si="65"/>
        <v>Normal</v>
      </c>
      <c r="F2057" t="s">
        <v>2381</v>
      </c>
      <c r="G2057" t="s">
        <v>2379</v>
      </c>
      <c r="H2057" t="s">
        <v>2379</v>
      </c>
      <c r="I2057">
        <v>0</v>
      </c>
      <c r="J2057" t="s">
        <v>2379</v>
      </c>
    </row>
    <row r="2058" spans="1:10" x14ac:dyDescent="0.35">
      <c r="A2058" t="s">
        <v>309</v>
      </c>
      <c r="B2058">
        <v>28.12</v>
      </c>
      <c r="C2058" t="str">
        <f t="shared" si="64"/>
        <v>Overweight</v>
      </c>
      <c r="D2058">
        <v>5.05</v>
      </c>
      <c r="E2058" t="str">
        <f t="shared" si="65"/>
        <v>Normal</v>
      </c>
      <c r="F2058" t="s">
        <v>2379</v>
      </c>
      <c r="G2058" t="s">
        <v>2379</v>
      </c>
      <c r="H2058" t="s">
        <v>2379</v>
      </c>
      <c r="I2058">
        <v>0</v>
      </c>
      <c r="J2058" t="s">
        <v>2379</v>
      </c>
    </row>
    <row r="2059" spans="1:10" x14ac:dyDescent="0.35">
      <c r="A2059" t="s">
        <v>308</v>
      </c>
      <c r="B2059">
        <v>38.06</v>
      </c>
      <c r="C2059" t="str">
        <f t="shared" si="64"/>
        <v>Obesity</v>
      </c>
      <c r="D2059">
        <v>6.16</v>
      </c>
      <c r="E2059" t="str">
        <f t="shared" si="65"/>
        <v>Prediabetes</v>
      </c>
      <c r="F2059" t="s">
        <v>2379</v>
      </c>
      <c r="G2059" t="s">
        <v>2379</v>
      </c>
      <c r="H2059" t="s">
        <v>2379</v>
      </c>
      <c r="I2059">
        <v>0</v>
      </c>
      <c r="J2059" t="s">
        <v>2379</v>
      </c>
    </row>
    <row r="2060" spans="1:10" x14ac:dyDescent="0.35">
      <c r="A2060" t="s">
        <v>307</v>
      </c>
      <c r="B2060">
        <v>24.96</v>
      </c>
      <c r="C2060" t="str">
        <f t="shared" si="64"/>
        <v>Overweight</v>
      </c>
      <c r="D2060">
        <v>4.57</v>
      </c>
      <c r="E2060" t="str">
        <f t="shared" si="65"/>
        <v>Normal</v>
      </c>
      <c r="F2060" t="s">
        <v>2379</v>
      </c>
      <c r="G2060" t="s">
        <v>2379</v>
      </c>
      <c r="H2060" t="s">
        <v>2379</v>
      </c>
      <c r="I2060">
        <v>0</v>
      </c>
      <c r="J2060" t="s">
        <v>2379</v>
      </c>
    </row>
    <row r="2061" spans="1:10" x14ac:dyDescent="0.35">
      <c r="A2061" t="s">
        <v>306</v>
      </c>
      <c r="B2061">
        <v>17.670000000000002</v>
      </c>
      <c r="C2061" t="str">
        <f t="shared" si="64"/>
        <v>Underweight</v>
      </c>
      <c r="D2061">
        <v>5.53</v>
      </c>
      <c r="E2061" t="str">
        <f t="shared" si="65"/>
        <v>Normal</v>
      </c>
      <c r="F2061" t="s">
        <v>2381</v>
      </c>
      <c r="G2061" t="s">
        <v>2379</v>
      </c>
      <c r="H2061" t="s">
        <v>2379</v>
      </c>
      <c r="I2061">
        <v>0</v>
      </c>
      <c r="J2061" t="s">
        <v>2379</v>
      </c>
    </row>
    <row r="2062" spans="1:10" x14ac:dyDescent="0.35">
      <c r="A2062" t="s">
        <v>305</v>
      </c>
      <c r="B2062">
        <v>31.35</v>
      </c>
      <c r="C2062" t="str">
        <f t="shared" si="64"/>
        <v>Obesity</v>
      </c>
      <c r="D2062">
        <v>5.84</v>
      </c>
      <c r="E2062" t="str">
        <f t="shared" si="65"/>
        <v>Prediabetes</v>
      </c>
      <c r="F2062" t="s">
        <v>2379</v>
      </c>
      <c r="G2062" t="s">
        <v>2380</v>
      </c>
      <c r="H2062" t="s">
        <v>2379</v>
      </c>
      <c r="I2062">
        <v>1</v>
      </c>
      <c r="J2062" t="s">
        <v>2379</v>
      </c>
    </row>
    <row r="2063" spans="1:10" x14ac:dyDescent="0.35">
      <c r="A2063" t="s">
        <v>304</v>
      </c>
      <c r="B2063">
        <v>28.31</v>
      </c>
      <c r="C2063" t="str">
        <f t="shared" si="64"/>
        <v>Overweight</v>
      </c>
      <c r="D2063">
        <v>6.41</v>
      </c>
      <c r="E2063" t="str">
        <f t="shared" si="65"/>
        <v>Diabetes</v>
      </c>
      <c r="F2063" t="s">
        <v>2379</v>
      </c>
      <c r="G2063" t="s">
        <v>2380</v>
      </c>
      <c r="H2063" t="s">
        <v>2379</v>
      </c>
      <c r="I2063">
        <v>1</v>
      </c>
      <c r="J2063" t="s">
        <v>2379</v>
      </c>
    </row>
    <row r="2064" spans="1:10" x14ac:dyDescent="0.35">
      <c r="A2064" t="s">
        <v>303</v>
      </c>
      <c r="B2064">
        <v>30.3</v>
      </c>
      <c r="C2064" t="str">
        <f t="shared" si="64"/>
        <v>Obesity</v>
      </c>
      <c r="D2064">
        <v>4.7300000000000004</v>
      </c>
      <c r="E2064" t="str">
        <f t="shared" si="65"/>
        <v>Normal</v>
      </c>
      <c r="F2064" t="s">
        <v>2381</v>
      </c>
      <c r="G2064" t="s">
        <v>2379</v>
      </c>
      <c r="H2064" t="s">
        <v>2381</v>
      </c>
      <c r="I2064">
        <v>1</v>
      </c>
      <c r="J2064" t="s">
        <v>2379</v>
      </c>
    </row>
    <row r="2065" spans="1:10" x14ac:dyDescent="0.35">
      <c r="A2065" t="s">
        <v>302</v>
      </c>
      <c r="B2065">
        <v>26.4</v>
      </c>
      <c r="C2065" t="str">
        <f t="shared" si="64"/>
        <v>Overweight</v>
      </c>
      <c r="D2065">
        <v>6.22</v>
      </c>
      <c r="E2065" t="str">
        <f t="shared" si="65"/>
        <v>Prediabetes</v>
      </c>
      <c r="F2065" t="s">
        <v>2381</v>
      </c>
      <c r="G2065" t="s">
        <v>2379</v>
      </c>
      <c r="H2065" t="s">
        <v>2379</v>
      </c>
      <c r="I2065">
        <v>0</v>
      </c>
      <c r="J2065" t="s">
        <v>2379</v>
      </c>
    </row>
    <row r="2066" spans="1:10" x14ac:dyDescent="0.35">
      <c r="A2066" t="s">
        <v>301</v>
      </c>
      <c r="B2066">
        <v>22.135000000000002</v>
      </c>
      <c r="C2066" t="str">
        <f t="shared" si="64"/>
        <v>Normal Weight</v>
      </c>
      <c r="D2066">
        <v>4.46</v>
      </c>
      <c r="E2066" t="str">
        <f t="shared" si="65"/>
        <v>Normal</v>
      </c>
      <c r="F2066" t="s">
        <v>2381</v>
      </c>
      <c r="G2066" t="s">
        <v>2379</v>
      </c>
      <c r="H2066" t="s">
        <v>2379</v>
      </c>
      <c r="I2066">
        <v>0</v>
      </c>
      <c r="J2066" t="s">
        <v>2379</v>
      </c>
    </row>
    <row r="2067" spans="1:10" x14ac:dyDescent="0.35">
      <c r="A2067" t="s">
        <v>300</v>
      </c>
      <c r="B2067">
        <v>17.399999999999999</v>
      </c>
      <c r="C2067" t="str">
        <f t="shared" si="64"/>
        <v>Underweight</v>
      </c>
      <c r="D2067">
        <v>4.5</v>
      </c>
      <c r="E2067" t="str">
        <f t="shared" si="65"/>
        <v>Normal</v>
      </c>
      <c r="F2067" t="s">
        <v>2381</v>
      </c>
      <c r="G2067" t="s">
        <v>2379</v>
      </c>
      <c r="H2067" t="s">
        <v>2379</v>
      </c>
      <c r="I2067">
        <v>0</v>
      </c>
      <c r="J2067" t="s">
        <v>2379</v>
      </c>
    </row>
    <row r="2068" spans="1:10" x14ac:dyDescent="0.35">
      <c r="A2068" t="s">
        <v>298</v>
      </c>
      <c r="B2068">
        <v>28.06</v>
      </c>
      <c r="C2068" t="str">
        <f t="shared" si="64"/>
        <v>Overweight</v>
      </c>
      <c r="D2068">
        <v>8.93</v>
      </c>
      <c r="E2068" t="str">
        <f t="shared" si="65"/>
        <v>Diabetes</v>
      </c>
      <c r="F2068" t="s">
        <v>2379</v>
      </c>
      <c r="G2068" t="s">
        <v>2379</v>
      </c>
      <c r="H2068" t="s">
        <v>2379</v>
      </c>
      <c r="I2068">
        <v>0</v>
      </c>
      <c r="J2068" t="s">
        <v>2379</v>
      </c>
    </row>
    <row r="2069" spans="1:10" x14ac:dyDescent="0.35">
      <c r="A2069" t="s">
        <v>297</v>
      </c>
      <c r="B2069">
        <v>31.13</v>
      </c>
      <c r="C2069" t="str">
        <f t="shared" si="64"/>
        <v>Obesity</v>
      </c>
      <c r="D2069">
        <v>11.02</v>
      </c>
      <c r="E2069" t="str">
        <f t="shared" si="65"/>
        <v>Diabetes</v>
      </c>
      <c r="F2069" t="s">
        <v>2379</v>
      </c>
      <c r="G2069" t="s">
        <v>2379</v>
      </c>
      <c r="H2069" t="s">
        <v>2379</v>
      </c>
      <c r="I2069">
        <v>0</v>
      </c>
      <c r="J2069" t="s">
        <v>2379</v>
      </c>
    </row>
    <row r="2070" spans="1:10" x14ac:dyDescent="0.35">
      <c r="A2070" t="s">
        <v>296</v>
      </c>
      <c r="B2070">
        <v>18.46</v>
      </c>
      <c r="C2070" t="str">
        <f t="shared" si="64"/>
        <v>Underweight</v>
      </c>
      <c r="D2070">
        <v>5.25</v>
      </c>
      <c r="E2070" t="str">
        <f t="shared" si="65"/>
        <v>Normal</v>
      </c>
      <c r="F2070" t="s">
        <v>2379</v>
      </c>
      <c r="G2070" t="s">
        <v>2379</v>
      </c>
      <c r="H2070" t="s">
        <v>2379</v>
      </c>
      <c r="I2070">
        <v>0</v>
      </c>
      <c r="J2070" t="s">
        <v>2379</v>
      </c>
    </row>
    <row r="2071" spans="1:10" x14ac:dyDescent="0.35">
      <c r="A2071" t="s">
        <v>295</v>
      </c>
      <c r="B2071">
        <v>17.3</v>
      </c>
      <c r="C2071" t="str">
        <f t="shared" si="64"/>
        <v>Underweight</v>
      </c>
      <c r="D2071">
        <v>4.75</v>
      </c>
      <c r="E2071" t="str">
        <f t="shared" si="65"/>
        <v>Normal</v>
      </c>
      <c r="F2071" t="s">
        <v>2379</v>
      </c>
      <c r="G2071" t="s">
        <v>2379</v>
      </c>
      <c r="H2071" t="s">
        <v>2379</v>
      </c>
      <c r="I2071">
        <v>0</v>
      </c>
      <c r="J2071" t="s">
        <v>2379</v>
      </c>
    </row>
    <row r="2072" spans="1:10" x14ac:dyDescent="0.35">
      <c r="A2072" t="s">
        <v>294</v>
      </c>
      <c r="B2072">
        <v>35.625</v>
      </c>
      <c r="C2072" t="str">
        <f t="shared" si="64"/>
        <v>Obesity</v>
      </c>
      <c r="D2072">
        <v>4.68</v>
      </c>
      <c r="E2072" t="str">
        <f t="shared" si="65"/>
        <v>Normal</v>
      </c>
      <c r="F2072" t="s">
        <v>2381</v>
      </c>
      <c r="G2072" t="s">
        <v>2379</v>
      </c>
      <c r="H2072" t="s">
        <v>2381</v>
      </c>
      <c r="I2072">
        <v>1</v>
      </c>
      <c r="J2072" t="s">
        <v>2379</v>
      </c>
    </row>
    <row r="2073" spans="1:10" x14ac:dyDescent="0.35">
      <c r="A2073" t="s">
        <v>293</v>
      </c>
      <c r="B2073">
        <v>20.234999999999999</v>
      </c>
      <c r="C2073" t="str">
        <f t="shared" si="64"/>
        <v>Normal Weight</v>
      </c>
      <c r="D2073">
        <v>6.17</v>
      </c>
      <c r="E2073" t="str">
        <f t="shared" si="65"/>
        <v>Prediabetes</v>
      </c>
      <c r="F2073" t="s">
        <v>2381</v>
      </c>
      <c r="G2073" t="s">
        <v>2380</v>
      </c>
      <c r="H2073" t="s">
        <v>2379</v>
      </c>
      <c r="I2073">
        <v>2</v>
      </c>
      <c r="J2073" t="s">
        <v>2379</v>
      </c>
    </row>
    <row r="2074" spans="1:10" x14ac:dyDescent="0.35">
      <c r="A2074" t="s">
        <v>292</v>
      </c>
      <c r="B2074">
        <v>27.55</v>
      </c>
      <c r="C2074" t="str">
        <f t="shared" si="64"/>
        <v>Overweight</v>
      </c>
      <c r="D2074">
        <v>4.5599999999999996</v>
      </c>
      <c r="E2074" t="str">
        <f t="shared" si="65"/>
        <v>Normal</v>
      </c>
      <c r="F2074" t="s">
        <v>2381</v>
      </c>
      <c r="G2074" t="s">
        <v>2379</v>
      </c>
      <c r="H2074" t="s">
        <v>2381</v>
      </c>
      <c r="I2074">
        <v>1</v>
      </c>
      <c r="J2074" t="s">
        <v>2379</v>
      </c>
    </row>
    <row r="2075" spans="1:10" x14ac:dyDescent="0.35">
      <c r="A2075" t="s">
        <v>291</v>
      </c>
      <c r="B2075">
        <v>17.97</v>
      </c>
      <c r="C2075" t="str">
        <f t="shared" si="64"/>
        <v>Underweight</v>
      </c>
      <c r="D2075">
        <v>6.3</v>
      </c>
      <c r="E2075" t="str">
        <f t="shared" si="65"/>
        <v>Prediabetes</v>
      </c>
      <c r="F2075" t="s">
        <v>2379</v>
      </c>
      <c r="G2075" t="s">
        <v>2379</v>
      </c>
      <c r="H2075" t="s">
        <v>2379</v>
      </c>
      <c r="I2075">
        <v>0</v>
      </c>
      <c r="J2075" t="s">
        <v>2379</v>
      </c>
    </row>
    <row r="2076" spans="1:10" x14ac:dyDescent="0.35">
      <c r="A2076" t="s">
        <v>290</v>
      </c>
      <c r="B2076">
        <v>29.98</v>
      </c>
      <c r="C2076" t="str">
        <f t="shared" si="64"/>
        <v>Obesity</v>
      </c>
      <c r="D2076">
        <v>6.03</v>
      </c>
      <c r="E2076" t="str">
        <f t="shared" si="65"/>
        <v>Prediabetes</v>
      </c>
      <c r="F2076" t="s">
        <v>2379</v>
      </c>
      <c r="G2076" t="s">
        <v>2380</v>
      </c>
      <c r="H2076" t="s">
        <v>2379</v>
      </c>
      <c r="I2076">
        <v>1</v>
      </c>
      <c r="J2076" t="s">
        <v>2379</v>
      </c>
    </row>
    <row r="2077" spans="1:10" x14ac:dyDescent="0.35">
      <c r="A2077" t="s">
        <v>289</v>
      </c>
      <c r="B2077">
        <v>33.659999999999997</v>
      </c>
      <c r="C2077" t="str">
        <f t="shared" si="64"/>
        <v>Obesity</v>
      </c>
      <c r="D2077">
        <v>4.2</v>
      </c>
      <c r="E2077" t="str">
        <f t="shared" si="65"/>
        <v>Normal</v>
      </c>
      <c r="F2077" t="s">
        <v>2381</v>
      </c>
      <c r="G2077" t="s">
        <v>2379</v>
      </c>
      <c r="H2077" t="s">
        <v>2379</v>
      </c>
      <c r="I2077">
        <v>1</v>
      </c>
      <c r="J2077" t="s">
        <v>2379</v>
      </c>
    </row>
    <row r="2078" spans="1:10" x14ac:dyDescent="0.35">
      <c r="A2078" t="s">
        <v>288</v>
      </c>
      <c r="B2078">
        <v>32.67</v>
      </c>
      <c r="C2078" t="str">
        <f t="shared" si="64"/>
        <v>Obesity</v>
      </c>
      <c r="D2078">
        <v>5.61</v>
      </c>
      <c r="E2078" t="str">
        <f t="shared" si="65"/>
        <v>Normal</v>
      </c>
      <c r="F2078" t="s">
        <v>2381</v>
      </c>
      <c r="G2078" t="s">
        <v>2379</v>
      </c>
      <c r="H2078" t="s">
        <v>2379</v>
      </c>
      <c r="I2078">
        <v>1</v>
      </c>
      <c r="J2078" t="s">
        <v>2379</v>
      </c>
    </row>
    <row r="2079" spans="1:10" x14ac:dyDescent="0.35">
      <c r="A2079" t="s">
        <v>287</v>
      </c>
      <c r="B2079">
        <v>30.5</v>
      </c>
      <c r="C2079" t="str">
        <f t="shared" si="64"/>
        <v>Obesity</v>
      </c>
      <c r="D2079">
        <v>5.88</v>
      </c>
      <c r="E2079" t="str">
        <f t="shared" si="65"/>
        <v>Prediabetes</v>
      </c>
      <c r="F2079" t="s">
        <v>2381</v>
      </c>
      <c r="G2079" t="s">
        <v>2379</v>
      </c>
      <c r="H2079" t="s">
        <v>2379</v>
      </c>
      <c r="I2079">
        <v>1</v>
      </c>
      <c r="J2079" t="s">
        <v>2379</v>
      </c>
    </row>
    <row r="2080" spans="1:10" x14ac:dyDescent="0.35">
      <c r="A2080" t="s">
        <v>286</v>
      </c>
      <c r="B2080">
        <v>23.1</v>
      </c>
      <c r="C2080" t="str">
        <f t="shared" si="64"/>
        <v>Normal Weight</v>
      </c>
      <c r="D2080">
        <v>5.92</v>
      </c>
      <c r="E2080" t="str">
        <f t="shared" si="65"/>
        <v>Prediabetes</v>
      </c>
      <c r="F2080" t="s">
        <v>2381</v>
      </c>
      <c r="G2080" t="s">
        <v>2379</v>
      </c>
      <c r="H2080" t="s">
        <v>2379</v>
      </c>
      <c r="I2080">
        <v>1</v>
      </c>
      <c r="J2080" t="s">
        <v>2379</v>
      </c>
    </row>
    <row r="2081" spans="1:10" x14ac:dyDescent="0.35">
      <c r="A2081" t="s">
        <v>285</v>
      </c>
      <c r="B2081">
        <v>39.49</v>
      </c>
      <c r="C2081" t="str">
        <f t="shared" si="64"/>
        <v>Obesity</v>
      </c>
      <c r="D2081">
        <v>4.8099999999999996</v>
      </c>
      <c r="E2081" t="str">
        <f t="shared" si="65"/>
        <v>Normal</v>
      </c>
      <c r="F2081" t="s">
        <v>2379</v>
      </c>
      <c r="G2081" t="s">
        <v>2379</v>
      </c>
      <c r="H2081" t="s">
        <v>2379</v>
      </c>
      <c r="I2081">
        <v>1</v>
      </c>
      <c r="J2081" t="s">
        <v>2379</v>
      </c>
    </row>
    <row r="2082" spans="1:10" x14ac:dyDescent="0.35">
      <c r="A2082" t="s">
        <v>284</v>
      </c>
      <c r="B2082">
        <v>33.99</v>
      </c>
      <c r="C2082" t="str">
        <f t="shared" si="64"/>
        <v>Obesity</v>
      </c>
      <c r="D2082">
        <v>4.55</v>
      </c>
      <c r="E2082" t="str">
        <f t="shared" si="65"/>
        <v>Normal</v>
      </c>
      <c r="F2082" t="s">
        <v>2379</v>
      </c>
      <c r="G2082" t="s">
        <v>2379</v>
      </c>
      <c r="H2082" t="s">
        <v>2379</v>
      </c>
      <c r="I2082">
        <v>1</v>
      </c>
      <c r="J2082" t="s">
        <v>2379</v>
      </c>
    </row>
    <row r="2083" spans="1:10" x14ac:dyDescent="0.35">
      <c r="A2083" t="s">
        <v>283</v>
      </c>
      <c r="B2083">
        <v>27.72</v>
      </c>
      <c r="C2083" t="str">
        <f t="shared" si="64"/>
        <v>Overweight</v>
      </c>
      <c r="D2083">
        <v>6.43</v>
      </c>
      <c r="E2083" t="str">
        <f t="shared" si="65"/>
        <v>Diabetes</v>
      </c>
      <c r="F2083" t="s">
        <v>2379</v>
      </c>
      <c r="G2083" t="s">
        <v>2379</v>
      </c>
      <c r="H2083" t="s">
        <v>2379</v>
      </c>
      <c r="I2083">
        <v>1</v>
      </c>
      <c r="J2083" t="s">
        <v>2379</v>
      </c>
    </row>
    <row r="2084" spans="1:10" x14ac:dyDescent="0.35">
      <c r="A2084" t="s">
        <v>282</v>
      </c>
      <c r="B2084">
        <v>30.59</v>
      </c>
      <c r="C2084" t="str">
        <f t="shared" si="64"/>
        <v>Obesity</v>
      </c>
      <c r="D2084">
        <v>11.62</v>
      </c>
      <c r="E2084" t="str">
        <f t="shared" si="65"/>
        <v>Diabetes</v>
      </c>
      <c r="F2084" t="s">
        <v>2379</v>
      </c>
      <c r="G2084" t="s">
        <v>2379</v>
      </c>
      <c r="H2084" t="s">
        <v>2379</v>
      </c>
      <c r="I2084">
        <v>0</v>
      </c>
      <c r="J2084" t="s">
        <v>2379</v>
      </c>
    </row>
    <row r="2085" spans="1:10" x14ac:dyDescent="0.35">
      <c r="A2085" t="s">
        <v>281</v>
      </c>
      <c r="B2085">
        <v>22.6</v>
      </c>
      <c r="C2085" t="str">
        <f t="shared" si="64"/>
        <v>Normal Weight</v>
      </c>
      <c r="D2085">
        <v>6.04</v>
      </c>
      <c r="E2085" t="str">
        <f t="shared" si="65"/>
        <v>Prediabetes</v>
      </c>
      <c r="F2085" t="s">
        <v>2379</v>
      </c>
      <c r="G2085" t="s">
        <v>2379</v>
      </c>
      <c r="H2085" t="s">
        <v>2379</v>
      </c>
      <c r="I2085">
        <v>1</v>
      </c>
      <c r="J2085" t="s">
        <v>2379</v>
      </c>
    </row>
    <row r="2086" spans="1:10" x14ac:dyDescent="0.35">
      <c r="A2086" t="s">
        <v>280</v>
      </c>
      <c r="B2086">
        <v>28.785</v>
      </c>
      <c r="C2086" t="str">
        <f t="shared" si="64"/>
        <v>Overweight</v>
      </c>
      <c r="D2086">
        <v>8.82</v>
      </c>
      <c r="E2086" t="str">
        <f t="shared" si="65"/>
        <v>Diabetes</v>
      </c>
      <c r="F2086" t="s">
        <v>2379</v>
      </c>
      <c r="G2086" t="s">
        <v>2379</v>
      </c>
      <c r="H2086" t="s">
        <v>2379</v>
      </c>
      <c r="I2086">
        <v>0</v>
      </c>
      <c r="J2086" t="s">
        <v>2379</v>
      </c>
    </row>
    <row r="2087" spans="1:10" x14ac:dyDescent="0.35">
      <c r="A2087" t="s">
        <v>279</v>
      </c>
      <c r="B2087">
        <v>50.38</v>
      </c>
      <c r="C2087" t="str">
        <f t="shared" si="64"/>
        <v>Obesity</v>
      </c>
      <c r="D2087">
        <v>5.8</v>
      </c>
      <c r="E2087" t="str">
        <f t="shared" si="65"/>
        <v>Prediabetes</v>
      </c>
      <c r="F2087" t="s">
        <v>2379</v>
      </c>
      <c r="G2087" t="s">
        <v>2379</v>
      </c>
      <c r="H2087" t="s">
        <v>2379</v>
      </c>
      <c r="I2087">
        <v>0</v>
      </c>
      <c r="J2087" t="s">
        <v>2379</v>
      </c>
    </row>
    <row r="2088" spans="1:10" x14ac:dyDescent="0.35">
      <c r="A2088" t="s">
        <v>278</v>
      </c>
      <c r="B2088">
        <v>35.200000000000003</v>
      </c>
      <c r="C2088" t="str">
        <f t="shared" si="64"/>
        <v>Obesity</v>
      </c>
      <c r="D2088">
        <v>4.28</v>
      </c>
      <c r="E2088" t="str">
        <f t="shared" si="65"/>
        <v>Normal</v>
      </c>
      <c r="F2088" t="s">
        <v>2379</v>
      </c>
      <c r="G2088" t="s">
        <v>2379</v>
      </c>
      <c r="H2088" t="s">
        <v>2379</v>
      </c>
      <c r="I2088">
        <v>0</v>
      </c>
      <c r="J2088" t="s">
        <v>2379</v>
      </c>
    </row>
    <row r="2089" spans="1:10" x14ac:dyDescent="0.35">
      <c r="A2089" t="s">
        <v>277</v>
      </c>
      <c r="B2089">
        <v>35.72</v>
      </c>
      <c r="C2089" t="str">
        <f t="shared" si="64"/>
        <v>Obesity</v>
      </c>
      <c r="D2089">
        <v>5.5</v>
      </c>
      <c r="E2089" t="str">
        <f t="shared" si="65"/>
        <v>Normal</v>
      </c>
      <c r="F2089" t="s">
        <v>2381</v>
      </c>
      <c r="G2089" t="s">
        <v>2379</v>
      </c>
      <c r="H2089" t="s">
        <v>2379</v>
      </c>
      <c r="I2089">
        <v>0</v>
      </c>
      <c r="J2089" t="s">
        <v>2379</v>
      </c>
    </row>
    <row r="2090" spans="1:10" x14ac:dyDescent="0.35">
      <c r="A2090" t="s">
        <v>276</v>
      </c>
      <c r="B2090">
        <v>24.51</v>
      </c>
      <c r="C2090" t="str">
        <f t="shared" si="64"/>
        <v>Normal Weight</v>
      </c>
      <c r="D2090">
        <v>4.6900000000000004</v>
      </c>
      <c r="E2090" t="str">
        <f t="shared" si="65"/>
        <v>Normal</v>
      </c>
      <c r="F2090" t="s">
        <v>2379</v>
      </c>
      <c r="G2090" t="s">
        <v>2379</v>
      </c>
      <c r="H2090" t="s">
        <v>2379</v>
      </c>
      <c r="I2090">
        <v>0</v>
      </c>
      <c r="J2090" t="s">
        <v>2379</v>
      </c>
    </row>
    <row r="2091" spans="1:10" x14ac:dyDescent="0.35">
      <c r="A2091" t="s">
        <v>274</v>
      </c>
      <c r="B2091">
        <v>23.844999999999999</v>
      </c>
      <c r="C2091" t="str">
        <f t="shared" si="64"/>
        <v>Normal Weight</v>
      </c>
      <c r="D2091">
        <v>4.43</v>
      </c>
      <c r="E2091" t="str">
        <f t="shared" si="65"/>
        <v>Normal</v>
      </c>
      <c r="F2091" t="s">
        <v>2379</v>
      </c>
      <c r="G2091" t="s">
        <v>2379</v>
      </c>
      <c r="H2091" t="s">
        <v>2379</v>
      </c>
      <c r="I2091">
        <v>0</v>
      </c>
      <c r="J2091" t="s">
        <v>2379</v>
      </c>
    </row>
    <row r="2092" spans="1:10" x14ac:dyDescent="0.35">
      <c r="A2092" t="s">
        <v>273</v>
      </c>
      <c r="B2092">
        <v>15.68</v>
      </c>
      <c r="C2092" t="str">
        <f t="shared" si="64"/>
        <v>Underweight</v>
      </c>
      <c r="D2092">
        <v>6.16</v>
      </c>
      <c r="E2092" t="str">
        <f t="shared" si="65"/>
        <v>Prediabetes</v>
      </c>
      <c r="F2092" t="s">
        <v>2381</v>
      </c>
      <c r="G2092" t="s">
        <v>2379</v>
      </c>
      <c r="H2092" t="s">
        <v>2379</v>
      </c>
      <c r="I2092">
        <v>1</v>
      </c>
      <c r="J2092" t="s">
        <v>2379</v>
      </c>
    </row>
    <row r="2093" spans="1:10" x14ac:dyDescent="0.35">
      <c r="A2093" t="s">
        <v>272</v>
      </c>
      <c r="B2093">
        <v>32.395000000000003</v>
      </c>
      <c r="C2093" t="str">
        <f t="shared" si="64"/>
        <v>Obesity</v>
      </c>
      <c r="D2093">
        <v>6.66</v>
      </c>
      <c r="E2093" t="str">
        <f t="shared" si="65"/>
        <v>Diabetes</v>
      </c>
      <c r="F2093" t="s">
        <v>2379</v>
      </c>
      <c r="G2093" t="s">
        <v>2379</v>
      </c>
      <c r="H2093" t="s">
        <v>2379</v>
      </c>
      <c r="I2093">
        <v>0</v>
      </c>
      <c r="J2093" t="s">
        <v>2379</v>
      </c>
    </row>
    <row r="2094" spans="1:10" x14ac:dyDescent="0.35">
      <c r="A2094" t="s">
        <v>271</v>
      </c>
      <c r="B2094">
        <v>23.655000000000001</v>
      </c>
      <c r="C2094" t="str">
        <f t="shared" si="64"/>
        <v>Normal Weight</v>
      </c>
      <c r="D2094">
        <v>5.92</v>
      </c>
      <c r="E2094" t="str">
        <f t="shared" si="65"/>
        <v>Prediabetes</v>
      </c>
      <c r="F2094" t="s">
        <v>2379</v>
      </c>
      <c r="G2094" t="s">
        <v>2379</v>
      </c>
      <c r="H2094" t="s">
        <v>2379</v>
      </c>
      <c r="I2094">
        <v>1</v>
      </c>
      <c r="J2094" t="s">
        <v>2379</v>
      </c>
    </row>
    <row r="2095" spans="1:10" x14ac:dyDescent="0.35">
      <c r="A2095" t="s">
        <v>270</v>
      </c>
      <c r="B2095">
        <v>28.4</v>
      </c>
      <c r="C2095" t="str">
        <f t="shared" si="64"/>
        <v>Overweight</v>
      </c>
      <c r="D2095">
        <v>5.97</v>
      </c>
      <c r="E2095" t="str">
        <f t="shared" si="65"/>
        <v>Prediabetes</v>
      </c>
      <c r="F2095" t="s">
        <v>2379</v>
      </c>
      <c r="G2095" t="s">
        <v>2379</v>
      </c>
      <c r="H2095" t="s">
        <v>2381</v>
      </c>
      <c r="I2095">
        <v>1</v>
      </c>
      <c r="J2095" t="s">
        <v>2379</v>
      </c>
    </row>
    <row r="2096" spans="1:10" x14ac:dyDescent="0.35">
      <c r="A2096" t="s">
        <v>269</v>
      </c>
      <c r="B2096">
        <v>35.42</v>
      </c>
      <c r="C2096" t="str">
        <f t="shared" si="64"/>
        <v>Obesity</v>
      </c>
      <c r="D2096">
        <v>4.6399999999999997</v>
      </c>
      <c r="E2096" t="str">
        <f t="shared" si="65"/>
        <v>Normal</v>
      </c>
      <c r="F2096" t="s">
        <v>2381</v>
      </c>
      <c r="G2096" t="s">
        <v>2379</v>
      </c>
      <c r="H2096" t="s">
        <v>2379</v>
      </c>
      <c r="I2096">
        <v>0</v>
      </c>
      <c r="J2096" t="s">
        <v>2379</v>
      </c>
    </row>
    <row r="2097" spans="1:10" x14ac:dyDescent="0.35">
      <c r="A2097" t="s">
        <v>268</v>
      </c>
      <c r="B2097">
        <v>26.18</v>
      </c>
      <c r="C2097" t="str">
        <f t="shared" si="64"/>
        <v>Overweight</v>
      </c>
      <c r="D2097">
        <v>6.12</v>
      </c>
      <c r="E2097" t="str">
        <f t="shared" si="65"/>
        <v>Prediabetes</v>
      </c>
      <c r="F2097" t="s">
        <v>2379</v>
      </c>
      <c r="G2097" t="s">
        <v>2380</v>
      </c>
      <c r="H2097" t="s">
        <v>2379</v>
      </c>
      <c r="I2097">
        <v>1</v>
      </c>
      <c r="J2097" t="s">
        <v>2379</v>
      </c>
    </row>
    <row r="2098" spans="1:10" x14ac:dyDescent="0.35">
      <c r="A2098" t="s">
        <v>267</v>
      </c>
      <c r="B2098">
        <v>20.8</v>
      </c>
      <c r="C2098" t="str">
        <f t="shared" si="64"/>
        <v>Normal Weight</v>
      </c>
      <c r="D2098">
        <v>4.87</v>
      </c>
      <c r="E2098" t="str">
        <f t="shared" si="65"/>
        <v>Normal</v>
      </c>
      <c r="F2098" t="s">
        <v>2381</v>
      </c>
      <c r="G2098" t="s">
        <v>2379</v>
      </c>
      <c r="H2098" t="s">
        <v>2379</v>
      </c>
      <c r="I2098">
        <v>0</v>
      </c>
      <c r="J2098" t="s">
        <v>2379</v>
      </c>
    </row>
    <row r="2099" spans="1:10" x14ac:dyDescent="0.35">
      <c r="A2099" t="s">
        <v>266</v>
      </c>
      <c r="B2099">
        <v>15.82</v>
      </c>
      <c r="C2099" t="str">
        <f t="shared" si="64"/>
        <v>Underweight</v>
      </c>
      <c r="D2099">
        <v>4.5999999999999996</v>
      </c>
      <c r="E2099" t="str">
        <f t="shared" si="65"/>
        <v>Normal</v>
      </c>
      <c r="F2099" t="s">
        <v>2379</v>
      </c>
      <c r="G2099" t="s">
        <v>2379</v>
      </c>
      <c r="H2099" t="s">
        <v>2379</v>
      </c>
      <c r="I2099">
        <v>0</v>
      </c>
      <c r="J2099" t="s">
        <v>2379</v>
      </c>
    </row>
    <row r="2100" spans="1:10" x14ac:dyDescent="0.35">
      <c r="A2100" t="s">
        <v>265</v>
      </c>
      <c r="B2100">
        <v>17.670000000000002</v>
      </c>
      <c r="C2100" t="str">
        <f t="shared" si="64"/>
        <v>Underweight</v>
      </c>
      <c r="D2100">
        <v>4.78</v>
      </c>
      <c r="E2100" t="str">
        <f t="shared" si="65"/>
        <v>Normal</v>
      </c>
      <c r="F2100" t="s">
        <v>2379</v>
      </c>
      <c r="G2100" t="s">
        <v>2379</v>
      </c>
      <c r="H2100" t="s">
        <v>2379</v>
      </c>
      <c r="I2100">
        <v>0</v>
      </c>
      <c r="J2100" t="s">
        <v>2379</v>
      </c>
    </row>
    <row r="2101" spans="1:10" x14ac:dyDescent="0.35">
      <c r="A2101" t="s">
        <v>264</v>
      </c>
      <c r="B2101">
        <v>31.92</v>
      </c>
      <c r="C2101" t="str">
        <f t="shared" si="64"/>
        <v>Obesity</v>
      </c>
      <c r="D2101">
        <v>11.05</v>
      </c>
      <c r="E2101" t="str">
        <f t="shared" si="65"/>
        <v>Diabetes</v>
      </c>
      <c r="F2101" t="s">
        <v>2379</v>
      </c>
      <c r="G2101" t="s">
        <v>2379</v>
      </c>
      <c r="H2101" t="s">
        <v>2379</v>
      </c>
      <c r="I2101">
        <v>0</v>
      </c>
      <c r="J2101" t="s">
        <v>2379</v>
      </c>
    </row>
    <row r="2102" spans="1:10" x14ac:dyDescent="0.35">
      <c r="A2102" t="s">
        <v>263</v>
      </c>
      <c r="B2102">
        <v>28.975000000000001</v>
      </c>
      <c r="C2102" t="str">
        <f t="shared" si="64"/>
        <v>Overweight</v>
      </c>
      <c r="D2102">
        <v>7.62</v>
      </c>
      <c r="E2102" t="str">
        <f t="shared" si="65"/>
        <v>Diabetes</v>
      </c>
      <c r="F2102" t="s">
        <v>2379</v>
      </c>
      <c r="G2102" t="s">
        <v>2379</v>
      </c>
      <c r="H2102" t="s">
        <v>2379</v>
      </c>
      <c r="I2102">
        <v>0</v>
      </c>
      <c r="J2102" t="s">
        <v>2379</v>
      </c>
    </row>
    <row r="2103" spans="1:10" x14ac:dyDescent="0.35">
      <c r="A2103" t="s">
        <v>262</v>
      </c>
      <c r="B2103">
        <v>31.73</v>
      </c>
      <c r="C2103" t="str">
        <f t="shared" si="64"/>
        <v>Obesity</v>
      </c>
      <c r="D2103">
        <v>4.78</v>
      </c>
      <c r="E2103" t="str">
        <f t="shared" si="65"/>
        <v>Normal</v>
      </c>
      <c r="F2103" t="s">
        <v>2381</v>
      </c>
      <c r="G2103" t="s">
        <v>2380</v>
      </c>
      <c r="H2103" t="s">
        <v>2379</v>
      </c>
      <c r="I2103">
        <v>2</v>
      </c>
      <c r="J2103" t="s">
        <v>2379</v>
      </c>
    </row>
    <row r="2104" spans="1:10" x14ac:dyDescent="0.35">
      <c r="A2104" t="s">
        <v>261</v>
      </c>
      <c r="B2104">
        <v>28.88</v>
      </c>
      <c r="C2104" t="str">
        <f t="shared" si="64"/>
        <v>Overweight</v>
      </c>
      <c r="D2104">
        <v>6.09</v>
      </c>
      <c r="E2104" t="str">
        <f t="shared" si="65"/>
        <v>Prediabetes</v>
      </c>
      <c r="F2104" t="s">
        <v>2381</v>
      </c>
      <c r="G2104" t="s">
        <v>2380</v>
      </c>
      <c r="H2104" t="s">
        <v>2379</v>
      </c>
      <c r="I2104">
        <v>2</v>
      </c>
      <c r="J2104" t="s">
        <v>2379</v>
      </c>
    </row>
    <row r="2105" spans="1:10" x14ac:dyDescent="0.35">
      <c r="A2105" t="s">
        <v>260</v>
      </c>
      <c r="B2105">
        <v>25.555</v>
      </c>
      <c r="C2105" t="str">
        <f t="shared" si="64"/>
        <v>Overweight</v>
      </c>
      <c r="D2105">
        <v>5.1100000000000003</v>
      </c>
      <c r="E2105" t="str">
        <f t="shared" si="65"/>
        <v>Normal</v>
      </c>
      <c r="F2105" t="s">
        <v>2379</v>
      </c>
      <c r="G2105" t="s">
        <v>2379</v>
      </c>
      <c r="H2105" t="s">
        <v>2381</v>
      </c>
      <c r="I2105">
        <v>1</v>
      </c>
      <c r="J2105" t="s">
        <v>2379</v>
      </c>
    </row>
    <row r="2106" spans="1:10" x14ac:dyDescent="0.35">
      <c r="A2106" t="s">
        <v>259</v>
      </c>
      <c r="B2106">
        <v>37.29</v>
      </c>
      <c r="C2106" t="str">
        <f t="shared" si="64"/>
        <v>Obesity</v>
      </c>
      <c r="D2106">
        <v>4.46</v>
      </c>
      <c r="E2106" t="str">
        <f t="shared" si="65"/>
        <v>Normal</v>
      </c>
      <c r="F2106" t="s">
        <v>2379</v>
      </c>
      <c r="G2106" t="s">
        <v>2380</v>
      </c>
      <c r="H2106" t="s">
        <v>2379</v>
      </c>
      <c r="I2106">
        <v>1</v>
      </c>
      <c r="J2106" t="s">
        <v>2379</v>
      </c>
    </row>
    <row r="2107" spans="1:10" x14ac:dyDescent="0.35">
      <c r="A2107" t="s">
        <v>258</v>
      </c>
      <c r="B2107">
        <v>40.28</v>
      </c>
      <c r="C2107" t="str">
        <f t="shared" si="64"/>
        <v>Obesity</v>
      </c>
      <c r="D2107">
        <v>6.11</v>
      </c>
      <c r="E2107" t="str">
        <f t="shared" si="65"/>
        <v>Prediabetes</v>
      </c>
      <c r="F2107" t="s">
        <v>2379</v>
      </c>
      <c r="G2107" t="s">
        <v>2380</v>
      </c>
      <c r="H2107" t="s">
        <v>2379</v>
      </c>
      <c r="I2107">
        <v>1</v>
      </c>
      <c r="J2107" t="s">
        <v>2379</v>
      </c>
    </row>
    <row r="2108" spans="1:10" x14ac:dyDescent="0.35">
      <c r="A2108" t="s">
        <v>257</v>
      </c>
      <c r="B2108">
        <v>40.185000000000002</v>
      </c>
      <c r="C2108" t="str">
        <f t="shared" si="64"/>
        <v>Obesity</v>
      </c>
      <c r="D2108">
        <v>4.66</v>
      </c>
      <c r="E2108" t="str">
        <f t="shared" si="65"/>
        <v>Normal</v>
      </c>
      <c r="F2108" t="s">
        <v>2379</v>
      </c>
      <c r="G2108" t="s">
        <v>2380</v>
      </c>
      <c r="H2108" t="s">
        <v>2379</v>
      </c>
      <c r="I2108">
        <v>1</v>
      </c>
      <c r="J2108" t="s">
        <v>2379</v>
      </c>
    </row>
    <row r="2109" spans="1:10" x14ac:dyDescent="0.35">
      <c r="A2109" t="s">
        <v>256</v>
      </c>
      <c r="B2109">
        <v>23.57</v>
      </c>
      <c r="C2109" t="str">
        <f t="shared" si="64"/>
        <v>Normal Weight</v>
      </c>
      <c r="D2109">
        <v>6.14</v>
      </c>
      <c r="E2109" t="str">
        <f t="shared" si="65"/>
        <v>Prediabetes</v>
      </c>
      <c r="F2109" t="s">
        <v>2379</v>
      </c>
      <c r="G2109" t="s">
        <v>2379</v>
      </c>
      <c r="H2109" t="s">
        <v>2379</v>
      </c>
      <c r="I2109">
        <v>0</v>
      </c>
      <c r="J2109" t="s">
        <v>2379</v>
      </c>
    </row>
    <row r="2110" spans="1:10" x14ac:dyDescent="0.35">
      <c r="A2110" t="s">
        <v>255</v>
      </c>
      <c r="B2110">
        <v>35.625</v>
      </c>
      <c r="C2110" t="str">
        <f t="shared" si="64"/>
        <v>Obesity</v>
      </c>
      <c r="D2110">
        <v>6.21</v>
      </c>
      <c r="E2110" t="str">
        <f t="shared" si="65"/>
        <v>Prediabetes</v>
      </c>
      <c r="F2110" t="s">
        <v>2379</v>
      </c>
      <c r="G2110" t="s">
        <v>2380</v>
      </c>
      <c r="H2110" t="s">
        <v>2379</v>
      </c>
      <c r="I2110">
        <v>1</v>
      </c>
      <c r="J2110" t="s">
        <v>2379</v>
      </c>
    </row>
    <row r="2111" spans="1:10" x14ac:dyDescent="0.35">
      <c r="A2111" t="s">
        <v>254</v>
      </c>
      <c r="B2111">
        <v>33.155000000000001</v>
      </c>
      <c r="C2111" t="str">
        <f t="shared" si="64"/>
        <v>Obesity</v>
      </c>
      <c r="D2111">
        <v>4.5999999999999996</v>
      </c>
      <c r="E2111" t="str">
        <f t="shared" si="65"/>
        <v>Normal</v>
      </c>
      <c r="F2111" t="s">
        <v>2379</v>
      </c>
      <c r="G2111" t="s">
        <v>2380</v>
      </c>
      <c r="H2111" t="s">
        <v>2379</v>
      </c>
      <c r="I2111">
        <v>1</v>
      </c>
      <c r="J2111" t="s">
        <v>2379</v>
      </c>
    </row>
    <row r="2112" spans="1:10" x14ac:dyDescent="0.35">
      <c r="A2112" t="s">
        <v>253</v>
      </c>
      <c r="B2112">
        <v>31.92</v>
      </c>
      <c r="C2112" t="str">
        <f t="shared" si="64"/>
        <v>Obesity</v>
      </c>
      <c r="D2112">
        <v>5.04</v>
      </c>
      <c r="E2112" t="str">
        <f t="shared" si="65"/>
        <v>Normal</v>
      </c>
      <c r="F2112" t="s">
        <v>2379</v>
      </c>
      <c r="G2112" t="s">
        <v>2380</v>
      </c>
      <c r="H2112" t="s">
        <v>2379</v>
      </c>
      <c r="I2112">
        <v>1</v>
      </c>
      <c r="J2112" t="s">
        <v>2379</v>
      </c>
    </row>
    <row r="2113" spans="1:10" x14ac:dyDescent="0.35">
      <c r="A2113" t="s">
        <v>252</v>
      </c>
      <c r="B2113">
        <v>30.305</v>
      </c>
      <c r="C2113" t="str">
        <f t="shared" si="64"/>
        <v>Obesity</v>
      </c>
      <c r="D2113">
        <v>5.08</v>
      </c>
      <c r="E2113" t="str">
        <f t="shared" si="65"/>
        <v>Normal</v>
      </c>
      <c r="F2113" t="s">
        <v>2379</v>
      </c>
      <c r="G2113" t="s">
        <v>2380</v>
      </c>
      <c r="H2113" t="s">
        <v>2379</v>
      </c>
      <c r="I2113">
        <v>1</v>
      </c>
      <c r="J2113" t="s">
        <v>2379</v>
      </c>
    </row>
    <row r="2114" spans="1:10" x14ac:dyDescent="0.35">
      <c r="A2114" t="s">
        <v>251</v>
      </c>
      <c r="B2114">
        <v>30.114999999999998</v>
      </c>
      <c r="C2114" t="str">
        <f t="shared" si="64"/>
        <v>Obesity</v>
      </c>
      <c r="D2114">
        <v>4.38</v>
      </c>
      <c r="E2114" t="str">
        <f t="shared" si="65"/>
        <v>Normal</v>
      </c>
      <c r="F2114" t="s">
        <v>2379</v>
      </c>
      <c r="G2114" t="s">
        <v>2380</v>
      </c>
      <c r="H2114" t="s">
        <v>2379</v>
      </c>
      <c r="I2114">
        <v>1</v>
      </c>
      <c r="J2114" t="s">
        <v>2379</v>
      </c>
    </row>
    <row r="2115" spans="1:10" x14ac:dyDescent="0.35">
      <c r="A2115" t="s">
        <v>250</v>
      </c>
      <c r="B2115">
        <v>24.09</v>
      </c>
      <c r="C2115" t="str">
        <f t="shared" ref="C2115:C2178" si="66">IF(B2115&lt;18.5,"Underweight",
 IF(B2115&lt;=24.9,"Normal Weight",
 IF(B2115&lt;=29.9,"Overweight","Obesity")))</f>
        <v>Normal Weight</v>
      </c>
      <c r="D2115">
        <v>4.79</v>
      </c>
      <c r="E2115" t="str">
        <f t="shared" ref="E2115:E2178" si="67">IF(D2115&lt;5.7,"Normal",IF(D2115&lt;=6.4,"Prediabetes","Diabetes"))</f>
        <v>Normal</v>
      </c>
      <c r="F2115" t="s">
        <v>2379</v>
      </c>
      <c r="G2115" t="s">
        <v>2380</v>
      </c>
      <c r="H2115" t="s">
        <v>2379</v>
      </c>
      <c r="I2115">
        <v>1</v>
      </c>
      <c r="J2115" t="s">
        <v>2379</v>
      </c>
    </row>
    <row r="2116" spans="1:10" x14ac:dyDescent="0.35">
      <c r="A2116" t="s">
        <v>249</v>
      </c>
      <c r="B2116">
        <v>28.215</v>
      </c>
      <c r="C2116" t="str">
        <f t="shared" si="66"/>
        <v>Overweight</v>
      </c>
      <c r="D2116">
        <v>4.21</v>
      </c>
      <c r="E2116" t="str">
        <f t="shared" si="67"/>
        <v>Normal</v>
      </c>
      <c r="F2116" t="s">
        <v>2379</v>
      </c>
      <c r="G2116" t="s">
        <v>2380</v>
      </c>
      <c r="H2116" t="s">
        <v>2379</v>
      </c>
      <c r="I2116">
        <v>1</v>
      </c>
      <c r="J2116" t="s">
        <v>2379</v>
      </c>
    </row>
    <row r="2117" spans="1:10" x14ac:dyDescent="0.35">
      <c r="A2117" t="s">
        <v>247</v>
      </c>
      <c r="B2117">
        <v>26.315000000000001</v>
      </c>
      <c r="C2117" t="str">
        <f t="shared" si="66"/>
        <v>Overweight</v>
      </c>
      <c r="D2117">
        <v>5.47</v>
      </c>
      <c r="E2117" t="str">
        <f t="shared" si="67"/>
        <v>Normal</v>
      </c>
      <c r="F2117" t="s">
        <v>2379</v>
      </c>
      <c r="G2117" t="s">
        <v>2380</v>
      </c>
      <c r="H2117" t="s">
        <v>2379</v>
      </c>
      <c r="I2117">
        <v>1</v>
      </c>
      <c r="J2117" t="s">
        <v>2379</v>
      </c>
    </row>
    <row r="2118" spans="1:10" x14ac:dyDescent="0.35">
      <c r="A2118" t="s">
        <v>245</v>
      </c>
      <c r="B2118">
        <v>25.08</v>
      </c>
      <c r="C2118" t="str">
        <f t="shared" si="66"/>
        <v>Overweight</v>
      </c>
      <c r="D2118">
        <v>5.09</v>
      </c>
      <c r="E2118" t="str">
        <f t="shared" si="67"/>
        <v>Normal</v>
      </c>
      <c r="F2118" t="s">
        <v>2379</v>
      </c>
      <c r="G2118" t="s">
        <v>2380</v>
      </c>
      <c r="H2118" t="s">
        <v>2379</v>
      </c>
      <c r="I2118">
        <v>1</v>
      </c>
      <c r="J2118" t="s">
        <v>2379</v>
      </c>
    </row>
    <row r="2119" spans="1:10" x14ac:dyDescent="0.35">
      <c r="A2119" t="s">
        <v>244</v>
      </c>
      <c r="B2119">
        <v>15.41</v>
      </c>
      <c r="C2119" t="str">
        <f t="shared" si="66"/>
        <v>Underweight</v>
      </c>
      <c r="D2119">
        <v>5.08</v>
      </c>
      <c r="E2119" t="str">
        <f t="shared" si="67"/>
        <v>Normal</v>
      </c>
      <c r="F2119" t="s">
        <v>2379</v>
      </c>
      <c r="G2119" t="s">
        <v>2379</v>
      </c>
      <c r="H2119" t="s">
        <v>2379</v>
      </c>
      <c r="I2119">
        <v>0</v>
      </c>
      <c r="J2119" t="s">
        <v>2379</v>
      </c>
    </row>
    <row r="2120" spans="1:10" x14ac:dyDescent="0.35">
      <c r="A2120" t="s">
        <v>243</v>
      </c>
      <c r="B2120">
        <v>23.83</v>
      </c>
      <c r="C2120" t="str">
        <f t="shared" si="66"/>
        <v>Normal Weight</v>
      </c>
      <c r="D2120">
        <v>5.68</v>
      </c>
      <c r="E2120" t="str">
        <f t="shared" si="67"/>
        <v>Normal</v>
      </c>
      <c r="F2120" t="s">
        <v>2379</v>
      </c>
      <c r="G2120" t="s">
        <v>2379</v>
      </c>
      <c r="H2120" t="s">
        <v>2379</v>
      </c>
      <c r="I2120">
        <v>0</v>
      </c>
      <c r="J2120" t="s">
        <v>2379</v>
      </c>
    </row>
    <row r="2121" spans="1:10" x14ac:dyDescent="0.35">
      <c r="A2121" t="s">
        <v>242</v>
      </c>
      <c r="B2121">
        <v>36</v>
      </c>
      <c r="C2121" t="str">
        <f t="shared" si="66"/>
        <v>Obesity</v>
      </c>
      <c r="D2121">
        <v>4.66</v>
      </c>
      <c r="E2121" t="str">
        <f t="shared" si="67"/>
        <v>Normal</v>
      </c>
      <c r="F2121" t="s">
        <v>2379</v>
      </c>
      <c r="G2121" t="s">
        <v>2380</v>
      </c>
      <c r="H2121" t="s">
        <v>2379</v>
      </c>
      <c r="I2121">
        <v>1</v>
      </c>
      <c r="J2121" t="s">
        <v>2379</v>
      </c>
    </row>
    <row r="2122" spans="1:10" x14ac:dyDescent="0.35">
      <c r="A2122" t="s">
        <v>241</v>
      </c>
      <c r="B2122">
        <v>28.82</v>
      </c>
      <c r="C2122" t="str">
        <f t="shared" si="66"/>
        <v>Overweight</v>
      </c>
      <c r="D2122">
        <v>5.59</v>
      </c>
      <c r="E2122" t="str">
        <f t="shared" si="67"/>
        <v>Normal</v>
      </c>
      <c r="F2122" t="s">
        <v>2379</v>
      </c>
      <c r="G2122" t="s">
        <v>2380</v>
      </c>
      <c r="H2122" t="s">
        <v>2379</v>
      </c>
      <c r="I2122">
        <v>1</v>
      </c>
      <c r="J2122" t="s">
        <v>2379</v>
      </c>
    </row>
    <row r="2123" spans="1:10" x14ac:dyDescent="0.35">
      <c r="A2123" t="s">
        <v>240</v>
      </c>
      <c r="B2123">
        <v>28.05</v>
      </c>
      <c r="C2123" t="str">
        <f t="shared" si="66"/>
        <v>Overweight</v>
      </c>
      <c r="D2123">
        <v>6.2</v>
      </c>
      <c r="E2123" t="str">
        <f t="shared" si="67"/>
        <v>Prediabetes</v>
      </c>
      <c r="F2123" t="s">
        <v>2379</v>
      </c>
      <c r="G2123" t="s">
        <v>2380</v>
      </c>
      <c r="H2123" t="s">
        <v>2379</v>
      </c>
      <c r="I2123">
        <v>1</v>
      </c>
      <c r="J2123" t="s">
        <v>2379</v>
      </c>
    </row>
    <row r="2124" spans="1:10" x14ac:dyDescent="0.35">
      <c r="A2124" t="s">
        <v>239</v>
      </c>
      <c r="B2124">
        <v>27.1</v>
      </c>
      <c r="C2124" t="str">
        <f t="shared" si="66"/>
        <v>Overweight</v>
      </c>
      <c r="D2124">
        <v>4.45</v>
      </c>
      <c r="E2124" t="str">
        <f t="shared" si="67"/>
        <v>Normal</v>
      </c>
      <c r="F2124" t="s">
        <v>2379</v>
      </c>
      <c r="G2124" t="s">
        <v>2380</v>
      </c>
      <c r="H2124" t="s">
        <v>2379</v>
      </c>
      <c r="I2124">
        <v>1</v>
      </c>
      <c r="J2124" t="s">
        <v>2379</v>
      </c>
    </row>
    <row r="2125" spans="1:10" x14ac:dyDescent="0.35">
      <c r="A2125" t="s">
        <v>238</v>
      </c>
      <c r="B2125">
        <v>24.3</v>
      </c>
      <c r="C2125" t="str">
        <f t="shared" si="66"/>
        <v>Normal Weight</v>
      </c>
      <c r="D2125">
        <v>6.1</v>
      </c>
      <c r="E2125" t="str">
        <f t="shared" si="67"/>
        <v>Prediabetes</v>
      </c>
      <c r="F2125" t="s">
        <v>2381</v>
      </c>
      <c r="G2125" t="s">
        <v>2380</v>
      </c>
      <c r="H2125" t="s">
        <v>2379</v>
      </c>
      <c r="I2125">
        <v>1</v>
      </c>
      <c r="J2125" t="s">
        <v>2379</v>
      </c>
    </row>
    <row r="2126" spans="1:10" x14ac:dyDescent="0.35">
      <c r="A2126" t="s">
        <v>237</v>
      </c>
      <c r="B2126">
        <v>30.72</v>
      </c>
      <c r="C2126" t="str">
        <f t="shared" si="66"/>
        <v>Obesity</v>
      </c>
      <c r="D2126">
        <v>6.06</v>
      </c>
      <c r="E2126" t="str">
        <f t="shared" si="67"/>
        <v>Prediabetes</v>
      </c>
      <c r="F2126" t="s">
        <v>2379</v>
      </c>
      <c r="G2126" t="s">
        <v>2380</v>
      </c>
      <c r="H2126" t="s">
        <v>2379</v>
      </c>
      <c r="I2126">
        <v>1</v>
      </c>
      <c r="J2126" t="s">
        <v>2379</v>
      </c>
    </row>
    <row r="2127" spans="1:10" x14ac:dyDescent="0.35">
      <c r="A2127" t="s">
        <v>236</v>
      </c>
      <c r="B2127">
        <v>37.43</v>
      </c>
      <c r="C2127" t="str">
        <f t="shared" si="66"/>
        <v>Obesity</v>
      </c>
      <c r="D2127">
        <v>4.5599999999999996</v>
      </c>
      <c r="E2127" t="str">
        <f t="shared" si="67"/>
        <v>Normal</v>
      </c>
      <c r="F2127" t="s">
        <v>2379</v>
      </c>
      <c r="G2127" t="s">
        <v>2379</v>
      </c>
      <c r="H2127" t="s">
        <v>2381</v>
      </c>
      <c r="I2127">
        <v>1</v>
      </c>
      <c r="J2127" t="s">
        <v>2379</v>
      </c>
    </row>
    <row r="2128" spans="1:10" x14ac:dyDescent="0.35">
      <c r="A2128" t="s">
        <v>235</v>
      </c>
      <c r="B2128">
        <v>25.74</v>
      </c>
      <c r="C2128" t="str">
        <f t="shared" si="66"/>
        <v>Overweight</v>
      </c>
      <c r="D2128">
        <v>6.41</v>
      </c>
      <c r="E2128" t="str">
        <f t="shared" si="67"/>
        <v>Diabetes</v>
      </c>
      <c r="F2128" t="s">
        <v>2381</v>
      </c>
      <c r="G2128" t="s">
        <v>2379</v>
      </c>
      <c r="H2128" t="s">
        <v>2381</v>
      </c>
      <c r="I2128">
        <v>1</v>
      </c>
      <c r="J2128" t="s">
        <v>2379</v>
      </c>
    </row>
    <row r="2129" spans="1:10" x14ac:dyDescent="0.35">
      <c r="A2129" t="s">
        <v>234</v>
      </c>
      <c r="B2129">
        <v>36.575000000000003</v>
      </c>
      <c r="C2129" t="str">
        <f t="shared" si="66"/>
        <v>Obesity</v>
      </c>
      <c r="D2129">
        <v>5.57</v>
      </c>
      <c r="E2129" t="str">
        <f t="shared" si="67"/>
        <v>Normal</v>
      </c>
      <c r="F2129" t="s">
        <v>2379</v>
      </c>
      <c r="G2129" t="s">
        <v>2379</v>
      </c>
      <c r="H2129" t="s">
        <v>2381</v>
      </c>
      <c r="I2129">
        <v>1</v>
      </c>
      <c r="J2129" t="s">
        <v>2379</v>
      </c>
    </row>
    <row r="2130" spans="1:10" x14ac:dyDescent="0.35">
      <c r="A2130" t="s">
        <v>233</v>
      </c>
      <c r="B2130">
        <v>35.15</v>
      </c>
      <c r="C2130" t="str">
        <f t="shared" si="66"/>
        <v>Obesity</v>
      </c>
      <c r="D2130">
        <v>5.47</v>
      </c>
      <c r="E2130" t="str">
        <f t="shared" si="67"/>
        <v>Normal</v>
      </c>
      <c r="F2130" t="s">
        <v>2379</v>
      </c>
      <c r="G2130" t="s">
        <v>2379</v>
      </c>
      <c r="H2130" t="s">
        <v>2381</v>
      </c>
      <c r="I2130">
        <v>1</v>
      </c>
      <c r="J2130" t="s">
        <v>2379</v>
      </c>
    </row>
    <row r="2131" spans="1:10" x14ac:dyDescent="0.35">
      <c r="A2131" t="s">
        <v>232</v>
      </c>
      <c r="B2131">
        <v>32.11</v>
      </c>
      <c r="C2131" t="str">
        <f t="shared" si="66"/>
        <v>Obesity</v>
      </c>
      <c r="D2131">
        <v>4.43</v>
      </c>
      <c r="E2131" t="str">
        <f t="shared" si="67"/>
        <v>Normal</v>
      </c>
      <c r="F2131" t="s">
        <v>2379</v>
      </c>
      <c r="G2131" t="s">
        <v>2379</v>
      </c>
      <c r="H2131" t="s">
        <v>2381</v>
      </c>
      <c r="I2131">
        <v>1</v>
      </c>
      <c r="J2131" t="s">
        <v>2379</v>
      </c>
    </row>
    <row r="2132" spans="1:10" x14ac:dyDescent="0.35">
      <c r="A2132" t="s">
        <v>231</v>
      </c>
      <c r="B2132">
        <v>30.495000000000001</v>
      </c>
      <c r="C2132" t="str">
        <f t="shared" si="66"/>
        <v>Obesity</v>
      </c>
      <c r="D2132">
        <v>4.95</v>
      </c>
      <c r="E2132" t="str">
        <f t="shared" si="67"/>
        <v>Normal</v>
      </c>
      <c r="F2132" t="s">
        <v>2379</v>
      </c>
      <c r="G2132" t="s">
        <v>2379</v>
      </c>
      <c r="H2132" t="s">
        <v>2381</v>
      </c>
      <c r="I2132">
        <v>1</v>
      </c>
      <c r="J2132" t="s">
        <v>2379</v>
      </c>
    </row>
    <row r="2133" spans="1:10" x14ac:dyDescent="0.35">
      <c r="A2133" t="s">
        <v>230</v>
      </c>
      <c r="B2133">
        <v>29.24</v>
      </c>
      <c r="C2133" t="str">
        <f t="shared" si="66"/>
        <v>Overweight</v>
      </c>
      <c r="D2133">
        <v>4.04</v>
      </c>
      <c r="E2133" t="str">
        <f t="shared" si="67"/>
        <v>Normal</v>
      </c>
      <c r="F2133" t="s">
        <v>2379</v>
      </c>
      <c r="G2133" t="s">
        <v>2380</v>
      </c>
      <c r="H2133" t="s">
        <v>2379</v>
      </c>
      <c r="I2133">
        <v>1</v>
      </c>
      <c r="J2133" t="s">
        <v>2379</v>
      </c>
    </row>
    <row r="2134" spans="1:10" x14ac:dyDescent="0.35">
      <c r="A2134" t="s">
        <v>229</v>
      </c>
      <c r="B2134">
        <v>22.515000000000001</v>
      </c>
      <c r="C2134" t="str">
        <f t="shared" si="66"/>
        <v>Normal Weight</v>
      </c>
      <c r="D2134">
        <v>5.93</v>
      </c>
      <c r="E2134" t="str">
        <f t="shared" si="67"/>
        <v>Prediabetes</v>
      </c>
      <c r="F2134" t="s">
        <v>2379</v>
      </c>
      <c r="G2134" t="s">
        <v>2379</v>
      </c>
      <c r="H2134" t="s">
        <v>2381</v>
      </c>
      <c r="I2134">
        <v>1</v>
      </c>
      <c r="J2134" t="s">
        <v>2379</v>
      </c>
    </row>
    <row r="2135" spans="1:10" x14ac:dyDescent="0.35">
      <c r="A2135" t="s">
        <v>228</v>
      </c>
      <c r="B2135">
        <v>15.65</v>
      </c>
      <c r="C2135" t="str">
        <f t="shared" si="66"/>
        <v>Underweight</v>
      </c>
      <c r="D2135">
        <v>4.2300000000000004</v>
      </c>
      <c r="E2135" t="str">
        <f t="shared" si="67"/>
        <v>Normal</v>
      </c>
      <c r="F2135" t="s">
        <v>2379</v>
      </c>
      <c r="G2135" t="s">
        <v>2379</v>
      </c>
      <c r="H2135" t="s">
        <v>2379</v>
      </c>
      <c r="I2135">
        <v>0</v>
      </c>
      <c r="J2135" t="s">
        <v>2379</v>
      </c>
    </row>
    <row r="2136" spans="1:10" x14ac:dyDescent="0.35">
      <c r="A2136" t="s">
        <v>227</v>
      </c>
      <c r="B2136">
        <v>27.36</v>
      </c>
      <c r="C2136" t="str">
        <f t="shared" si="66"/>
        <v>Overweight</v>
      </c>
      <c r="D2136">
        <v>5.59</v>
      </c>
      <c r="E2136" t="str">
        <f t="shared" si="67"/>
        <v>Normal</v>
      </c>
      <c r="F2136" t="s">
        <v>2381</v>
      </c>
      <c r="G2136" t="s">
        <v>2379</v>
      </c>
      <c r="H2136" t="s">
        <v>2379</v>
      </c>
      <c r="I2136">
        <v>0</v>
      </c>
      <c r="J2136" t="s">
        <v>2379</v>
      </c>
    </row>
    <row r="2137" spans="1:10" x14ac:dyDescent="0.35">
      <c r="A2137" t="s">
        <v>226</v>
      </c>
      <c r="B2137">
        <v>22.3</v>
      </c>
      <c r="C2137" t="str">
        <f t="shared" si="66"/>
        <v>Normal Weight</v>
      </c>
      <c r="D2137">
        <v>4.8899999999999997</v>
      </c>
      <c r="E2137" t="str">
        <f t="shared" si="67"/>
        <v>Normal</v>
      </c>
      <c r="F2137" t="s">
        <v>2381</v>
      </c>
      <c r="G2137" t="s">
        <v>2379</v>
      </c>
      <c r="H2137" t="s">
        <v>2379</v>
      </c>
      <c r="I2137">
        <v>0</v>
      </c>
      <c r="J2137" t="s">
        <v>2379</v>
      </c>
    </row>
    <row r="2138" spans="1:10" x14ac:dyDescent="0.35">
      <c r="A2138" t="s">
        <v>225</v>
      </c>
      <c r="B2138">
        <v>26.03</v>
      </c>
      <c r="C2138" t="str">
        <f t="shared" si="66"/>
        <v>Overweight</v>
      </c>
      <c r="D2138">
        <v>5.81</v>
      </c>
      <c r="E2138" t="str">
        <f t="shared" si="67"/>
        <v>Prediabetes</v>
      </c>
      <c r="F2138" t="s">
        <v>2381</v>
      </c>
      <c r="G2138" t="s">
        <v>2379</v>
      </c>
      <c r="H2138" t="s">
        <v>2379</v>
      </c>
      <c r="I2138">
        <v>0</v>
      </c>
      <c r="J2138" t="s">
        <v>2379</v>
      </c>
    </row>
    <row r="2139" spans="1:10" x14ac:dyDescent="0.35">
      <c r="A2139" t="s">
        <v>224</v>
      </c>
      <c r="B2139">
        <v>27.74</v>
      </c>
      <c r="C2139" t="str">
        <f t="shared" si="66"/>
        <v>Overweight</v>
      </c>
      <c r="D2139">
        <v>4.29</v>
      </c>
      <c r="E2139" t="str">
        <f t="shared" si="67"/>
        <v>Normal</v>
      </c>
      <c r="F2139" t="s">
        <v>2379</v>
      </c>
      <c r="G2139" t="s">
        <v>2380</v>
      </c>
      <c r="H2139" t="s">
        <v>2379</v>
      </c>
      <c r="I2139">
        <v>1</v>
      </c>
      <c r="J2139" t="s">
        <v>2379</v>
      </c>
    </row>
    <row r="2140" spans="1:10" x14ac:dyDescent="0.35">
      <c r="A2140" t="s">
        <v>223</v>
      </c>
      <c r="B2140">
        <v>32.11</v>
      </c>
      <c r="C2140" t="str">
        <f t="shared" si="66"/>
        <v>Obesity</v>
      </c>
      <c r="D2140">
        <v>4.03</v>
      </c>
      <c r="E2140" t="str">
        <f t="shared" si="67"/>
        <v>Normal</v>
      </c>
      <c r="F2140" t="s">
        <v>2381</v>
      </c>
      <c r="G2140" t="s">
        <v>2380</v>
      </c>
      <c r="H2140" t="s">
        <v>2379</v>
      </c>
      <c r="I2140">
        <v>2</v>
      </c>
      <c r="J2140" t="s">
        <v>2379</v>
      </c>
    </row>
    <row r="2141" spans="1:10" x14ac:dyDescent="0.35">
      <c r="A2141" t="s">
        <v>222</v>
      </c>
      <c r="B2141">
        <v>25.175000000000001</v>
      </c>
      <c r="C2141" t="str">
        <f t="shared" si="66"/>
        <v>Overweight</v>
      </c>
      <c r="D2141">
        <v>6.29</v>
      </c>
      <c r="E2141" t="str">
        <f t="shared" si="67"/>
        <v>Prediabetes</v>
      </c>
      <c r="F2141" t="s">
        <v>2381</v>
      </c>
      <c r="G2141" t="s">
        <v>2380</v>
      </c>
      <c r="H2141" t="s">
        <v>2379</v>
      </c>
      <c r="I2141">
        <v>2</v>
      </c>
      <c r="J2141" t="s">
        <v>2379</v>
      </c>
    </row>
    <row r="2142" spans="1:10" x14ac:dyDescent="0.35">
      <c r="A2142" t="s">
        <v>221</v>
      </c>
      <c r="B2142">
        <v>39.49</v>
      </c>
      <c r="C2142" t="str">
        <f t="shared" si="66"/>
        <v>Obesity</v>
      </c>
      <c r="D2142">
        <v>4.4800000000000004</v>
      </c>
      <c r="E2142" t="str">
        <f t="shared" si="67"/>
        <v>Normal</v>
      </c>
      <c r="F2142" t="s">
        <v>2381</v>
      </c>
      <c r="G2142" t="s">
        <v>2379</v>
      </c>
      <c r="H2142" t="s">
        <v>2379</v>
      </c>
      <c r="I2142">
        <v>0</v>
      </c>
      <c r="J2142" t="s">
        <v>2379</v>
      </c>
    </row>
    <row r="2143" spans="1:10" x14ac:dyDescent="0.35">
      <c r="A2143" t="s">
        <v>220</v>
      </c>
      <c r="B2143">
        <v>34.869999999999997</v>
      </c>
      <c r="C2143" t="str">
        <f t="shared" si="66"/>
        <v>Obesity</v>
      </c>
      <c r="D2143">
        <v>5.51</v>
      </c>
      <c r="E2143" t="str">
        <f t="shared" si="67"/>
        <v>Normal</v>
      </c>
      <c r="F2143" t="s">
        <v>2381</v>
      </c>
      <c r="G2143" t="s">
        <v>2379</v>
      </c>
      <c r="H2143" t="s">
        <v>2379</v>
      </c>
      <c r="I2143">
        <v>0</v>
      </c>
      <c r="J2143" t="s">
        <v>2379</v>
      </c>
    </row>
    <row r="2144" spans="1:10" x14ac:dyDescent="0.35">
      <c r="A2144" t="s">
        <v>219</v>
      </c>
      <c r="B2144">
        <v>34.6</v>
      </c>
      <c r="C2144" t="str">
        <f t="shared" si="66"/>
        <v>Obesity</v>
      </c>
      <c r="D2144">
        <v>4.5</v>
      </c>
      <c r="E2144" t="str">
        <f t="shared" si="67"/>
        <v>Normal</v>
      </c>
      <c r="F2144" t="s">
        <v>2381</v>
      </c>
      <c r="G2144" t="s">
        <v>2379</v>
      </c>
      <c r="H2144" t="s">
        <v>2379</v>
      </c>
      <c r="I2144">
        <v>0</v>
      </c>
      <c r="J2144" t="s">
        <v>2379</v>
      </c>
    </row>
    <row r="2145" spans="1:10" x14ac:dyDescent="0.35">
      <c r="A2145" t="s">
        <v>218</v>
      </c>
      <c r="B2145">
        <v>25.8</v>
      </c>
      <c r="C2145" t="str">
        <f t="shared" si="66"/>
        <v>Overweight</v>
      </c>
      <c r="D2145">
        <v>6.29</v>
      </c>
      <c r="E2145" t="str">
        <f t="shared" si="67"/>
        <v>Prediabetes</v>
      </c>
      <c r="F2145" t="s">
        <v>2381</v>
      </c>
      <c r="G2145" t="s">
        <v>2379</v>
      </c>
      <c r="H2145" t="s">
        <v>2379</v>
      </c>
      <c r="I2145">
        <v>0</v>
      </c>
      <c r="J2145" t="s">
        <v>2379</v>
      </c>
    </row>
    <row r="2146" spans="1:10" x14ac:dyDescent="0.35">
      <c r="A2146" t="s">
        <v>217</v>
      </c>
      <c r="B2146">
        <v>35.86</v>
      </c>
      <c r="C2146" t="str">
        <f t="shared" si="66"/>
        <v>Obesity</v>
      </c>
      <c r="D2146">
        <v>4.33</v>
      </c>
      <c r="E2146" t="str">
        <f t="shared" si="67"/>
        <v>Normal</v>
      </c>
      <c r="F2146" t="s">
        <v>2379</v>
      </c>
      <c r="G2146" t="s">
        <v>2379</v>
      </c>
      <c r="H2146" t="s">
        <v>2379</v>
      </c>
      <c r="I2146">
        <v>1</v>
      </c>
      <c r="J2146" t="s">
        <v>2379</v>
      </c>
    </row>
    <row r="2147" spans="1:10" x14ac:dyDescent="0.35">
      <c r="A2147" t="s">
        <v>216</v>
      </c>
      <c r="B2147">
        <v>40.47</v>
      </c>
      <c r="C2147" t="str">
        <f t="shared" si="66"/>
        <v>Obesity</v>
      </c>
      <c r="D2147">
        <v>11.15</v>
      </c>
      <c r="E2147" t="str">
        <f t="shared" si="67"/>
        <v>Diabetes</v>
      </c>
      <c r="F2147" t="s">
        <v>2379</v>
      </c>
      <c r="G2147" t="s">
        <v>2379</v>
      </c>
      <c r="H2147" t="s">
        <v>2379</v>
      </c>
      <c r="I2147">
        <v>0</v>
      </c>
      <c r="J2147" t="s">
        <v>2379</v>
      </c>
    </row>
    <row r="2148" spans="1:10" x14ac:dyDescent="0.35">
      <c r="A2148" t="s">
        <v>215</v>
      </c>
      <c r="B2148">
        <v>32.01</v>
      </c>
      <c r="C2148" t="str">
        <f t="shared" si="66"/>
        <v>Obesity</v>
      </c>
      <c r="D2148">
        <v>6.45</v>
      </c>
      <c r="E2148" t="str">
        <f t="shared" si="67"/>
        <v>Diabetes</v>
      </c>
      <c r="F2148" t="s">
        <v>2379</v>
      </c>
      <c r="G2148" t="s">
        <v>2379</v>
      </c>
      <c r="H2148" t="s">
        <v>2379</v>
      </c>
      <c r="I2148">
        <v>1</v>
      </c>
      <c r="J2148" t="s">
        <v>2379</v>
      </c>
    </row>
    <row r="2149" spans="1:10" x14ac:dyDescent="0.35">
      <c r="A2149" t="s">
        <v>214</v>
      </c>
      <c r="B2149">
        <v>33</v>
      </c>
      <c r="C2149" t="str">
        <f t="shared" si="66"/>
        <v>Obesity</v>
      </c>
      <c r="D2149">
        <v>9.27</v>
      </c>
      <c r="E2149" t="str">
        <f t="shared" si="67"/>
        <v>Diabetes</v>
      </c>
      <c r="F2149" t="s">
        <v>2379</v>
      </c>
      <c r="G2149" t="s">
        <v>2379</v>
      </c>
      <c r="H2149" t="s">
        <v>2379</v>
      </c>
      <c r="I2149">
        <v>0</v>
      </c>
      <c r="J2149" t="s">
        <v>2379</v>
      </c>
    </row>
    <row r="2150" spans="1:10" x14ac:dyDescent="0.35">
      <c r="A2150" t="s">
        <v>213</v>
      </c>
      <c r="B2150">
        <v>29.3</v>
      </c>
      <c r="C2150" t="str">
        <f t="shared" si="66"/>
        <v>Overweight</v>
      </c>
      <c r="D2150">
        <v>6.15</v>
      </c>
      <c r="E2150" t="str">
        <f t="shared" si="67"/>
        <v>Prediabetes</v>
      </c>
      <c r="F2150" t="s">
        <v>2379</v>
      </c>
      <c r="G2150" t="s">
        <v>2379</v>
      </c>
      <c r="H2150" t="s">
        <v>2379</v>
      </c>
      <c r="I2150">
        <v>1</v>
      </c>
      <c r="J2150" t="s">
        <v>2379</v>
      </c>
    </row>
    <row r="2151" spans="1:10" x14ac:dyDescent="0.35">
      <c r="A2151" t="s">
        <v>212</v>
      </c>
      <c r="B2151">
        <v>25.8</v>
      </c>
      <c r="C2151" t="str">
        <f t="shared" si="66"/>
        <v>Overweight</v>
      </c>
      <c r="D2151">
        <v>4.13</v>
      </c>
      <c r="E2151" t="str">
        <f t="shared" si="67"/>
        <v>Normal</v>
      </c>
      <c r="F2151" t="s">
        <v>2379</v>
      </c>
      <c r="G2151" t="s">
        <v>2379</v>
      </c>
      <c r="H2151" t="s">
        <v>2379</v>
      </c>
      <c r="I2151">
        <v>1</v>
      </c>
      <c r="J2151" t="s">
        <v>2379</v>
      </c>
    </row>
    <row r="2152" spans="1:10" x14ac:dyDescent="0.35">
      <c r="A2152" t="s">
        <v>211</v>
      </c>
      <c r="B2152">
        <v>23.4</v>
      </c>
      <c r="C2152" t="str">
        <f t="shared" si="66"/>
        <v>Normal Weight</v>
      </c>
      <c r="D2152">
        <v>4.24</v>
      </c>
      <c r="E2152" t="str">
        <f t="shared" si="67"/>
        <v>Normal</v>
      </c>
      <c r="F2152" t="s">
        <v>2379</v>
      </c>
      <c r="G2152" t="s">
        <v>2379</v>
      </c>
      <c r="H2152" t="s">
        <v>2379</v>
      </c>
      <c r="I2152">
        <v>1</v>
      </c>
      <c r="J2152" t="s">
        <v>2379</v>
      </c>
    </row>
    <row r="2153" spans="1:10" x14ac:dyDescent="0.35">
      <c r="A2153" t="s">
        <v>210</v>
      </c>
      <c r="B2153">
        <v>27.93</v>
      </c>
      <c r="C2153" t="str">
        <f t="shared" si="66"/>
        <v>Overweight</v>
      </c>
      <c r="D2153">
        <v>9.8800000000000008</v>
      </c>
      <c r="E2153" t="str">
        <f t="shared" si="67"/>
        <v>Diabetes</v>
      </c>
      <c r="F2153" t="s">
        <v>2379</v>
      </c>
      <c r="G2153" t="s">
        <v>2379</v>
      </c>
      <c r="H2153" t="s">
        <v>2379</v>
      </c>
      <c r="I2153">
        <v>0</v>
      </c>
      <c r="J2153" t="s">
        <v>2379</v>
      </c>
    </row>
    <row r="2154" spans="1:10" x14ac:dyDescent="0.35">
      <c r="A2154" t="s">
        <v>209</v>
      </c>
      <c r="B2154">
        <v>22</v>
      </c>
      <c r="C2154" t="str">
        <f t="shared" si="66"/>
        <v>Normal Weight</v>
      </c>
      <c r="D2154">
        <v>9.5</v>
      </c>
      <c r="E2154" t="str">
        <f t="shared" si="67"/>
        <v>Diabetes</v>
      </c>
      <c r="F2154" t="s">
        <v>2379</v>
      </c>
      <c r="G2154" t="s">
        <v>2379</v>
      </c>
      <c r="H2154" t="s">
        <v>2379</v>
      </c>
      <c r="I2154">
        <v>0</v>
      </c>
      <c r="J2154" t="s">
        <v>2379</v>
      </c>
    </row>
    <row r="2155" spans="1:10" x14ac:dyDescent="0.35">
      <c r="A2155" t="s">
        <v>208</v>
      </c>
      <c r="B2155">
        <v>36.86</v>
      </c>
      <c r="C2155" t="str">
        <f t="shared" si="66"/>
        <v>Obesity</v>
      </c>
      <c r="D2155">
        <v>4.97</v>
      </c>
      <c r="E2155" t="str">
        <f t="shared" si="67"/>
        <v>Normal</v>
      </c>
      <c r="F2155" t="s">
        <v>2381</v>
      </c>
      <c r="G2155" t="s">
        <v>2379</v>
      </c>
      <c r="H2155" t="s">
        <v>2379</v>
      </c>
      <c r="I2155">
        <v>0</v>
      </c>
      <c r="J2155" t="s">
        <v>2379</v>
      </c>
    </row>
    <row r="2156" spans="1:10" x14ac:dyDescent="0.35">
      <c r="A2156" t="s">
        <v>207</v>
      </c>
      <c r="B2156">
        <v>31.254999999999999</v>
      </c>
      <c r="C2156" t="str">
        <f t="shared" si="66"/>
        <v>Obesity</v>
      </c>
      <c r="D2156">
        <v>5.49</v>
      </c>
      <c r="E2156" t="str">
        <f t="shared" si="67"/>
        <v>Normal</v>
      </c>
      <c r="F2156" t="s">
        <v>2381</v>
      </c>
      <c r="G2156" t="s">
        <v>2379</v>
      </c>
      <c r="H2156" t="s">
        <v>2379</v>
      </c>
      <c r="I2156">
        <v>0</v>
      </c>
      <c r="J2156" t="s">
        <v>2379</v>
      </c>
    </row>
    <row r="2157" spans="1:10" x14ac:dyDescent="0.35">
      <c r="A2157" t="s">
        <v>206</v>
      </c>
      <c r="B2157">
        <v>23.06</v>
      </c>
      <c r="C2157" t="str">
        <f t="shared" si="66"/>
        <v>Normal Weight</v>
      </c>
      <c r="D2157">
        <v>4.47</v>
      </c>
      <c r="E2157" t="str">
        <f t="shared" si="67"/>
        <v>Normal</v>
      </c>
      <c r="F2157" t="s">
        <v>2379</v>
      </c>
      <c r="G2157" t="s">
        <v>2379</v>
      </c>
      <c r="H2157" t="s">
        <v>2379</v>
      </c>
      <c r="I2157">
        <v>0</v>
      </c>
      <c r="J2157" t="s">
        <v>2379</v>
      </c>
    </row>
    <row r="2158" spans="1:10" x14ac:dyDescent="0.35">
      <c r="A2158" t="s">
        <v>205</v>
      </c>
      <c r="B2158">
        <v>28.975000000000001</v>
      </c>
      <c r="C2158" t="str">
        <f t="shared" si="66"/>
        <v>Overweight</v>
      </c>
      <c r="D2158">
        <v>4.34</v>
      </c>
      <c r="E2158" t="str">
        <f t="shared" si="67"/>
        <v>Normal</v>
      </c>
      <c r="F2158" t="s">
        <v>2381</v>
      </c>
      <c r="G2158" t="s">
        <v>2379</v>
      </c>
      <c r="H2158" t="s">
        <v>2379</v>
      </c>
      <c r="I2158">
        <v>0</v>
      </c>
      <c r="J2158" t="s">
        <v>2379</v>
      </c>
    </row>
    <row r="2159" spans="1:10" x14ac:dyDescent="0.35">
      <c r="A2159" t="s">
        <v>204</v>
      </c>
      <c r="B2159">
        <v>33.299999999999997</v>
      </c>
      <c r="C2159" t="str">
        <f t="shared" si="66"/>
        <v>Obesity</v>
      </c>
      <c r="D2159">
        <v>9.49</v>
      </c>
      <c r="E2159" t="str">
        <f t="shared" si="67"/>
        <v>Diabetes</v>
      </c>
      <c r="F2159" t="s">
        <v>2379</v>
      </c>
      <c r="G2159" t="s">
        <v>2379</v>
      </c>
      <c r="H2159" t="s">
        <v>2379</v>
      </c>
      <c r="I2159">
        <v>0</v>
      </c>
      <c r="J2159" t="s">
        <v>2379</v>
      </c>
    </row>
    <row r="2160" spans="1:10" x14ac:dyDescent="0.35">
      <c r="A2160" t="s">
        <v>203</v>
      </c>
      <c r="B2160">
        <v>33</v>
      </c>
      <c r="C2160" t="str">
        <f t="shared" si="66"/>
        <v>Obesity</v>
      </c>
      <c r="D2160">
        <v>10.16</v>
      </c>
      <c r="E2160" t="str">
        <f t="shared" si="67"/>
        <v>Diabetes</v>
      </c>
      <c r="F2160" t="s">
        <v>2379</v>
      </c>
      <c r="G2160" t="s">
        <v>2379</v>
      </c>
      <c r="H2160" t="s">
        <v>2379</v>
      </c>
      <c r="I2160">
        <v>0</v>
      </c>
      <c r="J2160" t="s">
        <v>2379</v>
      </c>
    </row>
    <row r="2161" spans="1:10" x14ac:dyDescent="0.35">
      <c r="A2161" t="s">
        <v>202</v>
      </c>
      <c r="B2161">
        <v>31.46</v>
      </c>
      <c r="C2161" t="str">
        <f t="shared" si="66"/>
        <v>Obesity</v>
      </c>
      <c r="D2161">
        <v>11.19</v>
      </c>
      <c r="E2161" t="str">
        <f t="shared" si="67"/>
        <v>Diabetes</v>
      </c>
      <c r="F2161" t="s">
        <v>2379</v>
      </c>
      <c r="G2161" t="s">
        <v>2379</v>
      </c>
      <c r="H2161" t="s">
        <v>2379</v>
      </c>
      <c r="I2161">
        <v>0</v>
      </c>
      <c r="J2161" t="s">
        <v>2379</v>
      </c>
    </row>
    <row r="2162" spans="1:10" x14ac:dyDescent="0.35">
      <c r="A2162" t="s">
        <v>201</v>
      </c>
      <c r="B2162">
        <v>29.6</v>
      </c>
      <c r="C2162" t="str">
        <f t="shared" si="66"/>
        <v>Overweight</v>
      </c>
      <c r="D2162">
        <v>11.03</v>
      </c>
      <c r="E2162" t="str">
        <f t="shared" si="67"/>
        <v>Diabetes</v>
      </c>
      <c r="F2162" t="s">
        <v>2379</v>
      </c>
      <c r="G2162" t="s">
        <v>2379</v>
      </c>
      <c r="H2162" t="s">
        <v>2379</v>
      </c>
      <c r="I2162">
        <v>0</v>
      </c>
      <c r="J2162" t="s">
        <v>2379</v>
      </c>
    </row>
    <row r="2163" spans="1:10" x14ac:dyDescent="0.35">
      <c r="A2163" t="s">
        <v>200</v>
      </c>
      <c r="B2163">
        <v>22.05</v>
      </c>
      <c r="C2163" t="str">
        <f t="shared" si="66"/>
        <v>Normal Weight</v>
      </c>
      <c r="D2163">
        <v>4.43</v>
      </c>
      <c r="E2163" t="str">
        <f t="shared" si="67"/>
        <v>Normal</v>
      </c>
      <c r="F2163" t="s">
        <v>2381</v>
      </c>
      <c r="G2163" t="s">
        <v>2379</v>
      </c>
      <c r="H2163" t="s">
        <v>2379</v>
      </c>
      <c r="I2163">
        <v>0</v>
      </c>
      <c r="J2163" t="s">
        <v>2379</v>
      </c>
    </row>
    <row r="2164" spans="1:10" x14ac:dyDescent="0.35">
      <c r="A2164" t="s">
        <v>198</v>
      </c>
      <c r="B2164">
        <v>27.06</v>
      </c>
      <c r="C2164" t="str">
        <f t="shared" si="66"/>
        <v>Overweight</v>
      </c>
      <c r="D2164">
        <v>6.14</v>
      </c>
      <c r="E2164" t="str">
        <f t="shared" si="67"/>
        <v>Prediabetes</v>
      </c>
      <c r="F2164" t="s">
        <v>2379</v>
      </c>
      <c r="G2164" t="s">
        <v>2380</v>
      </c>
      <c r="H2164" t="s">
        <v>2379</v>
      </c>
      <c r="I2164">
        <v>1</v>
      </c>
      <c r="J2164" t="s">
        <v>2379</v>
      </c>
    </row>
    <row r="2165" spans="1:10" x14ac:dyDescent="0.35">
      <c r="A2165" t="s">
        <v>197</v>
      </c>
      <c r="B2165">
        <v>20.49</v>
      </c>
      <c r="C2165" t="str">
        <f t="shared" si="66"/>
        <v>Normal Weight</v>
      </c>
      <c r="D2165">
        <v>4.87</v>
      </c>
      <c r="E2165" t="str">
        <f t="shared" si="67"/>
        <v>Normal</v>
      </c>
      <c r="F2165" t="s">
        <v>2379</v>
      </c>
      <c r="G2165" t="s">
        <v>2379</v>
      </c>
      <c r="H2165" t="s">
        <v>2379</v>
      </c>
      <c r="I2165">
        <v>0</v>
      </c>
      <c r="J2165" t="s">
        <v>2379</v>
      </c>
    </row>
    <row r="2166" spans="1:10" x14ac:dyDescent="0.35">
      <c r="A2166" t="s">
        <v>196</v>
      </c>
      <c r="B2166">
        <v>28.4</v>
      </c>
      <c r="C2166" t="str">
        <f t="shared" si="66"/>
        <v>Overweight</v>
      </c>
      <c r="D2166">
        <v>4.3</v>
      </c>
      <c r="E2166" t="str">
        <f t="shared" si="67"/>
        <v>Normal</v>
      </c>
      <c r="F2166" t="s">
        <v>2379</v>
      </c>
      <c r="G2166" t="s">
        <v>2379</v>
      </c>
      <c r="H2166" t="s">
        <v>2381</v>
      </c>
      <c r="I2166">
        <v>1</v>
      </c>
      <c r="J2166" t="s">
        <v>2379</v>
      </c>
    </row>
    <row r="2167" spans="1:10" x14ac:dyDescent="0.35">
      <c r="A2167" t="s">
        <v>195</v>
      </c>
      <c r="B2167">
        <v>41.91</v>
      </c>
      <c r="C2167" t="str">
        <f t="shared" si="66"/>
        <v>Obesity</v>
      </c>
      <c r="D2167">
        <v>6.19</v>
      </c>
      <c r="E2167" t="str">
        <f t="shared" si="67"/>
        <v>Prediabetes</v>
      </c>
      <c r="F2167" t="s">
        <v>2379</v>
      </c>
      <c r="G2167" t="s">
        <v>2379</v>
      </c>
      <c r="H2167" t="s">
        <v>2379</v>
      </c>
      <c r="I2167">
        <v>0</v>
      </c>
      <c r="J2167" t="s">
        <v>2379</v>
      </c>
    </row>
    <row r="2168" spans="1:10" x14ac:dyDescent="0.35">
      <c r="A2168" t="s">
        <v>194</v>
      </c>
      <c r="B2168">
        <v>24.6</v>
      </c>
      <c r="C2168" t="str">
        <f t="shared" si="66"/>
        <v>Normal Weight</v>
      </c>
      <c r="D2168">
        <v>6.19</v>
      </c>
      <c r="E2168" t="str">
        <f t="shared" si="67"/>
        <v>Prediabetes</v>
      </c>
      <c r="F2168" t="s">
        <v>2379</v>
      </c>
      <c r="G2168" t="s">
        <v>2379</v>
      </c>
      <c r="H2168" t="s">
        <v>2381</v>
      </c>
      <c r="I2168">
        <v>1</v>
      </c>
      <c r="J2168" t="s">
        <v>2379</v>
      </c>
    </row>
    <row r="2169" spans="1:10" x14ac:dyDescent="0.35">
      <c r="A2169" t="s">
        <v>193</v>
      </c>
      <c r="B2169">
        <v>20.9</v>
      </c>
      <c r="C2169" t="str">
        <f t="shared" si="66"/>
        <v>Normal Weight</v>
      </c>
      <c r="D2169">
        <v>5.12</v>
      </c>
      <c r="E2169" t="str">
        <f t="shared" si="67"/>
        <v>Normal</v>
      </c>
      <c r="F2169" t="s">
        <v>2379</v>
      </c>
      <c r="G2169" t="s">
        <v>2379</v>
      </c>
      <c r="H2169" t="s">
        <v>2381</v>
      </c>
      <c r="I2169">
        <v>1</v>
      </c>
      <c r="J2169" t="s">
        <v>2379</v>
      </c>
    </row>
    <row r="2170" spans="1:10" x14ac:dyDescent="0.35">
      <c r="A2170" t="s">
        <v>192</v>
      </c>
      <c r="B2170">
        <v>34.4</v>
      </c>
      <c r="C2170" t="str">
        <f t="shared" si="66"/>
        <v>Obesity</v>
      </c>
      <c r="D2170">
        <v>4.04</v>
      </c>
      <c r="E2170" t="str">
        <f t="shared" si="67"/>
        <v>Normal</v>
      </c>
      <c r="F2170" t="s">
        <v>2379</v>
      </c>
      <c r="G2170" t="s">
        <v>2379</v>
      </c>
      <c r="H2170" t="s">
        <v>2379</v>
      </c>
      <c r="I2170">
        <v>0</v>
      </c>
      <c r="J2170" t="s">
        <v>2379</v>
      </c>
    </row>
    <row r="2171" spans="1:10" x14ac:dyDescent="0.35">
      <c r="A2171" t="s">
        <v>191</v>
      </c>
      <c r="B2171">
        <v>32.56</v>
      </c>
      <c r="C2171" t="str">
        <f t="shared" si="66"/>
        <v>Obesity</v>
      </c>
      <c r="D2171">
        <v>5.36</v>
      </c>
      <c r="E2171" t="str">
        <f t="shared" si="67"/>
        <v>Normal</v>
      </c>
      <c r="F2171" t="s">
        <v>2379</v>
      </c>
      <c r="G2171" t="s">
        <v>2379</v>
      </c>
      <c r="H2171" t="s">
        <v>2379</v>
      </c>
      <c r="I2171">
        <v>0</v>
      </c>
      <c r="J2171" t="s">
        <v>2379</v>
      </c>
    </row>
    <row r="2172" spans="1:10" x14ac:dyDescent="0.35">
      <c r="A2172" t="s">
        <v>190</v>
      </c>
      <c r="B2172">
        <v>27.98</v>
      </c>
      <c r="C2172" t="str">
        <f t="shared" si="66"/>
        <v>Overweight</v>
      </c>
      <c r="D2172">
        <v>4.38</v>
      </c>
      <c r="E2172" t="str">
        <f t="shared" si="67"/>
        <v>Normal</v>
      </c>
      <c r="F2172" t="s">
        <v>2379</v>
      </c>
      <c r="G2172" t="s">
        <v>2380</v>
      </c>
      <c r="H2172" t="s">
        <v>2379</v>
      </c>
      <c r="I2172">
        <v>1</v>
      </c>
      <c r="J2172" t="s">
        <v>2379</v>
      </c>
    </row>
    <row r="2173" spans="1:10" x14ac:dyDescent="0.35">
      <c r="A2173" t="s">
        <v>189</v>
      </c>
      <c r="B2173">
        <v>26.51</v>
      </c>
      <c r="C2173" t="str">
        <f t="shared" si="66"/>
        <v>Overweight</v>
      </c>
      <c r="D2173">
        <v>4.58</v>
      </c>
      <c r="E2173" t="str">
        <f t="shared" si="67"/>
        <v>Normal</v>
      </c>
      <c r="F2173" t="s">
        <v>2379</v>
      </c>
      <c r="G2173" t="s">
        <v>2379</v>
      </c>
      <c r="H2173" t="s">
        <v>2379</v>
      </c>
      <c r="I2173">
        <v>0</v>
      </c>
      <c r="J2173" t="s">
        <v>2379</v>
      </c>
    </row>
    <row r="2174" spans="1:10" x14ac:dyDescent="0.35">
      <c r="A2174" t="s">
        <v>188</v>
      </c>
      <c r="B2174">
        <v>29.734999999999999</v>
      </c>
      <c r="C2174" t="str">
        <f t="shared" si="66"/>
        <v>Overweight</v>
      </c>
      <c r="D2174">
        <v>11.92</v>
      </c>
      <c r="E2174" t="str">
        <f t="shared" si="67"/>
        <v>Diabetes</v>
      </c>
      <c r="F2174" t="s">
        <v>2379</v>
      </c>
      <c r="G2174" t="s">
        <v>2379</v>
      </c>
      <c r="H2174" t="s">
        <v>2379</v>
      </c>
      <c r="I2174">
        <v>0</v>
      </c>
      <c r="J2174" t="s">
        <v>2379</v>
      </c>
    </row>
    <row r="2175" spans="1:10" x14ac:dyDescent="0.35">
      <c r="A2175" t="s">
        <v>187</v>
      </c>
      <c r="B2175">
        <v>40.5</v>
      </c>
      <c r="C2175" t="str">
        <f t="shared" si="66"/>
        <v>Obesity</v>
      </c>
      <c r="D2175">
        <v>5.4</v>
      </c>
      <c r="E2175" t="str">
        <f t="shared" si="67"/>
        <v>Normal</v>
      </c>
      <c r="F2175" t="s">
        <v>2379</v>
      </c>
      <c r="G2175" t="s">
        <v>2379</v>
      </c>
      <c r="H2175" t="s">
        <v>2381</v>
      </c>
      <c r="I2175">
        <v>1</v>
      </c>
      <c r="J2175" t="s">
        <v>2379</v>
      </c>
    </row>
    <row r="2176" spans="1:10" x14ac:dyDescent="0.35">
      <c r="A2176" t="s">
        <v>186</v>
      </c>
      <c r="B2176">
        <v>25.64</v>
      </c>
      <c r="C2176" t="str">
        <f t="shared" si="66"/>
        <v>Overweight</v>
      </c>
      <c r="D2176">
        <v>4.76</v>
      </c>
      <c r="E2176" t="str">
        <f t="shared" si="67"/>
        <v>Normal</v>
      </c>
      <c r="F2176" t="s">
        <v>2379</v>
      </c>
      <c r="G2176" t="s">
        <v>2379</v>
      </c>
      <c r="H2176" t="s">
        <v>2379</v>
      </c>
      <c r="I2176">
        <v>1</v>
      </c>
      <c r="J2176" t="s">
        <v>2379</v>
      </c>
    </row>
    <row r="2177" spans="1:10" x14ac:dyDescent="0.35">
      <c r="A2177" t="s">
        <v>185</v>
      </c>
      <c r="B2177">
        <v>32.9</v>
      </c>
      <c r="C2177" t="str">
        <f t="shared" si="66"/>
        <v>Obesity</v>
      </c>
      <c r="D2177">
        <v>4.78</v>
      </c>
      <c r="E2177" t="str">
        <f t="shared" si="67"/>
        <v>Normal</v>
      </c>
      <c r="F2177" t="s">
        <v>2379</v>
      </c>
      <c r="G2177" t="s">
        <v>2379</v>
      </c>
      <c r="H2177" t="s">
        <v>2381</v>
      </c>
      <c r="I2177">
        <v>1</v>
      </c>
      <c r="J2177" t="s">
        <v>2379</v>
      </c>
    </row>
    <row r="2178" spans="1:10" x14ac:dyDescent="0.35">
      <c r="A2178" t="s">
        <v>184</v>
      </c>
      <c r="B2178">
        <v>29.8</v>
      </c>
      <c r="C2178" t="str">
        <f t="shared" si="66"/>
        <v>Overweight</v>
      </c>
      <c r="D2178">
        <v>4.26</v>
      </c>
      <c r="E2178" t="str">
        <f t="shared" si="67"/>
        <v>Normal</v>
      </c>
      <c r="F2178" t="s">
        <v>2379</v>
      </c>
      <c r="G2178" t="s">
        <v>2379</v>
      </c>
      <c r="H2178" t="s">
        <v>2381</v>
      </c>
      <c r="I2178">
        <v>1</v>
      </c>
      <c r="J2178" t="s">
        <v>2379</v>
      </c>
    </row>
    <row r="2179" spans="1:10" x14ac:dyDescent="0.35">
      <c r="A2179" t="s">
        <v>183</v>
      </c>
      <c r="B2179">
        <v>28.9</v>
      </c>
      <c r="C2179" t="str">
        <f t="shared" ref="C2179:C2242" si="68">IF(B2179&lt;18.5,"Underweight",
 IF(B2179&lt;=24.9,"Normal Weight",
 IF(B2179&lt;=29.9,"Overweight","Obesity")))</f>
        <v>Overweight</v>
      </c>
      <c r="D2179">
        <v>5.85</v>
      </c>
      <c r="E2179" t="str">
        <f t="shared" ref="E2179:E2242" si="69">IF(D2179&lt;5.7,"Normal",IF(D2179&lt;=6.4,"Prediabetes","Diabetes"))</f>
        <v>Prediabetes</v>
      </c>
      <c r="F2179" t="s">
        <v>2379</v>
      </c>
      <c r="G2179" t="s">
        <v>2379</v>
      </c>
      <c r="H2179" t="s">
        <v>2381</v>
      </c>
      <c r="I2179">
        <v>1</v>
      </c>
      <c r="J2179" t="s">
        <v>2379</v>
      </c>
    </row>
    <row r="2180" spans="1:10" x14ac:dyDescent="0.35">
      <c r="A2180" t="s">
        <v>182</v>
      </c>
      <c r="B2180">
        <v>24.7</v>
      </c>
      <c r="C2180" t="str">
        <f t="shared" si="68"/>
        <v>Normal Weight</v>
      </c>
      <c r="D2180">
        <v>5.32</v>
      </c>
      <c r="E2180" t="str">
        <f t="shared" si="69"/>
        <v>Normal</v>
      </c>
      <c r="F2180" t="s">
        <v>2379</v>
      </c>
      <c r="G2180" t="s">
        <v>2379</v>
      </c>
      <c r="H2180" t="s">
        <v>2381</v>
      </c>
      <c r="I2180">
        <v>1</v>
      </c>
      <c r="J2180" t="s">
        <v>2379</v>
      </c>
    </row>
    <row r="2181" spans="1:10" x14ac:dyDescent="0.35">
      <c r="A2181" t="s">
        <v>181</v>
      </c>
      <c r="B2181">
        <v>20.6</v>
      </c>
      <c r="C2181" t="str">
        <f t="shared" si="68"/>
        <v>Normal Weight</v>
      </c>
      <c r="D2181">
        <v>5.14</v>
      </c>
      <c r="E2181" t="str">
        <f t="shared" si="69"/>
        <v>Normal</v>
      </c>
      <c r="F2181" t="s">
        <v>2379</v>
      </c>
      <c r="G2181" t="s">
        <v>2379</v>
      </c>
      <c r="H2181" t="s">
        <v>2381</v>
      </c>
      <c r="I2181">
        <v>1</v>
      </c>
      <c r="J2181" t="s">
        <v>2379</v>
      </c>
    </row>
    <row r="2182" spans="1:10" x14ac:dyDescent="0.35">
      <c r="A2182" t="s">
        <v>180</v>
      </c>
      <c r="B2182">
        <v>18.600000000000001</v>
      </c>
      <c r="C2182" t="str">
        <f t="shared" si="68"/>
        <v>Normal Weight</v>
      </c>
      <c r="D2182">
        <v>5</v>
      </c>
      <c r="E2182" t="str">
        <f t="shared" si="69"/>
        <v>Normal</v>
      </c>
      <c r="F2182" t="s">
        <v>2379</v>
      </c>
      <c r="G2182" t="s">
        <v>2379</v>
      </c>
      <c r="H2182" t="s">
        <v>2381</v>
      </c>
      <c r="I2182">
        <v>1</v>
      </c>
      <c r="J2182" t="s">
        <v>2379</v>
      </c>
    </row>
    <row r="2183" spans="1:10" x14ac:dyDescent="0.35">
      <c r="A2183" t="s">
        <v>179</v>
      </c>
      <c r="B2183">
        <v>17.8</v>
      </c>
      <c r="C2183" t="str">
        <f t="shared" si="68"/>
        <v>Underweight</v>
      </c>
      <c r="D2183">
        <v>4.55</v>
      </c>
      <c r="E2183" t="str">
        <f t="shared" si="69"/>
        <v>Normal</v>
      </c>
      <c r="F2183" t="s">
        <v>2379</v>
      </c>
      <c r="G2183" t="s">
        <v>2379</v>
      </c>
      <c r="H2183" t="s">
        <v>2381</v>
      </c>
      <c r="I2183">
        <v>1</v>
      </c>
      <c r="J2183" t="s">
        <v>2379</v>
      </c>
    </row>
    <row r="2184" spans="1:10" x14ac:dyDescent="0.35">
      <c r="A2184" t="s">
        <v>178</v>
      </c>
      <c r="B2184">
        <v>35.200000000000003</v>
      </c>
      <c r="C2184" t="str">
        <f t="shared" si="68"/>
        <v>Obesity</v>
      </c>
      <c r="D2184">
        <v>5.97</v>
      </c>
      <c r="E2184" t="str">
        <f t="shared" si="69"/>
        <v>Prediabetes</v>
      </c>
      <c r="F2184" t="s">
        <v>2379</v>
      </c>
      <c r="G2184" t="s">
        <v>2380</v>
      </c>
      <c r="H2184" t="s">
        <v>2379</v>
      </c>
      <c r="I2184">
        <v>1</v>
      </c>
      <c r="J2184" t="s">
        <v>2379</v>
      </c>
    </row>
    <row r="2185" spans="1:10" x14ac:dyDescent="0.35">
      <c r="A2185" t="s">
        <v>177</v>
      </c>
      <c r="B2185">
        <v>33.770000000000003</v>
      </c>
      <c r="C2185" t="str">
        <f t="shared" si="68"/>
        <v>Obesity</v>
      </c>
      <c r="D2185">
        <v>4.0199999999999996</v>
      </c>
      <c r="E2185" t="str">
        <f t="shared" si="69"/>
        <v>Normal</v>
      </c>
      <c r="F2185" t="s">
        <v>2379</v>
      </c>
      <c r="G2185" t="s">
        <v>2380</v>
      </c>
      <c r="H2185" t="s">
        <v>2379</v>
      </c>
      <c r="I2185">
        <v>1</v>
      </c>
      <c r="J2185" t="s">
        <v>2379</v>
      </c>
    </row>
    <row r="2186" spans="1:10" x14ac:dyDescent="0.35">
      <c r="A2186" t="s">
        <v>176</v>
      </c>
      <c r="B2186">
        <v>30.03</v>
      </c>
      <c r="C2186" t="str">
        <f t="shared" si="68"/>
        <v>Obesity</v>
      </c>
      <c r="D2186">
        <v>4.04</v>
      </c>
      <c r="E2186" t="str">
        <f t="shared" si="69"/>
        <v>Normal</v>
      </c>
      <c r="F2186" t="s">
        <v>2379</v>
      </c>
      <c r="G2186" t="s">
        <v>2380</v>
      </c>
      <c r="H2186" t="s">
        <v>2379</v>
      </c>
      <c r="I2186">
        <v>1</v>
      </c>
      <c r="J2186" t="s">
        <v>2379</v>
      </c>
    </row>
    <row r="2187" spans="1:10" x14ac:dyDescent="0.35">
      <c r="A2187" t="s">
        <v>175</v>
      </c>
      <c r="B2187">
        <v>29.37</v>
      </c>
      <c r="C2187" t="str">
        <f t="shared" si="68"/>
        <v>Overweight</v>
      </c>
      <c r="D2187">
        <v>5.54</v>
      </c>
      <c r="E2187" t="str">
        <f t="shared" si="69"/>
        <v>Normal</v>
      </c>
      <c r="F2187" t="s">
        <v>2379</v>
      </c>
      <c r="G2187" t="s">
        <v>2380</v>
      </c>
      <c r="H2187" t="s">
        <v>2379</v>
      </c>
      <c r="I2187">
        <v>1</v>
      </c>
      <c r="J2187" t="s">
        <v>2379</v>
      </c>
    </row>
    <row r="2188" spans="1:10" x14ac:dyDescent="0.35">
      <c r="A2188" t="s">
        <v>174</v>
      </c>
      <c r="B2188">
        <v>28.5</v>
      </c>
      <c r="C2188" t="str">
        <f t="shared" si="68"/>
        <v>Overweight</v>
      </c>
      <c r="D2188">
        <v>4.03</v>
      </c>
      <c r="E2188" t="str">
        <f t="shared" si="69"/>
        <v>Normal</v>
      </c>
      <c r="F2188" t="s">
        <v>2379</v>
      </c>
      <c r="G2188" t="s">
        <v>2380</v>
      </c>
      <c r="H2188" t="s">
        <v>2379</v>
      </c>
      <c r="I2188">
        <v>1</v>
      </c>
      <c r="J2188" t="s">
        <v>2379</v>
      </c>
    </row>
    <row r="2189" spans="1:10" x14ac:dyDescent="0.35">
      <c r="A2189" t="s">
        <v>173</v>
      </c>
      <c r="B2189">
        <v>23.32</v>
      </c>
      <c r="C2189" t="str">
        <f t="shared" si="68"/>
        <v>Normal Weight</v>
      </c>
      <c r="D2189">
        <v>5.62</v>
      </c>
      <c r="E2189" t="str">
        <f t="shared" si="69"/>
        <v>Normal</v>
      </c>
      <c r="F2189" t="s">
        <v>2379</v>
      </c>
      <c r="G2189" t="s">
        <v>2380</v>
      </c>
      <c r="H2189" t="s">
        <v>2379</v>
      </c>
      <c r="I2189">
        <v>1</v>
      </c>
      <c r="J2189" t="s">
        <v>2379</v>
      </c>
    </row>
    <row r="2190" spans="1:10" x14ac:dyDescent="0.35">
      <c r="A2190" t="s">
        <v>172</v>
      </c>
      <c r="B2190">
        <v>26.125</v>
      </c>
      <c r="C2190" t="str">
        <f t="shared" si="68"/>
        <v>Overweight</v>
      </c>
      <c r="D2190">
        <v>5.27</v>
      </c>
      <c r="E2190" t="str">
        <f t="shared" si="69"/>
        <v>Normal</v>
      </c>
      <c r="F2190" t="s">
        <v>2379</v>
      </c>
      <c r="G2190" t="s">
        <v>2380</v>
      </c>
      <c r="H2190" t="s">
        <v>2379</v>
      </c>
      <c r="I2190">
        <v>1</v>
      </c>
      <c r="J2190" t="s">
        <v>2379</v>
      </c>
    </row>
    <row r="2191" spans="1:10" x14ac:dyDescent="0.35">
      <c r="A2191" t="s">
        <v>171</v>
      </c>
      <c r="B2191">
        <v>25.46</v>
      </c>
      <c r="C2191" t="str">
        <f t="shared" si="68"/>
        <v>Overweight</v>
      </c>
      <c r="D2191">
        <v>5.18</v>
      </c>
      <c r="E2191" t="str">
        <f t="shared" si="69"/>
        <v>Normal</v>
      </c>
      <c r="F2191" t="s">
        <v>2379</v>
      </c>
      <c r="G2191" t="s">
        <v>2380</v>
      </c>
      <c r="H2191" t="s">
        <v>2379</v>
      </c>
      <c r="I2191">
        <v>1</v>
      </c>
      <c r="J2191" t="s">
        <v>2379</v>
      </c>
    </row>
    <row r="2192" spans="1:10" x14ac:dyDescent="0.35">
      <c r="A2192" t="s">
        <v>170</v>
      </c>
      <c r="B2192">
        <v>23.75</v>
      </c>
      <c r="C2192" t="str">
        <f t="shared" si="68"/>
        <v>Normal Weight</v>
      </c>
      <c r="D2192">
        <v>5.27</v>
      </c>
      <c r="E2192" t="str">
        <f t="shared" si="69"/>
        <v>Normal</v>
      </c>
      <c r="F2192" t="s">
        <v>2379</v>
      </c>
      <c r="G2192" t="s">
        <v>2380</v>
      </c>
      <c r="H2192" t="s">
        <v>2379</v>
      </c>
      <c r="I2192">
        <v>1</v>
      </c>
      <c r="J2192" t="s">
        <v>2379</v>
      </c>
    </row>
    <row r="2193" spans="1:10" x14ac:dyDescent="0.35">
      <c r="A2193" t="s">
        <v>168</v>
      </c>
      <c r="B2193">
        <v>23.085000000000001</v>
      </c>
      <c r="C2193" t="str">
        <f t="shared" si="68"/>
        <v>Normal Weight</v>
      </c>
      <c r="D2193">
        <v>5.62</v>
      </c>
      <c r="E2193" t="str">
        <f t="shared" si="69"/>
        <v>Normal</v>
      </c>
      <c r="F2193" t="s">
        <v>2379</v>
      </c>
      <c r="G2193" t="s">
        <v>2380</v>
      </c>
      <c r="H2193" t="s">
        <v>2379</v>
      </c>
      <c r="I2193">
        <v>1</v>
      </c>
      <c r="J2193" t="s">
        <v>2379</v>
      </c>
    </row>
    <row r="2194" spans="1:10" x14ac:dyDescent="0.35">
      <c r="A2194" t="s">
        <v>166</v>
      </c>
      <c r="B2194">
        <v>22.99</v>
      </c>
      <c r="C2194" t="str">
        <f t="shared" si="68"/>
        <v>Normal Weight</v>
      </c>
      <c r="D2194">
        <v>5.0599999999999996</v>
      </c>
      <c r="E2194" t="str">
        <f t="shared" si="69"/>
        <v>Normal</v>
      </c>
      <c r="F2194" t="s">
        <v>2379</v>
      </c>
      <c r="G2194" t="s">
        <v>2380</v>
      </c>
      <c r="H2194" t="s">
        <v>2379</v>
      </c>
      <c r="I2194">
        <v>1</v>
      </c>
      <c r="J2194" t="s">
        <v>2379</v>
      </c>
    </row>
    <row r="2195" spans="1:10" x14ac:dyDescent="0.35">
      <c r="A2195" t="s">
        <v>164</v>
      </c>
      <c r="B2195">
        <v>21.47</v>
      </c>
      <c r="C2195" t="str">
        <f t="shared" si="68"/>
        <v>Normal Weight</v>
      </c>
      <c r="D2195">
        <v>4.6900000000000004</v>
      </c>
      <c r="E2195" t="str">
        <f t="shared" si="69"/>
        <v>Normal</v>
      </c>
      <c r="F2195" t="s">
        <v>2379</v>
      </c>
      <c r="G2195" t="s">
        <v>2380</v>
      </c>
      <c r="H2195" t="s">
        <v>2379</v>
      </c>
      <c r="I2195">
        <v>1</v>
      </c>
      <c r="J2195" t="s">
        <v>2379</v>
      </c>
    </row>
    <row r="2196" spans="1:10" x14ac:dyDescent="0.35">
      <c r="A2196" t="s">
        <v>162</v>
      </c>
      <c r="B2196">
        <v>15.96</v>
      </c>
      <c r="C2196" t="str">
        <f t="shared" si="68"/>
        <v>Underweight</v>
      </c>
      <c r="D2196">
        <v>5.44</v>
      </c>
      <c r="E2196" t="str">
        <f t="shared" si="69"/>
        <v>Normal</v>
      </c>
      <c r="F2196" t="s">
        <v>2379</v>
      </c>
      <c r="G2196" t="s">
        <v>2380</v>
      </c>
      <c r="H2196" t="s">
        <v>2379</v>
      </c>
      <c r="I2196">
        <v>1</v>
      </c>
      <c r="J2196" t="s">
        <v>2379</v>
      </c>
    </row>
    <row r="2197" spans="1:10" x14ac:dyDescent="0.35">
      <c r="A2197" t="s">
        <v>161</v>
      </c>
      <c r="B2197">
        <v>39.5</v>
      </c>
      <c r="C2197" t="str">
        <f t="shared" si="68"/>
        <v>Obesity</v>
      </c>
      <c r="D2197">
        <v>5.05</v>
      </c>
      <c r="E2197" t="str">
        <f t="shared" si="69"/>
        <v>Normal</v>
      </c>
      <c r="F2197" t="s">
        <v>2379</v>
      </c>
      <c r="G2197" t="s">
        <v>2380</v>
      </c>
      <c r="H2197" t="s">
        <v>2379</v>
      </c>
      <c r="I2197">
        <v>1</v>
      </c>
      <c r="J2197" t="s">
        <v>2379</v>
      </c>
    </row>
    <row r="2198" spans="1:10" x14ac:dyDescent="0.35">
      <c r="A2198" t="s">
        <v>160</v>
      </c>
      <c r="B2198">
        <v>33.770000000000003</v>
      </c>
      <c r="C2198" t="str">
        <f t="shared" si="68"/>
        <v>Obesity</v>
      </c>
      <c r="D2198">
        <v>6</v>
      </c>
      <c r="E2198" t="str">
        <f t="shared" si="69"/>
        <v>Prediabetes</v>
      </c>
      <c r="F2198" t="s">
        <v>2379</v>
      </c>
      <c r="G2198" t="s">
        <v>2380</v>
      </c>
      <c r="H2198" t="s">
        <v>2379</v>
      </c>
      <c r="I2198">
        <v>1</v>
      </c>
      <c r="J2198" t="s">
        <v>2379</v>
      </c>
    </row>
    <row r="2199" spans="1:10" x14ac:dyDescent="0.35">
      <c r="A2199" t="s">
        <v>159</v>
      </c>
      <c r="B2199">
        <v>26.84</v>
      </c>
      <c r="C2199" t="str">
        <f t="shared" si="68"/>
        <v>Overweight</v>
      </c>
      <c r="D2199">
        <v>5.99</v>
      </c>
      <c r="E2199" t="str">
        <f t="shared" si="69"/>
        <v>Prediabetes</v>
      </c>
      <c r="F2199" t="s">
        <v>2381</v>
      </c>
      <c r="G2199" t="s">
        <v>2380</v>
      </c>
      <c r="H2199" t="s">
        <v>2379</v>
      </c>
      <c r="I2199">
        <v>1</v>
      </c>
      <c r="J2199" t="s">
        <v>2379</v>
      </c>
    </row>
    <row r="2200" spans="1:10" x14ac:dyDescent="0.35">
      <c r="A2200" t="s">
        <v>158</v>
      </c>
      <c r="B2200">
        <v>35.53</v>
      </c>
      <c r="C2200" t="str">
        <f t="shared" si="68"/>
        <v>Obesity</v>
      </c>
      <c r="D2200">
        <v>4.3600000000000003</v>
      </c>
      <c r="E2200" t="str">
        <f t="shared" si="69"/>
        <v>Normal</v>
      </c>
      <c r="F2200" t="s">
        <v>2379</v>
      </c>
      <c r="G2200" t="s">
        <v>2379</v>
      </c>
      <c r="H2200" t="s">
        <v>2381</v>
      </c>
      <c r="I2200">
        <v>1</v>
      </c>
      <c r="J2200" t="s">
        <v>2379</v>
      </c>
    </row>
    <row r="2201" spans="1:10" x14ac:dyDescent="0.35">
      <c r="A2201" t="s">
        <v>157</v>
      </c>
      <c r="B2201">
        <v>30.59</v>
      </c>
      <c r="C2201" t="str">
        <f t="shared" si="68"/>
        <v>Obesity</v>
      </c>
      <c r="D2201">
        <v>4.41</v>
      </c>
      <c r="E2201" t="str">
        <f t="shared" si="69"/>
        <v>Normal</v>
      </c>
      <c r="F2201" t="s">
        <v>2379</v>
      </c>
      <c r="G2201" t="s">
        <v>2379</v>
      </c>
      <c r="H2201" t="s">
        <v>2381</v>
      </c>
      <c r="I2201">
        <v>1</v>
      </c>
      <c r="J2201" t="s">
        <v>2379</v>
      </c>
    </row>
    <row r="2202" spans="1:10" x14ac:dyDescent="0.35">
      <c r="A2202" t="s">
        <v>156</v>
      </c>
      <c r="B2202">
        <v>30.59</v>
      </c>
      <c r="C2202" t="str">
        <f t="shared" si="68"/>
        <v>Obesity</v>
      </c>
      <c r="D2202">
        <v>4.17</v>
      </c>
      <c r="E2202" t="str">
        <f t="shared" si="69"/>
        <v>Normal</v>
      </c>
      <c r="F2202" t="s">
        <v>2379</v>
      </c>
      <c r="G2202" t="s">
        <v>2379</v>
      </c>
      <c r="H2202" t="s">
        <v>2381</v>
      </c>
      <c r="I2202">
        <v>1</v>
      </c>
      <c r="J2202" t="s">
        <v>2379</v>
      </c>
    </row>
    <row r="2203" spans="1:10" x14ac:dyDescent="0.35">
      <c r="A2203" t="s">
        <v>155</v>
      </c>
      <c r="B2203">
        <v>27.835000000000001</v>
      </c>
      <c r="C2203" t="str">
        <f t="shared" si="68"/>
        <v>Overweight</v>
      </c>
      <c r="D2203">
        <v>4.4400000000000004</v>
      </c>
      <c r="E2203" t="str">
        <f t="shared" si="69"/>
        <v>Normal</v>
      </c>
      <c r="F2203" t="s">
        <v>2379</v>
      </c>
      <c r="G2203" t="s">
        <v>2379</v>
      </c>
      <c r="H2203" t="s">
        <v>2381</v>
      </c>
      <c r="I2203">
        <v>1</v>
      </c>
      <c r="J2203" t="s">
        <v>2379</v>
      </c>
    </row>
    <row r="2204" spans="1:10" x14ac:dyDescent="0.35">
      <c r="A2204" t="s">
        <v>154</v>
      </c>
      <c r="B2204">
        <v>40.26</v>
      </c>
      <c r="C2204" t="str">
        <f t="shared" si="68"/>
        <v>Obesity</v>
      </c>
      <c r="D2204">
        <v>5.52</v>
      </c>
      <c r="E2204" t="str">
        <f t="shared" si="69"/>
        <v>Normal</v>
      </c>
      <c r="F2204" t="s">
        <v>2379</v>
      </c>
      <c r="G2204" t="s">
        <v>2380</v>
      </c>
      <c r="H2204" t="s">
        <v>2379</v>
      </c>
      <c r="I2204">
        <v>1</v>
      </c>
      <c r="J2204" t="s">
        <v>2379</v>
      </c>
    </row>
    <row r="2205" spans="1:10" x14ac:dyDescent="0.35">
      <c r="A2205" t="s">
        <v>153</v>
      </c>
      <c r="B2205">
        <v>39.82</v>
      </c>
      <c r="C2205" t="str">
        <f t="shared" si="68"/>
        <v>Obesity</v>
      </c>
      <c r="D2205">
        <v>6.01</v>
      </c>
      <c r="E2205" t="str">
        <f t="shared" si="69"/>
        <v>Prediabetes</v>
      </c>
      <c r="F2205" t="s">
        <v>2379</v>
      </c>
      <c r="G2205" t="s">
        <v>2380</v>
      </c>
      <c r="H2205" t="s">
        <v>2379</v>
      </c>
      <c r="I2205">
        <v>1</v>
      </c>
      <c r="J2205" t="s">
        <v>2379</v>
      </c>
    </row>
    <row r="2206" spans="1:10" x14ac:dyDescent="0.35">
      <c r="A2206" t="s">
        <v>152</v>
      </c>
      <c r="B2206">
        <v>39.159999999999997</v>
      </c>
      <c r="C2206" t="str">
        <f t="shared" si="68"/>
        <v>Obesity</v>
      </c>
      <c r="D2206">
        <v>5.81</v>
      </c>
      <c r="E2206" t="str">
        <f t="shared" si="69"/>
        <v>Prediabetes</v>
      </c>
      <c r="F2206" t="s">
        <v>2379</v>
      </c>
      <c r="G2206" t="s">
        <v>2380</v>
      </c>
      <c r="H2206" t="s">
        <v>2379</v>
      </c>
      <c r="I2206">
        <v>1</v>
      </c>
      <c r="J2206" t="s">
        <v>2379</v>
      </c>
    </row>
    <row r="2207" spans="1:10" x14ac:dyDescent="0.35">
      <c r="A2207" t="s">
        <v>151</v>
      </c>
      <c r="B2207">
        <v>25.555</v>
      </c>
      <c r="C2207" t="str">
        <f t="shared" si="68"/>
        <v>Overweight</v>
      </c>
      <c r="D2207">
        <v>4.37</v>
      </c>
      <c r="E2207" t="str">
        <f t="shared" si="69"/>
        <v>Normal</v>
      </c>
      <c r="F2207" t="s">
        <v>2379</v>
      </c>
      <c r="G2207" t="s">
        <v>2379</v>
      </c>
      <c r="H2207" t="s">
        <v>2381</v>
      </c>
      <c r="I2207">
        <v>1</v>
      </c>
      <c r="J2207" t="s">
        <v>2379</v>
      </c>
    </row>
    <row r="2208" spans="1:10" x14ac:dyDescent="0.35">
      <c r="A2208" t="s">
        <v>150</v>
      </c>
      <c r="B2208">
        <v>25.175000000000001</v>
      </c>
      <c r="C2208" t="str">
        <f t="shared" si="68"/>
        <v>Overweight</v>
      </c>
      <c r="D2208">
        <v>5.74</v>
      </c>
      <c r="E2208" t="str">
        <f t="shared" si="69"/>
        <v>Prediabetes</v>
      </c>
      <c r="F2208" t="s">
        <v>2379</v>
      </c>
      <c r="G2208" t="s">
        <v>2379</v>
      </c>
      <c r="H2208" t="s">
        <v>2381</v>
      </c>
      <c r="I2208">
        <v>1</v>
      </c>
      <c r="J2208" t="s">
        <v>2379</v>
      </c>
    </row>
    <row r="2209" spans="1:10" x14ac:dyDescent="0.35">
      <c r="A2209" t="s">
        <v>149</v>
      </c>
      <c r="B2209">
        <v>38.28</v>
      </c>
      <c r="C2209" t="str">
        <f t="shared" si="68"/>
        <v>Obesity</v>
      </c>
      <c r="D2209">
        <v>5.39</v>
      </c>
      <c r="E2209" t="str">
        <f t="shared" si="69"/>
        <v>Normal</v>
      </c>
      <c r="F2209" t="s">
        <v>2379</v>
      </c>
      <c r="G2209" t="s">
        <v>2380</v>
      </c>
      <c r="H2209" t="s">
        <v>2379</v>
      </c>
      <c r="I2209">
        <v>1</v>
      </c>
      <c r="J2209" t="s">
        <v>2379</v>
      </c>
    </row>
    <row r="2210" spans="1:10" x14ac:dyDescent="0.35">
      <c r="A2210" t="s">
        <v>148</v>
      </c>
      <c r="B2210">
        <v>38.17</v>
      </c>
      <c r="C2210" t="str">
        <f t="shared" si="68"/>
        <v>Obesity</v>
      </c>
      <c r="D2210">
        <v>4.07</v>
      </c>
      <c r="E2210" t="str">
        <f t="shared" si="69"/>
        <v>Normal</v>
      </c>
      <c r="F2210" t="s">
        <v>2379</v>
      </c>
      <c r="G2210" t="s">
        <v>2380</v>
      </c>
      <c r="H2210" t="s">
        <v>2379</v>
      </c>
      <c r="I2210">
        <v>1</v>
      </c>
      <c r="J2210" t="s">
        <v>2379</v>
      </c>
    </row>
    <row r="2211" spans="1:10" x14ac:dyDescent="0.35">
      <c r="A2211" t="s">
        <v>147</v>
      </c>
      <c r="B2211">
        <v>36.85</v>
      </c>
      <c r="C2211" t="str">
        <f t="shared" si="68"/>
        <v>Obesity</v>
      </c>
      <c r="D2211">
        <v>5.49</v>
      </c>
      <c r="E2211" t="str">
        <f t="shared" si="69"/>
        <v>Normal</v>
      </c>
      <c r="F2211" t="s">
        <v>2379</v>
      </c>
      <c r="G2211" t="s">
        <v>2380</v>
      </c>
      <c r="H2211" t="s">
        <v>2379</v>
      </c>
      <c r="I2211">
        <v>1</v>
      </c>
      <c r="J2211" t="s">
        <v>2379</v>
      </c>
    </row>
    <row r="2212" spans="1:10" x14ac:dyDescent="0.35">
      <c r="A2212" t="s">
        <v>146</v>
      </c>
      <c r="B2212">
        <v>22.61</v>
      </c>
      <c r="C2212" t="str">
        <f t="shared" si="68"/>
        <v>Normal Weight</v>
      </c>
      <c r="D2212">
        <v>5.68</v>
      </c>
      <c r="E2212" t="str">
        <f t="shared" si="69"/>
        <v>Normal</v>
      </c>
      <c r="F2212" t="s">
        <v>2379</v>
      </c>
      <c r="G2212" t="s">
        <v>2379</v>
      </c>
      <c r="H2212" t="s">
        <v>2381</v>
      </c>
      <c r="I2212">
        <v>1</v>
      </c>
      <c r="J2212" t="s">
        <v>2379</v>
      </c>
    </row>
    <row r="2213" spans="1:10" x14ac:dyDescent="0.35">
      <c r="A2213" t="s">
        <v>145</v>
      </c>
      <c r="B2213">
        <v>21.754999999999999</v>
      </c>
      <c r="C2213" t="str">
        <f t="shared" si="68"/>
        <v>Normal Weight</v>
      </c>
      <c r="D2213">
        <v>6.09</v>
      </c>
      <c r="E2213" t="str">
        <f t="shared" si="69"/>
        <v>Prediabetes</v>
      </c>
      <c r="F2213" t="s">
        <v>2379</v>
      </c>
      <c r="G2213" t="s">
        <v>2379</v>
      </c>
      <c r="H2213" t="s">
        <v>2381</v>
      </c>
      <c r="I2213">
        <v>1</v>
      </c>
      <c r="J2213" t="s">
        <v>2379</v>
      </c>
    </row>
    <row r="2214" spans="1:10" x14ac:dyDescent="0.35">
      <c r="A2214" t="s">
        <v>144</v>
      </c>
      <c r="B2214">
        <v>20.425000000000001</v>
      </c>
      <c r="C2214" t="str">
        <f t="shared" si="68"/>
        <v>Normal Weight</v>
      </c>
      <c r="D2214">
        <v>5.53</v>
      </c>
      <c r="E2214" t="str">
        <f t="shared" si="69"/>
        <v>Normal</v>
      </c>
      <c r="F2214" t="s">
        <v>2379</v>
      </c>
      <c r="G2214" t="s">
        <v>2379</v>
      </c>
      <c r="H2214" t="s">
        <v>2381</v>
      </c>
      <c r="I2214">
        <v>1</v>
      </c>
      <c r="J2214" t="s">
        <v>2379</v>
      </c>
    </row>
    <row r="2215" spans="1:10" x14ac:dyDescent="0.35">
      <c r="A2215" t="s">
        <v>143</v>
      </c>
      <c r="B2215">
        <v>31.35</v>
      </c>
      <c r="C2215" t="str">
        <f t="shared" si="68"/>
        <v>Obesity</v>
      </c>
      <c r="D2215">
        <v>4.28</v>
      </c>
      <c r="E2215" t="str">
        <f t="shared" si="69"/>
        <v>Normal</v>
      </c>
      <c r="F2215" t="s">
        <v>2379</v>
      </c>
      <c r="G2215" t="s">
        <v>2380</v>
      </c>
      <c r="H2215" t="s">
        <v>2379</v>
      </c>
      <c r="I2215">
        <v>1</v>
      </c>
      <c r="J2215" t="s">
        <v>2379</v>
      </c>
    </row>
    <row r="2216" spans="1:10" x14ac:dyDescent="0.35">
      <c r="A2216" t="s">
        <v>142</v>
      </c>
      <c r="B2216">
        <v>31.13</v>
      </c>
      <c r="C2216" t="str">
        <f t="shared" si="68"/>
        <v>Obesity</v>
      </c>
      <c r="D2216">
        <v>6.01</v>
      </c>
      <c r="E2216" t="str">
        <f t="shared" si="69"/>
        <v>Prediabetes</v>
      </c>
      <c r="F2216" t="s">
        <v>2379</v>
      </c>
      <c r="G2216" t="s">
        <v>2380</v>
      </c>
      <c r="H2216" t="s">
        <v>2379</v>
      </c>
      <c r="I2216">
        <v>1</v>
      </c>
      <c r="J2216" t="s">
        <v>2379</v>
      </c>
    </row>
    <row r="2217" spans="1:10" x14ac:dyDescent="0.35">
      <c r="A2217" t="s">
        <v>141</v>
      </c>
      <c r="B2217">
        <v>17.48</v>
      </c>
      <c r="C2217" t="str">
        <f t="shared" si="68"/>
        <v>Underweight</v>
      </c>
      <c r="D2217">
        <v>4.59</v>
      </c>
      <c r="E2217" t="str">
        <f t="shared" si="69"/>
        <v>Normal</v>
      </c>
      <c r="F2217" t="s">
        <v>2379</v>
      </c>
      <c r="G2217" t="s">
        <v>2379</v>
      </c>
      <c r="H2217" t="s">
        <v>2381</v>
      </c>
      <c r="I2217">
        <v>1</v>
      </c>
      <c r="J2217" t="s">
        <v>2379</v>
      </c>
    </row>
    <row r="2218" spans="1:10" x14ac:dyDescent="0.35">
      <c r="A2218" t="s">
        <v>140</v>
      </c>
      <c r="B2218">
        <v>22.57</v>
      </c>
      <c r="C2218" t="str">
        <f t="shared" si="68"/>
        <v>Normal Weight</v>
      </c>
      <c r="D2218">
        <v>5.8</v>
      </c>
      <c r="E2218" t="str">
        <f t="shared" si="69"/>
        <v>Prediabetes</v>
      </c>
      <c r="F2218" t="s">
        <v>2381</v>
      </c>
      <c r="G2218" t="s">
        <v>2379</v>
      </c>
      <c r="H2218" t="s">
        <v>2379</v>
      </c>
      <c r="I2218">
        <v>1</v>
      </c>
      <c r="J2218" t="s">
        <v>2379</v>
      </c>
    </row>
    <row r="2219" spans="1:10" x14ac:dyDescent="0.35">
      <c r="A2219" t="s">
        <v>139</v>
      </c>
      <c r="B2219">
        <v>26.73</v>
      </c>
      <c r="C2219" t="str">
        <f t="shared" si="68"/>
        <v>Overweight</v>
      </c>
      <c r="D2219">
        <v>5.08</v>
      </c>
      <c r="E2219" t="str">
        <f t="shared" si="69"/>
        <v>Normal</v>
      </c>
      <c r="F2219" t="s">
        <v>2379</v>
      </c>
      <c r="G2219" t="s">
        <v>2380</v>
      </c>
      <c r="H2219" t="s">
        <v>2379</v>
      </c>
      <c r="I2219">
        <v>1</v>
      </c>
      <c r="J2219" t="s">
        <v>2379</v>
      </c>
    </row>
    <row r="2220" spans="1:10" x14ac:dyDescent="0.35">
      <c r="A2220" t="s">
        <v>138</v>
      </c>
      <c r="B2220">
        <v>20.79</v>
      </c>
      <c r="C2220" t="str">
        <f t="shared" si="68"/>
        <v>Normal Weight</v>
      </c>
      <c r="D2220">
        <v>5.84</v>
      </c>
      <c r="E2220" t="str">
        <f t="shared" si="69"/>
        <v>Prediabetes</v>
      </c>
      <c r="F2220" t="s">
        <v>2379</v>
      </c>
      <c r="G2220" t="s">
        <v>2380</v>
      </c>
      <c r="H2220" t="s">
        <v>2379</v>
      </c>
      <c r="I2220">
        <v>1</v>
      </c>
      <c r="J2220" t="s">
        <v>2379</v>
      </c>
    </row>
    <row r="2221" spans="1:10" x14ac:dyDescent="0.35">
      <c r="A2221" t="s">
        <v>137</v>
      </c>
      <c r="B2221">
        <v>20.149999999999999</v>
      </c>
      <c r="C2221" t="str">
        <f t="shared" si="68"/>
        <v>Normal Weight</v>
      </c>
      <c r="D2221">
        <v>4.1500000000000004</v>
      </c>
      <c r="E2221" t="str">
        <f t="shared" si="69"/>
        <v>Normal</v>
      </c>
      <c r="F2221" t="s">
        <v>2379</v>
      </c>
      <c r="G2221" t="s">
        <v>2379</v>
      </c>
      <c r="H2221" t="s">
        <v>2379</v>
      </c>
      <c r="I2221">
        <v>1</v>
      </c>
      <c r="J2221" t="s">
        <v>2379</v>
      </c>
    </row>
    <row r="2222" spans="1:10" x14ac:dyDescent="0.35">
      <c r="A2222" t="s">
        <v>136</v>
      </c>
      <c r="B2222">
        <v>36.85</v>
      </c>
      <c r="C2222" t="str">
        <f t="shared" si="68"/>
        <v>Obesity</v>
      </c>
      <c r="D2222">
        <v>4.3600000000000003</v>
      </c>
      <c r="E2222" t="str">
        <f t="shared" si="69"/>
        <v>Normal</v>
      </c>
      <c r="F2222" t="s">
        <v>2381</v>
      </c>
      <c r="G2222" t="s">
        <v>2379</v>
      </c>
      <c r="H2222" t="s">
        <v>2379</v>
      </c>
      <c r="I2222">
        <v>0</v>
      </c>
      <c r="J2222" t="s">
        <v>2379</v>
      </c>
    </row>
    <row r="2223" spans="1:10" x14ac:dyDescent="0.35">
      <c r="A2223" t="s">
        <v>135</v>
      </c>
      <c r="B2223">
        <v>35.53</v>
      </c>
      <c r="C2223" t="str">
        <f t="shared" si="68"/>
        <v>Obesity</v>
      </c>
      <c r="D2223">
        <v>4.55</v>
      </c>
      <c r="E2223" t="str">
        <f t="shared" si="69"/>
        <v>Normal</v>
      </c>
      <c r="F2223" t="s">
        <v>2381</v>
      </c>
      <c r="G2223" t="s">
        <v>2379</v>
      </c>
      <c r="H2223" t="s">
        <v>2379</v>
      </c>
      <c r="I2223">
        <v>0</v>
      </c>
      <c r="J2223" t="s">
        <v>2379</v>
      </c>
    </row>
    <row r="2224" spans="1:10" x14ac:dyDescent="0.35">
      <c r="A2224" t="s">
        <v>134</v>
      </c>
      <c r="B2224">
        <v>31.1</v>
      </c>
      <c r="C2224" t="str">
        <f t="shared" si="68"/>
        <v>Obesity</v>
      </c>
      <c r="D2224">
        <v>4.37</v>
      </c>
      <c r="E2224" t="str">
        <f t="shared" si="69"/>
        <v>Normal</v>
      </c>
      <c r="F2224" t="s">
        <v>2381</v>
      </c>
      <c r="G2224" t="s">
        <v>2379</v>
      </c>
      <c r="H2224" t="s">
        <v>2379</v>
      </c>
      <c r="I2224">
        <v>0</v>
      </c>
      <c r="J2224" t="s">
        <v>2379</v>
      </c>
    </row>
    <row r="2225" spans="1:10" x14ac:dyDescent="0.35">
      <c r="A2225" t="s">
        <v>133</v>
      </c>
      <c r="B2225">
        <v>23.21</v>
      </c>
      <c r="C2225" t="str">
        <f t="shared" si="68"/>
        <v>Normal Weight</v>
      </c>
      <c r="D2225">
        <v>5.24</v>
      </c>
      <c r="E2225" t="str">
        <f t="shared" si="69"/>
        <v>Normal</v>
      </c>
      <c r="F2225" t="s">
        <v>2381</v>
      </c>
      <c r="G2225" t="s">
        <v>2379</v>
      </c>
      <c r="H2225" t="s">
        <v>2379</v>
      </c>
      <c r="I2225">
        <v>0</v>
      </c>
      <c r="J2225" t="s">
        <v>2379</v>
      </c>
    </row>
    <row r="2226" spans="1:10" x14ac:dyDescent="0.35">
      <c r="A2226" t="s">
        <v>132</v>
      </c>
      <c r="B2226">
        <v>18.36</v>
      </c>
      <c r="C2226" t="str">
        <f t="shared" si="68"/>
        <v>Underweight</v>
      </c>
      <c r="D2226">
        <v>5.96</v>
      </c>
      <c r="E2226" t="str">
        <f t="shared" si="69"/>
        <v>Prediabetes</v>
      </c>
      <c r="F2226" t="s">
        <v>2379</v>
      </c>
      <c r="G2226" t="s">
        <v>2379</v>
      </c>
      <c r="H2226" t="s">
        <v>2379</v>
      </c>
      <c r="I2226">
        <v>1</v>
      </c>
      <c r="J2226" t="s">
        <v>2379</v>
      </c>
    </row>
    <row r="2227" spans="1:10" x14ac:dyDescent="0.35">
      <c r="A2227" t="s">
        <v>131</v>
      </c>
      <c r="B2227">
        <v>15.92</v>
      </c>
      <c r="C2227" t="str">
        <f t="shared" si="68"/>
        <v>Underweight</v>
      </c>
      <c r="D2227">
        <v>4.76</v>
      </c>
      <c r="E2227" t="str">
        <f t="shared" si="69"/>
        <v>Normal</v>
      </c>
      <c r="F2227" t="s">
        <v>2381</v>
      </c>
      <c r="G2227" t="s">
        <v>2379</v>
      </c>
      <c r="H2227" t="s">
        <v>2379</v>
      </c>
      <c r="I2227">
        <v>1</v>
      </c>
      <c r="J2227" t="s">
        <v>2379</v>
      </c>
    </row>
    <row r="2228" spans="1:10" x14ac:dyDescent="0.35">
      <c r="A2228" t="s">
        <v>130</v>
      </c>
      <c r="B2228">
        <v>15.17</v>
      </c>
      <c r="C2228" t="str">
        <f t="shared" si="68"/>
        <v>Underweight</v>
      </c>
      <c r="D2228">
        <v>4.3</v>
      </c>
      <c r="E2228" t="str">
        <f t="shared" si="69"/>
        <v>Normal</v>
      </c>
      <c r="F2228" t="s">
        <v>2381</v>
      </c>
      <c r="G2228" t="s">
        <v>2379</v>
      </c>
      <c r="H2228" t="s">
        <v>2381</v>
      </c>
      <c r="I2228">
        <v>1</v>
      </c>
      <c r="J2228" t="s">
        <v>2379</v>
      </c>
    </row>
    <row r="2229" spans="1:10" x14ac:dyDescent="0.35">
      <c r="A2229" t="s">
        <v>129</v>
      </c>
      <c r="B2229">
        <v>16.63</v>
      </c>
      <c r="C2229" t="str">
        <f t="shared" si="68"/>
        <v>Underweight</v>
      </c>
      <c r="D2229">
        <v>4.5</v>
      </c>
      <c r="E2229" t="str">
        <f t="shared" si="69"/>
        <v>Normal</v>
      </c>
      <c r="F2229" t="s">
        <v>2379</v>
      </c>
      <c r="G2229" t="s">
        <v>2379</v>
      </c>
      <c r="H2229" t="s">
        <v>2379</v>
      </c>
      <c r="I2229">
        <v>1</v>
      </c>
      <c r="J2229" t="s">
        <v>2379</v>
      </c>
    </row>
    <row r="2230" spans="1:10" x14ac:dyDescent="0.35">
      <c r="A2230" t="s">
        <v>128</v>
      </c>
      <c r="B2230">
        <v>19.39</v>
      </c>
      <c r="C2230" t="str">
        <f t="shared" si="68"/>
        <v>Normal Weight</v>
      </c>
      <c r="D2230">
        <v>5.59</v>
      </c>
      <c r="E2230" t="str">
        <f t="shared" si="69"/>
        <v>Normal</v>
      </c>
      <c r="F2230" t="s">
        <v>2379</v>
      </c>
      <c r="G2230" t="s">
        <v>2379</v>
      </c>
      <c r="H2230" t="s">
        <v>2381</v>
      </c>
      <c r="I2230">
        <v>1</v>
      </c>
      <c r="J2230" t="s">
        <v>2379</v>
      </c>
    </row>
    <row r="2231" spans="1:10" x14ac:dyDescent="0.35">
      <c r="A2231" t="s">
        <v>127</v>
      </c>
      <c r="B2231">
        <v>17.34</v>
      </c>
      <c r="C2231" t="str">
        <f t="shared" si="68"/>
        <v>Underweight</v>
      </c>
      <c r="D2231">
        <v>6.29</v>
      </c>
      <c r="E2231" t="str">
        <f t="shared" si="69"/>
        <v>Prediabetes</v>
      </c>
      <c r="F2231" t="s">
        <v>2381</v>
      </c>
      <c r="G2231" t="s">
        <v>2379</v>
      </c>
      <c r="H2231" t="s">
        <v>2381</v>
      </c>
      <c r="I2231">
        <v>1</v>
      </c>
      <c r="J2231" t="s">
        <v>2379</v>
      </c>
    </row>
    <row r="2232" spans="1:10" x14ac:dyDescent="0.35">
      <c r="A2232" t="s">
        <v>126</v>
      </c>
      <c r="B2232">
        <v>17.940000000000001</v>
      </c>
      <c r="C2232" t="str">
        <f t="shared" si="68"/>
        <v>Underweight</v>
      </c>
      <c r="D2232">
        <v>4.1900000000000004</v>
      </c>
      <c r="E2232" t="str">
        <f t="shared" si="69"/>
        <v>Normal</v>
      </c>
      <c r="F2232" t="s">
        <v>2379</v>
      </c>
      <c r="G2232" t="s">
        <v>2380</v>
      </c>
      <c r="H2232" t="s">
        <v>2379</v>
      </c>
      <c r="I2232">
        <v>1</v>
      </c>
      <c r="J2232" t="s">
        <v>2379</v>
      </c>
    </row>
    <row r="2233" spans="1:10" x14ac:dyDescent="0.35">
      <c r="A2233" t="s">
        <v>125</v>
      </c>
      <c r="B2233">
        <v>16.670000000000002</v>
      </c>
      <c r="C2233" t="str">
        <f t="shared" si="68"/>
        <v>Underweight</v>
      </c>
      <c r="D2233">
        <v>4.7</v>
      </c>
      <c r="E2233" t="str">
        <f t="shared" si="69"/>
        <v>Normal</v>
      </c>
      <c r="F2233" t="s">
        <v>2381</v>
      </c>
      <c r="G2233" t="s">
        <v>2379</v>
      </c>
      <c r="H2233" t="s">
        <v>2381</v>
      </c>
      <c r="I2233">
        <v>1</v>
      </c>
      <c r="J2233" t="s">
        <v>2379</v>
      </c>
    </row>
    <row r="2234" spans="1:10" x14ac:dyDescent="0.35">
      <c r="A2234" t="s">
        <v>124</v>
      </c>
      <c r="B2234">
        <v>20.58</v>
      </c>
      <c r="C2234" t="str">
        <f t="shared" si="68"/>
        <v>Normal Weight</v>
      </c>
      <c r="D2234">
        <v>5.64</v>
      </c>
      <c r="E2234" t="str">
        <f t="shared" si="69"/>
        <v>Normal</v>
      </c>
      <c r="F2234" t="s">
        <v>2381</v>
      </c>
      <c r="G2234" t="s">
        <v>2379</v>
      </c>
      <c r="H2234" t="s">
        <v>2379</v>
      </c>
      <c r="I2234">
        <v>0</v>
      </c>
      <c r="J2234" t="s">
        <v>2379</v>
      </c>
    </row>
    <row r="2235" spans="1:10" x14ac:dyDescent="0.35">
      <c r="A2235" t="s">
        <v>123</v>
      </c>
      <c r="B2235">
        <v>16.5</v>
      </c>
      <c r="C2235" t="str">
        <f t="shared" si="68"/>
        <v>Underweight</v>
      </c>
      <c r="D2235">
        <v>4.1100000000000003</v>
      </c>
      <c r="E2235" t="str">
        <f t="shared" si="69"/>
        <v>Normal</v>
      </c>
      <c r="F2235" t="s">
        <v>2381</v>
      </c>
      <c r="G2235" t="s">
        <v>2379</v>
      </c>
      <c r="H2235" t="s">
        <v>2379</v>
      </c>
      <c r="I2235">
        <v>0</v>
      </c>
      <c r="J2235" t="s">
        <v>2379</v>
      </c>
    </row>
    <row r="2236" spans="1:10" x14ac:dyDescent="0.35">
      <c r="A2236" t="s">
        <v>122</v>
      </c>
      <c r="B2236">
        <v>15.41</v>
      </c>
      <c r="C2236" t="str">
        <f t="shared" si="68"/>
        <v>Underweight</v>
      </c>
      <c r="D2236">
        <v>5.43</v>
      </c>
      <c r="E2236" t="str">
        <f t="shared" si="69"/>
        <v>Normal</v>
      </c>
      <c r="F2236" t="s">
        <v>2381</v>
      </c>
      <c r="G2236" t="s">
        <v>2379</v>
      </c>
      <c r="H2236" t="s">
        <v>2381</v>
      </c>
      <c r="I2236">
        <v>1</v>
      </c>
      <c r="J2236" t="s">
        <v>2379</v>
      </c>
    </row>
    <row r="2237" spans="1:10" x14ac:dyDescent="0.35">
      <c r="A2237" t="s">
        <v>121</v>
      </c>
      <c r="B2237">
        <v>24.59</v>
      </c>
      <c r="C2237" t="str">
        <f t="shared" si="68"/>
        <v>Normal Weight</v>
      </c>
      <c r="D2237">
        <v>4.38</v>
      </c>
      <c r="E2237" t="str">
        <f t="shared" si="69"/>
        <v>Normal</v>
      </c>
      <c r="F2237" t="s">
        <v>2379</v>
      </c>
      <c r="G2237" t="s">
        <v>2379</v>
      </c>
      <c r="H2237" t="s">
        <v>2379</v>
      </c>
      <c r="I2237">
        <v>1</v>
      </c>
      <c r="J2237" t="s">
        <v>2379</v>
      </c>
    </row>
    <row r="2238" spans="1:10" x14ac:dyDescent="0.35">
      <c r="A2238" t="s">
        <v>120</v>
      </c>
      <c r="B2238">
        <v>33.33</v>
      </c>
      <c r="C2238" t="str">
        <f t="shared" si="68"/>
        <v>Obesity</v>
      </c>
      <c r="D2238">
        <v>9.7899999999999991</v>
      </c>
      <c r="E2238" t="str">
        <f t="shared" si="69"/>
        <v>Diabetes</v>
      </c>
      <c r="F2238" t="s">
        <v>2379</v>
      </c>
      <c r="G2238" t="s">
        <v>2379</v>
      </c>
      <c r="H2238" t="s">
        <v>2379</v>
      </c>
      <c r="I2238">
        <v>0</v>
      </c>
      <c r="J2238" t="s">
        <v>2379</v>
      </c>
    </row>
    <row r="2239" spans="1:10" x14ac:dyDescent="0.35">
      <c r="A2239" t="s">
        <v>119</v>
      </c>
      <c r="B2239">
        <v>18.5</v>
      </c>
      <c r="C2239" t="str">
        <f t="shared" si="68"/>
        <v>Normal Weight</v>
      </c>
      <c r="D2239">
        <v>11.84</v>
      </c>
      <c r="E2239" t="str">
        <f t="shared" si="69"/>
        <v>Diabetes</v>
      </c>
      <c r="F2239" t="s">
        <v>2379</v>
      </c>
      <c r="G2239" t="s">
        <v>2379</v>
      </c>
      <c r="H2239" t="s">
        <v>2379</v>
      </c>
      <c r="I2239">
        <v>0</v>
      </c>
      <c r="J2239" t="s">
        <v>2379</v>
      </c>
    </row>
    <row r="2240" spans="1:10" x14ac:dyDescent="0.35">
      <c r="A2240" t="s">
        <v>118</v>
      </c>
      <c r="B2240">
        <v>18.579999999999998</v>
      </c>
      <c r="C2240" t="str">
        <f t="shared" si="68"/>
        <v>Normal Weight</v>
      </c>
      <c r="D2240">
        <v>6.22</v>
      </c>
      <c r="E2240" t="str">
        <f t="shared" si="69"/>
        <v>Prediabetes</v>
      </c>
      <c r="F2240" t="s">
        <v>2379</v>
      </c>
      <c r="G2240" t="s">
        <v>2379</v>
      </c>
      <c r="H2240" t="s">
        <v>2379</v>
      </c>
      <c r="I2240">
        <v>0</v>
      </c>
      <c r="J2240" t="s">
        <v>2379</v>
      </c>
    </row>
    <row r="2241" spans="1:10" x14ac:dyDescent="0.35">
      <c r="A2241" t="s">
        <v>117</v>
      </c>
      <c r="B2241">
        <v>16.64</v>
      </c>
      <c r="C2241" t="str">
        <f t="shared" si="68"/>
        <v>Underweight</v>
      </c>
      <c r="D2241">
        <v>10.01</v>
      </c>
      <c r="E2241" t="str">
        <f t="shared" si="69"/>
        <v>Diabetes</v>
      </c>
      <c r="F2241" t="s">
        <v>2379</v>
      </c>
      <c r="G2241" t="s">
        <v>2379</v>
      </c>
      <c r="H2241" t="s">
        <v>2379</v>
      </c>
      <c r="I2241">
        <v>0</v>
      </c>
      <c r="J2241" t="s">
        <v>2379</v>
      </c>
    </row>
    <row r="2242" spans="1:10" x14ac:dyDescent="0.35">
      <c r="A2242" t="s">
        <v>116</v>
      </c>
      <c r="B2242">
        <v>19.329999999999998</v>
      </c>
      <c r="C2242" t="str">
        <f t="shared" si="68"/>
        <v>Normal Weight</v>
      </c>
      <c r="D2242">
        <v>4.32</v>
      </c>
      <c r="E2242" t="str">
        <f t="shared" si="69"/>
        <v>Normal</v>
      </c>
      <c r="F2242" t="s">
        <v>2379</v>
      </c>
      <c r="G2242" t="s">
        <v>2379</v>
      </c>
      <c r="H2242" t="s">
        <v>2379</v>
      </c>
      <c r="I2242">
        <v>1</v>
      </c>
      <c r="J2242" t="s">
        <v>2379</v>
      </c>
    </row>
    <row r="2243" spans="1:10" x14ac:dyDescent="0.35">
      <c r="A2243" t="s">
        <v>115</v>
      </c>
      <c r="B2243">
        <v>21.26</v>
      </c>
      <c r="C2243" t="str">
        <f t="shared" ref="C2243:C2306" si="70">IF(B2243&lt;18.5,"Underweight",
 IF(B2243&lt;=24.9,"Normal Weight",
 IF(B2243&lt;=29.9,"Overweight","Obesity")))</f>
        <v>Normal Weight</v>
      </c>
      <c r="D2243">
        <v>5.65</v>
      </c>
      <c r="E2243" t="str">
        <f t="shared" ref="E2243:E2306" si="71">IF(D2243&lt;5.7,"Normal",IF(D2243&lt;=6.4,"Prediabetes","Diabetes"))</f>
        <v>Normal</v>
      </c>
      <c r="F2243" t="s">
        <v>2381</v>
      </c>
      <c r="G2243" t="s">
        <v>2379</v>
      </c>
      <c r="H2243" t="s">
        <v>2381</v>
      </c>
      <c r="I2243">
        <v>1</v>
      </c>
      <c r="J2243" t="s">
        <v>2379</v>
      </c>
    </row>
    <row r="2244" spans="1:10" x14ac:dyDescent="0.35">
      <c r="A2244" t="s">
        <v>114</v>
      </c>
      <c r="B2244">
        <v>15.6</v>
      </c>
      <c r="C2244" t="str">
        <f t="shared" si="70"/>
        <v>Underweight</v>
      </c>
      <c r="D2244">
        <v>4.12</v>
      </c>
      <c r="E2244" t="str">
        <f t="shared" si="71"/>
        <v>Normal</v>
      </c>
      <c r="F2244" t="s">
        <v>2381</v>
      </c>
      <c r="G2244" t="s">
        <v>2379</v>
      </c>
      <c r="H2244" t="s">
        <v>2379</v>
      </c>
      <c r="I2244">
        <v>1</v>
      </c>
      <c r="J2244" t="s">
        <v>2379</v>
      </c>
    </row>
    <row r="2245" spans="1:10" x14ac:dyDescent="0.35">
      <c r="A2245" t="s">
        <v>113</v>
      </c>
      <c r="B2245">
        <v>24.39</v>
      </c>
      <c r="C2245" t="str">
        <f t="shared" si="70"/>
        <v>Normal Weight</v>
      </c>
      <c r="D2245">
        <v>6.24</v>
      </c>
      <c r="E2245" t="str">
        <f t="shared" si="71"/>
        <v>Prediabetes</v>
      </c>
      <c r="F2245" t="s">
        <v>2379</v>
      </c>
      <c r="G2245" t="s">
        <v>2379</v>
      </c>
      <c r="H2245" t="s">
        <v>2379</v>
      </c>
      <c r="I2245">
        <v>1</v>
      </c>
      <c r="J2245" t="s">
        <v>2379</v>
      </c>
    </row>
    <row r="2246" spans="1:10" x14ac:dyDescent="0.35">
      <c r="A2246" t="s">
        <v>112</v>
      </c>
      <c r="B2246">
        <v>24.75</v>
      </c>
      <c r="C2246" t="str">
        <f t="shared" si="70"/>
        <v>Normal Weight</v>
      </c>
      <c r="D2246">
        <v>4.83</v>
      </c>
      <c r="E2246" t="str">
        <f t="shared" si="71"/>
        <v>Normal</v>
      </c>
      <c r="F2246" t="s">
        <v>2379</v>
      </c>
      <c r="G2246" t="s">
        <v>2379</v>
      </c>
      <c r="H2246" t="s">
        <v>2379</v>
      </c>
      <c r="I2246">
        <v>0</v>
      </c>
      <c r="J2246" t="s">
        <v>2379</v>
      </c>
    </row>
    <row r="2247" spans="1:10" x14ac:dyDescent="0.35">
      <c r="A2247" t="s">
        <v>111</v>
      </c>
      <c r="B2247">
        <v>20.88</v>
      </c>
      <c r="C2247" t="str">
        <f t="shared" si="70"/>
        <v>Normal Weight</v>
      </c>
      <c r="D2247">
        <v>7.4</v>
      </c>
      <c r="E2247" t="str">
        <f t="shared" si="71"/>
        <v>Diabetes</v>
      </c>
      <c r="F2247" t="s">
        <v>2379</v>
      </c>
      <c r="G2247" t="s">
        <v>2379</v>
      </c>
      <c r="H2247" t="s">
        <v>2379</v>
      </c>
      <c r="I2247">
        <v>0</v>
      </c>
      <c r="J2247" t="s">
        <v>2379</v>
      </c>
    </row>
    <row r="2248" spans="1:10" x14ac:dyDescent="0.35">
      <c r="A2248" t="s">
        <v>110</v>
      </c>
      <c r="B2248">
        <v>20.43</v>
      </c>
      <c r="C2248" t="str">
        <f t="shared" si="70"/>
        <v>Normal Weight</v>
      </c>
      <c r="D2248">
        <v>4.54</v>
      </c>
      <c r="E2248" t="str">
        <f t="shared" si="71"/>
        <v>Normal</v>
      </c>
      <c r="F2248" t="s">
        <v>2379</v>
      </c>
      <c r="G2248" t="s">
        <v>2379</v>
      </c>
      <c r="H2248" t="s">
        <v>2379</v>
      </c>
      <c r="I2248">
        <v>0</v>
      </c>
      <c r="J2248" t="s">
        <v>2379</v>
      </c>
    </row>
    <row r="2249" spans="1:10" x14ac:dyDescent="0.35">
      <c r="A2249" t="s">
        <v>109</v>
      </c>
      <c r="B2249">
        <v>15.18</v>
      </c>
      <c r="C2249" t="str">
        <f t="shared" si="70"/>
        <v>Underweight</v>
      </c>
      <c r="D2249">
        <v>11.11</v>
      </c>
      <c r="E2249" t="str">
        <f t="shared" si="71"/>
        <v>Diabetes</v>
      </c>
      <c r="F2249" t="s">
        <v>2379</v>
      </c>
      <c r="G2249" t="s">
        <v>2379</v>
      </c>
      <c r="H2249" t="s">
        <v>2379</v>
      </c>
      <c r="I2249">
        <v>0</v>
      </c>
      <c r="J2249" t="s">
        <v>2379</v>
      </c>
    </row>
    <row r="2250" spans="1:10" x14ac:dyDescent="0.35">
      <c r="A2250" t="s">
        <v>108</v>
      </c>
      <c r="B2250">
        <v>15.12</v>
      </c>
      <c r="C2250" t="str">
        <f t="shared" si="70"/>
        <v>Underweight</v>
      </c>
      <c r="D2250">
        <v>4.03</v>
      </c>
      <c r="E2250" t="str">
        <f t="shared" si="71"/>
        <v>Normal</v>
      </c>
      <c r="F2250" t="s">
        <v>2381</v>
      </c>
      <c r="G2250" t="s">
        <v>2379</v>
      </c>
      <c r="H2250" t="s">
        <v>2379</v>
      </c>
      <c r="I2250">
        <v>0</v>
      </c>
      <c r="J2250" t="s">
        <v>2379</v>
      </c>
    </row>
    <row r="2251" spans="1:10" x14ac:dyDescent="0.35">
      <c r="A2251" t="s">
        <v>107</v>
      </c>
      <c r="B2251">
        <v>23.88</v>
      </c>
      <c r="C2251" t="str">
        <f t="shared" si="70"/>
        <v>Normal Weight</v>
      </c>
      <c r="D2251">
        <v>4.51</v>
      </c>
      <c r="E2251" t="str">
        <f t="shared" si="71"/>
        <v>Normal</v>
      </c>
      <c r="F2251" t="s">
        <v>2379</v>
      </c>
      <c r="G2251" t="s">
        <v>2379</v>
      </c>
      <c r="H2251" t="s">
        <v>2379</v>
      </c>
      <c r="I2251">
        <v>1</v>
      </c>
      <c r="J2251" t="s">
        <v>2379</v>
      </c>
    </row>
    <row r="2252" spans="1:10" x14ac:dyDescent="0.35">
      <c r="A2252" t="s">
        <v>106</v>
      </c>
      <c r="B2252">
        <v>16.13</v>
      </c>
      <c r="C2252" t="str">
        <f t="shared" si="70"/>
        <v>Underweight</v>
      </c>
      <c r="D2252">
        <v>5.56</v>
      </c>
      <c r="E2252" t="str">
        <f t="shared" si="71"/>
        <v>Normal</v>
      </c>
      <c r="F2252" t="s">
        <v>2379</v>
      </c>
      <c r="G2252" t="s">
        <v>2380</v>
      </c>
      <c r="H2252" t="s">
        <v>2379</v>
      </c>
      <c r="I2252">
        <v>1</v>
      </c>
      <c r="J2252" t="s">
        <v>2379</v>
      </c>
    </row>
    <row r="2253" spans="1:10" x14ac:dyDescent="0.35">
      <c r="A2253" t="s">
        <v>105</v>
      </c>
      <c r="B2253">
        <v>24.09</v>
      </c>
      <c r="C2253" t="str">
        <f t="shared" si="70"/>
        <v>Normal Weight</v>
      </c>
      <c r="D2253">
        <v>4.0999999999999996</v>
      </c>
      <c r="E2253" t="str">
        <f t="shared" si="71"/>
        <v>Normal</v>
      </c>
      <c r="F2253" t="s">
        <v>2379</v>
      </c>
      <c r="G2253" t="s">
        <v>2380</v>
      </c>
      <c r="H2253" t="s">
        <v>2379</v>
      </c>
      <c r="I2253">
        <v>1</v>
      </c>
      <c r="J2253" t="s">
        <v>2379</v>
      </c>
    </row>
    <row r="2254" spans="1:10" x14ac:dyDescent="0.35">
      <c r="A2254" t="s">
        <v>104</v>
      </c>
      <c r="B2254">
        <v>19.43</v>
      </c>
      <c r="C2254" t="str">
        <f t="shared" si="70"/>
        <v>Normal Weight</v>
      </c>
      <c r="D2254">
        <v>5.85</v>
      </c>
      <c r="E2254" t="str">
        <f t="shared" si="71"/>
        <v>Prediabetes</v>
      </c>
      <c r="F2254" t="s">
        <v>2379</v>
      </c>
      <c r="G2254" t="s">
        <v>2380</v>
      </c>
      <c r="H2254" t="s">
        <v>2379</v>
      </c>
      <c r="I2254">
        <v>1</v>
      </c>
      <c r="J2254" t="s">
        <v>2379</v>
      </c>
    </row>
    <row r="2255" spans="1:10" x14ac:dyDescent="0.35">
      <c r="A2255" t="s">
        <v>103</v>
      </c>
      <c r="B2255">
        <v>15.22</v>
      </c>
      <c r="C2255" t="str">
        <f t="shared" si="70"/>
        <v>Underweight</v>
      </c>
      <c r="D2255">
        <v>4.92</v>
      </c>
      <c r="E2255" t="str">
        <f t="shared" si="71"/>
        <v>Normal</v>
      </c>
      <c r="F2255" t="s">
        <v>2381</v>
      </c>
      <c r="G2255" t="s">
        <v>2379</v>
      </c>
      <c r="H2255" t="s">
        <v>2381</v>
      </c>
      <c r="I2255">
        <v>1</v>
      </c>
      <c r="J2255" t="s">
        <v>2379</v>
      </c>
    </row>
    <row r="2256" spans="1:10" x14ac:dyDescent="0.35">
      <c r="A2256" t="s">
        <v>102</v>
      </c>
      <c r="B2256">
        <v>20.72</v>
      </c>
      <c r="C2256" t="str">
        <f t="shared" si="70"/>
        <v>Normal Weight</v>
      </c>
      <c r="D2256">
        <v>9.4600000000000009</v>
      </c>
      <c r="E2256" t="str">
        <f t="shared" si="71"/>
        <v>Diabetes</v>
      </c>
      <c r="F2256" t="s">
        <v>2379</v>
      </c>
      <c r="G2256" t="s">
        <v>2379</v>
      </c>
      <c r="H2256" t="s">
        <v>2379</v>
      </c>
      <c r="I2256">
        <v>0</v>
      </c>
      <c r="J2256" t="s">
        <v>2379</v>
      </c>
    </row>
    <row r="2257" spans="1:10" x14ac:dyDescent="0.35">
      <c r="A2257" t="s">
        <v>101</v>
      </c>
      <c r="B2257">
        <v>35.4</v>
      </c>
      <c r="C2257" t="str">
        <f t="shared" si="70"/>
        <v>Obesity</v>
      </c>
      <c r="D2257">
        <v>5.94</v>
      </c>
      <c r="E2257" t="str">
        <f t="shared" si="71"/>
        <v>Prediabetes</v>
      </c>
      <c r="F2257" t="s">
        <v>2379</v>
      </c>
      <c r="G2257" t="s">
        <v>2379</v>
      </c>
      <c r="H2257" t="s">
        <v>2381</v>
      </c>
      <c r="I2257">
        <v>1</v>
      </c>
      <c r="J2257" t="s">
        <v>2379</v>
      </c>
    </row>
    <row r="2258" spans="1:10" x14ac:dyDescent="0.35">
      <c r="A2258" t="s">
        <v>100</v>
      </c>
      <c r="B2258">
        <v>34.4</v>
      </c>
      <c r="C2258" t="str">
        <f t="shared" si="70"/>
        <v>Obesity</v>
      </c>
      <c r="D2258">
        <v>5.7</v>
      </c>
      <c r="E2258" t="str">
        <f t="shared" si="71"/>
        <v>Prediabetes</v>
      </c>
      <c r="F2258" t="s">
        <v>2379</v>
      </c>
      <c r="G2258" t="s">
        <v>2379</v>
      </c>
      <c r="H2258" t="s">
        <v>2381</v>
      </c>
      <c r="I2258">
        <v>1</v>
      </c>
      <c r="J2258" t="s">
        <v>2379</v>
      </c>
    </row>
    <row r="2259" spans="1:10" x14ac:dyDescent="0.35">
      <c r="A2259" t="s">
        <v>99</v>
      </c>
      <c r="B2259">
        <v>34.1</v>
      </c>
      <c r="C2259" t="str">
        <f t="shared" si="70"/>
        <v>Obesity</v>
      </c>
      <c r="D2259">
        <v>4.13</v>
      </c>
      <c r="E2259" t="str">
        <f t="shared" si="71"/>
        <v>Normal</v>
      </c>
      <c r="F2259" t="s">
        <v>2379</v>
      </c>
      <c r="G2259" t="s">
        <v>2379</v>
      </c>
      <c r="H2259" t="s">
        <v>2381</v>
      </c>
      <c r="I2259">
        <v>1</v>
      </c>
      <c r="J2259" t="s">
        <v>2379</v>
      </c>
    </row>
    <row r="2260" spans="1:10" x14ac:dyDescent="0.35">
      <c r="A2260" t="s">
        <v>98</v>
      </c>
      <c r="B2260">
        <v>30.4</v>
      </c>
      <c r="C2260" t="str">
        <f t="shared" si="70"/>
        <v>Obesity</v>
      </c>
      <c r="D2260">
        <v>4.7699999999999996</v>
      </c>
      <c r="E2260" t="str">
        <f t="shared" si="71"/>
        <v>Normal</v>
      </c>
      <c r="F2260" t="s">
        <v>2379</v>
      </c>
      <c r="G2260" t="s">
        <v>2379</v>
      </c>
      <c r="H2260" t="s">
        <v>2381</v>
      </c>
      <c r="I2260">
        <v>1</v>
      </c>
      <c r="J2260" t="s">
        <v>2379</v>
      </c>
    </row>
    <row r="2261" spans="1:10" x14ac:dyDescent="0.35">
      <c r="A2261" t="s">
        <v>97</v>
      </c>
      <c r="B2261">
        <v>28.7</v>
      </c>
      <c r="C2261" t="str">
        <f t="shared" si="70"/>
        <v>Overweight</v>
      </c>
      <c r="D2261">
        <v>4.99</v>
      </c>
      <c r="E2261" t="str">
        <f t="shared" si="71"/>
        <v>Normal</v>
      </c>
      <c r="F2261" t="s">
        <v>2379</v>
      </c>
      <c r="G2261" t="s">
        <v>2379</v>
      </c>
      <c r="H2261" t="s">
        <v>2381</v>
      </c>
      <c r="I2261">
        <v>1</v>
      </c>
      <c r="J2261" t="s">
        <v>2379</v>
      </c>
    </row>
    <row r="2262" spans="1:10" x14ac:dyDescent="0.35">
      <c r="A2262" t="s">
        <v>96</v>
      </c>
      <c r="B2262">
        <v>17.440000000000001</v>
      </c>
      <c r="C2262" t="str">
        <f t="shared" si="70"/>
        <v>Underweight</v>
      </c>
      <c r="D2262">
        <v>4.42</v>
      </c>
      <c r="E2262" t="str">
        <f t="shared" si="71"/>
        <v>Normal</v>
      </c>
      <c r="F2262" t="s">
        <v>2381</v>
      </c>
      <c r="G2262" t="s">
        <v>2379</v>
      </c>
      <c r="H2262" t="s">
        <v>2381</v>
      </c>
      <c r="I2262">
        <v>1</v>
      </c>
      <c r="J2262" t="s">
        <v>2379</v>
      </c>
    </row>
    <row r="2263" spans="1:10" x14ac:dyDescent="0.35">
      <c r="A2263" t="s">
        <v>95</v>
      </c>
      <c r="B2263">
        <v>27.6</v>
      </c>
      <c r="C2263" t="str">
        <f t="shared" si="70"/>
        <v>Overweight</v>
      </c>
      <c r="D2263">
        <v>4.01</v>
      </c>
      <c r="E2263" t="str">
        <f t="shared" si="71"/>
        <v>Normal</v>
      </c>
      <c r="F2263" t="s">
        <v>2379</v>
      </c>
      <c r="G2263" t="s">
        <v>2379</v>
      </c>
      <c r="H2263" t="s">
        <v>2381</v>
      </c>
      <c r="I2263">
        <v>1</v>
      </c>
      <c r="J2263" t="s">
        <v>2379</v>
      </c>
    </row>
    <row r="2264" spans="1:10" x14ac:dyDescent="0.35">
      <c r="A2264" t="s">
        <v>94</v>
      </c>
      <c r="B2264">
        <v>20.7</v>
      </c>
      <c r="C2264" t="str">
        <f t="shared" si="70"/>
        <v>Normal Weight</v>
      </c>
      <c r="D2264">
        <v>4.49</v>
      </c>
      <c r="E2264" t="str">
        <f t="shared" si="71"/>
        <v>Normal</v>
      </c>
      <c r="F2264" t="s">
        <v>2379</v>
      </c>
      <c r="G2264" t="s">
        <v>2379</v>
      </c>
      <c r="H2264" t="s">
        <v>2381</v>
      </c>
      <c r="I2264">
        <v>1</v>
      </c>
      <c r="J2264" t="s">
        <v>2379</v>
      </c>
    </row>
    <row r="2265" spans="1:10" x14ac:dyDescent="0.35">
      <c r="A2265" t="s">
        <v>93</v>
      </c>
      <c r="B2265">
        <v>20.3</v>
      </c>
      <c r="C2265" t="str">
        <f t="shared" si="70"/>
        <v>Normal Weight</v>
      </c>
      <c r="D2265">
        <v>6.37</v>
      </c>
      <c r="E2265" t="str">
        <f t="shared" si="71"/>
        <v>Prediabetes</v>
      </c>
      <c r="F2265" t="s">
        <v>2379</v>
      </c>
      <c r="G2265" t="s">
        <v>2379</v>
      </c>
      <c r="H2265" t="s">
        <v>2381</v>
      </c>
      <c r="I2265">
        <v>1</v>
      </c>
      <c r="J2265" t="s">
        <v>2379</v>
      </c>
    </row>
    <row r="2266" spans="1:10" x14ac:dyDescent="0.35">
      <c r="A2266" t="s">
        <v>92</v>
      </c>
      <c r="B2266">
        <v>19.8</v>
      </c>
      <c r="C2266" t="str">
        <f t="shared" si="70"/>
        <v>Normal Weight</v>
      </c>
      <c r="D2266">
        <v>5.12</v>
      </c>
      <c r="E2266" t="str">
        <f t="shared" si="71"/>
        <v>Normal</v>
      </c>
      <c r="F2266" t="s">
        <v>2379</v>
      </c>
      <c r="G2266" t="s">
        <v>2379</v>
      </c>
      <c r="H2266" t="s">
        <v>2381</v>
      </c>
      <c r="I2266">
        <v>1</v>
      </c>
      <c r="J2266" t="s">
        <v>2379</v>
      </c>
    </row>
    <row r="2267" spans="1:10" x14ac:dyDescent="0.35">
      <c r="A2267" t="s">
        <v>91</v>
      </c>
      <c r="B2267">
        <v>21.87</v>
      </c>
      <c r="C2267" t="str">
        <f t="shared" si="70"/>
        <v>Normal Weight</v>
      </c>
      <c r="D2267">
        <v>8.59</v>
      </c>
      <c r="E2267" t="str">
        <f t="shared" si="71"/>
        <v>Diabetes</v>
      </c>
      <c r="F2267" t="s">
        <v>2379</v>
      </c>
      <c r="G2267" t="s">
        <v>2379</v>
      </c>
      <c r="H2267" t="s">
        <v>2379</v>
      </c>
      <c r="I2267">
        <v>0</v>
      </c>
      <c r="J2267" t="s">
        <v>2379</v>
      </c>
    </row>
    <row r="2268" spans="1:10" x14ac:dyDescent="0.35">
      <c r="A2268" t="s">
        <v>90</v>
      </c>
      <c r="B2268">
        <v>16.600000000000001</v>
      </c>
      <c r="C2268" t="str">
        <f t="shared" si="70"/>
        <v>Underweight</v>
      </c>
      <c r="D2268">
        <v>5.87</v>
      </c>
      <c r="E2268" t="str">
        <f t="shared" si="71"/>
        <v>Prediabetes</v>
      </c>
      <c r="F2268" t="s">
        <v>2379</v>
      </c>
      <c r="G2268" t="s">
        <v>2379</v>
      </c>
      <c r="H2268" t="s">
        <v>2379</v>
      </c>
      <c r="I2268">
        <v>1</v>
      </c>
      <c r="J2268" t="s">
        <v>2379</v>
      </c>
    </row>
    <row r="2269" spans="1:10" x14ac:dyDescent="0.35">
      <c r="A2269" t="s">
        <v>89</v>
      </c>
      <c r="B2269">
        <v>21.98</v>
      </c>
      <c r="C2269" t="str">
        <f t="shared" si="70"/>
        <v>Normal Weight</v>
      </c>
      <c r="D2269">
        <v>7.03</v>
      </c>
      <c r="E2269" t="str">
        <f t="shared" si="71"/>
        <v>Diabetes</v>
      </c>
      <c r="F2269" t="s">
        <v>2379</v>
      </c>
      <c r="G2269" t="s">
        <v>2379</v>
      </c>
      <c r="H2269" t="s">
        <v>2379</v>
      </c>
      <c r="I2269">
        <v>0</v>
      </c>
      <c r="J2269" t="s">
        <v>2379</v>
      </c>
    </row>
    <row r="2270" spans="1:10" x14ac:dyDescent="0.35">
      <c r="A2270" t="s">
        <v>88</v>
      </c>
      <c r="B2270">
        <v>19.7</v>
      </c>
      <c r="C2270" t="str">
        <f t="shared" si="70"/>
        <v>Normal Weight</v>
      </c>
      <c r="D2270">
        <v>5.51</v>
      </c>
      <c r="E2270" t="str">
        <f t="shared" si="71"/>
        <v>Normal</v>
      </c>
      <c r="F2270" t="s">
        <v>2379</v>
      </c>
      <c r="G2270" t="s">
        <v>2379</v>
      </c>
      <c r="H2270" t="s">
        <v>2379</v>
      </c>
      <c r="I2270">
        <v>1</v>
      </c>
      <c r="J2270" t="s">
        <v>2379</v>
      </c>
    </row>
    <row r="2271" spans="1:10" x14ac:dyDescent="0.35">
      <c r="A2271" t="s">
        <v>87</v>
      </c>
      <c r="B2271">
        <v>19.21</v>
      </c>
      <c r="C2271" t="str">
        <f t="shared" si="70"/>
        <v>Normal Weight</v>
      </c>
      <c r="D2271">
        <v>4.76</v>
      </c>
      <c r="E2271" t="str">
        <f t="shared" si="71"/>
        <v>Normal</v>
      </c>
      <c r="F2271" t="s">
        <v>2379</v>
      </c>
      <c r="G2271" t="s">
        <v>2380</v>
      </c>
      <c r="H2271" t="s">
        <v>2379</v>
      </c>
      <c r="I2271">
        <v>1</v>
      </c>
      <c r="J2271" t="s">
        <v>2379</v>
      </c>
    </row>
    <row r="2272" spans="1:10" x14ac:dyDescent="0.35">
      <c r="A2272" t="s">
        <v>86</v>
      </c>
      <c r="B2272">
        <v>19.3</v>
      </c>
      <c r="C2272" t="str">
        <f t="shared" si="70"/>
        <v>Normal Weight</v>
      </c>
      <c r="D2272">
        <v>4.7</v>
      </c>
      <c r="E2272" t="str">
        <f t="shared" si="71"/>
        <v>Normal</v>
      </c>
      <c r="F2272" t="s">
        <v>2379</v>
      </c>
      <c r="G2272" t="s">
        <v>2380</v>
      </c>
      <c r="H2272" t="s">
        <v>2379</v>
      </c>
      <c r="I2272">
        <v>1</v>
      </c>
      <c r="J2272" t="s">
        <v>2379</v>
      </c>
    </row>
    <row r="2273" spans="1:10" x14ac:dyDescent="0.35">
      <c r="A2273" t="s">
        <v>85</v>
      </c>
      <c r="B2273">
        <v>16.22</v>
      </c>
      <c r="C2273" t="str">
        <f t="shared" si="70"/>
        <v>Underweight</v>
      </c>
      <c r="D2273">
        <v>6.21</v>
      </c>
      <c r="E2273" t="str">
        <f t="shared" si="71"/>
        <v>Prediabetes</v>
      </c>
      <c r="F2273" t="s">
        <v>2381</v>
      </c>
      <c r="G2273" t="s">
        <v>2379</v>
      </c>
      <c r="H2273" t="s">
        <v>2379</v>
      </c>
      <c r="I2273">
        <v>0</v>
      </c>
      <c r="J2273" t="s">
        <v>2379</v>
      </c>
    </row>
    <row r="2274" spans="1:10" x14ac:dyDescent="0.35">
      <c r="A2274" t="s">
        <v>84</v>
      </c>
      <c r="B2274">
        <v>17.12</v>
      </c>
      <c r="C2274" t="str">
        <f t="shared" si="70"/>
        <v>Underweight</v>
      </c>
      <c r="D2274">
        <v>4.5199999999999996</v>
      </c>
      <c r="E2274" t="str">
        <f t="shared" si="71"/>
        <v>Normal</v>
      </c>
      <c r="F2274" t="s">
        <v>2379</v>
      </c>
      <c r="G2274" t="s">
        <v>2380</v>
      </c>
      <c r="H2274" t="s">
        <v>2379</v>
      </c>
      <c r="I2274">
        <v>1</v>
      </c>
      <c r="J2274" t="s">
        <v>2379</v>
      </c>
    </row>
    <row r="2275" spans="1:10" x14ac:dyDescent="0.35">
      <c r="A2275" t="s">
        <v>83</v>
      </c>
      <c r="B2275">
        <v>19.07</v>
      </c>
      <c r="C2275" t="str">
        <f t="shared" si="70"/>
        <v>Normal Weight</v>
      </c>
      <c r="D2275">
        <v>5.45</v>
      </c>
      <c r="E2275" t="str">
        <f t="shared" si="71"/>
        <v>Normal</v>
      </c>
      <c r="F2275" t="s">
        <v>2379</v>
      </c>
      <c r="G2275" t="s">
        <v>2379</v>
      </c>
      <c r="H2275" t="s">
        <v>2379</v>
      </c>
      <c r="I2275">
        <v>1</v>
      </c>
      <c r="J2275" t="s">
        <v>2379</v>
      </c>
    </row>
    <row r="2276" spans="1:10" x14ac:dyDescent="0.35">
      <c r="A2276" t="s">
        <v>82</v>
      </c>
      <c r="B2276">
        <v>15.56</v>
      </c>
      <c r="C2276" t="str">
        <f t="shared" si="70"/>
        <v>Underweight</v>
      </c>
      <c r="D2276">
        <v>4.42</v>
      </c>
      <c r="E2276" t="str">
        <f t="shared" si="71"/>
        <v>Normal</v>
      </c>
      <c r="F2276" t="s">
        <v>2379</v>
      </c>
      <c r="G2276" t="s">
        <v>2379</v>
      </c>
      <c r="H2276" t="s">
        <v>2379</v>
      </c>
      <c r="I2276">
        <v>0</v>
      </c>
      <c r="J2276" t="s">
        <v>2379</v>
      </c>
    </row>
    <row r="2277" spans="1:10" x14ac:dyDescent="0.35">
      <c r="A2277" t="s">
        <v>81</v>
      </c>
      <c r="B2277">
        <v>22.76</v>
      </c>
      <c r="C2277" t="str">
        <f t="shared" si="70"/>
        <v>Normal Weight</v>
      </c>
      <c r="D2277">
        <v>9.44</v>
      </c>
      <c r="E2277" t="str">
        <f t="shared" si="71"/>
        <v>Diabetes</v>
      </c>
      <c r="F2277" t="s">
        <v>2379</v>
      </c>
      <c r="G2277" t="s">
        <v>2379</v>
      </c>
      <c r="H2277" t="s">
        <v>2379</v>
      </c>
      <c r="I2277">
        <v>0</v>
      </c>
      <c r="J2277" t="s">
        <v>2379</v>
      </c>
    </row>
    <row r="2278" spans="1:10" x14ac:dyDescent="0.35">
      <c r="A2278" t="s">
        <v>80</v>
      </c>
      <c r="B2278">
        <v>22.79</v>
      </c>
      <c r="C2278" t="str">
        <f t="shared" si="70"/>
        <v>Normal Weight</v>
      </c>
      <c r="D2278">
        <v>6.15</v>
      </c>
      <c r="E2278" t="str">
        <f t="shared" si="71"/>
        <v>Prediabetes</v>
      </c>
      <c r="F2278" t="s">
        <v>2381</v>
      </c>
      <c r="G2278" t="s">
        <v>2379</v>
      </c>
      <c r="H2278" t="s">
        <v>2381</v>
      </c>
      <c r="I2278">
        <v>1</v>
      </c>
      <c r="J2278" t="s">
        <v>2379</v>
      </c>
    </row>
    <row r="2279" spans="1:10" x14ac:dyDescent="0.35">
      <c r="A2279" t="s">
        <v>79</v>
      </c>
      <c r="B2279">
        <v>17.41</v>
      </c>
      <c r="C2279" t="str">
        <f t="shared" si="70"/>
        <v>Underweight</v>
      </c>
      <c r="D2279">
        <v>5.13</v>
      </c>
      <c r="E2279" t="str">
        <f t="shared" si="71"/>
        <v>Normal</v>
      </c>
      <c r="F2279" t="s">
        <v>2381</v>
      </c>
      <c r="G2279" t="s">
        <v>2379</v>
      </c>
      <c r="H2279" t="s">
        <v>2379</v>
      </c>
      <c r="I2279">
        <v>0</v>
      </c>
      <c r="J2279" t="s">
        <v>2379</v>
      </c>
    </row>
    <row r="2280" spans="1:10" x14ac:dyDescent="0.35">
      <c r="A2280" t="s">
        <v>78</v>
      </c>
      <c r="B2280">
        <v>19.32</v>
      </c>
      <c r="C2280" t="str">
        <f t="shared" si="70"/>
        <v>Normal Weight</v>
      </c>
      <c r="D2280">
        <v>4.96</v>
      </c>
      <c r="E2280" t="str">
        <f t="shared" si="71"/>
        <v>Normal</v>
      </c>
      <c r="F2280" t="s">
        <v>2381</v>
      </c>
      <c r="G2280" t="s">
        <v>2379</v>
      </c>
      <c r="H2280" t="s">
        <v>2379</v>
      </c>
      <c r="I2280">
        <v>0</v>
      </c>
      <c r="J2280" t="s">
        <v>2379</v>
      </c>
    </row>
    <row r="2281" spans="1:10" x14ac:dyDescent="0.35">
      <c r="A2281" t="s">
        <v>77</v>
      </c>
      <c r="B2281">
        <v>18.25</v>
      </c>
      <c r="C2281" t="str">
        <f t="shared" si="70"/>
        <v>Underweight</v>
      </c>
      <c r="D2281">
        <v>10.95</v>
      </c>
      <c r="E2281" t="str">
        <f t="shared" si="71"/>
        <v>Diabetes</v>
      </c>
      <c r="F2281" t="s">
        <v>2379</v>
      </c>
      <c r="G2281" t="s">
        <v>2379</v>
      </c>
      <c r="H2281" t="s">
        <v>2379</v>
      </c>
      <c r="I2281">
        <v>0</v>
      </c>
      <c r="J2281" t="s">
        <v>2379</v>
      </c>
    </row>
    <row r="2282" spans="1:10" x14ac:dyDescent="0.35">
      <c r="A2282" t="s">
        <v>76</v>
      </c>
      <c r="B2282">
        <v>53.13</v>
      </c>
      <c r="C2282" t="str">
        <f t="shared" si="70"/>
        <v>Obesity</v>
      </c>
      <c r="D2282">
        <v>4.4400000000000004</v>
      </c>
      <c r="E2282" t="str">
        <f t="shared" si="71"/>
        <v>Normal</v>
      </c>
      <c r="F2282" t="s">
        <v>2379</v>
      </c>
      <c r="G2282" t="s">
        <v>2380</v>
      </c>
      <c r="H2282" t="s">
        <v>2379</v>
      </c>
      <c r="I2282">
        <v>1</v>
      </c>
      <c r="J2282" t="s">
        <v>2379</v>
      </c>
    </row>
    <row r="2283" spans="1:10" x14ac:dyDescent="0.35">
      <c r="A2283" t="s">
        <v>75</v>
      </c>
      <c r="B2283">
        <v>20.46</v>
      </c>
      <c r="C2283" t="str">
        <f t="shared" si="70"/>
        <v>Normal Weight</v>
      </c>
      <c r="D2283">
        <v>4.0199999999999996</v>
      </c>
      <c r="E2283" t="str">
        <f t="shared" si="71"/>
        <v>Normal</v>
      </c>
      <c r="F2283" t="s">
        <v>2379</v>
      </c>
      <c r="G2283" t="s">
        <v>2379</v>
      </c>
      <c r="H2283" t="s">
        <v>2379</v>
      </c>
      <c r="I2283">
        <v>0</v>
      </c>
      <c r="J2283" t="s">
        <v>2379</v>
      </c>
    </row>
    <row r="2284" spans="1:10" x14ac:dyDescent="0.35">
      <c r="A2284" t="s">
        <v>74</v>
      </c>
      <c r="B2284">
        <v>43.01</v>
      </c>
      <c r="C2284" t="str">
        <f t="shared" si="70"/>
        <v>Obesity</v>
      </c>
      <c r="D2284">
        <v>5.44</v>
      </c>
      <c r="E2284" t="str">
        <f t="shared" si="71"/>
        <v>Normal</v>
      </c>
      <c r="F2284" t="s">
        <v>2379</v>
      </c>
      <c r="G2284" t="s">
        <v>2380</v>
      </c>
      <c r="H2284" t="s">
        <v>2379</v>
      </c>
      <c r="I2284">
        <v>1</v>
      </c>
      <c r="J2284" t="s">
        <v>2379</v>
      </c>
    </row>
    <row r="2285" spans="1:10" x14ac:dyDescent="0.35">
      <c r="A2285" t="s">
        <v>73</v>
      </c>
      <c r="B2285">
        <v>15.01</v>
      </c>
      <c r="C2285" t="str">
        <f t="shared" si="70"/>
        <v>Underweight</v>
      </c>
      <c r="D2285">
        <v>4.1500000000000004</v>
      </c>
      <c r="E2285" t="str">
        <f t="shared" si="71"/>
        <v>Normal</v>
      </c>
      <c r="F2285" t="s">
        <v>2379</v>
      </c>
      <c r="G2285" t="s">
        <v>2379</v>
      </c>
      <c r="H2285" t="s">
        <v>2381</v>
      </c>
      <c r="I2285">
        <v>1</v>
      </c>
      <c r="J2285" t="s">
        <v>2379</v>
      </c>
    </row>
    <row r="2286" spans="1:10" x14ac:dyDescent="0.35">
      <c r="A2286" t="s">
        <v>72</v>
      </c>
      <c r="B2286">
        <v>41.14</v>
      </c>
      <c r="C2286" t="str">
        <f t="shared" si="70"/>
        <v>Obesity</v>
      </c>
      <c r="D2286">
        <v>6.02</v>
      </c>
      <c r="E2286" t="str">
        <f t="shared" si="71"/>
        <v>Prediabetes</v>
      </c>
      <c r="F2286" t="s">
        <v>2379</v>
      </c>
      <c r="G2286" t="s">
        <v>2380</v>
      </c>
      <c r="H2286" t="s">
        <v>2379</v>
      </c>
      <c r="I2286">
        <v>1</v>
      </c>
      <c r="J2286" t="s">
        <v>2379</v>
      </c>
    </row>
    <row r="2287" spans="1:10" x14ac:dyDescent="0.35">
      <c r="A2287" t="s">
        <v>71</v>
      </c>
      <c r="B2287">
        <v>16.55</v>
      </c>
      <c r="C2287" t="str">
        <f t="shared" si="70"/>
        <v>Underweight</v>
      </c>
      <c r="D2287">
        <v>7.73</v>
      </c>
      <c r="E2287" t="str">
        <f t="shared" si="71"/>
        <v>Diabetes</v>
      </c>
      <c r="F2287" t="s">
        <v>2379</v>
      </c>
      <c r="G2287" t="s">
        <v>2379</v>
      </c>
      <c r="H2287" t="s">
        <v>2379</v>
      </c>
      <c r="I2287">
        <v>0</v>
      </c>
      <c r="J2287" t="s">
        <v>2379</v>
      </c>
    </row>
    <row r="2288" spans="1:10" x14ac:dyDescent="0.35">
      <c r="A2288" t="s">
        <v>70</v>
      </c>
      <c r="B2288">
        <v>37.29</v>
      </c>
      <c r="C2288" t="str">
        <f t="shared" si="70"/>
        <v>Obesity</v>
      </c>
      <c r="D2288">
        <v>5.03</v>
      </c>
      <c r="E2288" t="str">
        <f t="shared" si="71"/>
        <v>Normal</v>
      </c>
      <c r="F2288" t="s">
        <v>2379</v>
      </c>
      <c r="G2288" t="s">
        <v>2380</v>
      </c>
      <c r="H2288" t="s">
        <v>2379</v>
      </c>
      <c r="I2288">
        <v>1</v>
      </c>
      <c r="J2288" t="s">
        <v>2379</v>
      </c>
    </row>
    <row r="2289" spans="1:10" x14ac:dyDescent="0.35">
      <c r="A2289" t="s">
        <v>69</v>
      </c>
      <c r="B2289">
        <v>16.739999999999998</v>
      </c>
      <c r="C2289" t="str">
        <f t="shared" si="70"/>
        <v>Underweight</v>
      </c>
      <c r="D2289">
        <v>4.08</v>
      </c>
      <c r="E2289" t="str">
        <f t="shared" si="71"/>
        <v>Normal</v>
      </c>
      <c r="F2289" t="s">
        <v>2381</v>
      </c>
      <c r="G2289" t="s">
        <v>2379</v>
      </c>
      <c r="H2289" t="s">
        <v>2379</v>
      </c>
      <c r="I2289">
        <v>0</v>
      </c>
      <c r="J2289" t="s">
        <v>2379</v>
      </c>
    </row>
    <row r="2290" spans="1:10" x14ac:dyDescent="0.35">
      <c r="A2290" t="s">
        <v>68</v>
      </c>
      <c r="B2290">
        <v>34.43</v>
      </c>
      <c r="C2290" t="str">
        <f t="shared" si="70"/>
        <v>Obesity</v>
      </c>
      <c r="D2290">
        <v>4.2699999999999996</v>
      </c>
      <c r="E2290" t="str">
        <f t="shared" si="71"/>
        <v>Normal</v>
      </c>
      <c r="F2290" t="s">
        <v>2379</v>
      </c>
      <c r="G2290" t="s">
        <v>2380</v>
      </c>
      <c r="H2290" t="s">
        <v>2379</v>
      </c>
      <c r="I2290">
        <v>1</v>
      </c>
      <c r="J2290" t="s">
        <v>2379</v>
      </c>
    </row>
    <row r="2291" spans="1:10" x14ac:dyDescent="0.35">
      <c r="A2291" t="s">
        <v>67</v>
      </c>
      <c r="B2291">
        <v>34.1</v>
      </c>
      <c r="C2291" t="str">
        <f t="shared" si="70"/>
        <v>Obesity</v>
      </c>
      <c r="D2291">
        <v>4.07</v>
      </c>
      <c r="E2291" t="str">
        <f t="shared" si="71"/>
        <v>Normal</v>
      </c>
      <c r="F2291" t="s">
        <v>2379</v>
      </c>
      <c r="G2291" t="s">
        <v>2380</v>
      </c>
      <c r="H2291" t="s">
        <v>2379</v>
      </c>
      <c r="I2291">
        <v>1</v>
      </c>
      <c r="J2291" t="s">
        <v>2379</v>
      </c>
    </row>
    <row r="2292" spans="1:10" x14ac:dyDescent="0.35">
      <c r="A2292" t="s">
        <v>66</v>
      </c>
      <c r="B2292">
        <v>19.3</v>
      </c>
      <c r="C2292" t="str">
        <f t="shared" si="70"/>
        <v>Normal Weight</v>
      </c>
      <c r="D2292">
        <v>10.36</v>
      </c>
      <c r="E2292" t="str">
        <f t="shared" si="71"/>
        <v>Diabetes</v>
      </c>
      <c r="F2292" t="s">
        <v>2379</v>
      </c>
      <c r="G2292" t="s">
        <v>2379</v>
      </c>
      <c r="H2292" t="s">
        <v>2379</v>
      </c>
      <c r="I2292">
        <v>0</v>
      </c>
      <c r="J2292" t="s">
        <v>2379</v>
      </c>
    </row>
    <row r="2293" spans="1:10" x14ac:dyDescent="0.35">
      <c r="A2293" t="s">
        <v>65</v>
      </c>
      <c r="B2293">
        <v>33.659999999999997</v>
      </c>
      <c r="C2293" t="str">
        <f t="shared" si="70"/>
        <v>Obesity</v>
      </c>
      <c r="D2293">
        <v>5.71</v>
      </c>
      <c r="E2293" t="str">
        <f t="shared" si="71"/>
        <v>Prediabetes</v>
      </c>
      <c r="F2293" t="s">
        <v>2379</v>
      </c>
      <c r="G2293" t="s">
        <v>2380</v>
      </c>
      <c r="H2293" t="s">
        <v>2379</v>
      </c>
      <c r="I2293">
        <v>1</v>
      </c>
      <c r="J2293" t="s">
        <v>2379</v>
      </c>
    </row>
    <row r="2294" spans="1:10" x14ac:dyDescent="0.35">
      <c r="A2294" t="s">
        <v>64</v>
      </c>
      <c r="B2294">
        <v>33.33</v>
      </c>
      <c r="C2294" t="str">
        <f t="shared" si="70"/>
        <v>Obesity</v>
      </c>
      <c r="D2294">
        <v>6.08</v>
      </c>
      <c r="E2294" t="str">
        <f t="shared" si="71"/>
        <v>Prediabetes</v>
      </c>
      <c r="F2294" t="s">
        <v>2379</v>
      </c>
      <c r="G2294" t="s">
        <v>2380</v>
      </c>
      <c r="H2294" t="s">
        <v>2379</v>
      </c>
      <c r="I2294">
        <v>1</v>
      </c>
      <c r="J2294" t="s">
        <v>2379</v>
      </c>
    </row>
    <row r="2295" spans="1:10" x14ac:dyDescent="0.35">
      <c r="A2295" t="s">
        <v>63</v>
      </c>
      <c r="B2295">
        <v>21.84</v>
      </c>
      <c r="C2295" t="str">
        <f t="shared" si="70"/>
        <v>Normal Weight</v>
      </c>
      <c r="D2295">
        <v>5.71</v>
      </c>
      <c r="E2295" t="str">
        <f t="shared" si="71"/>
        <v>Prediabetes</v>
      </c>
      <c r="F2295" t="s">
        <v>2379</v>
      </c>
      <c r="G2295" t="s">
        <v>2380</v>
      </c>
      <c r="H2295" t="s">
        <v>2379</v>
      </c>
      <c r="I2295">
        <v>1</v>
      </c>
      <c r="J2295" t="s">
        <v>2379</v>
      </c>
    </row>
    <row r="2296" spans="1:10" x14ac:dyDescent="0.35">
      <c r="A2296" t="s">
        <v>62</v>
      </c>
      <c r="B2296">
        <v>16.87</v>
      </c>
      <c r="C2296" t="str">
        <f t="shared" si="70"/>
        <v>Underweight</v>
      </c>
      <c r="D2296">
        <v>9.1300000000000008</v>
      </c>
      <c r="E2296" t="str">
        <f t="shared" si="71"/>
        <v>Diabetes</v>
      </c>
      <c r="F2296" t="s">
        <v>2379</v>
      </c>
      <c r="G2296" t="s">
        <v>2379</v>
      </c>
      <c r="H2296" t="s">
        <v>2379</v>
      </c>
      <c r="I2296">
        <v>0</v>
      </c>
      <c r="J2296" t="s">
        <v>2379</v>
      </c>
    </row>
    <row r="2297" spans="1:10" x14ac:dyDescent="0.35">
      <c r="A2297" t="s">
        <v>61</v>
      </c>
      <c r="B2297">
        <v>30.14</v>
      </c>
      <c r="C2297" t="str">
        <f t="shared" si="70"/>
        <v>Obesity</v>
      </c>
      <c r="D2297">
        <v>5.49</v>
      </c>
      <c r="E2297" t="str">
        <f t="shared" si="71"/>
        <v>Normal</v>
      </c>
      <c r="F2297" t="s">
        <v>2379</v>
      </c>
      <c r="G2297" t="s">
        <v>2380</v>
      </c>
      <c r="H2297" t="s">
        <v>2379</v>
      </c>
      <c r="I2297">
        <v>1</v>
      </c>
      <c r="J2297" t="s">
        <v>2379</v>
      </c>
    </row>
    <row r="2298" spans="1:10" x14ac:dyDescent="0.35">
      <c r="A2298" t="s">
        <v>60</v>
      </c>
      <c r="B2298">
        <v>23.21</v>
      </c>
      <c r="C2298" t="str">
        <f t="shared" si="70"/>
        <v>Normal Weight</v>
      </c>
      <c r="D2298">
        <v>4.37</v>
      </c>
      <c r="E2298" t="str">
        <f t="shared" si="71"/>
        <v>Normal</v>
      </c>
      <c r="F2298" t="s">
        <v>2379</v>
      </c>
      <c r="G2298" t="s">
        <v>2380</v>
      </c>
      <c r="H2298" t="s">
        <v>2379</v>
      </c>
      <c r="I2298">
        <v>1</v>
      </c>
      <c r="J2298" t="s">
        <v>2379</v>
      </c>
    </row>
    <row r="2299" spans="1:10" x14ac:dyDescent="0.35">
      <c r="A2299" t="s">
        <v>59</v>
      </c>
      <c r="B2299">
        <v>17.170000000000002</v>
      </c>
      <c r="C2299" t="str">
        <f t="shared" si="70"/>
        <v>Underweight</v>
      </c>
      <c r="D2299">
        <v>8.4600000000000009</v>
      </c>
      <c r="E2299" t="str">
        <f t="shared" si="71"/>
        <v>Diabetes</v>
      </c>
      <c r="F2299" t="s">
        <v>2379</v>
      </c>
      <c r="G2299" t="s">
        <v>2379</v>
      </c>
      <c r="H2299" t="s">
        <v>2379</v>
      </c>
      <c r="I2299">
        <v>0</v>
      </c>
      <c r="J2299" t="s">
        <v>2379</v>
      </c>
    </row>
    <row r="2300" spans="1:10" x14ac:dyDescent="0.35">
      <c r="A2300" t="s">
        <v>58</v>
      </c>
      <c r="B2300">
        <v>15.61</v>
      </c>
      <c r="C2300" t="str">
        <f t="shared" si="70"/>
        <v>Underweight</v>
      </c>
      <c r="D2300">
        <v>5.28</v>
      </c>
      <c r="E2300" t="str">
        <f t="shared" si="71"/>
        <v>Normal</v>
      </c>
      <c r="F2300" t="s">
        <v>2379</v>
      </c>
      <c r="G2300" t="s">
        <v>2379</v>
      </c>
      <c r="H2300" t="s">
        <v>2379</v>
      </c>
      <c r="I2300">
        <v>1</v>
      </c>
      <c r="J2300" t="s">
        <v>2379</v>
      </c>
    </row>
    <row r="2301" spans="1:10" x14ac:dyDescent="0.35">
      <c r="A2301" t="s">
        <v>57</v>
      </c>
      <c r="B2301">
        <v>17.98</v>
      </c>
      <c r="C2301" t="str">
        <f t="shared" si="70"/>
        <v>Underweight</v>
      </c>
      <c r="D2301">
        <v>5.33</v>
      </c>
      <c r="E2301" t="str">
        <f t="shared" si="71"/>
        <v>Normal</v>
      </c>
      <c r="F2301" t="s">
        <v>2381</v>
      </c>
      <c r="G2301" t="s">
        <v>2379</v>
      </c>
      <c r="H2301" t="s">
        <v>2381</v>
      </c>
      <c r="I2301">
        <v>1</v>
      </c>
      <c r="J2301" t="s">
        <v>2379</v>
      </c>
    </row>
    <row r="2302" spans="1:10" x14ac:dyDescent="0.35">
      <c r="A2302" t="s">
        <v>56</v>
      </c>
      <c r="B2302">
        <v>21.64</v>
      </c>
      <c r="C2302" t="str">
        <f t="shared" si="70"/>
        <v>Normal Weight</v>
      </c>
      <c r="D2302">
        <v>5.5</v>
      </c>
      <c r="E2302" t="str">
        <f t="shared" si="71"/>
        <v>Normal</v>
      </c>
      <c r="F2302" t="s">
        <v>2379</v>
      </c>
      <c r="G2302" t="s">
        <v>2380</v>
      </c>
      <c r="H2302" t="s">
        <v>2379</v>
      </c>
      <c r="I2302">
        <v>1</v>
      </c>
      <c r="J2302" t="s">
        <v>2379</v>
      </c>
    </row>
    <row r="2303" spans="1:10" x14ac:dyDescent="0.35">
      <c r="A2303" t="s">
        <v>55</v>
      </c>
      <c r="B2303">
        <v>16.399999999999999</v>
      </c>
      <c r="C2303" t="str">
        <f t="shared" si="70"/>
        <v>Underweight</v>
      </c>
      <c r="D2303">
        <v>5.4</v>
      </c>
      <c r="E2303" t="str">
        <f t="shared" si="71"/>
        <v>Normal</v>
      </c>
      <c r="F2303" t="s">
        <v>2379</v>
      </c>
      <c r="G2303" t="s">
        <v>2379</v>
      </c>
      <c r="H2303" t="s">
        <v>2381</v>
      </c>
      <c r="I2303">
        <v>1</v>
      </c>
      <c r="J2303" t="s">
        <v>2379</v>
      </c>
    </row>
    <row r="2304" spans="1:10" x14ac:dyDescent="0.35">
      <c r="A2304" t="s">
        <v>54</v>
      </c>
      <c r="B2304">
        <v>15.77</v>
      </c>
      <c r="C2304" t="str">
        <f t="shared" si="70"/>
        <v>Underweight</v>
      </c>
      <c r="D2304">
        <v>6.05</v>
      </c>
      <c r="E2304" t="str">
        <f t="shared" si="71"/>
        <v>Prediabetes</v>
      </c>
      <c r="F2304" t="s">
        <v>2381</v>
      </c>
      <c r="G2304" t="s">
        <v>2379</v>
      </c>
      <c r="H2304" t="s">
        <v>2379</v>
      </c>
      <c r="I2304">
        <v>1</v>
      </c>
      <c r="J2304" t="s">
        <v>2379</v>
      </c>
    </row>
    <row r="2305" spans="1:10" x14ac:dyDescent="0.35">
      <c r="A2305" t="s">
        <v>53</v>
      </c>
      <c r="B2305">
        <v>18.27</v>
      </c>
      <c r="C2305" t="str">
        <f t="shared" si="70"/>
        <v>Underweight</v>
      </c>
      <c r="D2305">
        <v>11.46</v>
      </c>
      <c r="E2305" t="str">
        <f t="shared" si="71"/>
        <v>Diabetes</v>
      </c>
      <c r="F2305" t="s">
        <v>2379</v>
      </c>
      <c r="G2305" t="s">
        <v>2379</v>
      </c>
      <c r="H2305" t="s">
        <v>2379</v>
      </c>
      <c r="I2305">
        <v>0</v>
      </c>
      <c r="J2305" t="s">
        <v>2379</v>
      </c>
    </row>
    <row r="2306" spans="1:10" x14ac:dyDescent="0.35">
      <c r="A2306" t="s">
        <v>52</v>
      </c>
      <c r="B2306">
        <v>16.489999999999998</v>
      </c>
      <c r="C2306" t="str">
        <f t="shared" si="70"/>
        <v>Underweight</v>
      </c>
      <c r="D2306">
        <v>8.48</v>
      </c>
      <c r="E2306" t="str">
        <f t="shared" si="71"/>
        <v>Diabetes</v>
      </c>
      <c r="F2306" t="s">
        <v>2379</v>
      </c>
      <c r="G2306" t="s">
        <v>2379</v>
      </c>
      <c r="H2306" t="s">
        <v>2379</v>
      </c>
      <c r="I2306">
        <v>0</v>
      </c>
      <c r="J2306" t="s">
        <v>2379</v>
      </c>
    </row>
    <row r="2307" spans="1:10" x14ac:dyDescent="0.35">
      <c r="A2307" t="s">
        <v>51</v>
      </c>
      <c r="B2307">
        <v>16.14</v>
      </c>
      <c r="C2307" t="str">
        <f t="shared" ref="C2307:C2336" si="72">IF(B2307&lt;18.5,"Underweight",
 IF(B2307&lt;=24.9,"Normal Weight",
 IF(B2307&lt;=29.9,"Overweight","Obesity")))</f>
        <v>Underweight</v>
      </c>
      <c r="D2307">
        <v>4.8600000000000003</v>
      </c>
      <c r="E2307" t="str">
        <f t="shared" ref="E2307:E2336" si="73">IF(D2307&lt;5.7,"Normal",IF(D2307&lt;=6.4,"Prediabetes","Diabetes"))</f>
        <v>Normal</v>
      </c>
      <c r="F2307" t="s">
        <v>2379</v>
      </c>
      <c r="G2307" t="s">
        <v>2379</v>
      </c>
      <c r="H2307" t="s">
        <v>2379</v>
      </c>
      <c r="I2307">
        <v>0</v>
      </c>
      <c r="J2307" t="s">
        <v>2379</v>
      </c>
    </row>
    <row r="2308" spans="1:10" x14ac:dyDescent="0.35">
      <c r="A2308" t="s">
        <v>50</v>
      </c>
      <c r="B2308">
        <v>20.85</v>
      </c>
      <c r="C2308" t="str">
        <f t="shared" si="72"/>
        <v>Normal Weight</v>
      </c>
      <c r="D2308">
        <v>4.45</v>
      </c>
      <c r="E2308" t="str">
        <f t="shared" si="73"/>
        <v>Normal</v>
      </c>
      <c r="F2308" t="s">
        <v>2381</v>
      </c>
      <c r="G2308" t="s">
        <v>2379</v>
      </c>
      <c r="H2308" t="s">
        <v>2379</v>
      </c>
      <c r="I2308">
        <v>1</v>
      </c>
      <c r="J2308" t="s">
        <v>2379</v>
      </c>
    </row>
    <row r="2309" spans="1:10" x14ac:dyDescent="0.35">
      <c r="A2309" t="s">
        <v>49</v>
      </c>
      <c r="B2309">
        <v>15.88</v>
      </c>
      <c r="C2309" t="str">
        <f t="shared" si="72"/>
        <v>Underweight</v>
      </c>
      <c r="D2309">
        <v>4.3600000000000003</v>
      </c>
      <c r="E2309" t="str">
        <f t="shared" si="73"/>
        <v>Normal</v>
      </c>
      <c r="F2309" t="s">
        <v>2379</v>
      </c>
      <c r="G2309" t="s">
        <v>2379</v>
      </c>
      <c r="H2309" t="s">
        <v>2379</v>
      </c>
      <c r="I2309">
        <v>0</v>
      </c>
      <c r="J2309" t="s">
        <v>2379</v>
      </c>
    </row>
    <row r="2310" spans="1:10" x14ac:dyDescent="0.35">
      <c r="A2310" t="s">
        <v>48</v>
      </c>
      <c r="B2310">
        <v>20.66</v>
      </c>
      <c r="C2310" t="str">
        <f t="shared" si="72"/>
        <v>Normal Weight</v>
      </c>
      <c r="D2310">
        <v>5.8</v>
      </c>
      <c r="E2310" t="str">
        <f t="shared" si="73"/>
        <v>Prediabetes</v>
      </c>
      <c r="F2310" t="s">
        <v>2379</v>
      </c>
      <c r="G2310" t="s">
        <v>2380</v>
      </c>
      <c r="H2310" t="s">
        <v>2379</v>
      </c>
      <c r="I2310">
        <v>1</v>
      </c>
      <c r="J2310" t="s">
        <v>2379</v>
      </c>
    </row>
    <row r="2311" spans="1:10" x14ac:dyDescent="0.35">
      <c r="A2311" t="s">
        <v>47</v>
      </c>
      <c r="B2311">
        <v>20.399999999999999</v>
      </c>
      <c r="C2311" t="str">
        <f t="shared" si="72"/>
        <v>Normal Weight</v>
      </c>
      <c r="D2311">
        <v>5.27</v>
      </c>
      <c r="E2311" t="str">
        <f t="shared" si="73"/>
        <v>Normal</v>
      </c>
      <c r="F2311" t="s">
        <v>2379</v>
      </c>
      <c r="G2311" t="s">
        <v>2379</v>
      </c>
      <c r="H2311" t="s">
        <v>2379</v>
      </c>
      <c r="I2311">
        <v>0</v>
      </c>
      <c r="J2311" t="s">
        <v>2379</v>
      </c>
    </row>
    <row r="2312" spans="1:10" x14ac:dyDescent="0.35">
      <c r="A2312" t="s">
        <v>46</v>
      </c>
      <c r="B2312">
        <v>25.19</v>
      </c>
      <c r="C2312" t="str">
        <f t="shared" si="72"/>
        <v>Overweight</v>
      </c>
      <c r="D2312">
        <v>5.64</v>
      </c>
      <c r="E2312" t="str">
        <f t="shared" si="73"/>
        <v>Normal</v>
      </c>
      <c r="F2312" t="s">
        <v>2381</v>
      </c>
      <c r="G2312" t="s">
        <v>2379</v>
      </c>
      <c r="H2312" t="s">
        <v>2379</v>
      </c>
      <c r="I2312">
        <v>0</v>
      </c>
      <c r="J2312" t="s">
        <v>2379</v>
      </c>
    </row>
    <row r="2313" spans="1:10" x14ac:dyDescent="0.35">
      <c r="A2313" t="s">
        <v>45</v>
      </c>
      <c r="B2313">
        <v>20.54</v>
      </c>
      <c r="C2313" t="str">
        <f t="shared" si="72"/>
        <v>Normal Weight</v>
      </c>
      <c r="D2313">
        <v>4.2</v>
      </c>
      <c r="E2313" t="str">
        <f t="shared" si="73"/>
        <v>Normal</v>
      </c>
      <c r="F2313" t="s">
        <v>2381</v>
      </c>
      <c r="G2313" t="s">
        <v>2379</v>
      </c>
      <c r="H2313" t="s">
        <v>2379</v>
      </c>
      <c r="I2313">
        <v>1</v>
      </c>
      <c r="J2313" t="s">
        <v>2379</v>
      </c>
    </row>
    <row r="2314" spans="1:10" x14ac:dyDescent="0.35">
      <c r="A2314" t="s">
        <v>44</v>
      </c>
      <c r="B2314">
        <v>20.13</v>
      </c>
      <c r="C2314" t="str">
        <f t="shared" si="72"/>
        <v>Normal Weight</v>
      </c>
      <c r="D2314">
        <v>5.42</v>
      </c>
      <c r="E2314" t="str">
        <f t="shared" si="73"/>
        <v>Normal</v>
      </c>
      <c r="F2314" t="s">
        <v>2379</v>
      </c>
      <c r="G2314" t="s">
        <v>2379</v>
      </c>
      <c r="H2314" t="s">
        <v>2379</v>
      </c>
      <c r="I2314">
        <v>0</v>
      </c>
      <c r="J2314" t="s">
        <v>2379</v>
      </c>
    </row>
    <row r="2315" spans="1:10" x14ac:dyDescent="0.35">
      <c r="A2315" t="s">
        <v>43</v>
      </c>
      <c r="B2315">
        <v>18.93</v>
      </c>
      <c r="C2315" t="str">
        <f t="shared" si="72"/>
        <v>Normal Weight</v>
      </c>
      <c r="D2315">
        <v>6.11</v>
      </c>
      <c r="E2315" t="str">
        <f t="shared" si="73"/>
        <v>Prediabetes</v>
      </c>
      <c r="F2315" t="s">
        <v>2379</v>
      </c>
      <c r="G2315" t="s">
        <v>2379</v>
      </c>
      <c r="H2315" t="s">
        <v>2381</v>
      </c>
      <c r="I2315">
        <v>1</v>
      </c>
      <c r="J2315" t="s">
        <v>2379</v>
      </c>
    </row>
    <row r="2316" spans="1:10" x14ac:dyDescent="0.35">
      <c r="A2316" t="s">
        <v>42</v>
      </c>
      <c r="B2316">
        <v>24.14</v>
      </c>
      <c r="C2316" t="str">
        <f t="shared" si="72"/>
        <v>Normal Weight</v>
      </c>
      <c r="D2316">
        <v>5.29</v>
      </c>
      <c r="E2316" t="str">
        <f t="shared" si="73"/>
        <v>Normal</v>
      </c>
      <c r="F2316" t="s">
        <v>2379</v>
      </c>
      <c r="G2316" t="s">
        <v>2380</v>
      </c>
      <c r="H2316" t="s">
        <v>2379</v>
      </c>
      <c r="I2316">
        <v>1</v>
      </c>
      <c r="J2316" t="s">
        <v>2379</v>
      </c>
    </row>
    <row r="2317" spans="1:10" x14ac:dyDescent="0.35">
      <c r="A2317" t="s">
        <v>40</v>
      </c>
      <c r="B2317">
        <v>25.03</v>
      </c>
      <c r="C2317" t="str">
        <f t="shared" si="72"/>
        <v>Overweight</v>
      </c>
      <c r="D2317">
        <v>5.91</v>
      </c>
      <c r="E2317" t="str">
        <f t="shared" si="73"/>
        <v>Prediabetes</v>
      </c>
      <c r="F2317" t="s">
        <v>2379</v>
      </c>
      <c r="G2317" t="s">
        <v>2380</v>
      </c>
      <c r="H2317" t="s">
        <v>2379</v>
      </c>
      <c r="I2317">
        <v>1</v>
      </c>
      <c r="J2317" t="s">
        <v>2379</v>
      </c>
    </row>
    <row r="2318" spans="1:10" x14ac:dyDescent="0.35">
      <c r="A2318" t="s">
        <v>39</v>
      </c>
      <c r="B2318">
        <v>20.47</v>
      </c>
      <c r="C2318" t="str">
        <f t="shared" si="72"/>
        <v>Normal Weight</v>
      </c>
      <c r="D2318">
        <v>5.81</v>
      </c>
      <c r="E2318" t="str">
        <f t="shared" si="73"/>
        <v>Prediabetes</v>
      </c>
      <c r="F2318" t="s">
        <v>2381</v>
      </c>
      <c r="G2318" t="s">
        <v>2379</v>
      </c>
      <c r="H2318" t="s">
        <v>2379</v>
      </c>
      <c r="I2318">
        <v>1</v>
      </c>
      <c r="J2318" t="s">
        <v>2379</v>
      </c>
    </row>
    <row r="2319" spans="1:10" x14ac:dyDescent="0.35">
      <c r="A2319" t="s">
        <v>38</v>
      </c>
      <c r="B2319">
        <v>18.82</v>
      </c>
      <c r="C2319" t="str">
        <f t="shared" si="72"/>
        <v>Normal Weight</v>
      </c>
      <c r="D2319">
        <v>5.51</v>
      </c>
      <c r="E2319" t="str">
        <f t="shared" si="73"/>
        <v>Normal</v>
      </c>
      <c r="F2319" t="s">
        <v>2381</v>
      </c>
      <c r="G2319" t="s">
        <v>2379</v>
      </c>
      <c r="H2319" t="s">
        <v>2379</v>
      </c>
      <c r="I2319">
        <v>0</v>
      </c>
      <c r="J2319" t="s">
        <v>2379</v>
      </c>
    </row>
    <row r="2320" spans="1:10" x14ac:dyDescent="0.35">
      <c r="A2320" t="s">
        <v>37</v>
      </c>
      <c r="B2320">
        <v>17.079999999999998</v>
      </c>
      <c r="C2320" t="str">
        <f t="shared" si="72"/>
        <v>Underweight</v>
      </c>
      <c r="D2320">
        <v>5.73</v>
      </c>
      <c r="E2320" t="str">
        <f t="shared" si="73"/>
        <v>Prediabetes</v>
      </c>
      <c r="F2320" t="s">
        <v>2379</v>
      </c>
      <c r="G2320" t="s">
        <v>2379</v>
      </c>
      <c r="H2320" t="s">
        <v>2381</v>
      </c>
      <c r="I2320">
        <v>1</v>
      </c>
      <c r="J2320" t="s">
        <v>2379</v>
      </c>
    </row>
    <row r="2321" spans="1:10" x14ac:dyDescent="0.35">
      <c r="A2321" t="s">
        <v>35</v>
      </c>
      <c r="B2321">
        <v>19.21</v>
      </c>
      <c r="C2321" t="str">
        <f t="shared" si="72"/>
        <v>Normal Weight</v>
      </c>
      <c r="D2321">
        <v>5.53</v>
      </c>
      <c r="E2321" t="str">
        <f t="shared" si="73"/>
        <v>Normal</v>
      </c>
      <c r="F2321" t="s">
        <v>2381</v>
      </c>
      <c r="G2321" t="s">
        <v>2379</v>
      </c>
      <c r="H2321" t="s">
        <v>2379</v>
      </c>
      <c r="I2321">
        <v>0</v>
      </c>
      <c r="J2321" t="s">
        <v>2379</v>
      </c>
    </row>
    <row r="2322" spans="1:10" x14ac:dyDescent="0.35">
      <c r="A2322" t="s">
        <v>33</v>
      </c>
      <c r="B2322">
        <v>17.86</v>
      </c>
      <c r="C2322" t="str">
        <f t="shared" si="72"/>
        <v>Underweight</v>
      </c>
      <c r="D2322">
        <v>5.43</v>
      </c>
      <c r="E2322" t="str">
        <f t="shared" si="73"/>
        <v>Normal</v>
      </c>
      <c r="F2322" t="s">
        <v>2379</v>
      </c>
      <c r="G2322" t="s">
        <v>2379</v>
      </c>
      <c r="H2322" t="s">
        <v>2381</v>
      </c>
      <c r="I2322">
        <v>1</v>
      </c>
      <c r="J2322" t="s">
        <v>2379</v>
      </c>
    </row>
    <row r="2323" spans="1:10" x14ac:dyDescent="0.35">
      <c r="A2323" t="s">
        <v>32</v>
      </c>
      <c r="B2323">
        <v>21.38</v>
      </c>
      <c r="C2323" t="str">
        <f t="shared" si="72"/>
        <v>Normal Weight</v>
      </c>
      <c r="D2323">
        <v>8.01</v>
      </c>
      <c r="E2323" t="str">
        <f t="shared" si="73"/>
        <v>Diabetes</v>
      </c>
      <c r="F2323" t="s">
        <v>2379</v>
      </c>
      <c r="G2323" t="s">
        <v>2379</v>
      </c>
      <c r="H2323" t="s">
        <v>2379</v>
      </c>
      <c r="I2323">
        <v>0</v>
      </c>
      <c r="J2323" t="s">
        <v>2379</v>
      </c>
    </row>
    <row r="2324" spans="1:10" x14ac:dyDescent="0.35">
      <c r="A2324" t="s">
        <v>31</v>
      </c>
      <c r="B2324">
        <v>23.35</v>
      </c>
      <c r="C2324" t="str">
        <f t="shared" si="72"/>
        <v>Normal Weight</v>
      </c>
      <c r="D2324">
        <v>5.94</v>
      </c>
      <c r="E2324" t="str">
        <f t="shared" si="73"/>
        <v>Prediabetes</v>
      </c>
      <c r="F2324" t="s">
        <v>2379</v>
      </c>
      <c r="G2324" t="s">
        <v>2379</v>
      </c>
      <c r="H2324" t="s">
        <v>2379</v>
      </c>
      <c r="I2324">
        <v>0</v>
      </c>
      <c r="J2324" t="s">
        <v>2379</v>
      </c>
    </row>
    <row r="2325" spans="1:10" x14ac:dyDescent="0.35">
      <c r="A2325" t="s">
        <v>28</v>
      </c>
      <c r="B2325">
        <v>22.24</v>
      </c>
      <c r="C2325" t="str">
        <f t="shared" si="72"/>
        <v>Normal Weight</v>
      </c>
      <c r="D2325">
        <v>5.04</v>
      </c>
      <c r="E2325" t="str">
        <f t="shared" si="73"/>
        <v>Normal</v>
      </c>
      <c r="F2325" t="s">
        <v>2379</v>
      </c>
      <c r="G2325" t="s">
        <v>2379</v>
      </c>
      <c r="H2325" t="s">
        <v>2379</v>
      </c>
      <c r="I2325">
        <v>0</v>
      </c>
      <c r="J2325" t="s">
        <v>2379</v>
      </c>
    </row>
    <row r="2326" spans="1:10" x14ac:dyDescent="0.35">
      <c r="A2326" t="s">
        <v>27</v>
      </c>
      <c r="B2326">
        <v>24.76</v>
      </c>
      <c r="C2326" t="str">
        <f t="shared" si="72"/>
        <v>Normal Weight</v>
      </c>
      <c r="D2326">
        <v>4.54</v>
      </c>
      <c r="E2326" t="str">
        <f t="shared" si="73"/>
        <v>Normal</v>
      </c>
      <c r="F2326" t="s">
        <v>2381</v>
      </c>
      <c r="G2326" t="s">
        <v>2379</v>
      </c>
      <c r="H2326" t="s">
        <v>2379</v>
      </c>
      <c r="I2326">
        <v>0</v>
      </c>
      <c r="J2326" t="s">
        <v>2379</v>
      </c>
    </row>
    <row r="2327" spans="1:10" x14ac:dyDescent="0.35">
      <c r="A2327" t="s">
        <v>26</v>
      </c>
      <c r="B2327">
        <v>20.100000000000001</v>
      </c>
      <c r="C2327" t="str">
        <f t="shared" si="72"/>
        <v>Normal Weight</v>
      </c>
      <c r="D2327">
        <v>5.6</v>
      </c>
      <c r="E2327" t="str">
        <f t="shared" si="73"/>
        <v>Normal</v>
      </c>
      <c r="F2327" t="s">
        <v>2381</v>
      </c>
      <c r="G2327" t="s">
        <v>2379</v>
      </c>
      <c r="H2327" t="s">
        <v>2381</v>
      </c>
      <c r="I2327">
        <v>1</v>
      </c>
      <c r="J2327" t="s">
        <v>2379</v>
      </c>
    </row>
    <row r="2328" spans="1:10" x14ac:dyDescent="0.35">
      <c r="A2328" t="s">
        <v>25</v>
      </c>
      <c r="B2328">
        <v>21.77</v>
      </c>
      <c r="C2328" t="str">
        <f t="shared" si="72"/>
        <v>Normal Weight</v>
      </c>
      <c r="D2328">
        <v>10.67</v>
      </c>
      <c r="E2328" t="str">
        <f t="shared" si="73"/>
        <v>Diabetes</v>
      </c>
      <c r="F2328" t="s">
        <v>2379</v>
      </c>
      <c r="G2328" t="s">
        <v>2379</v>
      </c>
      <c r="H2328" t="s">
        <v>2379</v>
      </c>
      <c r="I2328">
        <v>0</v>
      </c>
      <c r="J2328" t="s">
        <v>2379</v>
      </c>
    </row>
    <row r="2329" spans="1:10" x14ac:dyDescent="0.35">
      <c r="A2329" t="s">
        <v>24</v>
      </c>
      <c r="B2329">
        <v>17.82</v>
      </c>
      <c r="C2329" t="str">
        <f t="shared" si="72"/>
        <v>Underweight</v>
      </c>
      <c r="D2329">
        <v>5.26</v>
      </c>
      <c r="E2329" t="str">
        <f t="shared" si="73"/>
        <v>Normal</v>
      </c>
      <c r="F2329" t="s">
        <v>2381</v>
      </c>
      <c r="G2329" t="s">
        <v>2379</v>
      </c>
      <c r="H2329" t="s">
        <v>2379</v>
      </c>
      <c r="I2329">
        <v>1</v>
      </c>
      <c r="J2329" t="s">
        <v>2379</v>
      </c>
    </row>
    <row r="2330" spans="1:10" x14ac:dyDescent="0.35">
      <c r="A2330" t="s">
        <v>23</v>
      </c>
      <c r="B2330">
        <v>17.07</v>
      </c>
      <c r="C2330" t="str">
        <f t="shared" si="72"/>
        <v>Underweight</v>
      </c>
      <c r="D2330">
        <v>5.22</v>
      </c>
      <c r="E2330" t="str">
        <f t="shared" si="73"/>
        <v>Normal</v>
      </c>
      <c r="F2330" t="s">
        <v>2379</v>
      </c>
      <c r="G2330" t="s">
        <v>2379</v>
      </c>
      <c r="H2330" t="s">
        <v>2381</v>
      </c>
      <c r="I2330">
        <v>1</v>
      </c>
      <c r="J2330" t="s">
        <v>2379</v>
      </c>
    </row>
    <row r="2331" spans="1:10" x14ac:dyDescent="0.35">
      <c r="A2331" t="s">
        <v>21</v>
      </c>
      <c r="B2331">
        <v>22.24</v>
      </c>
      <c r="C2331" t="str">
        <f t="shared" si="72"/>
        <v>Normal Weight</v>
      </c>
      <c r="D2331">
        <v>4.29</v>
      </c>
      <c r="E2331" t="str">
        <f t="shared" si="73"/>
        <v>Normal</v>
      </c>
      <c r="F2331" t="s">
        <v>2381</v>
      </c>
      <c r="G2331" t="s">
        <v>2379</v>
      </c>
      <c r="H2331" t="s">
        <v>2379</v>
      </c>
      <c r="I2331">
        <v>0</v>
      </c>
      <c r="J2331" t="s">
        <v>2379</v>
      </c>
    </row>
    <row r="2332" spans="1:10" x14ac:dyDescent="0.35">
      <c r="A2332" t="s">
        <v>20</v>
      </c>
      <c r="B2332">
        <v>22.34</v>
      </c>
      <c r="C2332" t="str">
        <f t="shared" si="72"/>
        <v>Normal Weight</v>
      </c>
      <c r="D2332">
        <v>5.57</v>
      </c>
      <c r="E2332" t="str">
        <f t="shared" si="73"/>
        <v>Normal</v>
      </c>
      <c r="F2332" t="s">
        <v>2379</v>
      </c>
      <c r="G2332" t="s">
        <v>2379</v>
      </c>
      <c r="H2332" t="s">
        <v>2379</v>
      </c>
      <c r="I2332">
        <v>1</v>
      </c>
      <c r="J2332" t="s">
        <v>2379</v>
      </c>
    </row>
    <row r="2333" spans="1:10" x14ac:dyDescent="0.35">
      <c r="A2333" t="s">
        <v>18</v>
      </c>
      <c r="B2333">
        <v>17.7</v>
      </c>
      <c r="C2333" t="str">
        <f t="shared" si="72"/>
        <v>Underweight</v>
      </c>
      <c r="D2333">
        <v>6.28</v>
      </c>
      <c r="E2333" t="str">
        <f t="shared" si="73"/>
        <v>Prediabetes</v>
      </c>
      <c r="F2333" t="s">
        <v>2379</v>
      </c>
      <c r="G2333" t="s">
        <v>2379</v>
      </c>
      <c r="H2333" t="s">
        <v>2379</v>
      </c>
      <c r="I2333">
        <v>1</v>
      </c>
      <c r="J2333" t="s">
        <v>2379</v>
      </c>
    </row>
    <row r="2334" spans="1:10" x14ac:dyDescent="0.35">
      <c r="A2334" t="s">
        <v>16</v>
      </c>
      <c r="B2334">
        <v>16.47</v>
      </c>
      <c r="C2334" t="str">
        <f t="shared" si="72"/>
        <v>Underweight</v>
      </c>
      <c r="D2334">
        <v>6.35</v>
      </c>
      <c r="E2334" t="str">
        <f t="shared" si="73"/>
        <v>Prediabetes</v>
      </c>
      <c r="F2334" t="s">
        <v>2379</v>
      </c>
      <c r="G2334" t="s">
        <v>2379</v>
      </c>
      <c r="H2334" t="s">
        <v>2381</v>
      </c>
      <c r="I2334">
        <v>1</v>
      </c>
      <c r="J2334" t="s">
        <v>2379</v>
      </c>
    </row>
    <row r="2335" spans="1:10" x14ac:dyDescent="0.35">
      <c r="A2335" t="s">
        <v>13</v>
      </c>
      <c r="B2335">
        <v>17.600000000000001</v>
      </c>
      <c r="C2335" t="str">
        <f t="shared" si="72"/>
        <v>Underweight</v>
      </c>
      <c r="D2335">
        <v>4.3899999999999997</v>
      </c>
      <c r="E2335" t="str">
        <f t="shared" si="73"/>
        <v>Normal</v>
      </c>
      <c r="F2335" t="s">
        <v>2379</v>
      </c>
      <c r="G2335" t="s">
        <v>2379</v>
      </c>
      <c r="H2335" t="s">
        <v>2379</v>
      </c>
      <c r="I2335">
        <v>1</v>
      </c>
      <c r="J2335" t="s">
        <v>2379</v>
      </c>
    </row>
    <row r="2336" spans="1:10" x14ac:dyDescent="0.35">
      <c r="A2336" t="s">
        <v>8</v>
      </c>
      <c r="B2336">
        <v>17.579999999999998</v>
      </c>
      <c r="C2336" t="str">
        <f t="shared" si="72"/>
        <v>Underweight</v>
      </c>
      <c r="D2336">
        <v>4.51</v>
      </c>
      <c r="E2336" t="str">
        <f t="shared" si="73"/>
        <v>Normal</v>
      </c>
      <c r="F2336" t="s">
        <v>2379</v>
      </c>
      <c r="G2336" t="s">
        <v>2379</v>
      </c>
      <c r="H2336" t="s">
        <v>2379</v>
      </c>
      <c r="I2336">
        <v>1</v>
      </c>
      <c r="J2336"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6"/>
  <sheetViews>
    <sheetView topLeftCell="G6" workbookViewId="0">
      <selection activeCell="G2338" sqref="G1:G2338"/>
    </sheetView>
  </sheetViews>
  <sheetFormatPr defaultRowHeight="14.5" x14ac:dyDescent="0.35"/>
  <cols>
    <col min="1" max="1" width="12.81640625" bestFit="1" customWidth="1"/>
    <col min="5" max="5" width="11.08984375" customWidth="1"/>
    <col min="6" max="6" width="16.36328125" customWidth="1"/>
    <col min="8" max="8" width="11.1796875" style="14" bestFit="1" customWidth="1"/>
    <col min="9" max="9" width="13.1796875" bestFit="1" customWidth="1"/>
  </cols>
  <sheetData>
    <row r="1" spans="1:13" s="2" customFormat="1" ht="19" customHeight="1" x14ac:dyDescent="0.35">
      <c r="A1" s="3" t="s">
        <v>0</v>
      </c>
      <c r="B1" s="3" t="s">
        <v>6381</v>
      </c>
      <c r="C1" s="3" t="s">
        <v>1</v>
      </c>
      <c r="D1" s="3" t="s">
        <v>2</v>
      </c>
      <c r="E1" s="8" t="s">
        <v>6379</v>
      </c>
      <c r="F1" s="10" t="s">
        <v>6380</v>
      </c>
      <c r="G1" s="3" t="s">
        <v>3</v>
      </c>
      <c r="H1" s="13" t="s">
        <v>4</v>
      </c>
      <c r="I1" s="3" t="s">
        <v>5</v>
      </c>
      <c r="J1" s="3" t="s">
        <v>6</v>
      </c>
      <c r="K1" s="3" t="s">
        <v>7</v>
      </c>
    </row>
    <row r="2" spans="1:13" ht="14.5" customHeight="1" x14ac:dyDescent="0.35">
      <c r="A2" t="s">
        <v>8</v>
      </c>
      <c r="B2">
        <v>1992</v>
      </c>
      <c r="C2" t="s">
        <v>9</v>
      </c>
      <c r="D2">
        <v>9</v>
      </c>
      <c r="E2" s="7">
        <f>DATE(B2,MONTH(1&amp;C2),D2)</f>
        <v>33794</v>
      </c>
      <c r="F2" s="7" t="str">
        <f>DATEDIF(E2, "2023-6-8", "Y") &amp; "Years"</f>
        <v>30Years</v>
      </c>
      <c r="G2">
        <v>0</v>
      </c>
      <c r="H2" s="14">
        <v>563.84</v>
      </c>
      <c r="I2" t="s">
        <v>10</v>
      </c>
      <c r="J2" t="s">
        <v>11</v>
      </c>
      <c r="K2" t="s">
        <v>12</v>
      </c>
    </row>
    <row r="3" spans="1:13" ht="14.5" customHeight="1" x14ac:dyDescent="0.35">
      <c r="A3" t="s">
        <v>13</v>
      </c>
      <c r="B3">
        <v>1992</v>
      </c>
      <c r="C3" t="s">
        <v>14</v>
      </c>
      <c r="D3">
        <v>30</v>
      </c>
      <c r="E3" s="7">
        <f t="shared" ref="E3:E66" si="0">DATE(B3,MONTH(1&amp;C3),D3)</f>
        <v>33938</v>
      </c>
      <c r="F3" s="7" t="str">
        <f t="shared" ref="F3:F66" si="1">DATEDIF(E3, "2023-6-8", "Y") &amp; "Years"</f>
        <v>30Years</v>
      </c>
      <c r="G3">
        <v>0</v>
      </c>
      <c r="H3" s="14">
        <v>570.62</v>
      </c>
      <c r="I3" t="s">
        <v>10</v>
      </c>
      <c r="J3" t="s">
        <v>15</v>
      </c>
      <c r="K3" t="s">
        <v>12</v>
      </c>
      <c r="M3">
        <f>COUNTIF(A:A, "?")</f>
        <v>6</v>
      </c>
    </row>
    <row r="4" spans="1:13" ht="14.5" customHeight="1" x14ac:dyDescent="0.35">
      <c r="A4" t="s">
        <v>16</v>
      </c>
      <c r="B4">
        <v>1993</v>
      </c>
      <c r="C4" t="s">
        <v>17</v>
      </c>
      <c r="D4">
        <v>30</v>
      </c>
      <c r="E4" s="7">
        <f t="shared" si="0"/>
        <v>34150</v>
      </c>
      <c r="F4" s="7" t="str">
        <f t="shared" si="1"/>
        <v>29Years</v>
      </c>
      <c r="G4">
        <v>0</v>
      </c>
      <c r="H4" s="14">
        <v>600</v>
      </c>
      <c r="I4" t="s">
        <v>10</v>
      </c>
      <c r="J4" t="s">
        <v>15</v>
      </c>
      <c r="K4" t="s">
        <v>12</v>
      </c>
      <c r="M4">
        <f>COUNTIF(B:B,"?")</f>
        <v>0</v>
      </c>
    </row>
    <row r="5" spans="1:13" ht="14.5" customHeight="1" x14ac:dyDescent="0.35">
      <c r="A5" t="s">
        <v>18</v>
      </c>
      <c r="B5">
        <v>1992</v>
      </c>
      <c r="C5" t="s">
        <v>19</v>
      </c>
      <c r="D5">
        <v>13</v>
      </c>
      <c r="E5" s="7">
        <f t="shared" si="0"/>
        <v>33860</v>
      </c>
      <c r="F5" s="7" t="str">
        <f t="shared" si="1"/>
        <v>30Years</v>
      </c>
      <c r="G5">
        <v>0</v>
      </c>
      <c r="H5" s="14">
        <v>604.54</v>
      </c>
      <c r="I5" t="s">
        <v>11</v>
      </c>
      <c r="J5" t="s">
        <v>11</v>
      </c>
      <c r="K5" t="s">
        <v>12</v>
      </c>
      <c r="M5">
        <f>COUNTIF(C:C,"?")</f>
        <v>0</v>
      </c>
    </row>
    <row r="6" spans="1:13" ht="14.5" customHeight="1" x14ac:dyDescent="0.35">
      <c r="A6" t="s">
        <v>20</v>
      </c>
      <c r="B6">
        <v>1998</v>
      </c>
      <c r="C6" t="s">
        <v>9</v>
      </c>
      <c r="D6">
        <v>27</v>
      </c>
      <c r="E6" s="7">
        <f t="shared" si="0"/>
        <v>36003</v>
      </c>
      <c r="F6" s="7" t="str">
        <f t="shared" si="1"/>
        <v>24Years</v>
      </c>
      <c r="G6">
        <v>0</v>
      </c>
      <c r="H6" s="14">
        <v>637.26</v>
      </c>
      <c r="I6" t="s">
        <v>11</v>
      </c>
      <c r="J6" t="s">
        <v>11</v>
      </c>
      <c r="K6" t="s">
        <v>12</v>
      </c>
      <c r="M6">
        <f>COUNTIF(D:D, " ")</f>
        <v>0</v>
      </c>
    </row>
    <row r="7" spans="1:13" ht="14.5" customHeight="1" x14ac:dyDescent="0.35">
      <c r="A7" t="s">
        <v>21</v>
      </c>
      <c r="B7">
        <v>2001</v>
      </c>
      <c r="C7" t="s">
        <v>14</v>
      </c>
      <c r="D7">
        <v>20</v>
      </c>
      <c r="E7" s="7">
        <f t="shared" si="0"/>
        <v>37215</v>
      </c>
      <c r="F7" s="7" t="str">
        <f t="shared" si="1"/>
        <v>21Years</v>
      </c>
      <c r="G7">
        <v>0</v>
      </c>
      <c r="H7" s="14">
        <v>646.14</v>
      </c>
      <c r="I7" t="s">
        <v>11</v>
      </c>
      <c r="J7" t="s">
        <v>11</v>
      </c>
      <c r="K7" t="s">
        <v>22</v>
      </c>
      <c r="M7">
        <f>COUNTIF(I:I,"?")</f>
        <v>0</v>
      </c>
    </row>
    <row r="8" spans="1:13" ht="14.5" customHeight="1" x14ac:dyDescent="0.35">
      <c r="A8" t="s">
        <v>23</v>
      </c>
      <c r="B8">
        <v>1993</v>
      </c>
      <c r="C8" t="s">
        <v>17</v>
      </c>
      <c r="D8">
        <v>1</v>
      </c>
      <c r="E8" s="7">
        <f t="shared" si="0"/>
        <v>34121</v>
      </c>
      <c r="F8" s="7" t="str">
        <f t="shared" si="1"/>
        <v>30Years</v>
      </c>
      <c r="G8">
        <v>0</v>
      </c>
      <c r="H8" s="14">
        <v>650</v>
      </c>
      <c r="I8" t="s">
        <v>11</v>
      </c>
      <c r="J8" t="s">
        <v>11</v>
      </c>
      <c r="K8" t="s">
        <v>12</v>
      </c>
      <c r="M8">
        <f>COUNTIF(J:J,"?")</f>
        <v>0</v>
      </c>
    </row>
    <row r="9" spans="1:13" ht="14.5" customHeight="1" x14ac:dyDescent="0.35">
      <c r="A9" t="s">
        <v>24</v>
      </c>
      <c r="B9">
        <v>1995</v>
      </c>
      <c r="C9" t="s">
        <v>9</v>
      </c>
      <c r="D9">
        <v>4</v>
      </c>
      <c r="E9" s="7">
        <f t="shared" si="0"/>
        <v>34884</v>
      </c>
      <c r="F9" s="7" t="str">
        <f t="shared" si="1"/>
        <v>27Years</v>
      </c>
      <c r="G9">
        <v>0</v>
      </c>
      <c r="H9" s="14">
        <v>650</v>
      </c>
      <c r="I9" t="s">
        <v>11</v>
      </c>
      <c r="J9" t="s">
        <v>11</v>
      </c>
      <c r="K9" t="s">
        <v>12</v>
      </c>
      <c r="M9">
        <f>COUNTIF(K:K,"?")</f>
        <v>0</v>
      </c>
    </row>
    <row r="10" spans="1:13" ht="14.5" customHeight="1" x14ac:dyDescent="0.35">
      <c r="A10" t="s">
        <v>25</v>
      </c>
      <c r="B10">
        <v>2002</v>
      </c>
      <c r="C10" t="s">
        <v>14</v>
      </c>
      <c r="D10">
        <v>29</v>
      </c>
      <c r="E10" s="7">
        <f t="shared" si="0"/>
        <v>37589</v>
      </c>
      <c r="F10" s="7" t="str">
        <f t="shared" si="1"/>
        <v>20Years</v>
      </c>
      <c r="G10">
        <v>0</v>
      </c>
      <c r="H10" s="14">
        <v>668</v>
      </c>
      <c r="I10" t="s">
        <v>11</v>
      </c>
      <c r="J10" t="s">
        <v>10</v>
      </c>
      <c r="K10" t="s">
        <v>22</v>
      </c>
      <c r="M10">
        <f>AVERAGE(B:B)</f>
        <v>1982.8416559965856</v>
      </c>
    </row>
    <row r="11" spans="1:13" ht="14.5" customHeight="1" x14ac:dyDescent="0.35">
      <c r="A11" t="s">
        <v>26</v>
      </c>
      <c r="B11">
        <v>1997</v>
      </c>
      <c r="C11" t="s">
        <v>14</v>
      </c>
      <c r="D11">
        <v>9</v>
      </c>
      <c r="E11" s="7">
        <f t="shared" si="0"/>
        <v>35743</v>
      </c>
      <c r="F11" s="7" t="str">
        <f t="shared" si="1"/>
        <v>25Years</v>
      </c>
      <c r="G11">
        <v>0</v>
      </c>
      <c r="H11" s="14">
        <v>670</v>
      </c>
      <c r="I11" t="s">
        <v>11</v>
      </c>
      <c r="J11" t="s">
        <v>11</v>
      </c>
      <c r="K11" t="s">
        <v>12</v>
      </c>
      <c r="M11">
        <f>ROUND(AVERAGE(B:B),0)</f>
        <v>1983</v>
      </c>
    </row>
    <row r="12" spans="1:13" ht="14.5" customHeight="1" x14ac:dyDescent="0.35">
      <c r="A12" t="s">
        <v>27</v>
      </c>
      <c r="B12">
        <v>2001</v>
      </c>
      <c r="C12" t="s">
        <v>19</v>
      </c>
      <c r="D12">
        <v>12</v>
      </c>
      <c r="E12" s="7">
        <f t="shared" si="0"/>
        <v>37146</v>
      </c>
      <c r="F12" s="7" t="str">
        <f t="shared" si="1"/>
        <v>21Years</v>
      </c>
      <c r="G12">
        <v>0</v>
      </c>
      <c r="H12" s="14">
        <v>687.54</v>
      </c>
      <c r="I12" t="s">
        <v>11</v>
      </c>
      <c r="J12" t="s">
        <v>10</v>
      </c>
      <c r="K12" t="s">
        <v>12</v>
      </c>
    </row>
    <row r="13" spans="1:13" ht="14.5" customHeight="1" x14ac:dyDescent="0.35">
      <c r="A13" t="s">
        <v>28</v>
      </c>
      <c r="B13">
        <v>1999</v>
      </c>
      <c r="C13" t="s">
        <v>29</v>
      </c>
      <c r="D13">
        <v>26</v>
      </c>
      <c r="E13" s="7">
        <f t="shared" si="0"/>
        <v>36520</v>
      </c>
      <c r="F13" s="7" t="str">
        <f t="shared" si="1"/>
        <v>23Years</v>
      </c>
      <c r="G13">
        <v>0</v>
      </c>
      <c r="H13" s="14">
        <v>700</v>
      </c>
      <c r="I13" t="s">
        <v>10</v>
      </c>
      <c r="J13" t="s">
        <v>11</v>
      </c>
      <c r="K13" t="s">
        <v>12</v>
      </c>
      <c r="M13">
        <f>COUNTIF(I:I, "tier - 1")</f>
        <v>309</v>
      </c>
    </row>
    <row r="14" spans="1:13" ht="14.5" customHeight="1" x14ac:dyDescent="0.35">
      <c r="A14" t="s">
        <v>31</v>
      </c>
      <c r="B14">
        <v>1999</v>
      </c>
      <c r="C14" t="s">
        <v>29</v>
      </c>
      <c r="D14">
        <v>14</v>
      </c>
      <c r="E14" s="7">
        <f t="shared" si="0"/>
        <v>36508</v>
      </c>
      <c r="F14" s="7" t="str">
        <f t="shared" si="1"/>
        <v>23Years</v>
      </c>
      <c r="G14">
        <v>0</v>
      </c>
      <c r="H14" s="14">
        <v>722.99</v>
      </c>
      <c r="I14" t="s">
        <v>11</v>
      </c>
      <c r="J14" t="s">
        <v>15</v>
      </c>
      <c r="K14" t="s">
        <v>12</v>
      </c>
      <c r="M14">
        <f>COUNTIF(I:I,"tier - 2")</f>
        <v>1340</v>
      </c>
    </row>
    <row r="15" spans="1:13" ht="14.5" customHeight="1" x14ac:dyDescent="0.35">
      <c r="A15" t="s">
        <v>32</v>
      </c>
      <c r="B15">
        <v>2002</v>
      </c>
      <c r="C15" t="s">
        <v>19</v>
      </c>
      <c r="D15">
        <v>19</v>
      </c>
      <c r="E15" s="7">
        <f t="shared" si="0"/>
        <v>37518</v>
      </c>
      <c r="F15" s="7" t="str">
        <f t="shared" si="1"/>
        <v>20Years</v>
      </c>
      <c r="G15">
        <v>0</v>
      </c>
      <c r="H15" s="14">
        <v>750</v>
      </c>
      <c r="I15" t="s">
        <v>11</v>
      </c>
      <c r="J15" t="s">
        <v>15</v>
      </c>
      <c r="K15" t="s">
        <v>22</v>
      </c>
      <c r="M15">
        <f>COUNTIF(I:I,"tier - 3")</f>
        <v>694</v>
      </c>
    </row>
    <row r="16" spans="1:13" ht="14.5" customHeight="1" x14ac:dyDescent="0.35">
      <c r="A16" t="s">
        <v>33</v>
      </c>
      <c r="B16">
        <v>1993</v>
      </c>
      <c r="C16" t="s">
        <v>34</v>
      </c>
      <c r="D16">
        <v>9</v>
      </c>
      <c r="E16" s="7">
        <f t="shared" si="0"/>
        <v>34190</v>
      </c>
      <c r="F16" s="7" t="str">
        <f t="shared" si="1"/>
        <v>29Years</v>
      </c>
      <c r="G16">
        <v>0</v>
      </c>
      <c r="H16" s="14">
        <v>760</v>
      </c>
      <c r="I16" t="s">
        <v>11</v>
      </c>
      <c r="J16" t="s">
        <v>15</v>
      </c>
      <c r="K16" t="s">
        <v>12</v>
      </c>
    </row>
    <row r="17" spans="1:13" ht="14.5" customHeight="1" x14ac:dyDescent="0.35">
      <c r="A17" t="s">
        <v>35</v>
      </c>
      <c r="B17">
        <v>1996</v>
      </c>
      <c r="C17" t="s">
        <v>36</v>
      </c>
      <c r="D17">
        <v>22</v>
      </c>
      <c r="E17" s="7">
        <f t="shared" si="0"/>
        <v>35360</v>
      </c>
      <c r="F17" s="7" t="str">
        <f t="shared" si="1"/>
        <v>26Years</v>
      </c>
      <c r="G17">
        <v>0</v>
      </c>
      <c r="H17" s="14">
        <v>760</v>
      </c>
      <c r="I17" t="s">
        <v>11</v>
      </c>
      <c r="J17" t="s">
        <v>11</v>
      </c>
      <c r="K17" t="s">
        <v>12</v>
      </c>
      <c r="M17">
        <f>COUNTIF(J:J,"tier - 1")</f>
        <v>734</v>
      </c>
    </row>
    <row r="18" spans="1:13" ht="14.5" customHeight="1" x14ac:dyDescent="0.35">
      <c r="A18" t="s">
        <v>37</v>
      </c>
      <c r="B18">
        <v>1993</v>
      </c>
      <c r="C18" t="s">
        <v>17</v>
      </c>
      <c r="D18">
        <v>28</v>
      </c>
      <c r="E18" s="7">
        <f t="shared" si="0"/>
        <v>34148</v>
      </c>
      <c r="F18" s="7" t="str">
        <f t="shared" si="1"/>
        <v>29Years</v>
      </c>
      <c r="G18">
        <v>0</v>
      </c>
      <c r="H18" s="14">
        <v>770</v>
      </c>
      <c r="I18" t="s">
        <v>11</v>
      </c>
      <c r="J18" t="s">
        <v>11</v>
      </c>
      <c r="K18" t="s">
        <v>12</v>
      </c>
      <c r="M18">
        <f>COUNTIF(J:J,"tier - 2")</f>
        <v>813</v>
      </c>
    </row>
    <row r="19" spans="1:13" ht="14.5" customHeight="1" x14ac:dyDescent="0.35">
      <c r="A19" t="s">
        <v>38</v>
      </c>
      <c r="B19">
        <v>1996</v>
      </c>
      <c r="C19" t="s">
        <v>19</v>
      </c>
      <c r="D19">
        <v>18</v>
      </c>
      <c r="E19" s="7">
        <f t="shared" si="0"/>
        <v>35326</v>
      </c>
      <c r="F19" s="7" t="str">
        <f t="shared" si="1"/>
        <v>26Years</v>
      </c>
      <c r="G19">
        <v>0</v>
      </c>
      <c r="H19" s="14">
        <v>770.38</v>
      </c>
      <c r="I19" t="s">
        <v>11</v>
      </c>
      <c r="J19" t="s">
        <v>10</v>
      </c>
      <c r="K19" t="s">
        <v>22</v>
      </c>
      <c r="M19">
        <f>COUNTIF(J:J,"tier - 3")</f>
        <v>796</v>
      </c>
    </row>
    <row r="20" spans="1:13" ht="14.5" customHeight="1" x14ac:dyDescent="0.35">
      <c r="A20" t="s">
        <v>39</v>
      </c>
      <c r="B20">
        <v>1995</v>
      </c>
      <c r="C20" t="s">
        <v>29</v>
      </c>
      <c r="D20">
        <v>7</v>
      </c>
      <c r="E20" s="7">
        <f t="shared" si="0"/>
        <v>35040</v>
      </c>
      <c r="F20" s="7" t="str">
        <f t="shared" si="1"/>
        <v>27Years</v>
      </c>
      <c r="G20">
        <v>0</v>
      </c>
      <c r="H20" s="14">
        <v>773.54</v>
      </c>
      <c r="I20" t="s">
        <v>11</v>
      </c>
      <c r="J20" t="s">
        <v>10</v>
      </c>
      <c r="K20" t="s">
        <v>12</v>
      </c>
    </row>
    <row r="21" spans="1:13" ht="14.5" customHeight="1" x14ac:dyDescent="0.35">
      <c r="A21" t="s">
        <v>40</v>
      </c>
      <c r="B21">
        <v>2004</v>
      </c>
      <c r="C21" t="s">
        <v>36</v>
      </c>
      <c r="D21">
        <v>7</v>
      </c>
      <c r="E21" s="7">
        <f t="shared" si="0"/>
        <v>38267</v>
      </c>
      <c r="F21" s="7" t="str">
        <f t="shared" si="1"/>
        <v>18Years</v>
      </c>
      <c r="G21">
        <v>0</v>
      </c>
      <c r="H21" s="14">
        <v>830.52</v>
      </c>
      <c r="I21" t="s">
        <v>11</v>
      </c>
      <c r="J21" t="s">
        <v>10</v>
      </c>
      <c r="K21" t="s">
        <v>41</v>
      </c>
    </row>
    <row r="22" spans="1:13" ht="14.5" customHeight="1" x14ac:dyDescent="0.35">
      <c r="A22" t="s">
        <v>42</v>
      </c>
      <c r="B22">
        <v>2000</v>
      </c>
      <c r="C22" t="s">
        <v>14</v>
      </c>
      <c r="D22">
        <v>18</v>
      </c>
      <c r="E22" s="7">
        <f t="shared" si="0"/>
        <v>36848</v>
      </c>
      <c r="F22" s="7" t="str">
        <f t="shared" si="1"/>
        <v>22Years</v>
      </c>
      <c r="G22">
        <v>0</v>
      </c>
      <c r="H22" s="14">
        <v>865.41</v>
      </c>
      <c r="I22" t="s">
        <v>11</v>
      </c>
      <c r="J22" t="s">
        <v>15</v>
      </c>
      <c r="K22" t="s">
        <v>12</v>
      </c>
    </row>
    <row r="23" spans="1:13" ht="14.5" customHeight="1" x14ac:dyDescent="0.35">
      <c r="A23" t="s">
        <v>43</v>
      </c>
      <c r="B23">
        <v>1993</v>
      </c>
      <c r="C23" t="s">
        <v>14</v>
      </c>
      <c r="D23">
        <v>27</v>
      </c>
      <c r="E23" s="7">
        <f t="shared" si="0"/>
        <v>34300</v>
      </c>
      <c r="F23" s="7" t="str">
        <f t="shared" si="1"/>
        <v>29Years</v>
      </c>
      <c r="G23">
        <v>0</v>
      </c>
      <c r="H23" s="14">
        <v>896.21</v>
      </c>
      <c r="I23" t="s">
        <v>11</v>
      </c>
      <c r="J23" t="s">
        <v>15</v>
      </c>
      <c r="K23" t="s">
        <v>12</v>
      </c>
    </row>
    <row r="24" spans="1:13" ht="14.5" customHeight="1" x14ac:dyDescent="0.35">
      <c r="A24" t="s">
        <v>44</v>
      </c>
      <c r="B24">
        <v>1994</v>
      </c>
      <c r="C24" t="s">
        <v>36</v>
      </c>
      <c r="D24">
        <v>30</v>
      </c>
      <c r="E24" s="7">
        <f t="shared" si="0"/>
        <v>34637</v>
      </c>
      <c r="F24" s="7" t="str">
        <f t="shared" si="1"/>
        <v>28Years</v>
      </c>
      <c r="G24">
        <v>0</v>
      </c>
      <c r="H24" s="14">
        <v>915.07</v>
      </c>
      <c r="I24" t="s">
        <v>11</v>
      </c>
      <c r="J24" t="s">
        <v>15</v>
      </c>
      <c r="K24" t="s">
        <v>12</v>
      </c>
    </row>
    <row r="25" spans="1:13" ht="14.5" customHeight="1" x14ac:dyDescent="0.35">
      <c r="A25" t="s">
        <v>45</v>
      </c>
      <c r="B25">
        <v>1995</v>
      </c>
      <c r="C25" t="s">
        <v>36</v>
      </c>
      <c r="D25">
        <v>28</v>
      </c>
      <c r="E25" s="7">
        <f t="shared" si="0"/>
        <v>35000</v>
      </c>
      <c r="F25" s="7" t="str">
        <f t="shared" si="1"/>
        <v>27Years</v>
      </c>
      <c r="G25">
        <v>0</v>
      </c>
      <c r="H25" s="14">
        <v>928.59</v>
      </c>
      <c r="I25" t="s">
        <v>11</v>
      </c>
      <c r="J25" t="s">
        <v>15</v>
      </c>
      <c r="K25" t="s">
        <v>12</v>
      </c>
    </row>
    <row r="26" spans="1:13" ht="14.5" customHeight="1" x14ac:dyDescent="0.35">
      <c r="A26" t="s">
        <v>46</v>
      </c>
      <c r="B26">
        <v>2001</v>
      </c>
      <c r="C26" t="s">
        <v>34</v>
      </c>
      <c r="D26">
        <v>19</v>
      </c>
      <c r="E26" s="7">
        <f t="shared" si="0"/>
        <v>37122</v>
      </c>
      <c r="F26" s="7" t="str">
        <f t="shared" si="1"/>
        <v>21Years</v>
      </c>
      <c r="G26">
        <v>0</v>
      </c>
      <c r="H26" s="14">
        <v>964.71</v>
      </c>
      <c r="I26" t="s">
        <v>11</v>
      </c>
      <c r="J26" t="s">
        <v>10</v>
      </c>
      <c r="K26" t="s">
        <v>12</v>
      </c>
    </row>
    <row r="27" spans="1:13" ht="14.5" customHeight="1" x14ac:dyDescent="0.35">
      <c r="A27" t="s">
        <v>47</v>
      </c>
      <c r="B27">
        <v>1994</v>
      </c>
      <c r="C27" t="s">
        <v>14</v>
      </c>
      <c r="D27">
        <v>22</v>
      </c>
      <c r="E27" s="7">
        <f t="shared" si="0"/>
        <v>34660</v>
      </c>
      <c r="F27" s="7" t="str">
        <f t="shared" si="1"/>
        <v>28Years</v>
      </c>
      <c r="G27">
        <v>0</v>
      </c>
      <c r="H27" s="14">
        <v>1006.65</v>
      </c>
      <c r="I27" t="s">
        <v>11</v>
      </c>
      <c r="J27" t="s">
        <v>10</v>
      </c>
      <c r="K27" t="s">
        <v>12</v>
      </c>
    </row>
    <row r="28" spans="1:13" ht="14.5" customHeight="1" x14ac:dyDescent="0.35">
      <c r="A28" t="s">
        <v>48</v>
      </c>
      <c r="B28">
        <v>2000</v>
      </c>
      <c r="C28" t="s">
        <v>36</v>
      </c>
      <c r="D28">
        <v>9</v>
      </c>
      <c r="E28" s="7">
        <f t="shared" si="0"/>
        <v>36808</v>
      </c>
      <c r="F28" s="7" t="str">
        <f t="shared" si="1"/>
        <v>22Years</v>
      </c>
      <c r="G28">
        <v>0</v>
      </c>
      <c r="H28" s="14">
        <v>1012</v>
      </c>
      <c r="I28" t="s">
        <v>11</v>
      </c>
      <c r="J28" t="s">
        <v>10</v>
      </c>
      <c r="K28" t="s">
        <v>12</v>
      </c>
    </row>
    <row r="29" spans="1:13" ht="14.5" customHeight="1" x14ac:dyDescent="0.35">
      <c r="A29" t="s">
        <v>49</v>
      </c>
      <c r="B29">
        <v>1999</v>
      </c>
      <c r="C29" t="s">
        <v>34</v>
      </c>
      <c r="D29">
        <v>5</v>
      </c>
      <c r="E29" s="7">
        <f t="shared" si="0"/>
        <v>36377</v>
      </c>
      <c r="F29" s="7" t="str">
        <f t="shared" si="1"/>
        <v>23Years</v>
      </c>
      <c r="G29">
        <v>0</v>
      </c>
      <c r="H29" s="14">
        <v>1019</v>
      </c>
      <c r="I29" t="s">
        <v>11</v>
      </c>
      <c r="J29" t="s">
        <v>10</v>
      </c>
      <c r="K29" t="s">
        <v>12</v>
      </c>
    </row>
    <row r="30" spans="1:13" ht="14.5" customHeight="1" x14ac:dyDescent="0.35">
      <c r="A30" t="s">
        <v>50</v>
      </c>
      <c r="B30">
        <v>1995</v>
      </c>
      <c r="C30" t="s">
        <v>36</v>
      </c>
      <c r="D30">
        <v>5</v>
      </c>
      <c r="E30" s="7">
        <f t="shared" si="0"/>
        <v>34977</v>
      </c>
      <c r="F30" s="7" t="str">
        <f t="shared" si="1"/>
        <v>27Years</v>
      </c>
      <c r="G30">
        <v>0</v>
      </c>
      <c r="H30" s="14">
        <v>1033.74</v>
      </c>
      <c r="I30" t="s">
        <v>11</v>
      </c>
      <c r="J30" t="s">
        <v>15</v>
      </c>
      <c r="K30" t="s">
        <v>12</v>
      </c>
    </row>
    <row r="31" spans="1:13" ht="14.5" customHeight="1" x14ac:dyDescent="0.35">
      <c r="A31" t="s">
        <v>51</v>
      </c>
      <c r="B31">
        <v>1994</v>
      </c>
      <c r="C31" t="s">
        <v>14</v>
      </c>
      <c r="D31">
        <v>17</v>
      </c>
      <c r="E31" s="7">
        <f t="shared" si="0"/>
        <v>34655</v>
      </c>
      <c r="F31" s="7" t="str">
        <f t="shared" si="1"/>
        <v>28Years</v>
      </c>
      <c r="G31">
        <v>0</v>
      </c>
      <c r="H31" s="14">
        <v>1044</v>
      </c>
      <c r="I31" t="s">
        <v>11</v>
      </c>
      <c r="J31" t="s">
        <v>10</v>
      </c>
      <c r="K31" t="s">
        <v>12</v>
      </c>
    </row>
    <row r="32" spans="1:13" ht="14.5" customHeight="1" x14ac:dyDescent="0.35">
      <c r="A32" t="s">
        <v>52</v>
      </c>
      <c r="B32">
        <v>2002</v>
      </c>
      <c r="C32" t="s">
        <v>9</v>
      </c>
      <c r="D32">
        <v>20</v>
      </c>
      <c r="E32" s="7">
        <f t="shared" si="0"/>
        <v>37457</v>
      </c>
      <c r="F32" s="7" t="str">
        <f t="shared" si="1"/>
        <v>20Years</v>
      </c>
      <c r="G32">
        <v>0</v>
      </c>
      <c r="H32" s="14">
        <v>1047</v>
      </c>
      <c r="I32" t="s">
        <v>11</v>
      </c>
      <c r="J32" t="s">
        <v>15</v>
      </c>
      <c r="K32" t="s">
        <v>12</v>
      </c>
    </row>
    <row r="33" spans="1:11" ht="14.5" customHeight="1" x14ac:dyDescent="0.35">
      <c r="A33" t="s">
        <v>53</v>
      </c>
      <c r="B33">
        <v>2002</v>
      </c>
      <c r="C33" t="s">
        <v>9</v>
      </c>
      <c r="D33">
        <v>1</v>
      </c>
      <c r="E33" s="7">
        <f t="shared" si="0"/>
        <v>37438</v>
      </c>
      <c r="F33" s="7" t="str">
        <f t="shared" si="1"/>
        <v>20Years</v>
      </c>
      <c r="G33">
        <v>0</v>
      </c>
      <c r="H33" s="14">
        <v>1049</v>
      </c>
      <c r="I33" t="s">
        <v>11</v>
      </c>
      <c r="J33" t="s">
        <v>10</v>
      </c>
      <c r="K33" t="s">
        <v>22</v>
      </c>
    </row>
    <row r="34" spans="1:11" ht="14.5" customHeight="1" x14ac:dyDescent="0.35">
      <c r="A34" t="s">
        <v>54</v>
      </c>
      <c r="B34">
        <v>1995</v>
      </c>
      <c r="C34" t="s">
        <v>17</v>
      </c>
      <c r="D34">
        <v>1</v>
      </c>
      <c r="E34" s="7">
        <f t="shared" si="0"/>
        <v>34851</v>
      </c>
      <c r="F34" s="7" t="str">
        <f t="shared" si="1"/>
        <v>28Years</v>
      </c>
      <c r="G34">
        <v>0</v>
      </c>
      <c r="H34" s="14">
        <v>1056</v>
      </c>
      <c r="I34" t="s">
        <v>11</v>
      </c>
      <c r="J34" t="s">
        <v>10</v>
      </c>
      <c r="K34" t="s">
        <v>12</v>
      </c>
    </row>
    <row r="35" spans="1:11" ht="14.5" customHeight="1" x14ac:dyDescent="0.35">
      <c r="A35" t="s">
        <v>55</v>
      </c>
      <c r="B35">
        <v>1993</v>
      </c>
      <c r="C35" t="s">
        <v>19</v>
      </c>
      <c r="D35">
        <v>28</v>
      </c>
      <c r="E35" s="7">
        <f t="shared" si="0"/>
        <v>34240</v>
      </c>
      <c r="F35" s="7" t="str">
        <f t="shared" si="1"/>
        <v>29Years</v>
      </c>
      <c r="G35">
        <v>0</v>
      </c>
      <c r="H35" s="14">
        <v>1068</v>
      </c>
      <c r="I35" t="s">
        <v>11</v>
      </c>
      <c r="J35" t="s">
        <v>15</v>
      </c>
      <c r="K35" t="s">
        <v>12</v>
      </c>
    </row>
    <row r="36" spans="1:11" ht="14.5" customHeight="1" x14ac:dyDescent="0.35">
      <c r="A36" t="s">
        <v>56</v>
      </c>
      <c r="B36">
        <v>2004</v>
      </c>
      <c r="C36" t="s">
        <v>34</v>
      </c>
      <c r="D36">
        <v>24</v>
      </c>
      <c r="E36" s="7">
        <f t="shared" si="0"/>
        <v>38223</v>
      </c>
      <c r="F36" s="7" t="str">
        <f t="shared" si="1"/>
        <v>18Years</v>
      </c>
      <c r="G36">
        <v>0</v>
      </c>
      <c r="H36" s="14">
        <v>1070</v>
      </c>
      <c r="I36" t="s">
        <v>11</v>
      </c>
      <c r="J36" t="s">
        <v>11</v>
      </c>
      <c r="K36" t="s">
        <v>12</v>
      </c>
    </row>
    <row r="37" spans="1:11" ht="14.5" customHeight="1" x14ac:dyDescent="0.35">
      <c r="A37" t="s">
        <v>57</v>
      </c>
      <c r="B37">
        <v>1997</v>
      </c>
      <c r="C37" t="s">
        <v>34</v>
      </c>
      <c r="D37">
        <v>13</v>
      </c>
      <c r="E37" s="7">
        <f t="shared" si="0"/>
        <v>35655</v>
      </c>
      <c r="F37" s="7" t="str">
        <f t="shared" si="1"/>
        <v>25Years</v>
      </c>
      <c r="G37">
        <v>0</v>
      </c>
      <c r="H37" s="14">
        <v>1071</v>
      </c>
      <c r="I37" t="s">
        <v>11</v>
      </c>
      <c r="J37" t="s">
        <v>11</v>
      </c>
      <c r="K37" t="s">
        <v>12</v>
      </c>
    </row>
    <row r="38" spans="1:11" ht="14.5" customHeight="1" x14ac:dyDescent="0.35">
      <c r="A38" t="s">
        <v>58</v>
      </c>
      <c r="B38">
        <v>1998</v>
      </c>
      <c r="C38" t="s">
        <v>29</v>
      </c>
      <c r="D38">
        <v>26</v>
      </c>
      <c r="E38" s="7">
        <f t="shared" si="0"/>
        <v>36155</v>
      </c>
      <c r="F38" s="7" t="str">
        <f t="shared" si="1"/>
        <v>24Years</v>
      </c>
      <c r="G38">
        <v>0</v>
      </c>
      <c r="H38" s="14">
        <v>1082</v>
      </c>
      <c r="I38" t="s">
        <v>11</v>
      </c>
      <c r="J38" t="s">
        <v>10</v>
      </c>
      <c r="K38" t="s">
        <v>12</v>
      </c>
    </row>
    <row r="39" spans="1:11" ht="14.5" customHeight="1" x14ac:dyDescent="0.35">
      <c r="A39" t="s">
        <v>59</v>
      </c>
      <c r="B39">
        <v>2002</v>
      </c>
      <c r="C39" t="s">
        <v>34</v>
      </c>
      <c r="D39">
        <v>13</v>
      </c>
      <c r="E39" s="7">
        <f t="shared" si="0"/>
        <v>37481</v>
      </c>
      <c r="F39" s="7" t="str">
        <f t="shared" si="1"/>
        <v>20Years</v>
      </c>
      <c r="G39">
        <v>0</v>
      </c>
      <c r="H39" s="14">
        <v>1086</v>
      </c>
      <c r="I39" t="s">
        <v>11</v>
      </c>
      <c r="J39" t="s">
        <v>11</v>
      </c>
      <c r="K39" t="s">
        <v>12</v>
      </c>
    </row>
    <row r="40" spans="1:11" ht="14.5" customHeight="1" x14ac:dyDescent="0.35">
      <c r="A40" t="s">
        <v>60</v>
      </c>
      <c r="B40">
        <v>2004</v>
      </c>
      <c r="C40" t="s">
        <v>14</v>
      </c>
      <c r="D40">
        <v>12</v>
      </c>
      <c r="E40" s="7">
        <f t="shared" si="0"/>
        <v>38303</v>
      </c>
      <c r="F40" s="7" t="str">
        <f t="shared" si="1"/>
        <v>18Years</v>
      </c>
      <c r="G40">
        <v>0</v>
      </c>
      <c r="H40" s="14">
        <v>1121.8699999999999</v>
      </c>
      <c r="I40" t="s">
        <v>11</v>
      </c>
      <c r="J40" t="s">
        <v>15</v>
      </c>
      <c r="K40" t="s">
        <v>12</v>
      </c>
    </row>
    <row r="41" spans="1:11" ht="14.5" customHeight="1" x14ac:dyDescent="0.35">
      <c r="A41" t="s">
        <v>61</v>
      </c>
      <c r="B41">
        <v>2004</v>
      </c>
      <c r="C41" t="s">
        <v>17</v>
      </c>
      <c r="D41">
        <v>14</v>
      </c>
      <c r="E41" s="7">
        <f t="shared" si="0"/>
        <v>38152</v>
      </c>
      <c r="F41" s="7" t="str">
        <f t="shared" si="1"/>
        <v>18Years</v>
      </c>
      <c r="G41">
        <v>0</v>
      </c>
      <c r="H41" s="14">
        <v>1131.51</v>
      </c>
      <c r="I41" t="s">
        <v>11</v>
      </c>
      <c r="J41" t="s">
        <v>15</v>
      </c>
      <c r="K41" t="s">
        <v>12</v>
      </c>
    </row>
    <row r="42" spans="1:11" ht="14.5" customHeight="1" x14ac:dyDescent="0.35">
      <c r="A42" t="s">
        <v>62</v>
      </c>
      <c r="B42">
        <v>2002</v>
      </c>
      <c r="C42" t="s">
        <v>9</v>
      </c>
      <c r="D42">
        <v>19</v>
      </c>
      <c r="E42" s="7">
        <f t="shared" si="0"/>
        <v>37456</v>
      </c>
      <c r="F42" s="7" t="str">
        <f t="shared" si="1"/>
        <v>20Years</v>
      </c>
      <c r="G42">
        <v>0</v>
      </c>
      <c r="H42" s="14">
        <v>1132</v>
      </c>
      <c r="I42" t="s">
        <v>11</v>
      </c>
      <c r="J42" t="s">
        <v>15</v>
      </c>
      <c r="K42" t="s">
        <v>12</v>
      </c>
    </row>
    <row r="43" spans="1:11" ht="14.5" customHeight="1" x14ac:dyDescent="0.35">
      <c r="A43" t="s">
        <v>63</v>
      </c>
      <c r="B43">
        <v>2004</v>
      </c>
      <c r="C43" t="s">
        <v>36</v>
      </c>
      <c r="D43">
        <v>6</v>
      </c>
      <c r="E43" s="7">
        <f t="shared" si="0"/>
        <v>38266</v>
      </c>
      <c r="F43" s="7" t="str">
        <f t="shared" si="1"/>
        <v>18Years</v>
      </c>
      <c r="G43">
        <v>0</v>
      </c>
      <c r="H43" s="14">
        <v>1135</v>
      </c>
      <c r="I43" t="s">
        <v>11</v>
      </c>
      <c r="J43" t="s">
        <v>11</v>
      </c>
      <c r="K43" t="s">
        <v>12</v>
      </c>
    </row>
    <row r="44" spans="1:11" ht="14.5" customHeight="1" x14ac:dyDescent="0.35">
      <c r="A44" t="s">
        <v>64</v>
      </c>
      <c r="B44">
        <v>2004</v>
      </c>
      <c r="C44" t="s">
        <v>17</v>
      </c>
      <c r="D44">
        <v>11</v>
      </c>
      <c r="E44" s="7">
        <f t="shared" si="0"/>
        <v>38149</v>
      </c>
      <c r="F44" s="7" t="str">
        <f t="shared" si="1"/>
        <v>18Years</v>
      </c>
      <c r="G44">
        <v>0</v>
      </c>
      <c r="H44" s="14">
        <v>1135.94</v>
      </c>
      <c r="I44" t="s">
        <v>11</v>
      </c>
      <c r="J44" t="s">
        <v>11</v>
      </c>
      <c r="K44" t="s">
        <v>12</v>
      </c>
    </row>
    <row r="45" spans="1:11" ht="14.5" customHeight="1" x14ac:dyDescent="0.35">
      <c r="A45" t="s">
        <v>65</v>
      </c>
      <c r="B45">
        <v>2004</v>
      </c>
      <c r="C45" t="s">
        <v>14</v>
      </c>
      <c r="D45">
        <v>28</v>
      </c>
      <c r="E45" s="7">
        <f t="shared" si="0"/>
        <v>38319</v>
      </c>
      <c r="F45" s="7" t="str">
        <f t="shared" si="1"/>
        <v>18Years</v>
      </c>
      <c r="G45">
        <v>0</v>
      </c>
      <c r="H45" s="14">
        <v>1136.4000000000001</v>
      </c>
      <c r="I45" t="s">
        <v>11</v>
      </c>
      <c r="J45" t="s">
        <v>11</v>
      </c>
      <c r="K45" t="s">
        <v>12</v>
      </c>
    </row>
    <row r="46" spans="1:11" ht="14.5" customHeight="1" x14ac:dyDescent="0.35">
      <c r="A46" t="s">
        <v>66</v>
      </c>
      <c r="B46">
        <v>2002</v>
      </c>
      <c r="C46" t="s">
        <v>34</v>
      </c>
      <c r="D46">
        <v>11</v>
      </c>
      <c r="E46" s="7">
        <f t="shared" si="0"/>
        <v>37479</v>
      </c>
      <c r="F46" s="7" t="str">
        <f t="shared" si="1"/>
        <v>20Years</v>
      </c>
      <c r="G46">
        <v>0</v>
      </c>
      <c r="H46" s="14">
        <v>1137</v>
      </c>
      <c r="I46" t="s">
        <v>11</v>
      </c>
      <c r="J46" t="s">
        <v>15</v>
      </c>
      <c r="K46" t="s">
        <v>12</v>
      </c>
    </row>
    <row r="47" spans="1:11" ht="14.5" customHeight="1" x14ac:dyDescent="0.35">
      <c r="A47" t="s">
        <v>30</v>
      </c>
      <c r="B47">
        <v>2004</v>
      </c>
      <c r="C47" t="s">
        <v>14</v>
      </c>
      <c r="D47">
        <v>6</v>
      </c>
      <c r="E47" s="7">
        <f t="shared" si="0"/>
        <v>38297</v>
      </c>
      <c r="F47" s="7" t="str">
        <f t="shared" si="1"/>
        <v>18Years</v>
      </c>
      <c r="G47">
        <v>0</v>
      </c>
      <c r="H47" s="14">
        <v>1137.01</v>
      </c>
      <c r="I47" t="s">
        <v>11</v>
      </c>
      <c r="J47" t="s">
        <v>15</v>
      </c>
      <c r="K47" t="s">
        <v>12</v>
      </c>
    </row>
    <row r="48" spans="1:11" ht="14.5" customHeight="1" x14ac:dyDescent="0.35">
      <c r="A48" t="s">
        <v>67</v>
      </c>
      <c r="B48">
        <v>2004</v>
      </c>
      <c r="C48" t="s">
        <v>36</v>
      </c>
      <c r="D48">
        <v>15</v>
      </c>
      <c r="E48" s="7">
        <f t="shared" si="0"/>
        <v>38275</v>
      </c>
      <c r="F48" s="7" t="str">
        <f t="shared" si="1"/>
        <v>18Years</v>
      </c>
      <c r="G48">
        <v>0</v>
      </c>
      <c r="H48" s="14">
        <v>1137.01</v>
      </c>
      <c r="I48" t="s">
        <v>11</v>
      </c>
      <c r="J48" t="s">
        <v>15</v>
      </c>
      <c r="K48" t="s">
        <v>12</v>
      </c>
    </row>
    <row r="49" spans="1:11" ht="14.5" customHeight="1" x14ac:dyDescent="0.35">
      <c r="A49" t="s">
        <v>68</v>
      </c>
      <c r="B49">
        <v>2004</v>
      </c>
      <c r="C49" t="s">
        <v>14</v>
      </c>
      <c r="D49">
        <v>27</v>
      </c>
      <c r="E49" s="7">
        <f t="shared" si="0"/>
        <v>38318</v>
      </c>
      <c r="F49" s="7" t="str">
        <f t="shared" si="1"/>
        <v>18Years</v>
      </c>
      <c r="G49">
        <v>0</v>
      </c>
      <c r="H49" s="14">
        <v>1137.47</v>
      </c>
      <c r="I49" t="s">
        <v>11</v>
      </c>
      <c r="J49" t="s">
        <v>10</v>
      </c>
      <c r="K49" t="s">
        <v>12</v>
      </c>
    </row>
    <row r="50" spans="1:11" ht="14.5" customHeight="1" x14ac:dyDescent="0.35">
      <c r="A50" t="s">
        <v>69</v>
      </c>
      <c r="B50">
        <v>2001</v>
      </c>
      <c r="C50" t="s">
        <v>36</v>
      </c>
      <c r="D50">
        <v>25</v>
      </c>
      <c r="E50" s="7">
        <f t="shared" si="0"/>
        <v>37189</v>
      </c>
      <c r="F50" s="7" t="str">
        <f t="shared" si="1"/>
        <v>21Years</v>
      </c>
      <c r="G50">
        <v>0</v>
      </c>
      <c r="H50" s="14">
        <v>1141</v>
      </c>
      <c r="I50" t="s">
        <v>11</v>
      </c>
      <c r="J50" t="s">
        <v>15</v>
      </c>
      <c r="K50" t="s">
        <v>12</v>
      </c>
    </row>
    <row r="51" spans="1:11" ht="14.5" customHeight="1" x14ac:dyDescent="0.35">
      <c r="A51" t="s">
        <v>70</v>
      </c>
      <c r="B51">
        <v>2004</v>
      </c>
      <c r="C51" t="s">
        <v>19</v>
      </c>
      <c r="D51">
        <v>12</v>
      </c>
      <c r="E51" s="7">
        <f t="shared" si="0"/>
        <v>38242</v>
      </c>
      <c r="F51" s="7" t="str">
        <f t="shared" si="1"/>
        <v>18Years</v>
      </c>
      <c r="G51">
        <v>0</v>
      </c>
      <c r="H51" s="14">
        <v>1141.45</v>
      </c>
      <c r="I51" t="s">
        <v>11</v>
      </c>
      <c r="J51" t="s">
        <v>11</v>
      </c>
      <c r="K51" t="s">
        <v>12</v>
      </c>
    </row>
    <row r="52" spans="1:11" ht="14.5" customHeight="1" x14ac:dyDescent="0.35">
      <c r="A52" t="s">
        <v>71</v>
      </c>
      <c r="B52">
        <v>2002</v>
      </c>
      <c r="C52" t="s">
        <v>36</v>
      </c>
      <c r="D52">
        <v>1</v>
      </c>
      <c r="E52" s="7">
        <f t="shared" si="0"/>
        <v>37530</v>
      </c>
      <c r="F52" s="7" t="str">
        <f t="shared" si="1"/>
        <v>20Years</v>
      </c>
      <c r="G52">
        <v>0</v>
      </c>
      <c r="H52" s="14">
        <v>1142</v>
      </c>
      <c r="I52" t="s">
        <v>11</v>
      </c>
      <c r="J52" t="s">
        <v>10</v>
      </c>
      <c r="K52" t="s">
        <v>41</v>
      </c>
    </row>
    <row r="53" spans="1:11" ht="14.5" customHeight="1" x14ac:dyDescent="0.35">
      <c r="A53" t="s">
        <v>72</v>
      </c>
      <c r="B53">
        <v>2004</v>
      </c>
      <c r="C53" t="s">
        <v>17</v>
      </c>
      <c r="D53">
        <v>10</v>
      </c>
      <c r="E53" s="7">
        <f t="shared" si="0"/>
        <v>38148</v>
      </c>
      <c r="F53" s="7" t="str">
        <f t="shared" si="1"/>
        <v>18Years</v>
      </c>
      <c r="G53">
        <v>0</v>
      </c>
      <c r="H53" s="14">
        <v>1146.8</v>
      </c>
      <c r="I53" t="s">
        <v>10</v>
      </c>
      <c r="J53" t="s">
        <v>10</v>
      </c>
      <c r="K53" t="s">
        <v>12</v>
      </c>
    </row>
    <row r="54" spans="1:11" ht="14.5" customHeight="1" x14ac:dyDescent="0.35">
      <c r="A54" t="s">
        <v>73</v>
      </c>
      <c r="B54">
        <v>2003</v>
      </c>
      <c r="C54" t="s">
        <v>17</v>
      </c>
      <c r="D54">
        <v>12</v>
      </c>
      <c r="E54" s="7">
        <f t="shared" si="0"/>
        <v>37784</v>
      </c>
      <c r="F54" s="7" t="str">
        <f t="shared" si="1"/>
        <v>19Years</v>
      </c>
      <c r="G54">
        <v>0</v>
      </c>
      <c r="H54" s="14">
        <v>1149</v>
      </c>
      <c r="I54" t="s">
        <v>10</v>
      </c>
      <c r="J54" t="s">
        <v>15</v>
      </c>
      <c r="K54" t="s">
        <v>22</v>
      </c>
    </row>
    <row r="55" spans="1:11" ht="14.5" customHeight="1" x14ac:dyDescent="0.35">
      <c r="A55" t="s">
        <v>74</v>
      </c>
      <c r="B55">
        <v>2004</v>
      </c>
      <c r="C55" t="s">
        <v>9</v>
      </c>
      <c r="D55">
        <v>18</v>
      </c>
      <c r="E55" s="7">
        <f t="shared" si="0"/>
        <v>38186</v>
      </c>
      <c r="F55" s="7" t="str">
        <f t="shared" si="1"/>
        <v>18Years</v>
      </c>
      <c r="G55">
        <v>0</v>
      </c>
      <c r="H55" s="14">
        <v>1149.4000000000001</v>
      </c>
      <c r="I55" t="s">
        <v>10</v>
      </c>
      <c r="J55" t="s">
        <v>10</v>
      </c>
      <c r="K55" t="s">
        <v>12</v>
      </c>
    </row>
    <row r="56" spans="1:11" ht="14.5" customHeight="1" x14ac:dyDescent="0.35">
      <c r="A56" t="s">
        <v>75</v>
      </c>
      <c r="B56">
        <v>1994</v>
      </c>
      <c r="C56" t="s">
        <v>9</v>
      </c>
      <c r="D56">
        <v>26</v>
      </c>
      <c r="E56" s="7">
        <f t="shared" si="0"/>
        <v>34541</v>
      </c>
      <c r="F56" s="7" t="str">
        <f t="shared" si="1"/>
        <v>28Years</v>
      </c>
      <c r="G56">
        <v>0</v>
      </c>
      <c r="H56" s="14">
        <v>1158.32</v>
      </c>
      <c r="I56" t="s">
        <v>10</v>
      </c>
      <c r="J56" t="s">
        <v>15</v>
      </c>
      <c r="K56" t="s">
        <v>12</v>
      </c>
    </row>
    <row r="57" spans="1:11" ht="14.5" customHeight="1" x14ac:dyDescent="0.35">
      <c r="A57" t="s">
        <v>76</v>
      </c>
      <c r="B57">
        <v>2004</v>
      </c>
      <c r="C57" t="s">
        <v>14</v>
      </c>
      <c r="D57">
        <v>11</v>
      </c>
      <c r="E57" s="7">
        <f t="shared" si="0"/>
        <v>38302</v>
      </c>
      <c r="F57" s="7" t="str">
        <f t="shared" si="1"/>
        <v>18Years</v>
      </c>
      <c r="G57">
        <v>0</v>
      </c>
      <c r="H57" s="14">
        <v>1163.46</v>
      </c>
      <c r="I57" t="s">
        <v>10</v>
      </c>
      <c r="J57" t="s">
        <v>11</v>
      </c>
      <c r="K57" t="s">
        <v>12</v>
      </c>
    </row>
    <row r="58" spans="1:11" ht="14.5" customHeight="1" x14ac:dyDescent="0.35">
      <c r="A58" t="s">
        <v>77</v>
      </c>
      <c r="B58">
        <v>2002</v>
      </c>
      <c r="C58" t="s">
        <v>17</v>
      </c>
      <c r="D58">
        <v>11</v>
      </c>
      <c r="E58" s="7">
        <f t="shared" si="0"/>
        <v>37418</v>
      </c>
      <c r="F58" s="7" t="str">
        <f t="shared" si="1"/>
        <v>20Years</v>
      </c>
      <c r="G58">
        <v>0</v>
      </c>
      <c r="H58" s="14">
        <v>1165</v>
      </c>
      <c r="I58" t="s">
        <v>10</v>
      </c>
      <c r="J58" t="s">
        <v>11</v>
      </c>
      <c r="K58" t="s">
        <v>22</v>
      </c>
    </row>
    <row r="59" spans="1:11" ht="14.5" customHeight="1" x14ac:dyDescent="0.35">
      <c r="A59" t="s">
        <v>78</v>
      </c>
      <c r="B59">
        <v>2001</v>
      </c>
      <c r="C59" t="s">
        <v>14</v>
      </c>
      <c r="D59">
        <v>12</v>
      </c>
      <c r="E59" s="7">
        <f t="shared" si="0"/>
        <v>37207</v>
      </c>
      <c r="F59" s="7" t="str">
        <f t="shared" si="1"/>
        <v>21Years</v>
      </c>
      <c r="G59">
        <v>0</v>
      </c>
      <c r="H59" s="14">
        <v>1167</v>
      </c>
      <c r="I59" t="s">
        <v>10</v>
      </c>
      <c r="J59" t="s">
        <v>15</v>
      </c>
      <c r="K59" t="s">
        <v>12</v>
      </c>
    </row>
    <row r="60" spans="1:11" ht="14.5" customHeight="1" x14ac:dyDescent="0.35">
      <c r="A60" t="s">
        <v>79</v>
      </c>
      <c r="B60">
        <v>1996</v>
      </c>
      <c r="C60" t="s">
        <v>34</v>
      </c>
      <c r="D60">
        <v>11</v>
      </c>
      <c r="E60" s="7">
        <f t="shared" si="0"/>
        <v>35288</v>
      </c>
      <c r="F60" s="7" t="str">
        <f t="shared" si="1"/>
        <v>26Years</v>
      </c>
      <c r="G60">
        <v>0</v>
      </c>
      <c r="H60" s="14">
        <v>1178</v>
      </c>
      <c r="I60" t="s">
        <v>10</v>
      </c>
      <c r="J60" t="s">
        <v>11</v>
      </c>
      <c r="K60" t="s">
        <v>12</v>
      </c>
    </row>
    <row r="61" spans="1:11" ht="14.5" customHeight="1" x14ac:dyDescent="0.35">
      <c r="A61" t="s">
        <v>80</v>
      </c>
      <c r="B61">
        <v>1997</v>
      </c>
      <c r="C61" t="s">
        <v>17</v>
      </c>
      <c r="D61">
        <v>28</v>
      </c>
      <c r="E61" s="7">
        <f t="shared" si="0"/>
        <v>35609</v>
      </c>
      <c r="F61" s="7" t="str">
        <f t="shared" si="1"/>
        <v>25Years</v>
      </c>
      <c r="G61">
        <v>0</v>
      </c>
      <c r="H61" s="14">
        <v>1178.07</v>
      </c>
      <c r="I61" t="s">
        <v>10</v>
      </c>
      <c r="J61" t="s">
        <v>10</v>
      </c>
      <c r="K61" t="s">
        <v>12</v>
      </c>
    </row>
    <row r="62" spans="1:11" ht="14.5" customHeight="1" x14ac:dyDescent="0.35">
      <c r="A62" t="s">
        <v>81</v>
      </c>
      <c r="B62">
        <v>2002</v>
      </c>
      <c r="C62" t="s">
        <v>34</v>
      </c>
      <c r="D62">
        <v>26</v>
      </c>
      <c r="E62" s="7">
        <f t="shared" si="0"/>
        <v>37494</v>
      </c>
      <c r="F62" s="7" t="str">
        <f t="shared" si="1"/>
        <v>20Years</v>
      </c>
      <c r="G62">
        <v>0</v>
      </c>
      <c r="H62" s="14">
        <v>1191</v>
      </c>
      <c r="I62" t="s">
        <v>10</v>
      </c>
      <c r="J62" t="s">
        <v>15</v>
      </c>
      <c r="K62" t="s">
        <v>12</v>
      </c>
    </row>
    <row r="63" spans="1:11" ht="14.5" customHeight="1" x14ac:dyDescent="0.35">
      <c r="A63" t="s">
        <v>82</v>
      </c>
      <c r="B63">
        <v>1999</v>
      </c>
      <c r="C63" t="s">
        <v>17</v>
      </c>
      <c r="D63">
        <v>28</v>
      </c>
      <c r="E63" s="7">
        <f t="shared" si="0"/>
        <v>36339</v>
      </c>
      <c r="F63" s="7" t="str">
        <f t="shared" si="1"/>
        <v>23Years</v>
      </c>
      <c r="G63">
        <v>0</v>
      </c>
      <c r="H63" s="14">
        <v>1200</v>
      </c>
      <c r="I63" t="s">
        <v>10</v>
      </c>
      <c r="J63" t="s">
        <v>11</v>
      </c>
      <c r="K63" t="s">
        <v>22</v>
      </c>
    </row>
    <row r="64" spans="1:11" ht="14.5" customHeight="1" x14ac:dyDescent="0.35">
      <c r="A64" t="s">
        <v>83</v>
      </c>
      <c r="B64">
        <v>1992</v>
      </c>
      <c r="C64" t="s">
        <v>36</v>
      </c>
      <c r="D64">
        <v>6</v>
      </c>
      <c r="E64" s="7">
        <f t="shared" si="0"/>
        <v>33883</v>
      </c>
      <c r="F64" s="7" t="str">
        <f t="shared" si="1"/>
        <v>30Years</v>
      </c>
      <c r="G64">
        <v>0</v>
      </c>
      <c r="H64" s="14">
        <v>1200.55</v>
      </c>
      <c r="I64" t="s">
        <v>10</v>
      </c>
      <c r="J64" t="s">
        <v>11</v>
      </c>
      <c r="K64" t="s">
        <v>12</v>
      </c>
    </row>
    <row r="65" spans="1:11" ht="14.5" customHeight="1" x14ac:dyDescent="0.35">
      <c r="A65" t="s">
        <v>84</v>
      </c>
      <c r="B65">
        <v>2004</v>
      </c>
      <c r="C65" t="s">
        <v>17</v>
      </c>
      <c r="D65">
        <v>2</v>
      </c>
      <c r="E65" s="7">
        <f t="shared" si="0"/>
        <v>38140</v>
      </c>
      <c r="F65" s="7" t="str">
        <f t="shared" si="1"/>
        <v>19Years</v>
      </c>
      <c r="G65">
        <v>0</v>
      </c>
      <c r="H65" s="14">
        <v>1210</v>
      </c>
      <c r="I65" t="s">
        <v>10</v>
      </c>
      <c r="J65" t="s">
        <v>15</v>
      </c>
      <c r="K65" t="s">
        <v>12</v>
      </c>
    </row>
    <row r="66" spans="1:11" ht="14.5" customHeight="1" x14ac:dyDescent="0.35">
      <c r="A66" t="s">
        <v>85</v>
      </c>
      <c r="B66">
        <v>1996</v>
      </c>
      <c r="C66" t="s">
        <v>14</v>
      </c>
      <c r="D66">
        <v>4</v>
      </c>
      <c r="E66" s="7">
        <f t="shared" si="0"/>
        <v>35373</v>
      </c>
      <c r="F66" s="7" t="str">
        <f t="shared" si="1"/>
        <v>26Years</v>
      </c>
      <c r="G66">
        <v>0</v>
      </c>
      <c r="H66" s="14">
        <v>1220</v>
      </c>
      <c r="I66" t="s">
        <v>10</v>
      </c>
      <c r="J66" t="s">
        <v>11</v>
      </c>
      <c r="K66" t="s">
        <v>22</v>
      </c>
    </row>
    <row r="67" spans="1:11" ht="14.5" customHeight="1" x14ac:dyDescent="0.35">
      <c r="A67" t="s">
        <v>86</v>
      </c>
      <c r="B67">
        <v>2004</v>
      </c>
      <c r="C67" t="s">
        <v>9</v>
      </c>
      <c r="D67">
        <v>9</v>
      </c>
      <c r="E67" s="7">
        <f t="shared" ref="E67:E130" si="2">DATE(B67,MONTH(1&amp;C67),D67)</f>
        <v>38177</v>
      </c>
      <c r="F67" s="7" t="str">
        <f t="shared" ref="F67:F130" si="3">DATEDIF(E67, "2023-6-8", "Y") &amp; "Years"</f>
        <v>18Years</v>
      </c>
      <c r="G67">
        <v>0</v>
      </c>
      <c r="H67" s="14">
        <v>1224</v>
      </c>
      <c r="I67" t="s">
        <v>10</v>
      </c>
      <c r="J67" t="s">
        <v>15</v>
      </c>
      <c r="K67" t="s">
        <v>12</v>
      </c>
    </row>
    <row r="68" spans="1:11" ht="14.5" customHeight="1" x14ac:dyDescent="0.35">
      <c r="A68" t="s">
        <v>87</v>
      </c>
      <c r="B68">
        <v>2004</v>
      </c>
      <c r="C68" t="s">
        <v>36</v>
      </c>
      <c r="D68">
        <v>16</v>
      </c>
      <c r="E68" s="7">
        <f t="shared" si="2"/>
        <v>38276</v>
      </c>
      <c r="F68" s="7" t="str">
        <f t="shared" si="3"/>
        <v>18Years</v>
      </c>
      <c r="G68">
        <v>0</v>
      </c>
      <c r="H68" s="14">
        <v>1228</v>
      </c>
      <c r="I68" t="s">
        <v>10</v>
      </c>
      <c r="J68" t="s">
        <v>15</v>
      </c>
      <c r="K68" t="s">
        <v>22</v>
      </c>
    </row>
    <row r="69" spans="1:11" ht="14.5" customHeight="1" x14ac:dyDescent="0.35">
      <c r="A69" t="s">
        <v>88</v>
      </c>
      <c r="B69">
        <v>1998</v>
      </c>
      <c r="C69" t="s">
        <v>9</v>
      </c>
      <c r="D69">
        <v>13</v>
      </c>
      <c r="E69" s="7">
        <f t="shared" si="2"/>
        <v>35989</v>
      </c>
      <c r="F69" s="7" t="str">
        <f t="shared" si="3"/>
        <v>24Years</v>
      </c>
      <c r="G69">
        <v>0</v>
      </c>
      <c r="H69" s="14">
        <v>1234</v>
      </c>
      <c r="I69" t="s">
        <v>10</v>
      </c>
      <c r="J69" t="s">
        <v>15</v>
      </c>
      <c r="K69" t="s">
        <v>12</v>
      </c>
    </row>
    <row r="70" spans="1:11" ht="14.5" customHeight="1" x14ac:dyDescent="0.35">
      <c r="A70" t="s">
        <v>89</v>
      </c>
      <c r="B70">
        <v>2002</v>
      </c>
      <c r="C70" t="s">
        <v>29</v>
      </c>
      <c r="D70">
        <v>12</v>
      </c>
      <c r="E70" s="7">
        <f t="shared" si="2"/>
        <v>37602</v>
      </c>
      <c r="F70" s="7" t="str">
        <f t="shared" si="3"/>
        <v>20Years</v>
      </c>
      <c r="G70">
        <v>0</v>
      </c>
      <c r="H70" s="14">
        <v>1237</v>
      </c>
      <c r="I70" t="s">
        <v>10</v>
      </c>
      <c r="J70" t="s">
        <v>10</v>
      </c>
      <c r="K70" t="s">
        <v>12</v>
      </c>
    </row>
    <row r="71" spans="1:11" ht="14.5" customHeight="1" x14ac:dyDescent="0.35">
      <c r="A71" t="s">
        <v>90</v>
      </c>
      <c r="B71">
        <v>1998</v>
      </c>
      <c r="C71" t="s">
        <v>36</v>
      </c>
      <c r="D71">
        <v>11</v>
      </c>
      <c r="E71" s="7">
        <f t="shared" si="2"/>
        <v>36079</v>
      </c>
      <c r="F71" s="7" t="str">
        <f t="shared" si="3"/>
        <v>24Years</v>
      </c>
      <c r="G71">
        <v>0</v>
      </c>
      <c r="H71" s="14">
        <v>1240</v>
      </c>
      <c r="I71" t="s">
        <v>10</v>
      </c>
      <c r="J71" t="s">
        <v>15</v>
      </c>
      <c r="K71" t="s">
        <v>22</v>
      </c>
    </row>
    <row r="72" spans="1:11" ht="14.5" customHeight="1" x14ac:dyDescent="0.35">
      <c r="A72" t="s">
        <v>91</v>
      </c>
      <c r="B72">
        <v>2002</v>
      </c>
      <c r="C72" t="s">
        <v>9</v>
      </c>
      <c r="D72">
        <v>1</v>
      </c>
      <c r="E72" s="7">
        <f t="shared" si="2"/>
        <v>37438</v>
      </c>
      <c r="F72" s="7" t="str">
        <f t="shared" si="3"/>
        <v>20Years</v>
      </c>
      <c r="G72">
        <v>0</v>
      </c>
      <c r="H72" s="14">
        <v>1241</v>
      </c>
      <c r="I72" t="s">
        <v>10</v>
      </c>
      <c r="J72" t="s">
        <v>10</v>
      </c>
      <c r="K72" t="s">
        <v>12</v>
      </c>
    </row>
    <row r="73" spans="1:11" ht="14.5" customHeight="1" x14ac:dyDescent="0.35">
      <c r="A73" t="s">
        <v>92</v>
      </c>
      <c r="B73">
        <v>2003</v>
      </c>
      <c r="C73" t="s">
        <v>34</v>
      </c>
      <c r="D73">
        <v>2</v>
      </c>
      <c r="E73" s="7">
        <f t="shared" si="2"/>
        <v>37835</v>
      </c>
      <c r="F73" s="7" t="str">
        <f t="shared" si="3"/>
        <v>19Years</v>
      </c>
      <c r="G73">
        <v>0</v>
      </c>
      <c r="H73" s="14">
        <v>1241.57</v>
      </c>
      <c r="I73" t="s">
        <v>10</v>
      </c>
      <c r="J73" t="s">
        <v>10</v>
      </c>
      <c r="K73" t="s">
        <v>41</v>
      </c>
    </row>
    <row r="74" spans="1:11" ht="14.5" customHeight="1" x14ac:dyDescent="0.35">
      <c r="A74" t="s">
        <v>93</v>
      </c>
      <c r="B74">
        <v>2003</v>
      </c>
      <c r="C74" t="s">
        <v>19</v>
      </c>
      <c r="D74">
        <v>15</v>
      </c>
      <c r="E74" s="7">
        <f t="shared" si="2"/>
        <v>37879</v>
      </c>
      <c r="F74" s="7" t="str">
        <f t="shared" si="3"/>
        <v>19Years</v>
      </c>
      <c r="G74">
        <v>0</v>
      </c>
      <c r="H74" s="14">
        <v>1242.26</v>
      </c>
      <c r="I74" t="s">
        <v>10</v>
      </c>
      <c r="J74" t="s">
        <v>15</v>
      </c>
      <c r="K74" t="s">
        <v>41</v>
      </c>
    </row>
    <row r="75" spans="1:11" ht="14.5" customHeight="1" x14ac:dyDescent="0.35">
      <c r="A75" t="s">
        <v>94</v>
      </c>
      <c r="B75">
        <v>2003</v>
      </c>
      <c r="C75" t="s">
        <v>19</v>
      </c>
      <c r="D75">
        <v>8</v>
      </c>
      <c r="E75" s="7">
        <f t="shared" si="2"/>
        <v>37872</v>
      </c>
      <c r="F75" s="7" t="str">
        <f t="shared" si="3"/>
        <v>19Years</v>
      </c>
      <c r="G75">
        <v>0</v>
      </c>
      <c r="H75" s="14">
        <v>1242.82</v>
      </c>
      <c r="I75" t="s">
        <v>10</v>
      </c>
      <c r="J75" t="s">
        <v>15</v>
      </c>
      <c r="K75" t="s">
        <v>41</v>
      </c>
    </row>
    <row r="76" spans="1:11" ht="14.5" customHeight="1" x14ac:dyDescent="0.35">
      <c r="A76" t="s">
        <v>95</v>
      </c>
      <c r="B76">
        <v>2003</v>
      </c>
      <c r="C76" t="s">
        <v>19</v>
      </c>
      <c r="D76">
        <v>15</v>
      </c>
      <c r="E76" s="7">
        <f t="shared" si="2"/>
        <v>37879</v>
      </c>
      <c r="F76" s="7" t="str">
        <f t="shared" si="3"/>
        <v>19Years</v>
      </c>
      <c r="G76">
        <v>0</v>
      </c>
      <c r="H76" s="14">
        <v>1252.4100000000001</v>
      </c>
      <c r="I76" t="s">
        <v>10</v>
      </c>
      <c r="J76" t="s">
        <v>11</v>
      </c>
      <c r="K76" t="s">
        <v>41</v>
      </c>
    </row>
    <row r="77" spans="1:11" ht="14.5" customHeight="1" x14ac:dyDescent="0.35">
      <c r="A77" t="s">
        <v>96</v>
      </c>
      <c r="B77">
        <v>1997</v>
      </c>
      <c r="C77" t="s">
        <v>14</v>
      </c>
      <c r="D77">
        <v>4</v>
      </c>
      <c r="E77" s="7">
        <f t="shared" si="2"/>
        <v>35738</v>
      </c>
      <c r="F77" s="7" t="str">
        <f t="shared" si="3"/>
        <v>25Years</v>
      </c>
      <c r="G77">
        <v>0</v>
      </c>
      <c r="H77" s="14">
        <v>1253</v>
      </c>
      <c r="I77" t="s">
        <v>10</v>
      </c>
      <c r="J77" t="s">
        <v>10</v>
      </c>
      <c r="K77" t="s">
        <v>12</v>
      </c>
    </row>
    <row r="78" spans="1:11" ht="14.5" customHeight="1" x14ac:dyDescent="0.35">
      <c r="A78" t="s">
        <v>97</v>
      </c>
      <c r="B78">
        <v>2003</v>
      </c>
      <c r="C78" t="s">
        <v>29</v>
      </c>
      <c r="D78">
        <v>10</v>
      </c>
      <c r="E78" s="7">
        <f t="shared" si="2"/>
        <v>37965</v>
      </c>
      <c r="F78" s="7" t="str">
        <f t="shared" si="3"/>
        <v>19Years</v>
      </c>
      <c r="G78">
        <v>0</v>
      </c>
      <c r="H78" s="14">
        <v>1253.94</v>
      </c>
      <c r="I78" t="s">
        <v>10</v>
      </c>
      <c r="J78" t="s">
        <v>10</v>
      </c>
      <c r="K78" t="s">
        <v>41</v>
      </c>
    </row>
    <row r="79" spans="1:11" ht="14.5" customHeight="1" x14ac:dyDescent="0.35">
      <c r="A79" t="s">
        <v>98</v>
      </c>
      <c r="B79">
        <v>2003</v>
      </c>
      <c r="C79" t="s">
        <v>36</v>
      </c>
      <c r="D79">
        <v>13</v>
      </c>
      <c r="E79" s="7">
        <f t="shared" si="2"/>
        <v>37907</v>
      </c>
      <c r="F79" s="7" t="str">
        <f t="shared" si="3"/>
        <v>19Years</v>
      </c>
      <c r="G79">
        <v>0</v>
      </c>
      <c r="H79" s="14">
        <v>1256.3</v>
      </c>
      <c r="I79" t="s">
        <v>10</v>
      </c>
      <c r="J79" t="s">
        <v>11</v>
      </c>
      <c r="K79" t="s">
        <v>41</v>
      </c>
    </row>
    <row r="80" spans="1:11" ht="14.5" customHeight="1" x14ac:dyDescent="0.35">
      <c r="A80" t="s">
        <v>99</v>
      </c>
      <c r="B80">
        <v>2003</v>
      </c>
      <c r="C80" t="s">
        <v>36</v>
      </c>
      <c r="D80">
        <v>30</v>
      </c>
      <c r="E80" s="7">
        <f t="shared" si="2"/>
        <v>37924</v>
      </c>
      <c r="F80" s="7" t="str">
        <f t="shared" si="3"/>
        <v>19Years</v>
      </c>
      <c r="G80">
        <v>0</v>
      </c>
      <c r="H80" s="14">
        <v>1261.44</v>
      </c>
      <c r="I80" t="s">
        <v>10</v>
      </c>
      <c r="J80" t="s">
        <v>11</v>
      </c>
      <c r="K80" t="s">
        <v>41</v>
      </c>
    </row>
    <row r="81" spans="1:11" ht="14.5" customHeight="1" x14ac:dyDescent="0.35">
      <c r="A81" t="s">
        <v>100</v>
      </c>
      <c r="B81">
        <v>2003</v>
      </c>
      <c r="C81" t="s">
        <v>34</v>
      </c>
      <c r="D81">
        <v>15</v>
      </c>
      <c r="E81" s="7">
        <f t="shared" si="2"/>
        <v>37848</v>
      </c>
      <c r="F81" s="7" t="str">
        <f t="shared" si="3"/>
        <v>19Years</v>
      </c>
      <c r="G81">
        <v>0</v>
      </c>
      <c r="H81" s="14">
        <v>1261.8599999999999</v>
      </c>
      <c r="I81" t="s">
        <v>10</v>
      </c>
      <c r="J81" t="s">
        <v>11</v>
      </c>
      <c r="K81" t="s">
        <v>41</v>
      </c>
    </row>
    <row r="82" spans="1:11" ht="14.5" customHeight="1" x14ac:dyDescent="0.35">
      <c r="A82" t="s">
        <v>101</v>
      </c>
      <c r="B82">
        <v>2003</v>
      </c>
      <c r="C82" t="s">
        <v>14</v>
      </c>
      <c r="D82">
        <v>21</v>
      </c>
      <c r="E82" s="7">
        <f t="shared" si="2"/>
        <v>37946</v>
      </c>
      <c r="F82" s="7" t="str">
        <f t="shared" si="3"/>
        <v>19Years</v>
      </c>
      <c r="G82">
        <v>0</v>
      </c>
      <c r="H82" s="14">
        <v>1263.25</v>
      </c>
      <c r="I82" t="s">
        <v>10</v>
      </c>
      <c r="J82" t="s">
        <v>11</v>
      </c>
      <c r="K82" t="s">
        <v>41</v>
      </c>
    </row>
    <row r="83" spans="1:11" ht="14.5" customHeight="1" x14ac:dyDescent="0.35">
      <c r="A83" t="s">
        <v>102</v>
      </c>
      <c r="B83">
        <v>2002</v>
      </c>
      <c r="C83" t="s">
        <v>29</v>
      </c>
      <c r="D83">
        <v>4</v>
      </c>
      <c r="E83" s="7">
        <f t="shared" si="2"/>
        <v>37594</v>
      </c>
      <c r="F83" s="7" t="str">
        <f t="shared" si="3"/>
        <v>20Years</v>
      </c>
      <c r="G83">
        <v>0</v>
      </c>
      <c r="H83" s="14">
        <v>1267</v>
      </c>
      <c r="I83" t="s">
        <v>10</v>
      </c>
      <c r="J83" t="s">
        <v>15</v>
      </c>
      <c r="K83" t="s">
        <v>12</v>
      </c>
    </row>
    <row r="84" spans="1:11" ht="14.5" customHeight="1" x14ac:dyDescent="0.35">
      <c r="A84" t="s">
        <v>103</v>
      </c>
      <c r="B84">
        <v>1997</v>
      </c>
      <c r="C84" t="s">
        <v>36</v>
      </c>
      <c r="D84">
        <v>26</v>
      </c>
      <c r="E84" s="7">
        <f t="shared" si="2"/>
        <v>35729</v>
      </c>
      <c r="F84" s="7" t="str">
        <f t="shared" si="3"/>
        <v>25Years</v>
      </c>
      <c r="G84">
        <v>0</v>
      </c>
      <c r="H84" s="14">
        <v>1276</v>
      </c>
      <c r="I84" t="s">
        <v>10</v>
      </c>
      <c r="J84" t="s">
        <v>10</v>
      </c>
      <c r="K84" t="s">
        <v>22</v>
      </c>
    </row>
    <row r="85" spans="1:11" ht="14.5" customHeight="1" x14ac:dyDescent="0.35">
      <c r="A85" t="s">
        <v>104</v>
      </c>
      <c r="B85">
        <v>2004</v>
      </c>
      <c r="C85" t="s">
        <v>19</v>
      </c>
      <c r="D85">
        <v>30</v>
      </c>
      <c r="E85" s="7">
        <f t="shared" si="2"/>
        <v>38260</v>
      </c>
      <c r="F85" s="7" t="str">
        <f t="shared" si="3"/>
        <v>18Years</v>
      </c>
      <c r="G85">
        <v>0</v>
      </c>
      <c r="H85" s="14">
        <v>1283</v>
      </c>
      <c r="I85" t="s">
        <v>10</v>
      </c>
      <c r="J85" t="s">
        <v>15</v>
      </c>
      <c r="K85" t="s">
        <v>12</v>
      </c>
    </row>
    <row r="86" spans="1:11" ht="14.5" customHeight="1" x14ac:dyDescent="0.35">
      <c r="A86" t="s">
        <v>105</v>
      </c>
      <c r="B86">
        <v>2004</v>
      </c>
      <c r="C86" t="s">
        <v>9</v>
      </c>
      <c r="D86">
        <v>28</v>
      </c>
      <c r="E86" s="7">
        <f t="shared" si="2"/>
        <v>38196</v>
      </c>
      <c r="F86" s="7" t="str">
        <f t="shared" si="3"/>
        <v>18Years</v>
      </c>
      <c r="G86">
        <v>0</v>
      </c>
      <c r="H86" s="14">
        <v>1285</v>
      </c>
      <c r="I86" t="s">
        <v>10</v>
      </c>
      <c r="J86" t="s">
        <v>11</v>
      </c>
      <c r="K86" t="s">
        <v>12</v>
      </c>
    </row>
    <row r="87" spans="1:11" ht="14.5" customHeight="1" x14ac:dyDescent="0.35">
      <c r="A87" t="s">
        <v>106</v>
      </c>
      <c r="B87">
        <v>2000</v>
      </c>
      <c r="C87" t="s">
        <v>17</v>
      </c>
      <c r="D87">
        <v>26</v>
      </c>
      <c r="E87" s="7">
        <f t="shared" si="2"/>
        <v>36703</v>
      </c>
      <c r="F87" s="7" t="str">
        <f t="shared" si="3"/>
        <v>22Years</v>
      </c>
      <c r="G87">
        <v>0</v>
      </c>
      <c r="H87" s="14">
        <v>1286</v>
      </c>
      <c r="I87" t="s">
        <v>10</v>
      </c>
      <c r="J87" t="s">
        <v>10</v>
      </c>
      <c r="K87" t="s">
        <v>12</v>
      </c>
    </row>
    <row r="88" spans="1:11" ht="14.5" customHeight="1" x14ac:dyDescent="0.35">
      <c r="A88" t="s">
        <v>107</v>
      </c>
      <c r="B88">
        <v>1998</v>
      </c>
      <c r="C88" t="s">
        <v>17</v>
      </c>
      <c r="D88">
        <v>4</v>
      </c>
      <c r="E88" s="7">
        <f t="shared" si="2"/>
        <v>35950</v>
      </c>
      <c r="F88" s="7" t="str">
        <f t="shared" si="3"/>
        <v>25Years</v>
      </c>
      <c r="G88">
        <v>0</v>
      </c>
      <c r="H88" s="14">
        <v>1290.93</v>
      </c>
      <c r="I88" t="s">
        <v>10</v>
      </c>
      <c r="J88" t="s">
        <v>10</v>
      </c>
      <c r="K88" t="s">
        <v>12</v>
      </c>
    </row>
    <row r="89" spans="1:11" ht="14.5" customHeight="1" x14ac:dyDescent="0.35">
      <c r="A89" t="s">
        <v>108</v>
      </c>
      <c r="B89">
        <v>2001</v>
      </c>
      <c r="C89" t="s">
        <v>14</v>
      </c>
      <c r="D89">
        <v>29</v>
      </c>
      <c r="E89" s="7">
        <f t="shared" si="2"/>
        <v>37224</v>
      </c>
      <c r="F89" s="7" t="str">
        <f t="shared" si="3"/>
        <v>21Years</v>
      </c>
      <c r="G89">
        <v>0</v>
      </c>
      <c r="H89" s="14">
        <v>1293</v>
      </c>
      <c r="I89" t="s">
        <v>10</v>
      </c>
      <c r="J89" t="s">
        <v>11</v>
      </c>
      <c r="K89" t="s">
        <v>22</v>
      </c>
    </row>
    <row r="90" spans="1:11" ht="14.5" customHeight="1" x14ac:dyDescent="0.35">
      <c r="A90" t="s">
        <v>109</v>
      </c>
      <c r="B90">
        <v>2002</v>
      </c>
      <c r="C90" t="s">
        <v>29</v>
      </c>
      <c r="D90">
        <v>10</v>
      </c>
      <c r="E90" s="7">
        <f t="shared" si="2"/>
        <v>37600</v>
      </c>
      <c r="F90" s="7" t="str">
        <f t="shared" si="3"/>
        <v>20Years</v>
      </c>
      <c r="G90">
        <v>0</v>
      </c>
      <c r="H90" s="14">
        <v>1304</v>
      </c>
      <c r="I90" t="s">
        <v>10</v>
      </c>
      <c r="J90" t="s">
        <v>10</v>
      </c>
      <c r="K90" t="s">
        <v>22</v>
      </c>
    </row>
    <row r="91" spans="1:11" ht="14.5" customHeight="1" x14ac:dyDescent="0.35">
      <c r="A91" t="s">
        <v>110</v>
      </c>
      <c r="B91">
        <v>1999</v>
      </c>
      <c r="C91" t="s">
        <v>29</v>
      </c>
      <c r="D91">
        <v>2</v>
      </c>
      <c r="E91" s="7">
        <f t="shared" si="2"/>
        <v>36496</v>
      </c>
      <c r="F91" s="7" t="str">
        <f t="shared" si="3"/>
        <v>23Years</v>
      </c>
      <c r="G91">
        <v>0</v>
      </c>
      <c r="H91" s="14">
        <v>1304</v>
      </c>
      <c r="I91" t="s">
        <v>10</v>
      </c>
      <c r="J91" t="s">
        <v>10</v>
      </c>
      <c r="K91" t="s">
        <v>12</v>
      </c>
    </row>
    <row r="92" spans="1:11" ht="14.5" customHeight="1" x14ac:dyDescent="0.35">
      <c r="A92" t="s">
        <v>111</v>
      </c>
      <c r="B92">
        <v>2002</v>
      </c>
      <c r="C92" t="s">
        <v>36</v>
      </c>
      <c r="D92">
        <v>13</v>
      </c>
      <c r="E92" s="7">
        <f t="shared" si="2"/>
        <v>37542</v>
      </c>
      <c r="F92" s="7" t="str">
        <f t="shared" si="3"/>
        <v>20Years</v>
      </c>
      <c r="G92">
        <v>0</v>
      </c>
      <c r="H92" s="14">
        <v>1315</v>
      </c>
      <c r="I92" t="s">
        <v>10</v>
      </c>
      <c r="J92" t="s">
        <v>10</v>
      </c>
      <c r="K92" t="s">
        <v>12</v>
      </c>
    </row>
    <row r="93" spans="1:11" ht="14.5" customHeight="1" x14ac:dyDescent="0.35">
      <c r="A93" t="s">
        <v>112</v>
      </c>
      <c r="B93">
        <v>1999</v>
      </c>
      <c r="C93" t="s">
        <v>36</v>
      </c>
      <c r="D93">
        <v>14</v>
      </c>
      <c r="E93" s="7">
        <f t="shared" si="2"/>
        <v>36447</v>
      </c>
      <c r="F93" s="7" t="str">
        <f t="shared" si="3"/>
        <v>23Years</v>
      </c>
      <c r="G93">
        <v>0</v>
      </c>
      <c r="H93" s="14">
        <v>1329.17</v>
      </c>
      <c r="I93" t="s">
        <v>10</v>
      </c>
      <c r="J93" t="s">
        <v>11</v>
      </c>
      <c r="K93" t="s">
        <v>12</v>
      </c>
    </row>
    <row r="94" spans="1:11" ht="14.5" customHeight="1" x14ac:dyDescent="0.35">
      <c r="A94" t="s">
        <v>113</v>
      </c>
      <c r="B94">
        <v>1998</v>
      </c>
      <c r="C94" t="s">
        <v>9</v>
      </c>
      <c r="D94">
        <v>12</v>
      </c>
      <c r="E94" s="7">
        <f t="shared" si="2"/>
        <v>35988</v>
      </c>
      <c r="F94" s="7" t="str">
        <f t="shared" si="3"/>
        <v>24Years</v>
      </c>
      <c r="G94">
        <v>0</v>
      </c>
      <c r="H94" s="14">
        <v>1332.61</v>
      </c>
      <c r="I94" t="s">
        <v>10</v>
      </c>
      <c r="J94" t="s">
        <v>11</v>
      </c>
      <c r="K94" t="s">
        <v>12</v>
      </c>
    </row>
    <row r="95" spans="1:11" ht="14.5" customHeight="1" x14ac:dyDescent="0.35">
      <c r="A95" t="s">
        <v>114</v>
      </c>
      <c r="B95">
        <v>1995</v>
      </c>
      <c r="C95" t="s">
        <v>9</v>
      </c>
      <c r="D95">
        <v>30</v>
      </c>
      <c r="E95" s="7">
        <f t="shared" si="2"/>
        <v>34910</v>
      </c>
      <c r="F95" s="7" t="str">
        <f t="shared" si="3"/>
        <v>27Years</v>
      </c>
      <c r="G95">
        <v>0</v>
      </c>
      <c r="H95" s="14">
        <v>1338</v>
      </c>
      <c r="I95" t="s">
        <v>10</v>
      </c>
      <c r="J95" t="s">
        <v>11</v>
      </c>
      <c r="K95" t="s">
        <v>22</v>
      </c>
    </row>
    <row r="96" spans="1:11" ht="14.5" customHeight="1" x14ac:dyDescent="0.35">
      <c r="A96" t="s">
        <v>115</v>
      </c>
      <c r="B96">
        <v>1997</v>
      </c>
      <c r="C96" t="s">
        <v>14</v>
      </c>
      <c r="D96">
        <v>7</v>
      </c>
      <c r="E96" s="7">
        <f t="shared" si="2"/>
        <v>35741</v>
      </c>
      <c r="F96" s="7" t="str">
        <f t="shared" si="3"/>
        <v>25Years</v>
      </c>
      <c r="G96">
        <v>0</v>
      </c>
      <c r="H96" s="14">
        <v>1341.16</v>
      </c>
      <c r="I96" t="s">
        <v>10</v>
      </c>
      <c r="J96" t="s">
        <v>10</v>
      </c>
      <c r="K96" t="s">
        <v>22</v>
      </c>
    </row>
    <row r="97" spans="1:11" ht="14.5" customHeight="1" x14ac:dyDescent="0.35">
      <c r="A97" t="s">
        <v>116</v>
      </c>
      <c r="B97">
        <v>1998</v>
      </c>
      <c r="C97" t="s">
        <v>29</v>
      </c>
      <c r="D97">
        <v>3</v>
      </c>
      <c r="E97" s="7">
        <f t="shared" si="2"/>
        <v>36132</v>
      </c>
      <c r="F97" s="7" t="str">
        <f t="shared" si="3"/>
        <v>24Years</v>
      </c>
      <c r="G97">
        <v>0</v>
      </c>
      <c r="H97" s="14">
        <v>1359</v>
      </c>
      <c r="I97" t="s">
        <v>10</v>
      </c>
      <c r="J97" t="s">
        <v>15</v>
      </c>
      <c r="K97" t="s">
        <v>12</v>
      </c>
    </row>
    <row r="98" spans="1:11" ht="14.5" customHeight="1" x14ac:dyDescent="0.35">
      <c r="A98" t="s">
        <v>117</v>
      </c>
      <c r="B98">
        <v>2002</v>
      </c>
      <c r="C98" t="s">
        <v>34</v>
      </c>
      <c r="D98">
        <v>15</v>
      </c>
      <c r="E98" s="7">
        <f t="shared" si="2"/>
        <v>37483</v>
      </c>
      <c r="F98" s="7" t="str">
        <f t="shared" si="3"/>
        <v>20Years</v>
      </c>
      <c r="G98">
        <v>0</v>
      </c>
      <c r="H98" s="14">
        <v>1382</v>
      </c>
      <c r="I98" t="s">
        <v>10</v>
      </c>
      <c r="J98" t="s">
        <v>15</v>
      </c>
      <c r="K98" t="s">
        <v>12</v>
      </c>
    </row>
    <row r="99" spans="1:11" ht="14.5" customHeight="1" x14ac:dyDescent="0.35">
      <c r="A99" t="s">
        <v>118</v>
      </c>
      <c r="B99">
        <v>1999</v>
      </c>
      <c r="C99" t="s">
        <v>9</v>
      </c>
      <c r="D99">
        <v>6</v>
      </c>
      <c r="E99" s="7">
        <f t="shared" si="2"/>
        <v>36347</v>
      </c>
      <c r="F99" s="7" t="str">
        <f t="shared" si="3"/>
        <v>23Years</v>
      </c>
      <c r="G99">
        <v>0</v>
      </c>
      <c r="H99" s="14">
        <v>1389</v>
      </c>
      <c r="I99" t="s">
        <v>10</v>
      </c>
      <c r="J99" t="s">
        <v>10</v>
      </c>
      <c r="K99" t="s">
        <v>12</v>
      </c>
    </row>
    <row r="100" spans="1:11" ht="14.5" customHeight="1" x14ac:dyDescent="0.35">
      <c r="A100" t="s">
        <v>119</v>
      </c>
      <c r="B100">
        <v>2002</v>
      </c>
      <c r="C100" t="s">
        <v>14</v>
      </c>
      <c r="D100">
        <v>14</v>
      </c>
      <c r="E100" s="7">
        <f t="shared" si="2"/>
        <v>37574</v>
      </c>
      <c r="F100" s="7" t="str">
        <f t="shared" si="3"/>
        <v>20Years</v>
      </c>
      <c r="G100">
        <v>0</v>
      </c>
      <c r="H100" s="14">
        <v>1390</v>
      </c>
      <c r="I100" t="s">
        <v>10</v>
      </c>
      <c r="J100" t="s">
        <v>10</v>
      </c>
      <c r="K100" t="s">
        <v>12</v>
      </c>
    </row>
    <row r="101" spans="1:11" ht="14.5" customHeight="1" x14ac:dyDescent="0.35">
      <c r="A101" t="s">
        <v>120</v>
      </c>
      <c r="B101">
        <v>2002</v>
      </c>
      <c r="C101" t="s">
        <v>29</v>
      </c>
      <c r="D101">
        <v>22</v>
      </c>
      <c r="E101" s="7">
        <f t="shared" si="2"/>
        <v>37612</v>
      </c>
      <c r="F101" s="7" t="str">
        <f t="shared" si="3"/>
        <v>20Years</v>
      </c>
      <c r="G101">
        <v>0</v>
      </c>
      <c r="H101" s="14">
        <v>1391.53</v>
      </c>
      <c r="I101" t="s">
        <v>10</v>
      </c>
      <c r="J101" t="s">
        <v>15</v>
      </c>
      <c r="K101" t="s">
        <v>12</v>
      </c>
    </row>
    <row r="102" spans="1:11" ht="14.5" customHeight="1" x14ac:dyDescent="0.35">
      <c r="A102" t="s">
        <v>121</v>
      </c>
      <c r="B102">
        <v>1998</v>
      </c>
      <c r="C102" t="s">
        <v>19</v>
      </c>
      <c r="D102">
        <v>5</v>
      </c>
      <c r="E102" s="7">
        <f t="shared" si="2"/>
        <v>36043</v>
      </c>
      <c r="F102" s="7" t="str">
        <f t="shared" si="3"/>
        <v>24Years</v>
      </c>
      <c r="G102">
        <v>0</v>
      </c>
      <c r="H102" s="14">
        <v>1400.44</v>
      </c>
      <c r="I102" t="s">
        <v>10</v>
      </c>
      <c r="J102" t="s">
        <v>10</v>
      </c>
      <c r="K102" t="s">
        <v>12</v>
      </c>
    </row>
    <row r="103" spans="1:11" ht="14.5" customHeight="1" x14ac:dyDescent="0.35">
      <c r="A103" t="s">
        <v>122</v>
      </c>
      <c r="B103">
        <v>1997</v>
      </c>
      <c r="C103" t="s">
        <v>36</v>
      </c>
      <c r="D103">
        <v>27</v>
      </c>
      <c r="E103" s="7">
        <f t="shared" si="2"/>
        <v>35730</v>
      </c>
      <c r="F103" s="7" t="str">
        <f t="shared" si="3"/>
        <v>25Years</v>
      </c>
      <c r="G103">
        <v>0</v>
      </c>
      <c r="H103" s="14">
        <v>1402</v>
      </c>
      <c r="I103" t="s">
        <v>10</v>
      </c>
      <c r="J103" t="s">
        <v>11</v>
      </c>
      <c r="K103" t="s">
        <v>41</v>
      </c>
    </row>
    <row r="104" spans="1:11" ht="14.5" customHeight="1" x14ac:dyDescent="0.35">
      <c r="A104" t="s">
        <v>123</v>
      </c>
      <c r="B104">
        <v>1996</v>
      </c>
      <c r="C104" t="s">
        <v>17</v>
      </c>
      <c r="D104">
        <v>23</v>
      </c>
      <c r="E104" s="7">
        <f t="shared" si="2"/>
        <v>35239</v>
      </c>
      <c r="F104" s="7" t="str">
        <f t="shared" si="3"/>
        <v>26Years</v>
      </c>
      <c r="G104">
        <v>0</v>
      </c>
      <c r="H104" s="14">
        <v>1417</v>
      </c>
      <c r="I104" t="s">
        <v>10</v>
      </c>
      <c r="J104" t="s">
        <v>11</v>
      </c>
      <c r="K104" t="s">
        <v>12</v>
      </c>
    </row>
    <row r="105" spans="1:11" ht="14.5" customHeight="1" x14ac:dyDescent="0.35">
      <c r="A105" t="s">
        <v>124</v>
      </c>
      <c r="B105">
        <v>2001</v>
      </c>
      <c r="C105" t="s">
        <v>34</v>
      </c>
      <c r="D105">
        <v>23</v>
      </c>
      <c r="E105" s="7">
        <f t="shared" si="2"/>
        <v>37126</v>
      </c>
      <c r="F105" s="7" t="str">
        <f t="shared" si="3"/>
        <v>21Years</v>
      </c>
      <c r="G105">
        <v>0</v>
      </c>
      <c r="H105" s="14">
        <v>1421</v>
      </c>
      <c r="I105" t="s">
        <v>10</v>
      </c>
      <c r="J105" t="s">
        <v>10</v>
      </c>
      <c r="K105" t="s">
        <v>12</v>
      </c>
    </row>
    <row r="106" spans="1:11" ht="14.5" customHeight="1" x14ac:dyDescent="0.35">
      <c r="A106" t="s">
        <v>125</v>
      </c>
      <c r="B106">
        <v>1997</v>
      </c>
      <c r="C106" t="s">
        <v>29</v>
      </c>
      <c r="D106">
        <v>5</v>
      </c>
      <c r="E106" s="7">
        <f t="shared" si="2"/>
        <v>35769</v>
      </c>
      <c r="F106" s="7" t="str">
        <f t="shared" si="3"/>
        <v>25Years</v>
      </c>
      <c r="G106">
        <v>0</v>
      </c>
      <c r="H106" s="14">
        <v>1422</v>
      </c>
      <c r="I106" t="s">
        <v>10</v>
      </c>
      <c r="J106" t="s">
        <v>10</v>
      </c>
      <c r="K106" t="s">
        <v>12</v>
      </c>
    </row>
    <row r="107" spans="1:11" ht="14.5" customHeight="1" x14ac:dyDescent="0.35">
      <c r="A107" t="s">
        <v>126</v>
      </c>
      <c r="B107">
        <v>2000</v>
      </c>
      <c r="C107" t="s">
        <v>19</v>
      </c>
      <c r="D107">
        <v>1</v>
      </c>
      <c r="E107" s="7">
        <f t="shared" si="2"/>
        <v>36770</v>
      </c>
      <c r="F107" s="7" t="str">
        <f t="shared" si="3"/>
        <v>22Years</v>
      </c>
      <c r="G107">
        <v>0</v>
      </c>
      <c r="H107" s="14">
        <v>1438</v>
      </c>
      <c r="I107" t="s">
        <v>10</v>
      </c>
      <c r="J107" t="s">
        <v>10</v>
      </c>
      <c r="K107" t="s">
        <v>12</v>
      </c>
    </row>
    <row r="108" spans="1:11" ht="14.5" customHeight="1" x14ac:dyDescent="0.35">
      <c r="A108" t="s">
        <v>127</v>
      </c>
      <c r="B108">
        <v>1997</v>
      </c>
      <c r="C108" t="s">
        <v>17</v>
      </c>
      <c r="D108">
        <v>19</v>
      </c>
      <c r="E108" s="7">
        <f t="shared" si="2"/>
        <v>35600</v>
      </c>
      <c r="F108" s="7" t="str">
        <f t="shared" si="3"/>
        <v>25Years</v>
      </c>
      <c r="G108">
        <v>0</v>
      </c>
      <c r="H108" s="14">
        <v>1445</v>
      </c>
      <c r="I108" t="s">
        <v>10</v>
      </c>
      <c r="J108" t="s">
        <v>15</v>
      </c>
      <c r="K108" t="s">
        <v>12</v>
      </c>
    </row>
    <row r="109" spans="1:11" ht="14.5" customHeight="1" x14ac:dyDescent="0.35">
      <c r="A109" t="s">
        <v>128</v>
      </c>
      <c r="B109">
        <v>2003</v>
      </c>
      <c r="C109" t="s">
        <v>17</v>
      </c>
      <c r="D109">
        <v>20</v>
      </c>
      <c r="E109" s="7">
        <f t="shared" si="2"/>
        <v>37792</v>
      </c>
      <c r="F109" s="7" t="str">
        <f t="shared" si="3"/>
        <v>19Years</v>
      </c>
      <c r="G109">
        <v>0</v>
      </c>
      <c r="H109" s="14">
        <v>1467</v>
      </c>
      <c r="I109" t="s">
        <v>10</v>
      </c>
      <c r="J109" t="s">
        <v>10</v>
      </c>
      <c r="K109" t="s">
        <v>12</v>
      </c>
    </row>
    <row r="110" spans="1:11" ht="14.5" customHeight="1" x14ac:dyDescent="0.35">
      <c r="A110" t="s">
        <v>129</v>
      </c>
      <c r="B110">
        <v>1998</v>
      </c>
      <c r="C110" t="s">
        <v>29</v>
      </c>
      <c r="D110">
        <v>7</v>
      </c>
      <c r="E110" s="7">
        <f t="shared" si="2"/>
        <v>36136</v>
      </c>
      <c r="F110" s="7" t="str">
        <f t="shared" si="3"/>
        <v>24Years</v>
      </c>
      <c r="G110">
        <v>0</v>
      </c>
      <c r="H110" s="14">
        <v>1477</v>
      </c>
      <c r="I110" t="s">
        <v>10</v>
      </c>
      <c r="J110" t="s">
        <v>15</v>
      </c>
      <c r="K110" t="s">
        <v>12</v>
      </c>
    </row>
    <row r="111" spans="1:11" ht="14.5" customHeight="1" x14ac:dyDescent="0.35">
      <c r="A111" t="s">
        <v>130</v>
      </c>
      <c r="B111">
        <v>1997</v>
      </c>
      <c r="C111" t="s">
        <v>17</v>
      </c>
      <c r="D111">
        <v>9</v>
      </c>
      <c r="E111" s="7">
        <f t="shared" si="2"/>
        <v>35590</v>
      </c>
      <c r="F111" s="7" t="str">
        <f t="shared" si="3"/>
        <v>25Years</v>
      </c>
      <c r="G111">
        <v>0</v>
      </c>
      <c r="H111" s="14">
        <v>1481</v>
      </c>
      <c r="I111" t="s">
        <v>10</v>
      </c>
      <c r="J111" t="s">
        <v>15</v>
      </c>
      <c r="K111" t="s">
        <v>22</v>
      </c>
    </row>
    <row r="112" spans="1:11" ht="14.5" customHeight="1" x14ac:dyDescent="0.35">
      <c r="A112" t="s">
        <v>131</v>
      </c>
      <c r="B112">
        <v>1995</v>
      </c>
      <c r="C112" t="s">
        <v>36</v>
      </c>
      <c r="D112">
        <v>7</v>
      </c>
      <c r="E112" s="7">
        <f t="shared" si="2"/>
        <v>34979</v>
      </c>
      <c r="F112" s="7" t="str">
        <f t="shared" si="3"/>
        <v>27Years</v>
      </c>
      <c r="G112">
        <v>0</v>
      </c>
      <c r="H112" s="14">
        <v>1493</v>
      </c>
      <c r="I112" t="s">
        <v>10</v>
      </c>
      <c r="J112" t="s">
        <v>11</v>
      </c>
      <c r="K112" t="s">
        <v>12</v>
      </c>
    </row>
    <row r="113" spans="1:11" ht="14.5" customHeight="1" x14ac:dyDescent="0.35">
      <c r="A113" t="s">
        <v>132</v>
      </c>
      <c r="B113">
        <v>1998</v>
      </c>
      <c r="C113" t="s">
        <v>17</v>
      </c>
      <c r="D113">
        <v>19</v>
      </c>
      <c r="E113" s="7">
        <f t="shared" si="2"/>
        <v>35965</v>
      </c>
      <c r="F113" s="7" t="str">
        <f t="shared" si="3"/>
        <v>24Years</v>
      </c>
      <c r="G113">
        <v>0</v>
      </c>
      <c r="H113" s="14">
        <v>1497</v>
      </c>
      <c r="I113" t="s">
        <v>10</v>
      </c>
      <c r="J113" t="s">
        <v>10</v>
      </c>
      <c r="K113" t="s">
        <v>12</v>
      </c>
    </row>
    <row r="114" spans="1:11" ht="14.5" customHeight="1" x14ac:dyDescent="0.35">
      <c r="A114" t="s">
        <v>133</v>
      </c>
      <c r="B114">
        <v>2001</v>
      </c>
      <c r="C114" t="s">
        <v>34</v>
      </c>
      <c r="D114">
        <v>25</v>
      </c>
      <c r="E114" s="7">
        <f t="shared" si="2"/>
        <v>37128</v>
      </c>
      <c r="F114" s="7" t="str">
        <f t="shared" si="3"/>
        <v>21Years</v>
      </c>
      <c r="G114">
        <v>0</v>
      </c>
      <c r="H114" s="14">
        <v>1515.34</v>
      </c>
      <c r="I114" t="s">
        <v>10</v>
      </c>
      <c r="J114" t="s">
        <v>11</v>
      </c>
      <c r="K114" t="s">
        <v>12</v>
      </c>
    </row>
    <row r="115" spans="1:11" ht="14.5" customHeight="1" x14ac:dyDescent="0.35">
      <c r="A115" t="s">
        <v>134</v>
      </c>
      <c r="B115">
        <v>2001</v>
      </c>
      <c r="C115" t="s">
        <v>9</v>
      </c>
      <c r="D115">
        <v>7</v>
      </c>
      <c r="E115" s="7">
        <f t="shared" si="2"/>
        <v>37079</v>
      </c>
      <c r="F115" s="7" t="str">
        <f t="shared" si="3"/>
        <v>21Years</v>
      </c>
      <c r="G115">
        <v>0</v>
      </c>
      <c r="H115" s="14">
        <v>1526.31</v>
      </c>
      <c r="I115" t="s">
        <v>10</v>
      </c>
      <c r="J115" t="s">
        <v>11</v>
      </c>
      <c r="K115" t="s">
        <v>41</v>
      </c>
    </row>
    <row r="116" spans="1:11" ht="14.5" customHeight="1" x14ac:dyDescent="0.35">
      <c r="A116" t="s">
        <v>135</v>
      </c>
      <c r="B116">
        <v>2001</v>
      </c>
      <c r="C116" t="s">
        <v>17</v>
      </c>
      <c r="D116">
        <v>2</v>
      </c>
      <c r="E116" s="7">
        <f t="shared" si="2"/>
        <v>37044</v>
      </c>
      <c r="F116" s="7" t="str">
        <f t="shared" si="3"/>
        <v>22Years</v>
      </c>
      <c r="G116">
        <v>0</v>
      </c>
      <c r="H116" s="14">
        <v>1532.47</v>
      </c>
      <c r="I116" t="s">
        <v>10</v>
      </c>
      <c r="J116" t="s">
        <v>10</v>
      </c>
      <c r="K116" t="s">
        <v>12</v>
      </c>
    </row>
    <row r="117" spans="1:11" ht="14.5" customHeight="1" x14ac:dyDescent="0.35">
      <c r="A117" t="s">
        <v>136</v>
      </c>
      <c r="B117">
        <v>2001</v>
      </c>
      <c r="C117" t="s">
        <v>29</v>
      </c>
      <c r="D117">
        <v>5</v>
      </c>
      <c r="E117" s="7">
        <f t="shared" si="2"/>
        <v>37230</v>
      </c>
      <c r="F117" s="7" t="str">
        <f t="shared" si="3"/>
        <v>21Years</v>
      </c>
      <c r="G117">
        <v>0</v>
      </c>
      <c r="H117" s="14">
        <v>1534.3</v>
      </c>
      <c r="I117" t="s">
        <v>10</v>
      </c>
      <c r="J117" t="s">
        <v>10</v>
      </c>
      <c r="K117" t="s">
        <v>12</v>
      </c>
    </row>
    <row r="118" spans="1:11" ht="14.5" customHeight="1" x14ac:dyDescent="0.35">
      <c r="A118" t="s">
        <v>137</v>
      </c>
      <c r="B118">
        <v>1992</v>
      </c>
      <c r="C118" t="s">
        <v>19</v>
      </c>
      <c r="D118">
        <v>22</v>
      </c>
      <c r="E118" s="7">
        <f t="shared" si="2"/>
        <v>33869</v>
      </c>
      <c r="F118" s="7" t="str">
        <f t="shared" si="3"/>
        <v>30Years</v>
      </c>
      <c r="G118">
        <v>0</v>
      </c>
      <c r="H118" s="14">
        <v>1566.88</v>
      </c>
      <c r="I118" t="s">
        <v>10</v>
      </c>
      <c r="J118" t="s">
        <v>15</v>
      </c>
      <c r="K118" t="s">
        <v>12</v>
      </c>
    </row>
    <row r="119" spans="1:11" ht="14.5" customHeight="1" x14ac:dyDescent="0.35">
      <c r="A119" t="s">
        <v>138</v>
      </c>
      <c r="B119">
        <v>2004</v>
      </c>
      <c r="C119" t="s">
        <v>14</v>
      </c>
      <c r="D119">
        <v>19</v>
      </c>
      <c r="E119" s="7">
        <f t="shared" si="2"/>
        <v>38310</v>
      </c>
      <c r="F119" s="7" t="str">
        <f t="shared" si="3"/>
        <v>18Years</v>
      </c>
      <c r="G119">
        <v>0</v>
      </c>
      <c r="H119" s="14">
        <v>1607.51</v>
      </c>
      <c r="I119" t="s">
        <v>10</v>
      </c>
      <c r="J119" t="s">
        <v>11</v>
      </c>
      <c r="K119" t="s">
        <v>12</v>
      </c>
    </row>
    <row r="120" spans="1:11" ht="14.5" customHeight="1" x14ac:dyDescent="0.35">
      <c r="A120" t="s">
        <v>139</v>
      </c>
      <c r="B120">
        <v>2004</v>
      </c>
      <c r="C120" t="s">
        <v>9</v>
      </c>
      <c r="D120">
        <v>22</v>
      </c>
      <c r="E120" s="7">
        <f t="shared" si="2"/>
        <v>38190</v>
      </c>
      <c r="F120" s="7" t="str">
        <f t="shared" si="3"/>
        <v>18Years</v>
      </c>
      <c r="G120">
        <v>0</v>
      </c>
      <c r="H120" s="14">
        <v>1615.77</v>
      </c>
      <c r="I120" t="s">
        <v>10</v>
      </c>
      <c r="J120" t="s">
        <v>15</v>
      </c>
      <c r="K120" t="s">
        <v>12</v>
      </c>
    </row>
    <row r="121" spans="1:11" ht="14.5" customHeight="1" x14ac:dyDescent="0.35">
      <c r="A121" t="s">
        <v>140</v>
      </c>
      <c r="B121">
        <v>1995</v>
      </c>
      <c r="C121" t="s">
        <v>34</v>
      </c>
      <c r="D121">
        <v>5</v>
      </c>
      <c r="E121" s="7">
        <f t="shared" si="2"/>
        <v>34916</v>
      </c>
      <c r="F121" s="7" t="str">
        <f t="shared" si="3"/>
        <v>27Years</v>
      </c>
      <c r="G121">
        <v>0</v>
      </c>
      <c r="H121" s="14">
        <v>1617.16</v>
      </c>
      <c r="I121" t="s">
        <v>10</v>
      </c>
      <c r="J121" t="s">
        <v>15</v>
      </c>
      <c r="K121" t="s">
        <v>12</v>
      </c>
    </row>
    <row r="122" spans="1:11" ht="14.5" customHeight="1" x14ac:dyDescent="0.35">
      <c r="A122" t="s">
        <v>141</v>
      </c>
      <c r="B122">
        <v>2003</v>
      </c>
      <c r="C122" t="s">
        <v>19</v>
      </c>
      <c r="D122">
        <v>14</v>
      </c>
      <c r="E122" s="7">
        <f t="shared" si="2"/>
        <v>37878</v>
      </c>
      <c r="F122" s="7" t="str">
        <f t="shared" si="3"/>
        <v>19Years</v>
      </c>
      <c r="G122">
        <v>0</v>
      </c>
      <c r="H122" s="14">
        <v>1621.34</v>
      </c>
      <c r="I122" t="s">
        <v>10</v>
      </c>
      <c r="J122" t="s">
        <v>10</v>
      </c>
      <c r="K122" t="s">
        <v>22</v>
      </c>
    </row>
    <row r="123" spans="1:11" ht="14.5" customHeight="1" x14ac:dyDescent="0.35">
      <c r="A123" t="s">
        <v>142</v>
      </c>
      <c r="B123">
        <v>2004</v>
      </c>
      <c r="C123" t="s">
        <v>34</v>
      </c>
      <c r="D123">
        <v>21</v>
      </c>
      <c r="E123" s="7">
        <f t="shared" si="2"/>
        <v>38220</v>
      </c>
      <c r="F123" s="7" t="str">
        <f t="shared" si="3"/>
        <v>18Years</v>
      </c>
      <c r="G123">
        <v>0</v>
      </c>
      <c r="H123" s="14">
        <v>1621.88</v>
      </c>
      <c r="I123" t="s">
        <v>10</v>
      </c>
      <c r="J123" t="s">
        <v>10</v>
      </c>
      <c r="K123" t="s">
        <v>12</v>
      </c>
    </row>
    <row r="124" spans="1:11" ht="14.5" customHeight="1" x14ac:dyDescent="0.35">
      <c r="A124" t="s">
        <v>143</v>
      </c>
      <c r="B124">
        <v>2004</v>
      </c>
      <c r="C124" t="s">
        <v>9</v>
      </c>
      <c r="D124">
        <v>25</v>
      </c>
      <c r="E124" s="7">
        <f t="shared" si="2"/>
        <v>38193</v>
      </c>
      <c r="F124" s="7" t="str">
        <f t="shared" si="3"/>
        <v>18Years</v>
      </c>
      <c r="G124">
        <v>0</v>
      </c>
      <c r="H124" s="14">
        <v>1622.19</v>
      </c>
      <c r="I124" t="s">
        <v>10</v>
      </c>
      <c r="J124" t="s">
        <v>15</v>
      </c>
      <c r="K124" t="s">
        <v>12</v>
      </c>
    </row>
    <row r="125" spans="1:11" ht="14.5" customHeight="1" x14ac:dyDescent="0.35">
      <c r="A125" t="s">
        <v>144</v>
      </c>
      <c r="B125">
        <v>2003</v>
      </c>
      <c r="C125" t="s">
        <v>19</v>
      </c>
      <c r="D125">
        <v>9</v>
      </c>
      <c r="E125" s="7">
        <f t="shared" si="2"/>
        <v>37873</v>
      </c>
      <c r="F125" s="7" t="str">
        <f t="shared" si="3"/>
        <v>19Years</v>
      </c>
      <c r="G125">
        <v>0</v>
      </c>
      <c r="H125" s="14">
        <v>1625.43</v>
      </c>
      <c r="I125" t="s">
        <v>10</v>
      </c>
      <c r="J125" t="s">
        <v>11</v>
      </c>
      <c r="K125" t="s">
        <v>22</v>
      </c>
    </row>
    <row r="126" spans="1:11" ht="14.5" customHeight="1" x14ac:dyDescent="0.35">
      <c r="A126" t="s">
        <v>145</v>
      </c>
      <c r="B126">
        <v>2003</v>
      </c>
      <c r="C126" t="s">
        <v>29</v>
      </c>
      <c r="D126">
        <v>4</v>
      </c>
      <c r="E126" s="7">
        <f t="shared" si="2"/>
        <v>37959</v>
      </c>
      <c r="F126" s="7" t="str">
        <f t="shared" si="3"/>
        <v>19Years</v>
      </c>
      <c r="G126">
        <v>0</v>
      </c>
      <c r="H126" s="14">
        <v>1627.28</v>
      </c>
      <c r="I126" t="s">
        <v>10</v>
      </c>
      <c r="J126" t="s">
        <v>10</v>
      </c>
      <c r="K126" t="s">
        <v>22</v>
      </c>
    </row>
    <row r="127" spans="1:11" ht="14.5" customHeight="1" x14ac:dyDescent="0.35">
      <c r="A127" t="s">
        <v>146</v>
      </c>
      <c r="B127">
        <v>2003</v>
      </c>
      <c r="C127" t="s">
        <v>9</v>
      </c>
      <c r="D127">
        <v>17</v>
      </c>
      <c r="E127" s="7">
        <f t="shared" si="2"/>
        <v>37819</v>
      </c>
      <c r="F127" s="7" t="str">
        <f t="shared" si="3"/>
        <v>19Years</v>
      </c>
      <c r="G127">
        <v>0</v>
      </c>
      <c r="H127" s="14">
        <v>1628.47</v>
      </c>
      <c r="I127" t="s">
        <v>10</v>
      </c>
      <c r="J127" t="s">
        <v>15</v>
      </c>
      <c r="K127" t="s">
        <v>22</v>
      </c>
    </row>
    <row r="128" spans="1:11" ht="14.5" customHeight="1" x14ac:dyDescent="0.35">
      <c r="A128" t="s">
        <v>147</v>
      </c>
      <c r="B128">
        <v>2004</v>
      </c>
      <c r="C128" t="s">
        <v>36</v>
      </c>
      <c r="D128">
        <v>4</v>
      </c>
      <c r="E128" s="7">
        <f t="shared" si="2"/>
        <v>38264</v>
      </c>
      <c r="F128" s="7" t="str">
        <f t="shared" si="3"/>
        <v>18Years</v>
      </c>
      <c r="G128">
        <v>0</v>
      </c>
      <c r="H128" s="14">
        <v>1629.83</v>
      </c>
      <c r="I128" t="s">
        <v>10</v>
      </c>
      <c r="J128" t="s">
        <v>10</v>
      </c>
      <c r="K128" t="s">
        <v>12</v>
      </c>
    </row>
    <row r="129" spans="1:11" ht="14.5" customHeight="1" x14ac:dyDescent="0.35">
      <c r="A129" t="s">
        <v>148</v>
      </c>
      <c r="B129">
        <v>2004</v>
      </c>
      <c r="C129" t="s">
        <v>29</v>
      </c>
      <c r="D129">
        <v>5</v>
      </c>
      <c r="E129" s="7">
        <f t="shared" si="2"/>
        <v>38326</v>
      </c>
      <c r="F129" s="7" t="str">
        <f t="shared" si="3"/>
        <v>18Years</v>
      </c>
      <c r="G129">
        <v>0</v>
      </c>
      <c r="H129" s="14">
        <v>1631.67</v>
      </c>
      <c r="I129" t="s">
        <v>10</v>
      </c>
      <c r="J129" t="s">
        <v>11</v>
      </c>
      <c r="K129" t="s">
        <v>12</v>
      </c>
    </row>
    <row r="130" spans="1:11" ht="14.5" customHeight="1" x14ac:dyDescent="0.35">
      <c r="A130" t="s">
        <v>149</v>
      </c>
      <c r="B130">
        <v>2004</v>
      </c>
      <c r="C130" t="s">
        <v>9</v>
      </c>
      <c r="D130">
        <v>9</v>
      </c>
      <c r="E130" s="7">
        <f t="shared" si="2"/>
        <v>38177</v>
      </c>
      <c r="F130" s="7" t="str">
        <f t="shared" si="3"/>
        <v>18Years</v>
      </c>
      <c r="G130">
        <v>0</v>
      </c>
      <c r="H130" s="14">
        <v>1631.82</v>
      </c>
      <c r="I130" t="s">
        <v>10</v>
      </c>
      <c r="J130" t="s">
        <v>15</v>
      </c>
      <c r="K130" t="s">
        <v>12</v>
      </c>
    </row>
    <row r="131" spans="1:11" ht="14.5" customHeight="1" x14ac:dyDescent="0.35">
      <c r="A131" t="s">
        <v>150</v>
      </c>
      <c r="B131">
        <v>2003</v>
      </c>
      <c r="C131" t="s">
        <v>36</v>
      </c>
      <c r="D131">
        <v>3</v>
      </c>
      <c r="E131" s="7">
        <f t="shared" ref="E131:E194" si="4">DATE(B131,MONTH(1&amp;C131),D131)</f>
        <v>37897</v>
      </c>
      <c r="F131" s="7" t="str">
        <f t="shared" ref="F131:F194" si="5">DATEDIF(E131, "2023-6-8", "Y") &amp; "Years"</f>
        <v>19Years</v>
      </c>
      <c r="G131">
        <v>0</v>
      </c>
      <c r="H131" s="14">
        <v>1632.04</v>
      </c>
      <c r="I131" t="s">
        <v>10</v>
      </c>
      <c r="J131" t="s">
        <v>10</v>
      </c>
      <c r="K131" t="s">
        <v>22</v>
      </c>
    </row>
    <row r="132" spans="1:11" ht="14.5" customHeight="1" x14ac:dyDescent="0.35">
      <c r="A132" t="s">
        <v>151</v>
      </c>
      <c r="B132">
        <v>2003</v>
      </c>
      <c r="C132" t="s">
        <v>19</v>
      </c>
      <c r="D132">
        <v>16</v>
      </c>
      <c r="E132" s="7">
        <f t="shared" si="4"/>
        <v>37880</v>
      </c>
      <c r="F132" s="7" t="str">
        <f t="shared" si="5"/>
        <v>19Years</v>
      </c>
      <c r="G132">
        <v>0</v>
      </c>
      <c r="H132" s="14">
        <v>1632.56</v>
      </c>
      <c r="I132" t="s">
        <v>10</v>
      </c>
      <c r="J132" t="s">
        <v>10</v>
      </c>
      <c r="K132" t="s">
        <v>22</v>
      </c>
    </row>
    <row r="133" spans="1:11" ht="14.5" customHeight="1" x14ac:dyDescent="0.35">
      <c r="A133" t="s">
        <v>152</v>
      </c>
      <c r="B133">
        <v>2004</v>
      </c>
      <c r="C133" t="s">
        <v>29</v>
      </c>
      <c r="D133">
        <v>13</v>
      </c>
      <c r="E133" s="7">
        <f t="shared" si="4"/>
        <v>38334</v>
      </c>
      <c r="F133" s="7" t="str">
        <f t="shared" si="5"/>
        <v>18Years</v>
      </c>
      <c r="G133">
        <v>0</v>
      </c>
      <c r="H133" s="14">
        <v>1633.04</v>
      </c>
      <c r="I133" t="s">
        <v>10</v>
      </c>
      <c r="J133" t="s">
        <v>10</v>
      </c>
      <c r="K133" t="s">
        <v>12</v>
      </c>
    </row>
    <row r="134" spans="1:11" ht="14.5" customHeight="1" x14ac:dyDescent="0.35">
      <c r="A134" t="s">
        <v>153</v>
      </c>
      <c r="B134">
        <v>2004</v>
      </c>
      <c r="C134" t="s">
        <v>34</v>
      </c>
      <c r="D134">
        <v>8</v>
      </c>
      <c r="E134" s="7">
        <f t="shared" si="4"/>
        <v>38207</v>
      </c>
      <c r="F134" s="7" t="str">
        <f t="shared" si="5"/>
        <v>18Years</v>
      </c>
      <c r="G134">
        <v>0</v>
      </c>
      <c r="H134" s="14">
        <v>1633.96</v>
      </c>
      <c r="I134" t="s">
        <v>10</v>
      </c>
      <c r="J134" t="s">
        <v>15</v>
      </c>
      <c r="K134" t="s">
        <v>12</v>
      </c>
    </row>
    <row r="135" spans="1:11" ht="14.5" customHeight="1" x14ac:dyDescent="0.35">
      <c r="A135" t="s">
        <v>154</v>
      </c>
      <c r="B135">
        <v>2004</v>
      </c>
      <c r="C135" t="s">
        <v>17</v>
      </c>
      <c r="D135">
        <v>13</v>
      </c>
      <c r="E135" s="7">
        <f t="shared" si="4"/>
        <v>38151</v>
      </c>
      <c r="F135" s="7" t="str">
        <f t="shared" si="5"/>
        <v>18Years</v>
      </c>
      <c r="G135">
        <v>0</v>
      </c>
      <c r="H135" s="14">
        <v>1634.57</v>
      </c>
      <c r="I135" t="s">
        <v>10</v>
      </c>
      <c r="J135" t="s">
        <v>10</v>
      </c>
      <c r="K135" t="s">
        <v>12</v>
      </c>
    </row>
    <row r="136" spans="1:11" ht="14.5" customHeight="1" x14ac:dyDescent="0.35">
      <c r="A136" t="s">
        <v>155</v>
      </c>
      <c r="B136">
        <v>2003</v>
      </c>
      <c r="C136" t="s">
        <v>29</v>
      </c>
      <c r="D136">
        <v>30</v>
      </c>
      <c r="E136" s="7">
        <f t="shared" si="4"/>
        <v>37985</v>
      </c>
      <c r="F136" s="7" t="str">
        <f t="shared" si="5"/>
        <v>19Years</v>
      </c>
      <c r="G136">
        <v>0</v>
      </c>
      <c r="H136" s="14">
        <v>1635.73</v>
      </c>
      <c r="I136" t="s">
        <v>10</v>
      </c>
      <c r="J136" t="s">
        <v>11</v>
      </c>
      <c r="K136" t="s">
        <v>22</v>
      </c>
    </row>
    <row r="137" spans="1:11" ht="14.5" customHeight="1" x14ac:dyDescent="0.35">
      <c r="A137" t="s">
        <v>156</v>
      </c>
      <c r="B137">
        <v>2003</v>
      </c>
      <c r="C137" t="s">
        <v>19</v>
      </c>
      <c r="D137">
        <v>16</v>
      </c>
      <c r="E137" s="7">
        <f t="shared" si="4"/>
        <v>37880</v>
      </c>
      <c r="F137" s="7" t="str">
        <f t="shared" si="5"/>
        <v>19Years</v>
      </c>
      <c r="G137">
        <v>0</v>
      </c>
      <c r="H137" s="14">
        <v>1639.56</v>
      </c>
      <c r="I137" t="s">
        <v>10</v>
      </c>
      <c r="J137" t="s">
        <v>10</v>
      </c>
      <c r="K137" t="s">
        <v>22</v>
      </c>
    </row>
    <row r="138" spans="1:11" ht="14.5" customHeight="1" x14ac:dyDescent="0.35">
      <c r="A138" t="s">
        <v>157</v>
      </c>
      <c r="B138">
        <v>2003</v>
      </c>
      <c r="C138" t="s">
        <v>34</v>
      </c>
      <c r="D138">
        <v>21</v>
      </c>
      <c r="E138" s="7">
        <f t="shared" si="4"/>
        <v>37854</v>
      </c>
      <c r="F138" s="7" t="str">
        <f t="shared" si="5"/>
        <v>19Years</v>
      </c>
      <c r="G138">
        <v>0</v>
      </c>
      <c r="H138" s="14">
        <v>1639.56</v>
      </c>
      <c r="I138" t="s">
        <v>10</v>
      </c>
      <c r="J138" t="s">
        <v>10</v>
      </c>
      <c r="K138" t="s">
        <v>22</v>
      </c>
    </row>
    <row r="139" spans="1:11" ht="14.5" customHeight="1" x14ac:dyDescent="0.35">
      <c r="A139" t="s">
        <v>158</v>
      </c>
      <c r="B139">
        <v>2003</v>
      </c>
      <c r="C139" t="s">
        <v>29</v>
      </c>
      <c r="D139">
        <v>30</v>
      </c>
      <c r="E139" s="7">
        <f t="shared" si="4"/>
        <v>37985</v>
      </c>
      <c r="F139" s="7" t="str">
        <f t="shared" si="5"/>
        <v>19Years</v>
      </c>
      <c r="G139">
        <v>0</v>
      </c>
      <c r="H139" s="14">
        <v>1646.43</v>
      </c>
      <c r="I139" t="s">
        <v>10</v>
      </c>
      <c r="J139" t="s">
        <v>15</v>
      </c>
      <c r="K139" t="s">
        <v>22</v>
      </c>
    </row>
    <row r="140" spans="1:11" ht="14.5" customHeight="1" x14ac:dyDescent="0.35">
      <c r="A140" t="s">
        <v>159</v>
      </c>
      <c r="B140">
        <v>2000</v>
      </c>
      <c r="C140" t="s">
        <v>36</v>
      </c>
      <c r="D140">
        <v>23</v>
      </c>
      <c r="E140" s="7">
        <f t="shared" si="4"/>
        <v>36822</v>
      </c>
      <c r="F140" s="7" t="str">
        <f t="shared" si="5"/>
        <v>22Years</v>
      </c>
      <c r="G140">
        <v>0</v>
      </c>
      <c r="H140" s="14">
        <v>1665</v>
      </c>
      <c r="I140" t="s">
        <v>10</v>
      </c>
      <c r="J140" t="s">
        <v>10</v>
      </c>
      <c r="K140" t="s">
        <v>12</v>
      </c>
    </row>
    <row r="141" spans="1:11" ht="14.5" customHeight="1" x14ac:dyDescent="0.35">
      <c r="A141" t="s">
        <v>160</v>
      </c>
      <c r="B141">
        <v>2000</v>
      </c>
      <c r="C141" t="s">
        <v>17</v>
      </c>
      <c r="D141">
        <v>10</v>
      </c>
      <c r="E141" s="7">
        <f t="shared" si="4"/>
        <v>36687</v>
      </c>
      <c r="F141" s="7" t="str">
        <f t="shared" si="5"/>
        <v>22Years</v>
      </c>
      <c r="G141">
        <v>0</v>
      </c>
      <c r="H141" s="14">
        <v>1674.63</v>
      </c>
      <c r="I141" t="s">
        <v>10</v>
      </c>
      <c r="J141" t="s">
        <v>10</v>
      </c>
      <c r="K141" t="s">
        <v>12</v>
      </c>
    </row>
    <row r="142" spans="1:11" ht="14.5" customHeight="1" x14ac:dyDescent="0.35">
      <c r="A142" t="s">
        <v>161</v>
      </c>
      <c r="B142">
        <v>2000</v>
      </c>
      <c r="C142" t="s">
        <v>36</v>
      </c>
      <c r="D142">
        <v>21</v>
      </c>
      <c r="E142" s="7">
        <f t="shared" si="4"/>
        <v>36820</v>
      </c>
      <c r="F142" s="7" t="str">
        <f t="shared" si="5"/>
        <v>22Years</v>
      </c>
      <c r="G142">
        <v>0</v>
      </c>
      <c r="H142" s="14">
        <v>1682.6</v>
      </c>
      <c r="I142" t="s">
        <v>10</v>
      </c>
      <c r="J142" t="s">
        <v>10</v>
      </c>
      <c r="K142" t="s">
        <v>41</v>
      </c>
    </row>
    <row r="143" spans="1:11" ht="14.5" customHeight="1" x14ac:dyDescent="0.35">
      <c r="A143" t="s">
        <v>162</v>
      </c>
      <c r="B143">
        <v>2004</v>
      </c>
      <c r="C143" t="s">
        <v>14</v>
      </c>
      <c r="D143">
        <v>17</v>
      </c>
      <c r="E143" s="7">
        <f t="shared" si="4"/>
        <v>38308</v>
      </c>
      <c r="F143" s="7" t="str">
        <f t="shared" si="5"/>
        <v>18Years</v>
      </c>
      <c r="G143">
        <v>0</v>
      </c>
      <c r="H143" s="14">
        <v>1694.8</v>
      </c>
      <c r="I143" t="s">
        <v>10</v>
      </c>
      <c r="J143" t="s">
        <v>10</v>
      </c>
      <c r="K143" t="s">
        <v>163</v>
      </c>
    </row>
    <row r="144" spans="1:11" ht="14.5" customHeight="1" x14ac:dyDescent="0.35">
      <c r="A144" t="s">
        <v>164</v>
      </c>
      <c r="B144">
        <v>2004</v>
      </c>
      <c r="C144" t="s">
        <v>29</v>
      </c>
      <c r="D144">
        <v>10</v>
      </c>
      <c r="E144" s="7">
        <f t="shared" si="4"/>
        <v>38331</v>
      </c>
      <c r="F144" s="7" t="str">
        <f t="shared" si="5"/>
        <v>18Years</v>
      </c>
      <c r="G144">
        <v>0</v>
      </c>
      <c r="H144" s="14">
        <v>1702.46</v>
      </c>
      <c r="I144" t="s">
        <v>10</v>
      </c>
      <c r="J144" t="s">
        <v>11</v>
      </c>
      <c r="K144" t="s">
        <v>165</v>
      </c>
    </row>
    <row r="145" spans="1:13" ht="14.5" customHeight="1" x14ac:dyDescent="0.35">
      <c r="A145" t="s">
        <v>166</v>
      </c>
      <c r="B145">
        <v>2004</v>
      </c>
      <c r="C145" t="s">
        <v>14</v>
      </c>
      <c r="D145">
        <v>7</v>
      </c>
      <c r="E145" s="7">
        <f t="shared" si="4"/>
        <v>38298</v>
      </c>
      <c r="F145" s="7" t="str">
        <f t="shared" si="5"/>
        <v>18Years</v>
      </c>
      <c r="G145">
        <v>0</v>
      </c>
      <c r="H145" s="14">
        <v>1704.57</v>
      </c>
      <c r="I145" t="s">
        <v>10</v>
      </c>
      <c r="J145" t="s">
        <v>15</v>
      </c>
      <c r="K145" t="s">
        <v>167</v>
      </c>
    </row>
    <row r="146" spans="1:13" ht="14.5" customHeight="1" x14ac:dyDescent="0.35">
      <c r="A146" t="s">
        <v>168</v>
      </c>
      <c r="B146">
        <v>2004</v>
      </c>
      <c r="C146" t="s">
        <v>29</v>
      </c>
      <c r="D146">
        <v>14</v>
      </c>
      <c r="E146" s="7">
        <f t="shared" si="4"/>
        <v>38335</v>
      </c>
      <c r="F146" s="7" t="str">
        <f t="shared" si="5"/>
        <v>18Years</v>
      </c>
      <c r="G146">
        <v>0</v>
      </c>
      <c r="H146" s="14">
        <v>1704.7</v>
      </c>
      <c r="I146" t="s">
        <v>10</v>
      </c>
      <c r="J146" t="s">
        <v>11</v>
      </c>
      <c r="K146" t="s">
        <v>169</v>
      </c>
    </row>
    <row r="147" spans="1:13" ht="14.5" customHeight="1" x14ac:dyDescent="0.35">
      <c r="A147" t="s">
        <v>170</v>
      </c>
      <c r="B147">
        <v>2004</v>
      </c>
      <c r="C147" t="s">
        <v>29</v>
      </c>
      <c r="D147">
        <v>6</v>
      </c>
      <c r="E147" s="7">
        <f t="shared" si="4"/>
        <v>38327</v>
      </c>
      <c r="F147" s="7" t="str">
        <f t="shared" si="5"/>
        <v>18Years</v>
      </c>
      <c r="G147">
        <v>0</v>
      </c>
      <c r="H147" s="14">
        <v>1705.62</v>
      </c>
      <c r="I147" t="s">
        <v>10</v>
      </c>
      <c r="J147" t="s">
        <v>10</v>
      </c>
      <c r="K147" t="s">
        <v>163</v>
      </c>
    </row>
    <row r="148" spans="1:13" ht="14.5" customHeight="1" x14ac:dyDescent="0.35">
      <c r="A148" t="s">
        <v>171</v>
      </c>
      <c r="B148">
        <v>2004</v>
      </c>
      <c r="C148" t="s">
        <v>36</v>
      </c>
      <c r="D148">
        <v>17</v>
      </c>
      <c r="E148" s="7">
        <f t="shared" si="4"/>
        <v>38277</v>
      </c>
      <c r="F148" s="7" t="str">
        <f t="shared" si="5"/>
        <v>18Years</v>
      </c>
      <c r="G148">
        <v>0</v>
      </c>
      <c r="H148" s="14">
        <v>1708</v>
      </c>
      <c r="I148" t="s">
        <v>11</v>
      </c>
      <c r="J148" t="s">
        <v>10</v>
      </c>
      <c r="K148" t="s">
        <v>167</v>
      </c>
    </row>
    <row r="149" spans="1:13" ht="14.5" customHeight="1" x14ac:dyDescent="0.35">
      <c r="A149" t="s">
        <v>172</v>
      </c>
      <c r="B149">
        <v>2004</v>
      </c>
      <c r="C149" t="s">
        <v>29</v>
      </c>
      <c r="D149">
        <v>12</v>
      </c>
      <c r="E149" s="7">
        <f t="shared" si="4"/>
        <v>38333</v>
      </c>
      <c r="F149" s="7" t="str">
        <f t="shared" si="5"/>
        <v>18Years</v>
      </c>
      <c r="G149">
        <v>0</v>
      </c>
      <c r="H149" s="14">
        <v>1708.93</v>
      </c>
      <c r="I149" t="s">
        <v>11</v>
      </c>
      <c r="J149" t="s">
        <v>15</v>
      </c>
      <c r="K149" t="s">
        <v>165</v>
      </c>
    </row>
    <row r="150" spans="1:13" ht="14.5" customHeight="1" x14ac:dyDescent="0.35">
      <c r="A150" t="s">
        <v>173</v>
      </c>
      <c r="B150">
        <v>2004</v>
      </c>
      <c r="C150" t="s">
        <v>19</v>
      </c>
      <c r="D150">
        <v>19</v>
      </c>
      <c r="E150" s="7">
        <f t="shared" si="4"/>
        <v>38249</v>
      </c>
      <c r="F150" s="7" t="str">
        <f t="shared" si="5"/>
        <v>18Years</v>
      </c>
      <c r="G150">
        <v>1</v>
      </c>
      <c r="H150" s="14">
        <v>1711.03</v>
      </c>
      <c r="I150" t="s">
        <v>11</v>
      </c>
      <c r="J150" t="s">
        <v>11</v>
      </c>
      <c r="K150" t="s">
        <v>12</v>
      </c>
    </row>
    <row r="151" spans="1:13" ht="14.5" customHeight="1" x14ac:dyDescent="0.35">
      <c r="A151" t="s">
        <v>174</v>
      </c>
      <c r="B151">
        <v>2004</v>
      </c>
      <c r="C151" t="s">
        <v>19</v>
      </c>
      <c r="D151">
        <v>21</v>
      </c>
      <c r="E151" s="7">
        <f t="shared" si="4"/>
        <v>38251</v>
      </c>
      <c r="F151" s="7" t="str">
        <f t="shared" si="5"/>
        <v>18Years</v>
      </c>
      <c r="G151">
        <v>0</v>
      </c>
      <c r="H151" s="14">
        <v>1712.23</v>
      </c>
      <c r="I151" t="s">
        <v>11</v>
      </c>
      <c r="J151" t="s">
        <v>15</v>
      </c>
      <c r="K151" t="s">
        <v>167</v>
      </c>
    </row>
    <row r="152" spans="1:13" ht="14.5" customHeight="1" x14ac:dyDescent="0.35">
      <c r="A152" t="s">
        <v>175</v>
      </c>
      <c r="B152">
        <v>2004</v>
      </c>
      <c r="C152" t="s">
        <v>17</v>
      </c>
      <c r="D152">
        <v>10</v>
      </c>
      <c r="E152" s="7">
        <f t="shared" si="4"/>
        <v>38148</v>
      </c>
      <c r="F152" s="7" t="str">
        <f t="shared" si="5"/>
        <v>18Years</v>
      </c>
      <c r="G152">
        <v>1</v>
      </c>
      <c r="H152" s="14">
        <v>1719.44</v>
      </c>
      <c r="I152" t="s">
        <v>11</v>
      </c>
      <c r="J152" t="s">
        <v>11</v>
      </c>
      <c r="K152" t="s">
        <v>12</v>
      </c>
    </row>
    <row r="153" spans="1:13" ht="14.5" customHeight="1" x14ac:dyDescent="0.35">
      <c r="A153" t="s">
        <v>176</v>
      </c>
      <c r="B153">
        <v>2004</v>
      </c>
      <c r="C153" t="s">
        <v>19</v>
      </c>
      <c r="D153">
        <v>11</v>
      </c>
      <c r="E153" s="7">
        <f t="shared" si="4"/>
        <v>38241</v>
      </c>
      <c r="F153" s="7" t="str">
        <f t="shared" si="5"/>
        <v>18Years</v>
      </c>
      <c r="G153">
        <v>1</v>
      </c>
      <c r="H153" s="14">
        <v>1720.35</v>
      </c>
      <c r="I153" t="s">
        <v>11</v>
      </c>
      <c r="J153" t="s">
        <v>11</v>
      </c>
      <c r="K153" t="s">
        <v>12</v>
      </c>
    </row>
    <row r="154" spans="1:13" ht="14.5" customHeight="1" x14ac:dyDescent="0.35">
      <c r="A154" t="s">
        <v>177</v>
      </c>
      <c r="B154">
        <v>2004</v>
      </c>
      <c r="C154" t="s">
        <v>36</v>
      </c>
      <c r="D154">
        <v>21</v>
      </c>
      <c r="E154" s="7">
        <f t="shared" si="4"/>
        <v>38281</v>
      </c>
      <c r="F154" s="7" t="str">
        <f t="shared" si="5"/>
        <v>18Years</v>
      </c>
      <c r="G154">
        <v>1</v>
      </c>
      <c r="H154" s="14">
        <v>1725.55</v>
      </c>
      <c r="I154" t="s">
        <v>11</v>
      </c>
      <c r="J154" t="s">
        <v>10</v>
      </c>
      <c r="K154" t="s">
        <v>12</v>
      </c>
      <c r="M154">
        <f>DATEDIF(B2,DATE(2023,6,8),"Y")</f>
        <v>117</v>
      </c>
    </row>
    <row r="155" spans="1:13" ht="14.5" customHeight="1" x14ac:dyDescent="0.35">
      <c r="A155" t="s">
        <v>178</v>
      </c>
      <c r="B155">
        <v>2004</v>
      </c>
      <c r="C155" t="s">
        <v>19</v>
      </c>
      <c r="D155">
        <v>9</v>
      </c>
      <c r="E155" s="7">
        <f t="shared" si="4"/>
        <v>38239</v>
      </c>
      <c r="F155" s="7" t="str">
        <f t="shared" si="5"/>
        <v>18Years</v>
      </c>
      <c r="G155">
        <v>1</v>
      </c>
      <c r="H155" s="14">
        <v>1727.54</v>
      </c>
      <c r="I155" t="s">
        <v>11</v>
      </c>
      <c r="J155" t="s">
        <v>15</v>
      </c>
      <c r="K155" t="s">
        <v>12</v>
      </c>
    </row>
    <row r="156" spans="1:13" ht="14.5" customHeight="1" x14ac:dyDescent="0.35">
      <c r="A156" t="s">
        <v>179</v>
      </c>
      <c r="B156">
        <v>2003</v>
      </c>
      <c r="C156" t="s">
        <v>14</v>
      </c>
      <c r="D156">
        <v>21</v>
      </c>
      <c r="E156" s="7">
        <f t="shared" si="4"/>
        <v>37946</v>
      </c>
      <c r="F156" s="7" t="str">
        <f t="shared" si="5"/>
        <v>19Years</v>
      </c>
      <c r="G156">
        <v>0</v>
      </c>
      <c r="H156" s="14">
        <v>1727.79</v>
      </c>
      <c r="I156" t="s">
        <v>11</v>
      </c>
      <c r="J156" t="s">
        <v>11</v>
      </c>
      <c r="K156" t="s">
        <v>41</v>
      </c>
    </row>
    <row r="157" spans="1:13" ht="14.5" customHeight="1" x14ac:dyDescent="0.35">
      <c r="A157" t="s">
        <v>180</v>
      </c>
      <c r="B157">
        <v>2003</v>
      </c>
      <c r="C157" t="s">
        <v>19</v>
      </c>
      <c r="D157">
        <v>1</v>
      </c>
      <c r="E157" s="7">
        <f t="shared" si="4"/>
        <v>37865</v>
      </c>
      <c r="F157" s="7" t="str">
        <f t="shared" si="5"/>
        <v>19Years</v>
      </c>
      <c r="G157">
        <v>0</v>
      </c>
      <c r="H157" s="14">
        <v>1728.9</v>
      </c>
      <c r="I157" t="s">
        <v>11</v>
      </c>
      <c r="J157" t="s">
        <v>10</v>
      </c>
      <c r="K157" t="s">
        <v>41</v>
      </c>
    </row>
    <row r="158" spans="1:13" ht="14.5" customHeight="1" x14ac:dyDescent="0.35">
      <c r="A158" t="s">
        <v>181</v>
      </c>
      <c r="B158">
        <v>2003</v>
      </c>
      <c r="C158" t="s">
        <v>14</v>
      </c>
      <c r="D158">
        <v>9</v>
      </c>
      <c r="E158" s="7">
        <f t="shared" si="4"/>
        <v>37934</v>
      </c>
      <c r="F158" s="7" t="str">
        <f t="shared" si="5"/>
        <v>19Years</v>
      </c>
      <c r="G158">
        <v>0</v>
      </c>
      <c r="H158" s="14">
        <v>1731.68</v>
      </c>
      <c r="I158" t="s">
        <v>11</v>
      </c>
      <c r="J158" t="s">
        <v>10</v>
      </c>
      <c r="K158" t="s">
        <v>41</v>
      </c>
    </row>
    <row r="159" spans="1:13" ht="14.5" customHeight="1" x14ac:dyDescent="0.35">
      <c r="A159" t="s">
        <v>182</v>
      </c>
      <c r="B159">
        <v>2003</v>
      </c>
      <c r="C159" t="s">
        <v>14</v>
      </c>
      <c r="D159">
        <v>14</v>
      </c>
      <c r="E159" s="7">
        <f t="shared" si="4"/>
        <v>37939</v>
      </c>
      <c r="F159" s="7" t="str">
        <f t="shared" si="5"/>
        <v>19Years</v>
      </c>
      <c r="G159">
        <v>0</v>
      </c>
      <c r="H159" s="14">
        <v>1737.38</v>
      </c>
      <c r="I159" t="s">
        <v>11</v>
      </c>
      <c r="J159" t="s">
        <v>10</v>
      </c>
      <c r="K159" t="s">
        <v>41</v>
      </c>
    </row>
    <row r="160" spans="1:13" ht="14.5" customHeight="1" x14ac:dyDescent="0.35">
      <c r="A160" t="s">
        <v>183</v>
      </c>
      <c r="B160">
        <v>2003</v>
      </c>
      <c r="C160" t="s">
        <v>9</v>
      </c>
      <c r="D160">
        <v>25</v>
      </c>
      <c r="E160" s="7">
        <f t="shared" si="4"/>
        <v>37827</v>
      </c>
      <c r="F160" s="7" t="str">
        <f t="shared" si="5"/>
        <v>19Years</v>
      </c>
      <c r="G160">
        <v>0</v>
      </c>
      <c r="H160" s="14">
        <v>1743.21</v>
      </c>
      <c r="I160" t="s">
        <v>11</v>
      </c>
      <c r="J160" t="s">
        <v>15</v>
      </c>
      <c r="K160" t="s">
        <v>41</v>
      </c>
    </row>
    <row r="161" spans="1:11" ht="14.5" customHeight="1" x14ac:dyDescent="0.35">
      <c r="A161" t="s">
        <v>184</v>
      </c>
      <c r="B161">
        <v>2003</v>
      </c>
      <c r="C161" t="s">
        <v>9</v>
      </c>
      <c r="D161">
        <v>28</v>
      </c>
      <c r="E161" s="7">
        <f t="shared" si="4"/>
        <v>37830</v>
      </c>
      <c r="F161" s="7" t="str">
        <f t="shared" si="5"/>
        <v>19Years</v>
      </c>
      <c r="G161">
        <v>0</v>
      </c>
      <c r="H161" s="14">
        <v>1744.47</v>
      </c>
      <c r="I161" t="s">
        <v>11</v>
      </c>
      <c r="J161" t="s">
        <v>15</v>
      </c>
      <c r="K161" t="s">
        <v>41</v>
      </c>
    </row>
    <row r="162" spans="1:11" ht="14.5" customHeight="1" x14ac:dyDescent="0.35">
      <c r="A162" t="s">
        <v>185</v>
      </c>
      <c r="B162">
        <v>2003</v>
      </c>
      <c r="C162" t="s">
        <v>19</v>
      </c>
      <c r="D162">
        <v>26</v>
      </c>
      <c r="E162" s="7">
        <f t="shared" si="4"/>
        <v>37890</v>
      </c>
      <c r="F162" s="7" t="str">
        <f t="shared" si="5"/>
        <v>19Years</v>
      </c>
      <c r="G162">
        <v>0</v>
      </c>
      <c r="H162" s="14">
        <v>1748.77</v>
      </c>
      <c r="I162" t="s">
        <v>11</v>
      </c>
      <c r="J162" t="s">
        <v>15</v>
      </c>
      <c r="K162" t="s">
        <v>41</v>
      </c>
    </row>
    <row r="163" spans="1:11" ht="14.5" customHeight="1" x14ac:dyDescent="0.35">
      <c r="A163" t="s">
        <v>186</v>
      </c>
      <c r="B163">
        <v>1998</v>
      </c>
      <c r="C163" t="s">
        <v>36</v>
      </c>
      <c r="D163">
        <v>7</v>
      </c>
      <c r="E163" s="7">
        <f t="shared" si="4"/>
        <v>36075</v>
      </c>
      <c r="F163" s="7" t="str">
        <f t="shared" si="5"/>
        <v>24Years</v>
      </c>
      <c r="G163">
        <v>0</v>
      </c>
      <c r="H163" s="14">
        <v>1756.6</v>
      </c>
      <c r="I163" t="s">
        <v>11</v>
      </c>
      <c r="J163" t="s">
        <v>11</v>
      </c>
      <c r="K163" t="s">
        <v>12</v>
      </c>
    </row>
    <row r="164" spans="1:11" ht="14.5" customHeight="1" x14ac:dyDescent="0.35">
      <c r="A164" t="s">
        <v>187</v>
      </c>
      <c r="B164">
        <v>2003</v>
      </c>
      <c r="C164" t="s">
        <v>14</v>
      </c>
      <c r="D164">
        <v>19</v>
      </c>
      <c r="E164" s="7">
        <f t="shared" si="4"/>
        <v>37944</v>
      </c>
      <c r="F164" s="7" t="str">
        <f t="shared" si="5"/>
        <v>19Years</v>
      </c>
      <c r="G164">
        <v>0</v>
      </c>
      <c r="H164" s="14">
        <v>1759.34</v>
      </c>
      <c r="I164" t="s">
        <v>11</v>
      </c>
      <c r="J164" t="s">
        <v>15</v>
      </c>
      <c r="K164" t="s">
        <v>41</v>
      </c>
    </row>
    <row r="165" spans="1:11" ht="14.5" customHeight="1" x14ac:dyDescent="0.35">
      <c r="A165" t="s">
        <v>188</v>
      </c>
      <c r="B165">
        <v>2002</v>
      </c>
      <c r="C165" t="s">
        <v>29</v>
      </c>
      <c r="D165">
        <v>13</v>
      </c>
      <c r="E165" s="7">
        <f t="shared" si="4"/>
        <v>37603</v>
      </c>
      <c r="F165" s="7" t="str">
        <f t="shared" si="5"/>
        <v>20Years</v>
      </c>
      <c r="G165">
        <v>0</v>
      </c>
      <c r="H165" s="14">
        <v>1769.53</v>
      </c>
      <c r="I165" t="s">
        <v>11</v>
      </c>
      <c r="J165" t="s">
        <v>11</v>
      </c>
      <c r="K165" t="s">
        <v>22</v>
      </c>
    </row>
    <row r="166" spans="1:11" ht="14.5" customHeight="1" x14ac:dyDescent="0.35">
      <c r="A166" t="s">
        <v>189</v>
      </c>
      <c r="B166">
        <v>1999</v>
      </c>
      <c r="C166" t="s">
        <v>19</v>
      </c>
      <c r="D166">
        <v>25</v>
      </c>
      <c r="E166" s="7">
        <f t="shared" si="4"/>
        <v>36428</v>
      </c>
      <c r="F166" s="7" t="str">
        <f t="shared" si="5"/>
        <v>23Years</v>
      </c>
      <c r="G166">
        <v>0</v>
      </c>
      <c r="H166" s="14">
        <v>1815.88</v>
      </c>
      <c r="I166" t="s">
        <v>11</v>
      </c>
      <c r="J166" t="s">
        <v>11</v>
      </c>
      <c r="K166" t="s">
        <v>12</v>
      </c>
    </row>
    <row r="167" spans="1:11" ht="14.5" customHeight="1" x14ac:dyDescent="0.35">
      <c r="A167" t="s">
        <v>190</v>
      </c>
      <c r="B167">
        <v>2004</v>
      </c>
      <c r="C167" t="s">
        <v>34</v>
      </c>
      <c r="D167">
        <v>19</v>
      </c>
      <c r="E167" s="7">
        <f t="shared" si="4"/>
        <v>38218</v>
      </c>
      <c r="F167" s="7" t="str">
        <f t="shared" si="5"/>
        <v>18Years</v>
      </c>
      <c r="G167">
        <v>0</v>
      </c>
      <c r="H167" s="14">
        <v>1822.54</v>
      </c>
      <c r="I167" t="s">
        <v>11</v>
      </c>
      <c r="J167" t="s">
        <v>15</v>
      </c>
      <c r="K167" t="s">
        <v>22</v>
      </c>
    </row>
    <row r="168" spans="1:11" ht="14.5" customHeight="1" x14ac:dyDescent="0.35">
      <c r="A168" t="s">
        <v>191</v>
      </c>
      <c r="B168">
        <v>1999</v>
      </c>
      <c r="C168" t="s">
        <v>14</v>
      </c>
      <c r="D168">
        <v>17</v>
      </c>
      <c r="E168" s="7">
        <f t="shared" si="4"/>
        <v>36481</v>
      </c>
      <c r="F168" s="7" t="str">
        <f t="shared" si="5"/>
        <v>23Years</v>
      </c>
      <c r="G168">
        <v>0</v>
      </c>
      <c r="H168" s="14">
        <v>1824.29</v>
      </c>
      <c r="I168" t="s">
        <v>11</v>
      </c>
      <c r="J168" t="s">
        <v>11</v>
      </c>
      <c r="K168" t="s">
        <v>12</v>
      </c>
    </row>
    <row r="169" spans="1:11" ht="14.5" customHeight="1" x14ac:dyDescent="0.35">
      <c r="A169" t="s">
        <v>192</v>
      </c>
      <c r="B169">
        <v>1999</v>
      </c>
      <c r="C169" t="s">
        <v>36</v>
      </c>
      <c r="D169">
        <v>1</v>
      </c>
      <c r="E169" s="7">
        <f t="shared" si="4"/>
        <v>36434</v>
      </c>
      <c r="F169" s="7" t="str">
        <f t="shared" si="5"/>
        <v>23Years</v>
      </c>
      <c r="G169">
        <v>0</v>
      </c>
      <c r="H169" s="14">
        <v>1826.84</v>
      </c>
      <c r="I169" t="s">
        <v>11</v>
      </c>
      <c r="J169" t="s">
        <v>10</v>
      </c>
      <c r="K169" t="s">
        <v>41</v>
      </c>
    </row>
    <row r="170" spans="1:11" ht="14.5" customHeight="1" x14ac:dyDescent="0.35">
      <c r="A170" t="s">
        <v>193</v>
      </c>
      <c r="B170">
        <v>2003</v>
      </c>
      <c r="C170" t="s">
        <v>34</v>
      </c>
      <c r="D170">
        <v>11</v>
      </c>
      <c r="E170" s="7">
        <f t="shared" si="4"/>
        <v>37844</v>
      </c>
      <c r="F170" s="7" t="str">
        <f t="shared" si="5"/>
        <v>19Years</v>
      </c>
      <c r="G170">
        <v>1</v>
      </c>
      <c r="H170" s="14">
        <v>1832.09</v>
      </c>
      <c r="I170" t="s">
        <v>11</v>
      </c>
      <c r="J170" t="s">
        <v>11</v>
      </c>
      <c r="K170" t="s">
        <v>41</v>
      </c>
    </row>
    <row r="171" spans="1:11" ht="14.5" customHeight="1" x14ac:dyDescent="0.35">
      <c r="A171" t="s">
        <v>194</v>
      </c>
      <c r="B171">
        <v>2003</v>
      </c>
      <c r="C171" t="s">
        <v>34</v>
      </c>
      <c r="D171">
        <v>4</v>
      </c>
      <c r="E171" s="7">
        <f t="shared" si="4"/>
        <v>37837</v>
      </c>
      <c r="F171" s="7" t="str">
        <f t="shared" si="5"/>
        <v>19Years</v>
      </c>
      <c r="G171">
        <v>1</v>
      </c>
      <c r="H171" s="14">
        <v>1837.24</v>
      </c>
      <c r="I171" t="s">
        <v>11</v>
      </c>
      <c r="J171" t="s">
        <v>10</v>
      </c>
      <c r="K171" t="s">
        <v>41</v>
      </c>
    </row>
    <row r="172" spans="1:11" ht="14.5" customHeight="1" x14ac:dyDescent="0.35">
      <c r="A172" t="s">
        <v>195</v>
      </c>
      <c r="B172">
        <v>1999</v>
      </c>
      <c r="C172" t="s">
        <v>29</v>
      </c>
      <c r="D172">
        <v>12</v>
      </c>
      <c r="E172" s="7">
        <f t="shared" si="4"/>
        <v>36506</v>
      </c>
      <c r="F172" s="7" t="str">
        <f t="shared" si="5"/>
        <v>23Years</v>
      </c>
      <c r="G172">
        <v>0</v>
      </c>
      <c r="H172" s="14">
        <v>1837.28</v>
      </c>
      <c r="I172" t="s">
        <v>11</v>
      </c>
      <c r="J172" t="s">
        <v>10</v>
      </c>
      <c r="K172" t="s">
        <v>12</v>
      </c>
    </row>
    <row r="173" spans="1:11" ht="14.5" customHeight="1" x14ac:dyDescent="0.35">
      <c r="A173" t="s">
        <v>196</v>
      </c>
      <c r="B173">
        <v>2003</v>
      </c>
      <c r="C173" t="s">
        <v>9</v>
      </c>
      <c r="D173">
        <v>20</v>
      </c>
      <c r="E173" s="7">
        <f t="shared" si="4"/>
        <v>37822</v>
      </c>
      <c r="F173" s="7" t="str">
        <f t="shared" si="5"/>
        <v>19Years</v>
      </c>
      <c r="G173">
        <v>1</v>
      </c>
      <c r="H173" s="14">
        <v>1842.52</v>
      </c>
      <c r="I173" t="s">
        <v>11</v>
      </c>
      <c r="J173" t="s">
        <v>10</v>
      </c>
      <c r="K173" t="s">
        <v>41</v>
      </c>
    </row>
    <row r="174" spans="1:11" ht="14.5" customHeight="1" x14ac:dyDescent="0.35">
      <c r="A174" t="s">
        <v>197</v>
      </c>
      <c r="B174">
        <v>1994</v>
      </c>
      <c r="C174" t="s">
        <v>29</v>
      </c>
      <c r="D174">
        <v>6</v>
      </c>
      <c r="E174" s="7">
        <f t="shared" si="4"/>
        <v>34674</v>
      </c>
      <c r="F174" s="7" t="str">
        <f t="shared" si="5"/>
        <v>28Years</v>
      </c>
      <c r="G174">
        <v>0</v>
      </c>
      <c r="H174" s="14">
        <v>1850.55</v>
      </c>
      <c r="I174" t="s">
        <v>11</v>
      </c>
      <c r="J174" t="s">
        <v>10</v>
      </c>
      <c r="K174" t="s">
        <v>22</v>
      </c>
    </row>
    <row r="175" spans="1:11" ht="14.5" customHeight="1" x14ac:dyDescent="0.35">
      <c r="A175" t="s">
        <v>198</v>
      </c>
      <c r="B175">
        <v>2004</v>
      </c>
      <c r="C175" t="s">
        <v>29</v>
      </c>
      <c r="D175">
        <v>27</v>
      </c>
      <c r="E175" s="7">
        <f t="shared" si="4"/>
        <v>38348</v>
      </c>
      <c r="F175" s="7" t="str">
        <f t="shared" si="5"/>
        <v>18Years</v>
      </c>
      <c r="G175">
        <v>0</v>
      </c>
      <c r="H175" s="14">
        <v>1863.45</v>
      </c>
      <c r="I175" t="s">
        <v>11</v>
      </c>
      <c r="J175" t="s">
        <v>15</v>
      </c>
      <c r="K175" t="s">
        <v>199</v>
      </c>
    </row>
    <row r="176" spans="1:11" ht="14.5" customHeight="1" x14ac:dyDescent="0.35">
      <c r="A176" t="s">
        <v>200</v>
      </c>
      <c r="B176">
        <v>1996</v>
      </c>
      <c r="C176" t="s">
        <v>9</v>
      </c>
      <c r="D176">
        <v>2</v>
      </c>
      <c r="E176" s="7">
        <f t="shared" si="4"/>
        <v>35248</v>
      </c>
      <c r="F176" s="7" t="str">
        <f t="shared" si="5"/>
        <v>26Years</v>
      </c>
      <c r="G176">
        <v>0</v>
      </c>
      <c r="H176" s="14">
        <v>1865.98</v>
      </c>
      <c r="I176" t="s">
        <v>11</v>
      </c>
      <c r="J176" t="s">
        <v>11</v>
      </c>
      <c r="K176" t="s">
        <v>22</v>
      </c>
    </row>
    <row r="177" spans="1:11" ht="14.5" customHeight="1" x14ac:dyDescent="0.35">
      <c r="A177" t="s">
        <v>201</v>
      </c>
      <c r="B177">
        <v>2002</v>
      </c>
      <c r="C177" t="s">
        <v>19</v>
      </c>
      <c r="D177">
        <v>22</v>
      </c>
      <c r="E177" s="7">
        <f t="shared" si="4"/>
        <v>37521</v>
      </c>
      <c r="F177" s="7" t="str">
        <f t="shared" si="5"/>
        <v>20Years</v>
      </c>
      <c r="G177">
        <v>0</v>
      </c>
      <c r="H177" s="14">
        <v>1875.34</v>
      </c>
      <c r="I177" t="s">
        <v>11</v>
      </c>
      <c r="J177" t="s">
        <v>10</v>
      </c>
      <c r="K177" t="s">
        <v>41</v>
      </c>
    </row>
    <row r="178" spans="1:11" ht="14.5" customHeight="1" x14ac:dyDescent="0.35">
      <c r="A178" t="s">
        <v>202</v>
      </c>
      <c r="B178">
        <v>2002</v>
      </c>
      <c r="C178" t="s">
        <v>36</v>
      </c>
      <c r="D178">
        <v>29</v>
      </c>
      <c r="E178" s="7">
        <f t="shared" si="4"/>
        <v>37558</v>
      </c>
      <c r="F178" s="7" t="str">
        <f t="shared" si="5"/>
        <v>20Years</v>
      </c>
      <c r="G178">
        <v>0</v>
      </c>
      <c r="H178" s="14">
        <v>1877.93</v>
      </c>
      <c r="I178" t="s">
        <v>11</v>
      </c>
      <c r="J178" t="s">
        <v>15</v>
      </c>
      <c r="K178" t="s">
        <v>12</v>
      </c>
    </row>
    <row r="179" spans="1:11" ht="14.5" customHeight="1" x14ac:dyDescent="0.35">
      <c r="A179" t="s">
        <v>203</v>
      </c>
      <c r="B179">
        <v>2002</v>
      </c>
      <c r="C179" t="s">
        <v>34</v>
      </c>
      <c r="D179">
        <v>29</v>
      </c>
      <c r="E179" s="7">
        <f t="shared" si="4"/>
        <v>37497</v>
      </c>
      <c r="F179" s="7" t="str">
        <f t="shared" si="5"/>
        <v>20Years</v>
      </c>
      <c r="G179">
        <v>0</v>
      </c>
      <c r="H179" s="14">
        <v>1880.07</v>
      </c>
      <c r="I179" t="s">
        <v>11</v>
      </c>
      <c r="J179" t="s">
        <v>10</v>
      </c>
      <c r="K179" t="s">
        <v>12</v>
      </c>
    </row>
    <row r="180" spans="1:11" ht="14.5" customHeight="1" x14ac:dyDescent="0.35">
      <c r="A180" t="s">
        <v>204</v>
      </c>
      <c r="B180">
        <v>2002</v>
      </c>
      <c r="C180" t="s">
        <v>34</v>
      </c>
      <c r="D180">
        <v>21</v>
      </c>
      <c r="E180" s="7">
        <f t="shared" si="4"/>
        <v>37489</v>
      </c>
      <c r="F180" s="7" t="str">
        <f t="shared" si="5"/>
        <v>20Years</v>
      </c>
      <c r="G180">
        <v>0</v>
      </c>
      <c r="H180" s="14">
        <v>1880.49</v>
      </c>
      <c r="I180" t="s">
        <v>11</v>
      </c>
      <c r="J180" t="s">
        <v>15</v>
      </c>
      <c r="K180" t="s">
        <v>41</v>
      </c>
    </row>
    <row r="181" spans="1:11" ht="14.5" customHeight="1" x14ac:dyDescent="0.35">
      <c r="A181" t="s">
        <v>205</v>
      </c>
      <c r="B181">
        <v>2001</v>
      </c>
      <c r="C181" t="s">
        <v>34</v>
      </c>
      <c r="D181">
        <v>10</v>
      </c>
      <c r="E181" s="7">
        <f t="shared" si="4"/>
        <v>37113</v>
      </c>
      <c r="F181" s="7" t="str">
        <f t="shared" si="5"/>
        <v>21Years</v>
      </c>
      <c r="G181">
        <v>0</v>
      </c>
      <c r="H181" s="14">
        <v>1906.36</v>
      </c>
      <c r="I181" t="s">
        <v>11</v>
      </c>
      <c r="J181" t="s">
        <v>15</v>
      </c>
      <c r="K181" t="s">
        <v>22</v>
      </c>
    </row>
    <row r="182" spans="1:11" ht="14.5" customHeight="1" x14ac:dyDescent="0.35">
      <c r="A182" t="s">
        <v>206</v>
      </c>
      <c r="B182">
        <v>1994</v>
      </c>
      <c r="C182" t="s">
        <v>36</v>
      </c>
      <c r="D182">
        <v>6</v>
      </c>
      <c r="E182" s="7">
        <f t="shared" si="4"/>
        <v>34613</v>
      </c>
      <c r="F182" s="7" t="str">
        <f t="shared" si="5"/>
        <v>28Years</v>
      </c>
      <c r="G182">
        <v>0</v>
      </c>
      <c r="H182" s="14">
        <v>1908.9</v>
      </c>
      <c r="I182" t="s">
        <v>11</v>
      </c>
      <c r="J182" t="s">
        <v>11</v>
      </c>
      <c r="K182" t="s">
        <v>12</v>
      </c>
    </row>
    <row r="183" spans="1:11" ht="14.5" customHeight="1" x14ac:dyDescent="0.35">
      <c r="A183" t="s">
        <v>207</v>
      </c>
      <c r="B183">
        <v>2001</v>
      </c>
      <c r="C183" t="s">
        <v>34</v>
      </c>
      <c r="D183">
        <v>3</v>
      </c>
      <c r="E183" s="7">
        <f t="shared" si="4"/>
        <v>37106</v>
      </c>
      <c r="F183" s="7" t="str">
        <f t="shared" si="5"/>
        <v>21Years</v>
      </c>
      <c r="G183">
        <v>0</v>
      </c>
      <c r="H183" s="14">
        <v>1909.53</v>
      </c>
      <c r="I183" t="s">
        <v>11</v>
      </c>
      <c r="J183" t="s">
        <v>11</v>
      </c>
      <c r="K183" t="s">
        <v>22</v>
      </c>
    </row>
    <row r="184" spans="1:11" ht="14.5" customHeight="1" x14ac:dyDescent="0.35">
      <c r="A184" t="s">
        <v>208</v>
      </c>
      <c r="B184">
        <v>2001</v>
      </c>
      <c r="C184" t="s">
        <v>29</v>
      </c>
      <c r="D184">
        <v>9</v>
      </c>
      <c r="E184" s="7">
        <f t="shared" si="4"/>
        <v>37234</v>
      </c>
      <c r="F184" s="7" t="str">
        <f t="shared" si="5"/>
        <v>21Years</v>
      </c>
      <c r="G184">
        <v>0</v>
      </c>
      <c r="H184" s="14">
        <v>1917.32</v>
      </c>
      <c r="I184" t="s">
        <v>11</v>
      </c>
      <c r="J184" t="s">
        <v>10</v>
      </c>
      <c r="K184" t="s">
        <v>22</v>
      </c>
    </row>
    <row r="185" spans="1:11" ht="14.5" customHeight="1" x14ac:dyDescent="0.35">
      <c r="A185" t="s">
        <v>209</v>
      </c>
      <c r="B185">
        <v>2002</v>
      </c>
      <c r="C185" t="s">
        <v>19</v>
      </c>
      <c r="D185">
        <v>7</v>
      </c>
      <c r="E185" s="7">
        <f t="shared" si="4"/>
        <v>37506</v>
      </c>
      <c r="F185" s="7" t="str">
        <f t="shared" si="5"/>
        <v>20Years</v>
      </c>
      <c r="G185">
        <v>1</v>
      </c>
      <c r="H185" s="14">
        <v>1964.78</v>
      </c>
      <c r="I185" t="s">
        <v>11</v>
      </c>
      <c r="J185" t="s">
        <v>15</v>
      </c>
      <c r="K185" t="s">
        <v>41</v>
      </c>
    </row>
    <row r="186" spans="1:11" ht="14.5" customHeight="1" x14ac:dyDescent="0.35">
      <c r="A186" t="s">
        <v>210</v>
      </c>
      <c r="B186">
        <v>2002</v>
      </c>
      <c r="C186" t="s">
        <v>9</v>
      </c>
      <c r="D186">
        <v>29</v>
      </c>
      <c r="E186" s="7">
        <f t="shared" si="4"/>
        <v>37466</v>
      </c>
      <c r="F186" s="7" t="str">
        <f t="shared" si="5"/>
        <v>20Years</v>
      </c>
      <c r="G186">
        <v>0</v>
      </c>
      <c r="H186" s="14">
        <v>1967.02</v>
      </c>
      <c r="I186" t="s">
        <v>11</v>
      </c>
      <c r="J186" t="s">
        <v>10</v>
      </c>
      <c r="K186" t="s">
        <v>167</v>
      </c>
    </row>
    <row r="187" spans="1:11" ht="14.5" customHeight="1" x14ac:dyDescent="0.35">
      <c r="A187" t="s">
        <v>211</v>
      </c>
      <c r="B187">
        <v>1998</v>
      </c>
      <c r="C187" t="s">
        <v>19</v>
      </c>
      <c r="D187">
        <v>28</v>
      </c>
      <c r="E187" s="7">
        <f t="shared" si="4"/>
        <v>36066</v>
      </c>
      <c r="F187" s="7" t="str">
        <f t="shared" si="5"/>
        <v>24Years</v>
      </c>
      <c r="G187">
        <v>0</v>
      </c>
      <c r="H187" s="14">
        <v>1969.61</v>
      </c>
      <c r="I187" t="s">
        <v>11</v>
      </c>
      <c r="J187" t="s">
        <v>11</v>
      </c>
      <c r="K187" t="s">
        <v>41</v>
      </c>
    </row>
    <row r="188" spans="1:11" ht="14.5" customHeight="1" x14ac:dyDescent="0.35">
      <c r="A188" t="s">
        <v>212</v>
      </c>
      <c r="B188">
        <v>1998</v>
      </c>
      <c r="C188" t="s">
        <v>36</v>
      </c>
      <c r="D188">
        <v>5</v>
      </c>
      <c r="E188" s="7">
        <f t="shared" si="4"/>
        <v>36073</v>
      </c>
      <c r="F188" s="7" t="str">
        <f t="shared" si="5"/>
        <v>24Years</v>
      </c>
      <c r="G188">
        <v>0</v>
      </c>
      <c r="H188" s="14">
        <v>1972.95</v>
      </c>
      <c r="I188" t="s">
        <v>11</v>
      </c>
      <c r="J188" t="s">
        <v>15</v>
      </c>
      <c r="K188" t="s">
        <v>41</v>
      </c>
    </row>
    <row r="189" spans="1:11" ht="14.5" customHeight="1" x14ac:dyDescent="0.35">
      <c r="A189" t="s">
        <v>213</v>
      </c>
      <c r="B189">
        <v>1998</v>
      </c>
      <c r="C189" t="s">
        <v>19</v>
      </c>
      <c r="D189">
        <v>29</v>
      </c>
      <c r="E189" s="7">
        <f t="shared" si="4"/>
        <v>36067</v>
      </c>
      <c r="F189" s="7" t="str">
        <f t="shared" si="5"/>
        <v>24Years</v>
      </c>
      <c r="G189">
        <v>0</v>
      </c>
      <c r="H189" s="14">
        <v>1977.82</v>
      </c>
      <c r="I189" t="s">
        <v>11</v>
      </c>
      <c r="J189" t="s">
        <v>15</v>
      </c>
      <c r="K189" t="s">
        <v>41</v>
      </c>
    </row>
    <row r="190" spans="1:11" ht="14.5" customHeight="1" x14ac:dyDescent="0.35">
      <c r="A190" t="s">
        <v>214</v>
      </c>
      <c r="B190">
        <v>2002</v>
      </c>
      <c r="C190" t="s">
        <v>9</v>
      </c>
      <c r="D190">
        <v>16</v>
      </c>
      <c r="E190" s="7">
        <f t="shared" si="4"/>
        <v>37453</v>
      </c>
      <c r="F190" s="7" t="str">
        <f t="shared" si="5"/>
        <v>20Years</v>
      </c>
      <c r="G190">
        <v>1</v>
      </c>
      <c r="H190" s="14">
        <v>1980.07</v>
      </c>
      <c r="I190" t="s">
        <v>11</v>
      </c>
      <c r="J190" t="s">
        <v>11</v>
      </c>
      <c r="K190" t="s">
        <v>41</v>
      </c>
    </row>
    <row r="191" spans="1:11" ht="14.5" customHeight="1" x14ac:dyDescent="0.35">
      <c r="A191" t="s">
        <v>215</v>
      </c>
      <c r="B191">
        <v>1998</v>
      </c>
      <c r="C191" t="s">
        <v>29</v>
      </c>
      <c r="D191">
        <v>29</v>
      </c>
      <c r="E191" s="7">
        <f t="shared" si="4"/>
        <v>36158</v>
      </c>
      <c r="F191" s="7" t="str">
        <f t="shared" si="5"/>
        <v>24Years</v>
      </c>
      <c r="G191">
        <v>0</v>
      </c>
      <c r="H191" s="14">
        <v>1981.58</v>
      </c>
      <c r="I191" t="s">
        <v>11</v>
      </c>
      <c r="J191" t="s">
        <v>15</v>
      </c>
      <c r="K191" t="s">
        <v>12</v>
      </c>
    </row>
    <row r="192" spans="1:11" ht="14.5" customHeight="1" x14ac:dyDescent="0.35">
      <c r="A192" t="s">
        <v>216</v>
      </c>
      <c r="B192">
        <v>2002</v>
      </c>
      <c r="C192" t="s">
        <v>19</v>
      </c>
      <c r="D192">
        <v>29</v>
      </c>
      <c r="E192" s="7">
        <f t="shared" si="4"/>
        <v>37528</v>
      </c>
      <c r="F192" s="7" t="str">
        <f t="shared" si="5"/>
        <v>20Years</v>
      </c>
      <c r="G192">
        <v>0</v>
      </c>
      <c r="H192" s="14">
        <v>1984.45</v>
      </c>
      <c r="I192" t="s">
        <v>11</v>
      </c>
      <c r="J192" t="s">
        <v>11</v>
      </c>
      <c r="K192" t="s">
        <v>167</v>
      </c>
    </row>
    <row r="193" spans="1:11" ht="14.5" customHeight="1" x14ac:dyDescent="0.35">
      <c r="A193" t="s">
        <v>217</v>
      </c>
      <c r="B193">
        <v>1998</v>
      </c>
      <c r="C193" t="s">
        <v>19</v>
      </c>
      <c r="D193">
        <v>14</v>
      </c>
      <c r="E193" s="7">
        <f t="shared" si="4"/>
        <v>36052</v>
      </c>
      <c r="F193" s="7" t="str">
        <f t="shared" si="5"/>
        <v>24Years</v>
      </c>
      <c r="G193">
        <v>0</v>
      </c>
      <c r="H193" s="14">
        <v>1986.93</v>
      </c>
      <c r="I193" t="s">
        <v>11</v>
      </c>
      <c r="J193" t="s">
        <v>10</v>
      </c>
      <c r="K193" t="s">
        <v>12</v>
      </c>
    </row>
    <row r="194" spans="1:11" ht="14.5" customHeight="1" x14ac:dyDescent="0.35">
      <c r="A194" t="s">
        <v>218</v>
      </c>
      <c r="B194">
        <v>2001</v>
      </c>
      <c r="C194" t="s">
        <v>34</v>
      </c>
      <c r="D194">
        <v>14</v>
      </c>
      <c r="E194" s="7">
        <f t="shared" si="4"/>
        <v>37117</v>
      </c>
      <c r="F194" s="7" t="str">
        <f t="shared" si="5"/>
        <v>21Years</v>
      </c>
      <c r="G194">
        <v>0</v>
      </c>
      <c r="H194" s="14">
        <v>2007.95</v>
      </c>
      <c r="I194" t="s">
        <v>11</v>
      </c>
      <c r="J194" t="s">
        <v>10</v>
      </c>
      <c r="K194" t="s">
        <v>41</v>
      </c>
    </row>
    <row r="195" spans="1:11" ht="14.5" customHeight="1" x14ac:dyDescent="0.35">
      <c r="A195" t="s">
        <v>219</v>
      </c>
      <c r="B195">
        <v>2001</v>
      </c>
      <c r="C195" t="s">
        <v>9</v>
      </c>
      <c r="D195">
        <v>1</v>
      </c>
      <c r="E195" s="7">
        <f t="shared" ref="E195:E258" si="6">DATE(B195,MONTH(1&amp;C195),D195)</f>
        <v>37073</v>
      </c>
      <c r="F195" s="7" t="str">
        <f t="shared" ref="F195:F258" si="7">DATEDIF(E195, "2023-6-8", "Y") &amp; "Years"</f>
        <v>21Years</v>
      </c>
      <c r="G195">
        <v>0</v>
      </c>
      <c r="H195" s="14">
        <v>2020.18</v>
      </c>
      <c r="I195" t="s">
        <v>11</v>
      </c>
      <c r="J195" t="s">
        <v>15</v>
      </c>
      <c r="K195" t="s">
        <v>41</v>
      </c>
    </row>
    <row r="196" spans="1:11" ht="14.5" customHeight="1" x14ac:dyDescent="0.35">
      <c r="A196" t="s">
        <v>220</v>
      </c>
      <c r="B196">
        <v>2001</v>
      </c>
      <c r="C196" t="s">
        <v>19</v>
      </c>
      <c r="D196">
        <v>6</v>
      </c>
      <c r="E196" s="7">
        <f t="shared" si="6"/>
        <v>37140</v>
      </c>
      <c r="F196" s="7" t="str">
        <f t="shared" si="7"/>
        <v>21Years</v>
      </c>
      <c r="G196">
        <v>0</v>
      </c>
      <c r="H196" s="14">
        <v>2020.55</v>
      </c>
      <c r="I196" t="s">
        <v>11</v>
      </c>
      <c r="J196" t="s">
        <v>10</v>
      </c>
      <c r="K196" t="s">
        <v>12</v>
      </c>
    </row>
    <row r="197" spans="1:11" ht="14.5" customHeight="1" x14ac:dyDescent="0.35">
      <c r="A197" t="s">
        <v>221</v>
      </c>
      <c r="B197">
        <v>2001</v>
      </c>
      <c r="C197" t="s">
        <v>34</v>
      </c>
      <c r="D197">
        <v>4</v>
      </c>
      <c r="E197" s="7">
        <f t="shared" si="6"/>
        <v>37107</v>
      </c>
      <c r="F197" s="7" t="str">
        <f t="shared" si="7"/>
        <v>21Years</v>
      </c>
      <c r="G197">
        <v>0</v>
      </c>
      <c r="H197" s="14">
        <v>2026.97</v>
      </c>
      <c r="I197" t="s">
        <v>11</v>
      </c>
      <c r="J197" t="s">
        <v>10</v>
      </c>
      <c r="K197" t="s">
        <v>12</v>
      </c>
    </row>
    <row r="198" spans="1:11" ht="14.5" customHeight="1" x14ac:dyDescent="0.35">
      <c r="A198" t="s">
        <v>222</v>
      </c>
      <c r="B198">
        <v>2000</v>
      </c>
      <c r="C198" t="s">
        <v>19</v>
      </c>
      <c r="D198">
        <v>2</v>
      </c>
      <c r="E198" s="7">
        <f t="shared" si="6"/>
        <v>36771</v>
      </c>
      <c r="F198" s="7" t="str">
        <f t="shared" si="7"/>
        <v>22Years</v>
      </c>
      <c r="G198">
        <v>0</v>
      </c>
      <c r="H198" s="14">
        <v>2045.69</v>
      </c>
      <c r="I198" t="s">
        <v>11</v>
      </c>
      <c r="J198" t="s">
        <v>11</v>
      </c>
      <c r="K198" t="s">
        <v>22</v>
      </c>
    </row>
    <row r="199" spans="1:11" ht="14.5" customHeight="1" x14ac:dyDescent="0.35">
      <c r="A199" t="s">
        <v>223</v>
      </c>
      <c r="B199">
        <v>2000</v>
      </c>
      <c r="C199" t="s">
        <v>9</v>
      </c>
      <c r="D199">
        <v>26</v>
      </c>
      <c r="E199" s="7">
        <f t="shared" si="6"/>
        <v>36733</v>
      </c>
      <c r="F199" s="7" t="str">
        <f t="shared" si="7"/>
        <v>22Years</v>
      </c>
      <c r="G199">
        <v>0</v>
      </c>
      <c r="H199" s="14">
        <v>2055.3200000000002</v>
      </c>
      <c r="I199" t="s">
        <v>11</v>
      </c>
      <c r="J199" t="s">
        <v>11</v>
      </c>
      <c r="K199" t="s">
        <v>22</v>
      </c>
    </row>
    <row r="200" spans="1:11" ht="14.5" customHeight="1" x14ac:dyDescent="0.35">
      <c r="A200" t="s">
        <v>224</v>
      </c>
      <c r="B200">
        <v>2004</v>
      </c>
      <c r="C200" t="s">
        <v>17</v>
      </c>
      <c r="D200">
        <v>12</v>
      </c>
      <c r="E200" s="7">
        <f t="shared" si="6"/>
        <v>38150</v>
      </c>
      <c r="F200" s="7" t="str">
        <f t="shared" si="7"/>
        <v>18Years</v>
      </c>
      <c r="G200">
        <v>0</v>
      </c>
      <c r="H200" s="14">
        <v>2094.1</v>
      </c>
      <c r="I200" t="s">
        <v>11</v>
      </c>
      <c r="J200" t="s">
        <v>10</v>
      </c>
      <c r="K200" t="s">
        <v>199</v>
      </c>
    </row>
    <row r="201" spans="1:11" ht="14.5" customHeight="1" x14ac:dyDescent="0.35">
      <c r="A201" t="s">
        <v>225</v>
      </c>
      <c r="B201">
        <v>2001</v>
      </c>
      <c r="C201" t="s">
        <v>34</v>
      </c>
      <c r="D201">
        <v>14</v>
      </c>
      <c r="E201" s="7">
        <f t="shared" si="6"/>
        <v>37117</v>
      </c>
      <c r="F201" s="7" t="str">
        <f t="shared" si="7"/>
        <v>21Years</v>
      </c>
      <c r="G201">
        <v>0</v>
      </c>
      <c r="H201" s="14">
        <v>2102.2600000000002</v>
      </c>
      <c r="I201" t="s">
        <v>11</v>
      </c>
      <c r="J201" t="s">
        <v>10</v>
      </c>
      <c r="K201" t="s">
        <v>165</v>
      </c>
    </row>
    <row r="202" spans="1:11" ht="14.5" customHeight="1" x14ac:dyDescent="0.35">
      <c r="A202" t="s">
        <v>226</v>
      </c>
      <c r="B202">
        <v>2001</v>
      </c>
      <c r="C202" t="s">
        <v>17</v>
      </c>
      <c r="D202">
        <v>22</v>
      </c>
      <c r="E202" s="7">
        <f t="shared" si="6"/>
        <v>37064</v>
      </c>
      <c r="F202" s="7" t="str">
        <f t="shared" si="7"/>
        <v>21Years</v>
      </c>
      <c r="G202">
        <v>1</v>
      </c>
      <c r="H202" s="14">
        <v>2103.08</v>
      </c>
      <c r="I202" t="s">
        <v>11</v>
      </c>
      <c r="J202" t="s">
        <v>10</v>
      </c>
      <c r="K202" t="s">
        <v>41</v>
      </c>
    </row>
    <row r="203" spans="1:11" ht="14.5" customHeight="1" x14ac:dyDescent="0.35">
      <c r="A203" t="s">
        <v>227</v>
      </c>
      <c r="B203">
        <v>2001</v>
      </c>
      <c r="C203" t="s">
        <v>14</v>
      </c>
      <c r="D203">
        <v>28</v>
      </c>
      <c r="E203" s="7">
        <f t="shared" si="6"/>
        <v>37223</v>
      </c>
      <c r="F203" s="7" t="str">
        <f t="shared" si="7"/>
        <v>21Years</v>
      </c>
      <c r="G203">
        <v>0</v>
      </c>
      <c r="H203" s="14">
        <v>2104.11</v>
      </c>
      <c r="I203" t="s">
        <v>10</v>
      </c>
      <c r="J203" t="s">
        <v>15</v>
      </c>
      <c r="K203" t="s">
        <v>167</v>
      </c>
    </row>
    <row r="204" spans="1:11" ht="14.5" customHeight="1" x14ac:dyDescent="0.35">
      <c r="A204" t="s">
        <v>228</v>
      </c>
      <c r="B204">
        <v>1989</v>
      </c>
      <c r="C204" t="s">
        <v>9</v>
      </c>
      <c r="D204">
        <v>21</v>
      </c>
      <c r="E204" s="7">
        <f t="shared" si="6"/>
        <v>32710</v>
      </c>
      <c r="F204" s="7" t="str">
        <f t="shared" si="7"/>
        <v>33Years</v>
      </c>
      <c r="G204">
        <v>3</v>
      </c>
      <c r="H204" s="14">
        <v>2106.2600000000002</v>
      </c>
      <c r="I204" t="s">
        <v>10</v>
      </c>
      <c r="J204" t="s">
        <v>10</v>
      </c>
      <c r="K204" t="s">
        <v>12</v>
      </c>
    </row>
    <row r="205" spans="1:11" ht="14.5" customHeight="1" x14ac:dyDescent="0.35">
      <c r="A205" t="s">
        <v>229</v>
      </c>
      <c r="B205">
        <v>2003</v>
      </c>
      <c r="C205" t="s">
        <v>19</v>
      </c>
      <c r="D205">
        <v>30</v>
      </c>
      <c r="E205" s="7">
        <f t="shared" si="6"/>
        <v>37894</v>
      </c>
      <c r="F205" s="7" t="str">
        <f t="shared" si="7"/>
        <v>19Years</v>
      </c>
      <c r="G205">
        <v>0</v>
      </c>
      <c r="H205" s="14">
        <v>2117.34</v>
      </c>
      <c r="I205" t="s">
        <v>10</v>
      </c>
      <c r="J205" t="s">
        <v>11</v>
      </c>
      <c r="K205" t="s">
        <v>22</v>
      </c>
    </row>
    <row r="206" spans="1:11" ht="14.5" customHeight="1" x14ac:dyDescent="0.35">
      <c r="A206" t="s">
        <v>230</v>
      </c>
      <c r="B206">
        <v>2004</v>
      </c>
      <c r="C206" t="s">
        <v>14</v>
      </c>
      <c r="D206">
        <v>4</v>
      </c>
      <c r="E206" s="7">
        <f t="shared" si="6"/>
        <v>38295</v>
      </c>
      <c r="F206" s="7" t="str">
        <f t="shared" si="7"/>
        <v>18Years</v>
      </c>
      <c r="G206">
        <v>0</v>
      </c>
      <c r="H206" s="14">
        <v>2118.61</v>
      </c>
      <c r="I206" t="s">
        <v>10</v>
      </c>
      <c r="J206" t="s">
        <v>15</v>
      </c>
      <c r="K206" t="s">
        <v>22</v>
      </c>
    </row>
    <row r="207" spans="1:11" ht="14.5" customHeight="1" x14ac:dyDescent="0.35">
      <c r="A207" t="s">
        <v>231</v>
      </c>
      <c r="B207">
        <v>2003</v>
      </c>
      <c r="C207" t="s">
        <v>34</v>
      </c>
      <c r="D207">
        <v>30</v>
      </c>
      <c r="E207" s="7">
        <f t="shared" si="6"/>
        <v>37863</v>
      </c>
      <c r="F207" s="7" t="str">
        <f t="shared" si="7"/>
        <v>19Years</v>
      </c>
      <c r="G207">
        <v>0</v>
      </c>
      <c r="H207" s="14">
        <v>2128.4299999999998</v>
      </c>
      <c r="I207" t="s">
        <v>10</v>
      </c>
      <c r="J207" t="s">
        <v>15</v>
      </c>
      <c r="K207" t="s">
        <v>22</v>
      </c>
    </row>
    <row r="208" spans="1:11" ht="14.5" customHeight="1" x14ac:dyDescent="0.35">
      <c r="A208" t="s">
        <v>232</v>
      </c>
      <c r="B208">
        <v>2003</v>
      </c>
      <c r="C208" t="s">
        <v>29</v>
      </c>
      <c r="D208">
        <v>22</v>
      </c>
      <c r="E208" s="7">
        <f t="shared" si="6"/>
        <v>37977</v>
      </c>
      <c r="F208" s="7" t="str">
        <f t="shared" si="7"/>
        <v>19Years</v>
      </c>
      <c r="G208">
        <v>0</v>
      </c>
      <c r="H208" s="14">
        <v>2130.6799999999998</v>
      </c>
      <c r="I208" t="s">
        <v>10</v>
      </c>
      <c r="J208" t="s">
        <v>11</v>
      </c>
      <c r="K208" t="s">
        <v>22</v>
      </c>
    </row>
    <row r="209" spans="1:11" ht="14.5" customHeight="1" x14ac:dyDescent="0.35">
      <c r="A209" t="s">
        <v>233</v>
      </c>
      <c r="B209">
        <v>2003</v>
      </c>
      <c r="C209" t="s">
        <v>19</v>
      </c>
      <c r="D209">
        <v>1</v>
      </c>
      <c r="E209" s="7">
        <f t="shared" si="6"/>
        <v>37865</v>
      </c>
      <c r="F209" s="7" t="str">
        <f t="shared" si="7"/>
        <v>19Years</v>
      </c>
      <c r="G209">
        <v>0</v>
      </c>
      <c r="H209" s="14">
        <v>2134.9</v>
      </c>
      <c r="I209" t="s">
        <v>10</v>
      </c>
      <c r="J209" t="s">
        <v>11</v>
      </c>
      <c r="K209" t="s">
        <v>22</v>
      </c>
    </row>
    <row r="210" spans="1:11" ht="14.5" customHeight="1" x14ac:dyDescent="0.35">
      <c r="A210" t="s">
        <v>234</v>
      </c>
      <c r="B210">
        <v>2003</v>
      </c>
      <c r="C210" t="s">
        <v>19</v>
      </c>
      <c r="D210">
        <v>26</v>
      </c>
      <c r="E210" s="7">
        <f t="shared" si="6"/>
        <v>37890</v>
      </c>
      <c r="F210" s="7" t="str">
        <f t="shared" si="7"/>
        <v>19Years</v>
      </c>
      <c r="G210">
        <v>0</v>
      </c>
      <c r="H210" s="14">
        <v>2136.88</v>
      </c>
      <c r="I210" t="s">
        <v>10</v>
      </c>
      <c r="J210" t="s">
        <v>10</v>
      </c>
      <c r="K210" t="s">
        <v>22</v>
      </c>
    </row>
    <row r="211" spans="1:11" ht="14.5" customHeight="1" x14ac:dyDescent="0.35">
      <c r="A211" t="s">
        <v>235</v>
      </c>
      <c r="B211">
        <v>1997</v>
      </c>
      <c r="C211" t="s">
        <v>19</v>
      </c>
      <c r="D211">
        <v>3</v>
      </c>
      <c r="E211" s="7">
        <f t="shared" si="6"/>
        <v>35676</v>
      </c>
      <c r="F211" s="7" t="str">
        <f t="shared" si="7"/>
        <v>25Years</v>
      </c>
      <c r="G211">
        <v>0</v>
      </c>
      <c r="H211" s="14">
        <v>2137.65</v>
      </c>
      <c r="I211" t="s">
        <v>11</v>
      </c>
      <c r="J211" t="s">
        <v>15</v>
      </c>
      <c r="K211" t="s">
        <v>12</v>
      </c>
    </row>
    <row r="212" spans="1:11" ht="14.5" customHeight="1" x14ac:dyDescent="0.35">
      <c r="A212" t="s">
        <v>236</v>
      </c>
      <c r="B212">
        <v>2003</v>
      </c>
      <c r="C212" t="s">
        <v>34</v>
      </c>
      <c r="D212">
        <v>19</v>
      </c>
      <c r="E212" s="7">
        <f t="shared" si="6"/>
        <v>37852</v>
      </c>
      <c r="F212" s="7" t="str">
        <f t="shared" si="7"/>
        <v>19Years</v>
      </c>
      <c r="G212">
        <v>0</v>
      </c>
      <c r="H212" s="14">
        <v>2138.0700000000002</v>
      </c>
      <c r="I212" t="s">
        <v>10</v>
      </c>
      <c r="J212" t="s">
        <v>15</v>
      </c>
      <c r="K212" t="s">
        <v>22</v>
      </c>
    </row>
    <row r="213" spans="1:11" ht="14.5" customHeight="1" x14ac:dyDescent="0.35">
      <c r="A213" t="s">
        <v>237</v>
      </c>
      <c r="B213">
        <v>2004</v>
      </c>
      <c r="C213" t="s">
        <v>36</v>
      </c>
      <c r="D213">
        <v>4</v>
      </c>
      <c r="E213" s="7">
        <f t="shared" si="6"/>
        <v>38264</v>
      </c>
      <c r="F213" s="7" t="str">
        <f t="shared" si="7"/>
        <v>18Years</v>
      </c>
      <c r="G213">
        <v>0</v>
      </c>
      <c r="H213" s="14">
        <v>2144.85</v>
      </c>
      <c r="I213" t="s">
        <v>10</v>
      </c>
      <c r="J213" t="s">
        <v>15</v>
      </c>
      <c r="K213" t="s">
        <v>41</v>
      </c>
    </row>
    <row r="214" spans="1:11" ht="14.5" customHeight="1" x14ac:dyDescent="0.35">
      <c r="A214" t="s">
        <v>238</v>
      </c>
      <c r="B214">
        <v>2000</v>
      </c>
      <c r="C214" t="s">
        <v>29</v>
      </c>
      <c r="D214">
        <v>27</v>
      </c>
      <c r="E214" s="7">
        <f t="shared" si="6"/>
        <v>36887</v>
      </c>
      <c r="F214" s="7" t="str">
        <f t="shared" si="7"/>
        <v>22Years</v>
      </c>
      <c r="G214">
        <v>0</v>
      </c>
      <c r="H214" s="14">
        <v>2150.4699999999998</v>
      </c>
      <c r="I214" t="s">
        <v>10</v>
      </c>
      <c r="J214" t="s">
        <v>11</v>
      </c>
      <c r="K214" t="s">
        <v>41</v>
      </c>
    </row>
    <row r="215" spans="1:11" ht="14.5" customHeight="1" x14ac:dyDescent="0.35">
      <c r="A215" t="s">
        <v>239</v>
      </c>
      <c r="B215">
        <v>2000</v>
      </c>
      <c r="C215" t="s">
        <v>36</v>
      </c>
      <c r="D215">
        <v>22</v>
      </c>
      <c r="E215" s="7">
        <f t="shared" si="6"/>
        <v>36821</v>
      </c>
      <c r="F215" s="7" t="str">
        <f t="shared" si="7"/>
        <v>22Years</v>
      </c>
      <c r="G215">
        <v>0</v>
      </c>
      <c r="H215" s="14">
        <v>2154.36</v>
      </c>
      <c r="I215" t="s">
        <v>10</v>
      </c>
      <c r="J215" t="s">
        <v>10</v>
      </c>
      <c r="K215" t="s">
        <v>41</v>
      </c>
    </row>
    <row r="216" spans="1:11" ht="14.5" customHeight="1" x14ac:dyDescent="0.35">
      <c r="A216" t="s">
        <v>240</v>
      </c>
      <c r="B216">
        <v>2000</v>
      </c>
      <c r="C216" t="s">
        <v>14</v>
      </c>
      <c r="D216">
        <v>29</v>
      </c>
      <c r="E216" s="7">
        <f t="shared" si="6"/>
        <v>36859</v>
      </c>
      <c r="F216" s="7" t="str">
        <f t="shared" si="7"/>
        <v>22Years</v>
      </c>
      <c r="G216">
        <v>0</v>
      </c>
      <c r="H216" s="14">
        <v>2155.6799999999998</v>
      </c>
      <c r="I216" t="s">
        <v>10</v>
      </c>
      <c r="J216" t="s">
        <v>11</v>
      </c>
      <c r="K216" t="s">
        <v>12</v>
      </c>
    </row>
    <row r="217" spans="1:11" ht="14.5" customHeight="1" x14ac:dyDescent="0.35">
      <c r="A217" t="s">
        <v>241</v>
      </c>
      <c r="B217">
        <v>2000</v>
      </c>
      <c r="C217" t="s">
        <v>29</v>
      </c>
      <c r="D217">
        <v>10</v>
      </c>
      <c r="E217" s="7">
        <f t="shared" si="6"/>
        <v>36870</v>
      </c>
      <c r="F217" s="7" t="str">
        <f t="shared" si="7"/>
        <v>22Years</v>
      </c>
      <c r="G217">
        <v>0</v>
      </c>
      <c r="H217" s="14">
        <v>2156.75</v>
      </c>
      <c r="I217" t="s">
        <v>10</v>
      </c>
      <c r="J217" t="s">
        <v>10</v>
      </c>
      <c r="K217" t="s">
        <v>12</v>
      </c>
    </row>
    <row r="218" spans="1:11" ht="14.5" customHeight="1" x14ac:dyDescent="0.35">
      <c r="A218" t="s">
        <v>242</v>
      </c>
      <c r="B218">
        <v>2000</v>
      </c>
      <c r="C218" t="s">
        <v>34</v>
      </c>
      <c r="D218">
        <v>23</v>
      </c>
      <c r="E218" s="7">
        <f t="shared" si="6"/>
        <v>36761</v>
      </c>
      <c r="F218" s="7" t="str">
        <f t="shared" si="7"/>
        <v>22Years</v>
      </c>
      <c r="G218">
        <v>0</v>
      </c>
      <c r="H218" s="14">
        <v>2166.73</v>
      </c>
      <c r="I218" t="s">
        <v>10</v>
      </c>
      <c r="J218" t="s">
        <v>10</v>
      </c>
      <c r="K218" t="s">
        <v>41</v>
      </c>
    </row>
    <row r="219" spans="1:11" ht="14.5" customHeight="1" x14ac:dyDescent="0.35">
      <c r="A219" t="s">
        <v>243</v>
      </c>
      <c r="B219">
        <v>1994</v>
      </c>
      <c r="C219" t="s">
        <v>19</v>
      </c>
      <c r="D219">
        <v>27</v>
      </c>
      <c r="E219" s="7">
        <f t="shared" si="6"/>
        <v>34604</v>
      </c>
      <c r="F219" s="7" t="str">
        <f t="shared" si="7"/>
        <v>28Years</v>
      </c>
      <c r="G219">
        <v>0</v>
      </c>
      <c r="H219" s="14">
        <v>2170.08</v>
      </c>
      <c r="I219" t="s">
        <v>10</v>
      </c>
      <c r="J219" t="s">
        <v>10</v>
      </c>
      <c r="K219" t="s">
        <v>12</v>
      </c>
    </row>
    <row r="220" spans="1:11" ht="14.5" customHeight="1" x14ac:dyDescent="0.35">
      <c r="A220" t="s">
        <v>244</v>
      </c>
      <c r="B220">
        <v>1991</v>
      </c>
      <c r="C220" t="s">
        <v>29</v>
      </c>
      <c r="D220">
        <v>16</v>
      </c>
      <c r="E220" s="7">
        <f t="shared" si="6"/>
        <v>33588</v>
      </c>
      <c r="F220" s="7" t="str">
        <f t="shared" si="7"/>
        <v>31Years</v>
      </c>
      <c r="G220">
        <v>3</v>
      </c>
      <c r="H220" s="14">
        <v>2193.1999999999998</v>
      </c>
      <c r="I220" t="s">
        <v>10</v>
      </c>
      <c r="J220" t="s">
        <v>10</v>
      </c>
      <c r="K220" t="s">
        <v>22</v>
      </c>
    </row>
    <row r="221" spans="1:11" ht="14.5" customHeight="1" x14ac:dyDescent="0.35">
      <c r="A221" t="s">
        <v>245</v>
      </c>
      <c r="B221">
        <v>2004</v>
      </c>
      <c r="C221" t="s">
        <v>29</v>
      </c>
      <c r="D221">
        <v>7</v>
      </c>
      <c r="E221" s="7">
        <f t="shared" si="6"/>
        <v>38328</v>
      </c>
      <c r="F221" s="7" t="str">
        <f t="shared" si="7"/>
        <v>18Years</v>
      </c>
      <c r="G221">
        <v>0</v>
      </c>
      <c r="H221" s="14">
        <v>2196.4699999999998</v>
      </c>
      <c r="I221" t="s">
        <v>10</v>
      </c>
      <c r="J221" t="s">
        <v>11</v>
      </c>
      <c r="K221" t="s">
        <v>246</v>
      </c>
    </row>
    <row r="222" spans="1:11" ht="14.5" customHeight="1" x14ac:dyDescent="0.35">
      <c r="A222" t="s">
        <v>247</v>
      </c>
      <c r="B222">
        <v>2004</v>
      </c>
      <c r="C222" t="s">
        <v>19</v>
      </c>
      <c r="D222">
        <v>3</v>
      </c>
      <c r="E222" s="7">
        <f t="shared" si="6"/>
        <v>38233</v>
      </c>
      <c r="F222" s="7" t="str">
        <f t="shared" si="7"/>
        <v>18Years</v>
      </c>
      <c r="G222">
        <v>0</v>
      </c>
      <c r="H222" s="14">
        <v>2198.19</v>
      </c>
      <c r="I222" t="s">
        <v>10</v>
      </c>
      <c r="J222" t="s">
        <v>15</v>
      </c>
      <c r="K222" t="s">
        <v>248</v>
      </c>
    </row>
    <row r="223" spans="1:11" ht="14.5" customHeight="1" x14ac:dyDescent="0.35">
      <c r="A223" t="s">
        <v>249</v>
      </c>
      <c r="B223">
        <v>2004</v>
      </c>
      <c r="C223" t="s">
        <v>19</v>
      </c>
      <c r="D223">
        <v>12</v>
      </c>
      <c r="E223" s="7">
        <f t="shared" si="6"/>
        <v>38242</v>
      </c>
      <c r="F223" s="7" t="str">
        <f t="shared" si="7"/>
        <v>18Years</v>
      </c>
      <c r="G223">
        <v>0</v>
      </c>
      <c r="H223" s="14">
        <v>2200.83</v>
      </c>
      <c r="I223" t="s">
        <v>10</v>
      </c>
      <c r="J223" t="s">
        <v>10</v>
      </c>
      <c r="K223" t="s">
        <v>246</v>
      </c>
    </row>
    <row r="224" spans="1:11" ht="14.5" customHeight="1" x14ac:dyDescent="0.35">
      <c r="A224" t="s">
        <v>250</v>
      </c>
      <c r="B224">
        <v>2004</v>
      </c>
      <c r="C224" t="s">
        <v>9</v>
      </c>
      <c r="D224">
        <v>27</v>
      </c>
      <c r="E224" s="7">
        <f t="shared" si="6"/>
        <v>38195</v>
      </c>
      <c r="F224" s="7" t="str">
        <f t="shared" si="7"/>
        <v>18Years</v>
      </c>
      <c r="G224">
        <v>1</v>
      </c>
      <c r="H224" s="14">
        <v>2201.1</v>
      </c>
      <c r="I224" t="s">
        <v>10</v>
      </c>
      <c r="J224" t="s">
        <v>11</v>
      </c>
      <c r="K224" t="s">
        <v>12</v>
      </c>
    </row>
    <row r="225" spans="1:11" ht="14.5" customHeight="1" x14ac:dyDescent="0.35">
      <c r="A225" t="s">
        <v>251</v>
      </c>
      <c r="B225">
        <v>2004</v>
      </c>
      <c r="C225" t="s">
        <v>34</v>
      </c>
      <c r="D225">
        <v>6</v>
      </c>
      <c r="E225" s="7">
        <f t="shared" si="6"/>
        <v>38205</v>
      </c>
      <c r="F225" s="7" t="str">
        <f t="shared" si="7"/>
        <v>18Years</v>
      </c>
      <c r="G225">
        <v>0</v>
      </c>
      <c r="H225" s="14">
        <v>2203.4699999999998</v>
      </c>
      <c r="I225" t="s">
        <v>10</v>
      </c>
      <c r="J225" t="s">
        <v>10</v>
      </c>
      <c r="K225" t="s">
        <v>246</v>
      </c>
    </row>
    <row r="226" spans="1:11" ht="14.5" customHeight="1" x14ac:dyDescent="0.35">
      <c r="A226" t="s">
        <v>252</v>
      </c>
      <c r="B226">
        <v>2004</v>
      </c>
      <c r="C226" t="s">
        <v>36</v>
      </c>
      <c r="D226">
        <v>28</v>
      </c>
      <c r="E226" s="7">
        <f t="shared" si="6"/>
        <v>38288</v>
      </c>
      <c r="F226" s="7" t="str">
        <f t="shared" si="7"/>
        <v>18Years</v>
      </c>
      <c r="G226">
        <v>0</v>
      </c>
      <c r="H226" s="14">
        <v>2203.7399999999998</v>
      </c>
      <c r="I226" t="s">
        <v>10</v>
      </c>
      <c r="J226" t="s">
        <v>10</v>
      </c>
      <c r="K226" t="s">
        <v>246</v>
      </c>
    </row>
    <row r="227" spans="1:11" ht="14.5" customHeight="1" x14ac:dyDescent="0.35">
      <c r="A227" t="s">
        <v>253</v>
      </c>
      <c r="B227">
        <v>2004</v>
      </c>
      <c r="C227" t="s">
        <v>14</v>
      </c>
      <c r="D227">
        <v>13</v>
      </c>
      <c r="E227" s="7">
        <f t="shared" si="6"/>
        <v>38304</v>
      </c>
      <c r="F227" s="7" t="str">
        <f t="shared" si="7"/>
        <v>18Years</v>
      </c>
      <c r="G227">
        <v>0</v>
      </c>
      <c r="H227" s="14">
        <v>2205.98</v>
      </c>
      <c r="I227" t="s">
        <v>10</v>
      </c>
      <c r="J227" t="s">
        <v>11</v>
      </c>
      <c r="K227" t="s">
        <v>246</v>
      </c>
    </row>
    <row r="228" spans="1:11" ht="14.5" customHeight="1" x14ac:dyDescent="0.35">
      <c r="A228" t="s">
        <v>254</v>
      </c>
      <c r="B228">
        <v>2004</v>
      </c>
      <c r="C228" t="s">
        <v>34</v>
      </c>
      <c r="D228">
        <v>6</v>
      </c>
      <c r="E228" s="7">
        <f t="shared" si="6"/>
        <v>38205</v>
      </c>
      <c r="F228" s="7" t="str">
        <f t="shared" si="7"/>
        <v>18Years</v>
      </c>
      <c r="G228">
        <v>0</v>
      </c>
      <c r="H228" s="14">
        <v>2207.6999999999998</v>
      </c>
      <c r="I228" t="s">
        <v>10</v>
      </c>
      <c r="J228" t="s">
        <v>10</v>
      </c>
      <c r="K228" t="s">
        <v>246</v>
      </c>
    </row>
    <row r="229" spans="1:11" ht="14.5" customHeight="1" x14ac:dyDescent="0.35">
      <c r="A229" t="s">
        <v>255</v>
      </c>
      <c r="B229">
        <v>2004</v>
      </c>
      <c r="C229" t="s">
        <v>9</v>
      </c>
      <c r="D229">
        <v>27</v>
      </c>
      <c r="E229" s="7">
        <f t="shared" si="6"/>
        <v>38195</v>
      </c>
      <c r="F229" s="7" t="str">
        <f t="shared" si="7"/>
        <v>18Years</v>
      </c>
      <c r="G229">
        <v>0</v>
      </c>
      <c r="H229" s="14">
        <v>2211.13</v>
      </c>
      <c r="I229" t="s">
        <v>10</v>
      </c>
      <c r="J229" t="s">
        <v>10</v>
      </c>
      <c r="K229" t="s">
        <v>246</v>
      </c>
    </row>
    <row r="230" spans="1:11" ht="14.5" customHeight="1" x14ac:dyDescent="0.35">
      <c r="A230" t="s">
        <v>256</v>
      </c>
      <c r="B230">
        <v>1994</v>
      </c>
      <c r="C230" t="s">
        <v>14</v>
      </c>
      <c r="D230">
        <v>17</v>
      </c>
      <c r="E230" s="7">
        <f t="shared" si="6"/>
        <v>34655</v>
      </c>
      <c r="F230" s="7" t="str">
        <f t="shared" si="7"/>
        <v>28Years</v>
      </c>
      <c r="G230">
        <v>0</v>
      </c>
      <c r="H230" s="14">
        <v>2213.21</v>
      </c>
      <c r="I230" t="s">
        <v>10</v>
      </c>
      <c r="J230" t="s">
        <v>10</v>
      </c>
      <c r="K230" t="s">
        <v>12</v>
      </c>
    </row>
    <row r="231" spans="1:11" ht="14.5" customHeight="1" x14ac:dyDescent="0.35">
      <c r="A231" t="s">
        <v>257</v>
      </c>
      <c r="B231">
        <v>2004</v>
      </c>
      <c r="C231" t="s">
        <v>17</v>
      </c>
      <c r="D231">
        <v>13</v>
      </c>
      <c r="E231" s="7">
        <f t="shared" si="6"/>
        <v>38151</v>
      </c>
      <c r="F231" s="7" t="str">
        <f t="shared" si="7"/>
        <v>18Years</v>
      </c>
      <c r="G231">
        <v>0</v>
      </c>
      <c r="H231" s="14">
        <v>2217.4699999999998</v>
      </c>
      <c r="I231" t="s">
        <v>10</v>
      </c>
      <c r="J231" t="s">
        <v>15</v>
      </c>
      <c r="K231" t="s">
        <v>246</v>
      </c>
    </row>
    <row r="232" spans="1:11" ht="14.5" customHeight="1" x14ac:dyDescent="0.35">
      <c r="A232" t="s">
        <v>258</v>
      </c>
      <c r="B232">
        <v>2004</v>
      </c>
      <c r="C232" t="s">
        <v>19</v>
      </c>
      <c r="D232">
        <v>25</v>
      </c>
      <c r="E232" s="7">
        <f t="shared" si="6"/>
        <v>38255</v>
      </c>
      <c r="F232" s="7" t="str">
        <f t="shared" si="7"/>
        <v>18Years</v>
      </c>
      <c r="G232">
        <v>0</v>
      </c>
      <c r="H232" s="14">
        <v>2217.6</v>
      </c>
      <c r="I232" t="s">
        <v>10</v>
      </c>
      <c r="J232" t="s">
        <v>15</v>
      </c>
      <c r="K232" t="s">
        <v>246</v>
      </c>
    </row>
    <row r="233" spans="1:11" ht="14.5" customHeight="1" x14ac:dyDescent="0.35">
      <c r="A233" t="s">
        <v>259</v>
      </c>
      <c r="B233">
        <v>2004</v>
      </c>
      <c r="C233" t="s">
        <v>29</v>
      </c>
      <c r="D233">
        <v>12</v>
      </c>
      <c r="E233" s="7">
        <f t="shared" si="6"/>
        <v>38333</v>
      </c>
      <c r="F233" s="7" t="str">
        <f t="shared" si="7"/>
        <v>18Years</v>
      </c>
      <c r="G233">
        <v>1</v>
      </c>
      <c r="H233" s="14">
        <v>2219.4499999999998</v>
      </c>
      <c r="I233" t="s">
        <v>10</v>
      </c>
      <c r="J233" t="s">
        <v>15</v>
      </c>
      <c r="K233" t="s">
        <v>12</v>
      </c>
    </row>
    <row r="234" spans="1:11" ht="14.5" customHeight="1" x14ac:dyDescent="0.35">
      <c r="A234" t="s">
        <v>260</v>
      </c>
      <c r="B234">
        <v>2003</v>
      </c>
      <c r="C234" t="s">
        <v>29</v>
      </c>
      <c r="D234">
        <v>10</v>
      </c>
      <c r="E234" s="7">
        <f t="shared" si="6"/>
        <v>37965</v>
      </c>
      <c r="F234" s="7" t="str">
        <f t="shared" si="7"/>
        <v>19Years</v>
      </c>
      <c r="G234">
        <v>1</v>
      </c>
      <c r="H234" s="14">
        <v>2221.56</v>
      </c>
      <c r="I234" t="s">
        <v>10</v>
      </c>
      <c r="J234" t="s">
        <v>11</v>
      </c>
      <c r="K234" t="s">
        <v>22</v>
      </c>
    </row>
    <row r="235" spans="1:11" ht="14.5" customHeight="1" x14ac:dyDescent="0.35">
      <c r="A235" t="s">
        <v>261</v>
      </c>
      <c r="B235">
        <v>2000</v>
      </c>
      <c r="C235" t="s">
        <v>17</v>
      </c>
      <c r="D235">
        <v>30</v>
      </c>
      <c r="E235" s="7">
        <f t="shared" si="6"/>
        <v>36707</v>
      </c>
      <c r="F235" s="7" t="str">
        <f t="shared" si="7"/>
        <v>22Years</v>
      </c>
      <c r="G235">
        <v>0</v>
      </c>
      <c r="H235" s="14">
        <v>2250.84</v>
      </c>
      <c r="I235" t="s">
        <v>10</v>
      </c>
      <c r="J235" t="s">
        <v>10</v>
      </c>
      <c r="K235" t="s">
        <v>169</v>
      </c>
    </row>
    <row r="236" spans="1:11" ht="14.5" customHeight="1" x14ac:dyDescent="0.35">
      <c r="A236" t="s">
        <v>262</v>
      </c>
      <c r="B236">
        <v>2000</v>
      </c>
      <c r="C236" t="s">
        <v>29</v>
      </c>
      <c r="D236">
        <v>11</v>
      </c>
      <c r="E236" s="7">
        <f t="shared" si="6"/>
        <v>36871</v>
      </c>
      <c r="F236" s="7" t="str">
        <f t="shared" si="7"/>
        <v>22Years</v>
      </c>
      <c r="G236">
        <v>0</v>
      </c>
      <c r="H236" s="14">
        <v>2254.8000000000002</v>
      </c>
      <c r="I236" t="s">
        <v>10</v>
      </c>
      <c r="J236" t="s">
        <v>11</v>
      </c>
      <c r="K236" t="s">
        <v>167</v>
      </c>
    </row>
    <row r="237" spans="1:11" ht="14.5" customHeight="1" x14ac:dyDescent="0.35">
      <c r="A237" t="s">
        <v>263</v>
      </c>
      <c r="B237">
        <v>2002</v>
      </c>
      <c r="C237" t="s">
        <v>9</v>
      </c>
      <c r="D237">
        <v>15</v>
      </c>
      <c r="E237" s="7">
        <f t="shared" si="6"/>
        <v>37452</v>
      </c>
      <c r="F237" s="7" t="str">
        <f t="shared" si="7"/>
        <v>20Years</v>
      </c>
      <c r="G237">
        <v>0</v>
      </c>
      <c r="H237" s="14">
        <v>2257.48</v>
      </c>
      <c r="I237" t="s">
        <v>10</v>
      </c>
      <c r="J237" t="s">
        <v>15</v>
      </c>
      <c r="K237" t="s">
        <v>22</v>
      </c>
    </row>
    <row r="238" spans="1:11" ht="14.5" customHeight="1" x14ac:dyDescent="0.35">
      <c r="A238" t="s">
        <v>264</v>
      </c>
      <c r="B238">
        <v>2002</v>
      </c>
      <c r="C238" t="s">
        <v>14</v>
      </c>
      <c r="D238">
        <v>12</v>
      </c>
      <c r="E238" s="7">
        <f t="shared" si="6"/>
        <v>37572</v>
      </c>
      <c r="F238" s="7" t="str">
        <f t="shared" si="7"/>
        <v>20Years</v>
      </c>
      <c r="G238">
        <v>0</v>
      </c>
      <c r="H238" s="14">
        <v>2261.5700000000002</v>
      </c>
      <c r="I238" t="s">
        <v>10</v>
      </c>
      <c r="J238" t="s">
        <v>15</v>
      </c>
      <c r="K238" t="s">
        <v>22</v>
      </c>
    </row>
    <row r="239" spans="1:11" ht="14.5" customHeight="1" x14ac:dyDescent="0.35">
      <c r="A239" t="s">
        <v>265</v>
      </c>
      <c r="B239">
        <v>1991</v>
      </c>
      <c r="C239" t="s">
        <v>17</v>
      </c>
      <c r="D239">
        <v>16</v>
      </c>
      <c r="E239" s="7">
        <f t="shared" si="6"/>
        <v>33405</v>
      </c>
      <c r="F239" s="7" t="str">
        <f t="shared" si="7"/>
        <v>31Years</v>
      </c>
      <c r="G239">
        <v>3</v>
      </c>
      <c r="H239" s="14">
        <v>2277.7199999999998</v>
      </c>
      <c r="I239" t="s">
        <v>10</v>
      </c>
      <c r="J239" t="s">
        <v>15</v>
      </c>
      <c r="K239" t="s">
        <v>12</v>
      </c>
    </row>
    <row r="240" spans="1:11" ht="14.5" customHeight="1" x14ac:dyDescent="0.35">
      <c r="A240" t="s">
        <v>266</v>
      </c>
      <c r="B240">
        <v>1989</v>
      </c>
      <c r="C240" t="s">
        <v>36</v>
      </c>
      <c r="D240">
        <v>5</v>
      </c>
      <c r="E240" s="7">
        <f t="shared" si="6"/>
        <v>32786</v>
      </c>
      <c r="F240" s="7" t="str">
        <f t="shared" si="7"/>
        <v>33Years</v>
      </c>
      <c r="G240">
        <v>3</v>
      </c>
      <c r="H240" s="14">
        <v>2295.2399999999998</v>
      </c>
      <c r="I240" t="s">
        <v>10</v>
      </c>
      <c r="J240" t="s">
        <v>15</v>
      </c>
      <c r="K240" t="s">
        <v>12</v>
      </c>
    </row>
    <row r="241" spans="1:11" ht="14.5" customHeight="1" x14ac:dyDescent="0.35">
      <c r="A241" t="s">
        <v>267</v>
      </c>
      <c r="B241">
        <v>1996</v>
      </c>
      <c r="C241" t="s">
        <v>14</v>
      </c>
      <c r="D241">
        <v>28</v>
      </c>
      <c r="E241" s="7">
        <f t="shared" si="6"/>
        <v>35397</v>
      </c>
      <c r="F241" s="7" t="str">
        <f t="shared" si="7"/>
        <v>26Years</v>
      </c>
      <c r="G241">
        <v>0</v>
      </c>
      <c r="H241" s="14">
        <v>2302.3000000000002</v>
      </c>
      <c r="I241" t="s">
        <v>15</v>
      </c>
      <c r="J241" t="s">
        <v>10</v>
      </c>
      <c r="K241" t="s">
        <v>41</v>
      </c>
    </row>
    <row r="242" spans="1:11" ht="14.5" customHeight="1" x14ac:dyDescent="0.35">
      <c r="A242" t="s">
        <v>268</v>
      </c>
      <c r="B242">
        <v>2004</v>
      </c>
      <c r="C242" t="s">
        <v>19</v>
      </c>
      <c r="D242">
        <v>6</v>
      </c>
      <c r="E242" s="7">
        <f t="shared" si="6"/>
        <v>38236</v>
      </c>
      <c r="F242" s="7" t="str">
        <f t="shared" si="7"/>
        <v>18Years</v>
      </c>
      <c r="G242">
        <v>2</v>
      </c>
      <c r="H242" s="14">
        <v>2304</v>
      </c>
      <c r="I242" t="s">
        <v>10</v>
      </c>
      <c r="J242" t="s">
        <v>11</v>
      </c>
      <c r="K242" t="s">
        <v>12</v>
      </c>
    </row>
    <row r="243" spans="1:11" ht="14.5" customHeight="1" x14ac:dyDescent="0.35">
      <c r="A243" t="s">
        <v>269</v>
      </c>
      <c r="B243">
        <v>1996</v>
      </c>
      <c r="C243" t="s">
        <v>29</v>
      </c>
      <c r="D243">
        <v>17</v>
      </c>
      <c r="E243" s="7">
        <f t="shared" si="6"/>
        <v>35416</v>
      </c>
      <c r="F243" s="7" t="str">
        <f t="shared" si="7"/>
        <v>26Years</v>
      </c>
      <c r="G243">
        <v>0</v>
      </c>
      <c r="H243" s="14">
        <v>2322.62</v>
      </c>
      <c r="I243" t="s">
        <v>10</v>
      </c>
      <c r="J243" t="s">
        <v>15</v>
      </c>
      <c r="K243" t="s">
        <v>12</v>
      </c>
    </row>
    <row r="244" spans="1:11" ht="14.5" customHeight="1" x14ac:dyDescent="0.35">
      <c r="A244" t="s">
        <v>270</v>
      </c>
      <c r="B244">
        <v>2003</v>
      </c>
      <c r="C244" t="s">
        <v>14</v>
      </c>
      <c r="D244">
        <v>18</v>
      </c>
      <c r="E244" s="7">
        <f t="shared" si="6"/>
        <v>37943</v>
      </c>
      <c r="F244" s="7" t="str">
        <f t="shared" si="7"/>
        <v>19Years</v>
      </c>
      <c r="G244">
        <v>1</v>
      </c>
      <c r="H244" s="14">
        <v>2331.52</v>
      </c>
      <c r="I244" t="s">
        <v>10</v>
      </c>
      <c r="J244" t="s">
        <v>11</v>
      </c>
      <c r="K244" t="s">
        <v>41</v>
      </c>
    </row>
    <row r="245" spans="1:11" ht="14.5" customHeight="1" x14ac:dyDescent="0.35">
      <c r="A245" t="s">
        <v>271</v>
      </c>
      <c r="B245">
        <v>1998</v>
      </c>
      <c r="C245" t="s">
        <v>36</v>
      </c>
      <c r="D245">
        <v>21</v>
      </c>
      <c r="E245" s="7">
        <f t="shared" si="6"/>
        <v>36089</v>
      </c>
      <c r="F245" s="7" t="str">
        <f t="shared" si="7"/>
        <v>24Years</v>
      </c>
      <c r="G245">
        <v>0</v>
      </c>
      <c r="H245" s="14">
        <v>2352.9699999999998</v>
      </c>
      <c r="I245" t="s">
        <v>11</v>
      </c>
      <c r="J245" t="s">
        <v>11</v>
      </c>
      <c r="K245" t="s">
        <v>22</v>
      </c>
    </row>
    <row r="246" spans="1:11" ht="14.5" customHeight="1" x14ac:dyDescent="0.35">
      <c r="A246" t="s">
        <v>272</v>
      </c>
      <c r="B246">
        <v>2002</v>
      </c>
      <c r="C246" t="s">
        <v>14</v>
      </c>
      <c r="D246">
        <v>5</v>
      </c>
      <c r="E246" s="7">
        <f t="shared" si="6"/>
        <v>37565</v>
      </c>
      <c r="F246" s="7" t="str">
        <f t="shared" si="7"/>
        <v>20Years</v>
      </c>
      <c r="G246">
        <v>1</v>
      </c>
      <c r="H246" s="14">
        <v>2362.23</v>
      </c>
      <c r="I246" t="s">
        <v>10</v>
      </c>
      <c r="J246" t="s">
        <v>15</v>
      </c>
      <c r="K246" t="s">
        <v>22</v>
      </c>
    </row>
    <row r="247" spans="1:11" ht="14.5" customHeight="1" x14ac:dyDescent="0.35">
      <c r="A247" t="s">
        <v>273</v>
      </c>
      <c r="B247">
        <v>1988</v>
      </c>
      <c r="C247" t="s">
        <v>29</v>
      </c>
      <c r="D247">
        <v>12</v>
      </c>
      <c r="E247" s="7">
        <f t="shared" si="6"/>
        <v>32489</v>
      </c>
      <c r="F247" s="7" t="str">
        <f t="shared" si="7"/>
        <v>34Years</v>
      </c>
      <c r="G247">
        <v>3</v>
      </c>
      <c r="H247" s="14">
        <v>2373.3000000000002</v>
      </c>
      <c r="I247" t="s">
        <v>10</v>
      </c>
      <c r="J247" t="s">
        <v>10</v>
      </c>
      <c r="K247" t="s">
        <v>12</v>
      </c>
    </row>
    <row r="248" spans="1:11" ht="14.5" customHeight="1" x14ac:dyDescent="0.35">
      <c r="A248" t="s">
        <v>274</v>
      </c>
      <c r="B248">
        <v>1999</v>
      </c>
      <c r="C248" t="s">
        <v>29</v>
      </c>
      <c r="D248">
        <v>17</v>
      </c>
      <c r="E248" s="7">
        <f t="shared" si="6"/>
        <v>36511</v>
      </c>
      <c r="F248" s="7" t="str">
        <f t="shared" si="7"/>
        <v>23Years</v>
      </c>
      <c r="G248">
        <v>0</v>
      </c>
      <c r="H248" s="14">
        <v>2395.17</v>
      </c>
      <c r="I248" t="s">
        <v>10</v>
      </c>
      <c r="J248" t="s">
        <v>15</v>
      </c>
      <c r="K248" t="s">
        <v>275</v>
      </c>
    </row>
    <row r="249" spans="1:11" ht="14.5" customHeight="1" x14ac:dyDescent="0.35">
      <c r="A249" t="s">
        <v>276</v>
      </c>
      <c r="B249">
        <v>1999</v>
      </c>
      <c r="C249" t="s">
        <v>34</v>
      </c>
      <c r="D249">
        <v>10</v>
      </c>
      <c r="E249" s="7">
        <f t="shared" si="6"/>
        <v>36382</v>
      </c>
      <c r="F249" s="7" t="str">
        <f t="shared" si="7"/>
        <v>23Years</v>
      </c>
      <c r="G249">
        <v>0</v>
      </c>
      <c r="H249" s="14">
        <v>2396.1</v>
      </c>
      <c r="I249" t="s">
        <v>10</v>
      </c>
      <c r="J249" t="s">
        <v>15</v>
      </c>
      <c r="K249" t="s">
        <v>165</v>
      </c>
    </row>
    <row r="250" spans="1:11" ht="14.5" customHeight="1" x14ac:dyDescent="0.35">
      <c r="A250" t="s">
        <v>277</v>
      </c>
      <c r="B250">
        <v>2001</v>
      </c>
      <c r="C250" t="s">
        <v>17</v>
      </c>
      <c r="D250">
        <v>3</v>
      </c>
      <c r="E250" s="7">
        <f t="shared" si="6"/>
        <v>37045</v>
      </c>
      <c r="F250" s="7" t="str">
        <f t="shared" si="7"/>
        <v>22Years</v>
      </c>
      <c r="G250">
        <v>0</v>
      </c>
      <c r="H250" s="14">
        <v>2404.73</v>
      </c>
      <c r="I250" t="s">
        <v>10</v>
      </c>
      <c r="J250" t="s">
        <v>11</v>
      </c>
      <c r="K250" t="s">
        <v>22</v>
      </c>
    </row>
    <row r="251" spans="1:11" ht="14.5" customHeight="1" x14ac:dyDescent="0.35">
      <c r="A251" t="s">
        <v>278</v>
      </c>
      <c r="B251">
        <v>1999</v>
      </c>
      <c r="C251" t="s">
        <v>14</v>
      </c>
      <c r="D251">
        <v>12</v>
      </c>
      <c r="E251" s="7">
        <f t="shared" si="6"/>
        <v>36476</v>
      </c>
      <c r="F251" s="7" t="str">
        <f t="shared" si="7"/>
        <v>23Years</v>
      </c>
      <c r="G251">
        <v>1</v>
      </c>
      <c r="H251" s="14">
        <v>2416.96</v>
      </c>
      <c r="I251" t="s">
        <v>10</v>
      </c>
      <c r="J251" t="s">
        <v>10</v>
      </c>
      <c r="K251" t="s">
        <v>41</v>
      </c>
    </row>
    <row r="252" spans="1:11" ht="14.5" customHeight="1" x14ac:dyDescent="0.35">
      <c r="A252" t="s">
        <v>279</v>
      </c>
      <c r="B252">
        <v>1999</v>
      </c>
      <c r="C252" t="s">
        <v>14</v>
      </c>
      <c r="D252">
        <v>21</v>
      </c>
      <c r="E252" s="7">
        <f t="shared" si="6"/>
        <v>36485</v>
      </c>
      <c r="F252" s="7" t="str">
        <f t="shared" si="7"/>
        <v>23Years</v>
      </c>
      <c r="G252">
        <v>1</v>
      </c>
      <c r="H252" s="14">
        <v>2438.06</v>
      </c>
      <c r="I252" t="s">
        <v>10</v>
      </c>
      <c r="J252" t="s">
        <v>10</v>
      </c>
      <c r="K252" t="s">
        <v>12</v>
      </c>
    </row>
    <row r="253" spans="1:11" ht="14.5" customHeight="1" x14ac:dyDescent="0.35">
      <c r="A253" t="s">
        <v>280</v>
      </c>
      <c r="B253">
        <v>2002</v>
      </c>
      <c r="C253" t="s">
        <v>9</v>
      </c>
      <c r="D253">
        <v>29</v>
      </c>
      <c r="E253" s="7">
        <f t="shared" si="6"/>
        <v>37466</v>
      </c>
      <c r="F253" s="7" t="str">
        <f t="shared" si="7"/>
        <v>20Years</v>
      </c>
      <c r="G253">
        <v>0</v>
      </c>
      <c r="H253" s="14">
        <v>2457.21</v>
      </c>
      <c r="I253" t="s">
        <v>10</v>
      </c>
      <c r="J253" t="s">
        <v>15</v>
      </c>
      <c r="K253" t="s">
        <v>246</v>
      </c>
    </row>
    <row r="254" spans="1:11" ht="14.5" customHeight="1" x14ac:dyDescent="0.35">
      <c r="A254" t="s">
        <v>281</v>
      </c>
      <c r="B254">
        <v>1998</v>
      </c>
      <c r="C254" t="s">
        <v>14</v>
      </c>
      <c r="D254">
        <v>19</v>
      </c>
      <c r="E254" s="7">
        <f t="shared" si="6"/>
        <v>36118</v>
      </c>
      <c r="F254" s="7" t="str">
        <f t="shared" si="7"/>
        <v>24Years</v>
      </c>
      <c r="G254">
        <v>0</v>
      </c>
      <c r="H254" s="14">
        <v>2457.5</v>
      </c>
      <c r="I254" t="s">
        <v>10</v>
      </c>
      <c r="J254" t="s">
        <v>15</v>
      </c>
      <c r="K254" t="s">
        <v>41</v>
      </c>
    </row>
    <row r="255" spans="1:11" ht="14.5" customHeight="1" x14ac:dyDescent="0.35">
      <c r="A255" t="s">
        <v>282</v>
      </c>
      <c r="B255">
        <v>2002</v>
      </c>
      <c r="C255" t="s">
        <v>9</v>
      </c>
      <c r="D255">
        <v>11</v>
      </c>
      <c r="E255" s="7">
        <f t="shared" si="6"/>
        <v>37448</v>
      </c>
      <c r="F255" s="7" t="str">
        <f t="shared" si="7"/>
        <v>20Years</v>
      </c>
      <c r="G255">
        <v>0</v>
      </c>
      <c r="H255" s="14">
        <v>2459.7199999999998</v>
      </c>
      <c r="I255" t="s">
        <v>10</v>
      </c>
      <c r="J255" t="s">
        <v>10</v>
      </c>
      <c r="K255" t="s">
        <v>246</v>
      </c>
    </row>
    <row r="256" spans="1:11" ht="14.5" customHeight="1" x14ac:dyDescent="0.35">
      <c r="A256" t="s">
        <v>283</v>
      </c>
      <c r="B256">
        <v>1998</v>
      </c>
      <c r="C256" t="s">
        <v>34</v>
      </c>
      <c r="D256">
        <v>17</v>
      </c>
      <c r="E256" s="7">
        <f t="shared" si="6"/>
        <v>36024</v>
      </c>
      <c r="F256" s="7" t="str">
        <f t="shared" si="7"/>
        <v>24Years</v>
      </c>
      <c r="G256">
        <v>0</v>
      </c>
      <c r="H256" s="14">
        <v>2464.62</v>
      </c>
      <c r="I256" t="s">
        <v>10</v>
      </c>
      <c r="J256" t="s">
        <v>11</v>
      </c>
      <c r="K256" t="s">
        <v>12</v>
      </c>
    </row>
    <row r="257" spans="1:11" ht="14.5" customHeight="1" x14ac:dyDescent="0.35">
      <c r="A257" t="s">
        <v>284</v>
      </c>
      <c r="B257">
        <v>1998</v>
      </c>
      <c r="C257" t="s">
        <v>9</v>
      </c>
      <c r="D257">
        <v>2</v>
      </c>
      <c r="E257" s="7">
        <f t="shared" si="6"/>
        <v>35978</v>
      </c>
      <c r="F257" s="7" t="str">
        <f t="shared" si="7"/>
        <v>24Years</v>
      </c>
      <c r="G257">
        <v>0</v>
      </c>
      <c r="H257" s="14">
        <v>2473.33</v>
      </c>
      <c r="I257" t="s">
        <v>10</v>
      </c>
      <c r="J257" t="s">
        <v>11</v>
      </c>
      <c r="K257" t="s">
        <v>12</v>
      </c>
    </row>
    <row r="258" spans="1:11" ht="14.5" customHeight="1" x14ac:dyDescent="0.35">
      <c r="A258" t="s">
        <v>285</v>
      </c>
      <c r="B258">
        <v>1998</v>
      </c>
      <c r="C258" t="s">
        <v>17</v>
      </c>
      <c r="D258">
        <v>20</v>
      </c>
      <c r="E258" s="7">
        <f t="shared" si="6"/>
        <v>35966</v>
      </c>
      <c r="F258" s="7" t="str">
        <f t="shared" si="7"/>
        <v>24Years</v>
      </c>
      <c r="G258">
        <v>0</v>
      </c>
      <c r="H258" s="14">
        <v>2480.98</v>
      </c>
      <c r="I258" t="s">
        <v>10</v>
      </c>
      <c r="J258" t="s">
        <v>10</v>
      </c>
      <c r="K258" t="s">
        <v>12</v>
      </c>
    </row>
    <row r="259" spans="1:11" ht="14.5" customHeight="1" x14ac:dyDescent="0.35">
      <c r="A259" t="s">
        <v>286</v>
      </c>
      <c r="B259">
        <v>1995</v>
      </c>
      <c r="C259" t="s">
        <v>14</v>
      </c>
      <c r="D259">
        <v>6</v>
      </c>
      <c r="E259" s="7">
        <f t="shared" ref="E259:E322" si="8">DATE(B259,MONTH(1&amp;C259),D259)</f>
        <v>35009</v>
      </c>
      <c r="F259" s="7" t="str">
        <f t="shared" ref="F259:F322" si="9">DATEDIF(E259, "2023-6-8", "Y") &amp; "Years"</f>
        <v>27Years</v>
      </c>
      <c r="G259">
        <v>0</v>
      </c>
      <c r="H259" s="14">
        <v>2483.7399999999998</v>
      </c>
      <c r="I259" t="s">
        <v>11</v>
      </c>
      <c r="J259" t="s">
        <v>10</v>
      </c>
      <c r="K259" t="s">
        <v>12</v>
      </c>
    </row>
    <row r="260" spans="1:11" ht="14.5" customHeight="1" x14ac:dyDescent="0.35">
      <c r="A260" t="s">
        <v>287</v>
      </c>
      <c r="B260">
        <v>1995</v>
      </c>
      <c r="C260" t="s">
        <v>36</v>
      </c>
      <c r="D260">
        <v>14</v>
      </c>
      <c r="E260" s="7">
        <f t="shared" si="8"/>
        <v>34986</v>
      </c>
      <c r="F260" s="7" t="str">
        <f t="shared" si="9"/>
        <v>27Years</v>
      </c>
      <c r="G260">
        <v>0</v>
      </c>
      <c r="H260" s="14">
        <v>2494.02</v>
      </c>
      <c r="I260" t="s">
        <v>11</v>
      </c>
      <c r="J260" t="s">
        <v>15</v>
      </c>
      <c r="K260" t="s">
        <v>41</v>
      </c>
    </row>
    <row r="261" spans="1:11" ht="14.5" customHeight="1" x14ac:dyDescent="0.35">
      <c r="A261" t="s">
        <v>288</v>
      </c>
      <c r="B261">
        <v>1995</v>
      </c>
      <c r="C261" t="s">
        <v>9</v>
      </c>
      <c r="D261">
        <v>9</v>
      </c>
      <c r="E261" s="7">
        <f t="shared" si="8"/>
        <v>34889</v>
      </c>
      <c r="F261" s="7" t="str">
        <f t="shared" si="9"/>
        <v>27Years</v>
      </c>
      <c r="G261">
        <v>0</v>
      </c>
      <c r="H261" s="14">
        <v>2497.04</v>
      </c>
      <c r="I261" t="s">
        <v>11</v>
      </c>
      <c r="J261" t="s">
        <v>11</v>
      </c>
      <c r="K261" t="s">
        <v>12</v>
      </c>
    </row>
    <row r="262" spans="1:11" ht="14.5" customHeight="1" x14ac:dyDescent="0.35">
      <c r="A262" t="s">
        <v>289</v>
      </c>
      <c r="B262">
        <v>1995</v>
      </c>
      <c r="C262" t="s">
        <v>36</v>
      </c>
      <c r="D262">
        <v>15</v>
      </c>
      <c r="E262" s="7">
        <f t="shared" si="8"/>
        <v>34987</v>
      </c>
      <c r="F262" s="7" t="str">
        <f t="shared" si="9"/>
        <v>27Years</v>
      </c>
      <c r="G262">
        <v>0</v>
      </c>
      <c r="H262" s="14">
        <v>2498.41</v>
      </c>
      <c r="I262" t="s">
        <v>11</v>
      </c>
      <c r="J262" t="s">
        <v>11</v>
      </c>
      <c r="K262" t="s">
        <v>12</v>
      </c>
    </row>
    <row r="263" spans="1:11" ht="14.5" customHeight="1" x14ac:dyDescent="0.35">
      <c r="A263" t="s">
        <v>290</v>
      </c>
      <c r="B263">
        <v>2004</v>
      </c>
      <c r="C263" t="s">
        <v>19</v>
      </c>
      <c r="D263">
        <v>6</v>
      </c>
      <c r="E263" s="7">
        <f t="shared" si="8"/>
        <v>38236</v>
      </c>
      <c r="F263" s="7" t="str">
        <f t="shared" si="9"/>
        <v>18Years</v>
      </c>
      <c r="G263">
        <v>0</v>
      </c>
      <c r="H263" s="14">
        <v>2500.9299999999998</v>
      </c>
      <c r="I263" t="s">
        <v>10</v>
      </c>
      <c r="J263" t="s">
        <v>10</v>
      </c>
      <c r="K263" t="s">
        <v>22</v>
      </c>
    </row>
    <row r="264" spans="1:11" ht="14.5" customHeight="1" x14ac:dyDescent="0.35">
      <c r="A264" t="s">
        <v>291</v>
      </c>
      <c r="B264">
        <v>1991</v>
      </c>
      <c r="C264" t="s">
        <v>34</v>
      </c>
      <c r="D264">
        <v>5</v>
      </c>
      <c r="E264" s="7">
        <f t="shared" si="8"/>
        <v>33455</v>
      </c>
      <c r="F264" s="7" t="str">
        <f t="shared" si="9"/>
        <v>31Years</v>
      </c>
      <c r="G264">
        <v>3</v>
      </c>
      <c r="H264" s="14">
        <v>2510.79</v>
      </c>
      <c r="I264" t="s">
        <v>10</v>
      </c>
      <c r="J264" t="s">
        <v>15</v>
      </c>
      <c r="K264" t="s">
        <v>12</v>
      </c>
    </row>
    <row r="265" spans="1:11" ht="14.5" customHeight="1" x14ac:dyDescent="0.35">
      <c r="A265" t="s">
        <v>292</v>
      </c>
      <c r="B265">
        <v>1997</v>
      </c>
      <c r="C265" t="s">
        <v>14</v>
      </c>
      <c r="D265">
        <v>2</v>
      </c>
      <c r="E265" s="7">
        <f t="shared" si="8"/>
        <v>35736</v>
      </c>
      <c r="F265" s="7" t="str">
        <f t="shared" si="9"/>
        <v>25Years</v>
      </c>
      <c r="G265">
        <v>0</v>
      </c>
      <c r="H265" s="14">
        <v>2523.17</v>
      </c>
      <c r="I265" t="s">
        <v>11</v>
      </c>
      <c r="J265" t="s">
        <v>15</v>
      </c>
      <c r="K265" t="s">
        <v>22</v>
      </c>
    </row>
    <row r="266" spans="1:11" ht="14.5" customHeight="1" x14ac:dyDescent="0.35">
      <c r="A266" t="s">
        <v>293</v>
      </c>
      <c r="B266">
        <v>2000</v>
      </c>
      <c r="C266" t="s">
        <v>34</v>
      </c>
      <c r="D266">
        <v>25</v>
      </c>
      <c r="E266" s="7">
        <f t="shared" si="8"/>
        <v>36763</v>
      </c>
      <c r="F266" s="7" t="str">
        <f t="shared" si="9"/>
        <v>22Years</v>
      </c>
      <c r="G266">
        <v>0</v>
      </c>
      <c r="H266" s="14">
        <v>2527.8200000000002</v>
      </c>
      <c r="I266" t="s">
        <v>10</v>
      </c>
      <c r="J266" t="s">
        <v>11</v>
      </c>
      <c r="K266" t="s">
        <v>22</v>
      </c>
    </row>
    <row r="267" spans="1:11" ht="14.5" customHeight="1" x14ac:dyDescent="0.35">
      <c r="A267" t="s">
        <v>294</v>
      </c>
      <c r="B267">
        <v>1997</v>
      </c>
      <c r="C267" t="s">
        <v>9</v>
      </c>
      <c r="D267">
        <v>28</v>
      </c>
      <c r="E267" s="7">
        <f t="shared" si="8"/>
        <v>35639</v>
      </c>
      <c r="F267" s="7" t="str">
        <f t="shared" si="9"/>
        <v>25Years</v>
      </c>
      <c r="G267">
        <v>0</v>
      </c>
      <c r="H267" s="14">
        <v>2534.39</v>
      </c>
      <c r="I267" t="s">
        <v>11</v>
      </c>
      <c r="J267" t="s">
        <v>11</v>
      </c>
      <c r="K267" t="s">
        <v>22</v>
      </c>
    </row>
    <row r="268" spans="1:11" ht="14.5" customHeight="1" x14ac:dyDescent="0.35">
      <c r="A268" t="s">
        <v>295</v>
      </c>
      <c r="B268">
        <v>1990</v>
      </c>
      <c r="C268" t="s">
        <v>36</v>
      </c>
      <c r="D268">
        <v>1</v>
      </c>
      <c r="E268" s="7">
        <f t="shared" si="8"/>
        <v>33147</v>
      </c>
      <c r="F268" s="7" t="str">
        <f t="shared" si="9"/>
        <v>32Years</v>
      </c>
      <c r="G268">
        <v>3</v>
      </c>
      <c r="H268" s="14">
        <v>2540.39</v>
      </c>
      <c r="I268" t="s">
        <v>10</v>
      </c>
      <c r="J268" t="s">
        <v>10</v>
      </c>
      <c r="K268" t="s">
        <v>12</v>
      </c>
    </row>
    <row r="269" spans="1:11" ht="14.5" customHeight="1" x14ac:dyDescent="0.35">
      <c r="A269" t="s">
        <v>296</v>
      </c>
      <c r="B269">
        <v>1991</v>
      </c>
      <c r="C269" t="s">
        <v>14</v>
      </c>
      <c r="D269">
        <v>17</v>
      </c>
      <c r="E269" s="7">
        <f t="shared" si="8"/>
        <v>33559</v>
      </c>
      <c r="F269" s="7" t="str">
        <f t="shared" si="9"/>
        <v>31Years</v>
      </c>
      <c r="G269">
        <v>3</v>
      </c>
      <c r="H269" s="14">
        <v>2545.6799999999998</v>
      </c>
      <c r="I269" t="s">
        <v>10</v>
      </c>
      <c r="J269" t="s">
        <v>15</v>
      </c>
      <c r="K269" t="s">
        <v>12</v>
      </c>
    </row>
    <row r="270" spans="1:11" ht="14.5" customHeight="1" x14ac:dyDescent="0.35">
      <c r="A270" t="s">
        <v>297</v>
      </c>
      <c r="B270">
        <v>2002</v>
      </c>
      <c r="C270" t="s">
        <v>36</v>
      </c>
      <c r="D270">
        <v>11</v>
      </c>
      <c r="E270" s="7">
        <f t="shared" si="8"/>
        <v>37540</v>
      </c>
      <c r="F270" s="7" t="str">
        <f t="shared" si="9"/>
        <v>20Years</v>
      </c>
      <c r="G270">
        <v>2</v>
      </c>
      <c r="H270" s="14">
        <v>2566.4699999999998</v>
      </c>
      <c r="I270" t="s">
        <v>10</v>
      </c>
      <c r="J270" t="s">
        <v>11</v>
      </c>
      <c r="K270" t="s">
        <v>12</v>
      </c>
    </row>
    <row r="271" spans="1:11" ht="14.5" customHeight="1" x14ac:dyDescent="0.35">
      <c r="A271" t="s">
        <v>298</v>
      </c>
      <c r="B271">
        <v>2002</v>
      </c>
      <c r="C271" t="s">
        <v>9</v>
      </c>
      <c r="D271">
        <v>20</v>
      </c>
      <c r="E271" s="7">
        <f t="shared" si="8"/>
        <v>37457</v>
      </c>
      <c r="F271" s="7" t="str">
        <f t="shared" si="9"/>
        <v>20Years</v>
      </c>
      <c r="G271">
        <v>0</v>
      </c>
      <c r="H271" s="14">
        <v>2585.04</v>
      </c>
      <c r="I271" t="s">
        <v>10</v>
      </c>
      <c r="J271" t="s">
        <v>10</v>
      </c>
      <c r="K271" t="s">
        <v>299</v>
      </c>
    </row>
    <row r="272" spans="1:11" ht="14.5" customHeight="1" x14ac:dyDescent="0.35">
      <c r="A272" t="s">
        <v>300</v>
      </c>
      <c r="B272">
        <v>2001</v>
      </c>
      <c r="C272" t="s">
        <v>36</v>
      </c>
      <c r="D272">
        <v>15</v>
      </c>
      <c r="E272" s="7">
        <f t="shared" si="8"/>
        <v>37179</v>
      </c>
      <c r="F272" s="7" t="str">
        <f t="shared" si="9"/>
        <v>21Years</v>
      </c>
      <c r="G272">
        <v>1</v>
      </c>
      <c r="H272" s="14">
        <v>2585.27</v>
      </c>
      <c r="I272" t="s">
        <v>10</v>
      </c>
      <c r="J272" t="s">
        <v>11</v>
      </c>
      <c r="K272" t="s">
        <v>41</v>
      </c>
    </row>
    <row r="273" spans="1:11" ht="14.5" customHeight="1" x14ac:dyDescent="0.35">
      <c r="A273" t="s">
        <v>301</v>
      </c>
      <c r="B273">
        <v>2001</v>
      </c>
      <c r="C273" t="s">
        <v>9</v>
      </c>
      <c r="D273">
        <v>28</v>
      </c>
      <c r="E273" s="7">
        <f t="shared" si="8"/>
        <v>37100</v>
      </c>
      <c r="F273" s="7" t="str">
        <f t="shared" si="9"/>
        <v>21Years</v>
      </c>
      <c r="G273">
        <v>0</v>
      </c>
      <c r="H273" s="14">
        <v>2585.85</v>
      </c>
      <c r="I273" t="s">
        <v>10</v>
      </c>
      <c r="J273" t="s">
        <v>10</v>
      </c>
      <c r="K273" t="s">
        <v>246</v>
      </c>
    </row>
    <row r="274" spans="1:11" ht="14.5" customHeight="1" x14ac:dyDescent="0.35">
      <c r="A274" t="s">
        <v>302</v>
      </c>
      <c r="B274">
        <v>2001</v>
      </c>
      <c r="C274" t="s">
        <v>34</v>
      </c>
      <c r="D274">
        <v>26</v>
      </c>
      <c r="E274" s="7">
        <f t="shared" si="8"/>
        <v>37129</v>
      </c>
      <c r="F274" s="7" t="str">
        <f t="shared" si="9"/>
        <v>21Years</v>
      </c>
      <c r="G274">
        <v>1</v>
      </c>
      <c r="H274" s="14">
        <v>2597.7800000000002</v>
      </c>
      <c r="I274" t="s">
        <v>10</v>
      </c>
      <c r="J274" t="s">
        <v>15</v>
      </c>
      <c r="K274" t="s">
        <v>41</v>
      </c>
    </row>
    <row r="275" spans="1:11" ht="14.5" customHeight="1" x14ac:dyDescent="0.35">
      <c r="A275" t="s">
        <v>303</v>
      </c>
      <c r="B275">
        <v>1997</v>
      </c>
      <c r="C275" t="s">
        <v>34</v>
      </c>
      <c r="D275">
        <v>26</v>
      </c>
      <c r="E275" s="7">
        <f t="shared" si="8"/>
        <v>35668</v>
      </c>
      <c r="F275" s="7" t="str">
        <f t="shared" si="9"/>
        <v>25Years</v>
      </c>
      <c r="G275">
        <v>0</v>
      </c>
      <c r="H275" s="14">
        <v>2632.99</v>
      </c>
      <c r="I275" t="s">
        <v>10</v>
      </c>
      <c r="J275" t="s">
        <v>15</v>
      </c>
      <c r="K275" t="s">
        <v>41</v>
      </c>
    </row>
    <row r="276" spans="1:11" ht="14.5" customHeight="1" x14ac:dyDescent="0.35">
      <c r="A276" t="s">
        <v>304</v>
      </c>
      <c r="B276">
        <v>2000</v>
      </c>
      <c r="C276" t="s">
        <v>17</v>
      </c>
      <c r="D276">
        <v>24</v>
      </c>
      <c r="E276" s="7">
        <f t="shared" si="8"/>
        <v>36701</v>
      </c>
      <c r="F276" s="7" t="str">
        <f t="shared" si="9"/>
        <v>22Years</v>
      </c>
      <c r="G276">
        <v>1</v>
      </c>
      <c r="H276" s="14">
        <v>2639.04</v>
      </c>
      <c r="I276" t="s">
        <v>10</v>
      </c>
      <c r="J276" t="s">
        <v>10</v>
      </c>
      <c r="K276" t="s">
        <v>22</v>
      </c>
    </row>
    <row r="277" spans="1:11" ht="14.5" customHeight="1" x14ac:dyDescent="0.35">
      <c r="A277" t="s">
        <v>305</v>
      </c>
      <c r="B277">
        <v>2000</v>
      </c>
      <c r="C277" t="s">
        <v>29</v>
      </c>
      <c r="D277">
        <v>9</v>
      </c>
      <c r="E277" s="7">
        <f t="shared" si="8"/>
        <v>36869</v>
      </c>
      <c r="F277" s="7" t="str">
        <f t="shared" si="9"/>
        <v>22Years</v>
      </c>
      <c r="G277">
        <v>1</v>
      </c>
      <c r="H277" s="14">
        <v>2643.27</v>
      </c>
      <c r="I277" t="s">
        <v>10</v>
      </c>
      <c r="J277" t="s">
        <v>15</v>
      </c>
      <c r="K277" t="s">
        <v>22</v>
      </c>
    </row>
    <row r="278" spans="1:11" ht="14.5" customHeight="1" x14ac:dyDescent="0.35">
      <c r="A278" t="s">
        <v>306</v>
      </c>
      <c r="B278">
        <v>1996</v>
      </c>
      <c r="C278" t="s">
        <v>34</v>
      </c>
      <c r="D278">
        <v>5</v>
      </c>
      <c r="E278" s="7">
        <f t="shared" si="8"/>
        <v>35282</v>
      </c>
      <c r="F278" s="7" t="str">
        <f t="shared" si="9"/>
        <v>26Years</v>
      </c>
      <c r="G278">
        <v>0</v>
      </c>
      <c r="H278" s="14">
        <v>2680.95</v>
      </c>
      <c r="I278" t="s">
        <v>11</v>
      </c>
      <c r="J278" t="s">
        <v>10</v>
      </c>
      <c r="K278" t="s">
        <v>22</v>
      </c>
    </row>
    <row r="279" spans="1:11" ht="14.5" customHeight="1" x14ac:dyDescent="0.35">
      <c r="A279" t="s">
        <v>307</v>
      </c>
      <c r="B279">
        <v>1994</v>
      </c>
      <c r="C279" t="s">
        <v>19</v>
      </c>
      <c r="D279">
        <v>17</v>
      </c>
      <c r="E279" s="7">
        <f t="shared" si="8"/>
        <v>34594</v>
      </c>
      <c r="F279" s="7" t="str">
        <f t="shared" si="9"/>
        <v>28Years</v>
      </c>
      <c r="G279">
        <v>0</v>
      </c>
      <c r="H279" s="14">
        <v>2684.69</v>
      </c>
      <c r="I279" t="s">
        <v>10</v>
      </c>
      <c r="J279" t="s">
        <v>10</v>
      </c>
      <c r="K279" t="s">
        <v>12</v>
      </c>
    </row>
    <row r="280" spans="1:11" ht="14.5" customHeight="1" x14ac:dyDescent="0.35">
      <c r="A280" t="s">
        <v>308</v>
      </c>
      <c r="B280">
        <v>1994</v>
      </c>
      <c r="C280" t="s">
        <v>36</v>
      </c>
      <c r="D280">
        <v>2</v>
      </c>
      <c r="E280" s="7">
        <f t="shared" si="8"/>
        <v>34609</v>
      </c>
      <c r="F280" s="7" t="str">
        <f t="shared" si="9"/>
        <v>28Years</v>
      </c>
      <c r="G280">
        <v>0</v>
      </c>
      <c r="H280" s="14">
        <v>2689.5</v>
      </c>
      <c r="I280" t="s">
        <v>11</v>
      </c>
      <c r="J280" t="s">
        <v>10</v>
      </c>
      <c r="K280" t="s">
        <v>12</v>
      </c>
    </row>
    <row r="281" spans="1:11" ht="14.5" customHeight="1" x14ac:dyDescent="0.35">
      <c r="A281" t="s">
        <v>309</v>
      </c>
      <c r="B281">
        <v>1999</v>
      </c>
      <c r="C281" t="s">
        <v>17</v>
      </c>
      <c r="D281">
        <v>11</v>
      </c>
      <c r="E281" s="7">
        <f t="shared" si="8"/>
        <v>36322</v>
      </c>
      <c r="F281" s="7" t="str">
        <f t="shared" si="9"/>
        <v>23Years</v>
      </c>
      <c r="G281">
        <v>0</v>
      </c>
      <c r="H281" s="14">
        <v>2690.11</v>
      </c>
      <c r="I281" t="s">
        <v>10</v>
      </c>
      <c r="J281" t="s">
        <v>10</v>
      </c>
      <c r="K281" t="s">
        <v>22</v>
      </c>
    </row>
    <row r="282" spans="1:11" ht="14.5" customHeight="1" x14ac:dyDescent="0.35">
      <c r="A282" t="s">
        <v>310</v>
      </c>
      <c r="B282">
        <v>1996</v>
      </c>
      <c r="C282" t="s">
        <v>17</v>
      </c>
      <c r="D282">
        <v>13</v>
      </c>
      <c r="E282" s="7">
        <f t="shared" si="8"/>
        <v>35229</v>
      </c>
      <c r="F282" s="7" t="str">
        <f t="shared" si="9"/>
        <v>26Years</v>
      </c>
      <c r="G282">
        <v>0</v>
      </c>
      <c r="H282" s="14">
        <v>2699.57</v>
      </c>
      <c r="I282" t="s">
        <v>10</v>
      </c>
      <c r="J282" t="s">
        <v>15</v>
      </c>
      <c r="K282" t="s">
        <v>22</v>
      </c>
    </row>
    <row r="283" spans="1:11" ht="14.5" customHeight="1" x14ac:dyDescent="0.35">
      <c r="A283" t="s">
        <v>311</v>
      </c>
      <c r="B283">
        <v>2003</v>
      </c>
      <c r="C283" t="s">
        <v>9</v>
      </c>
      <c r="D283">
        <v>17</v>
      </c>
      <c r="E283" s="7">
        <f t="shared" si="8"/>
        <v>37819</v>
      </c>
      <c r="F283" s="7" t="str">
        <f t="shared" si="9"/>
        <v>19Years</v>
      </c>
      <c r="G283">
        <v>1</v>
      </c>
      <c r="H283" s="14">
        <v>2709.11</v>
      </c>
      <c r="I283" t="s">
        <v>10</v>
      </c>
      <c r="J283" t="s">
        <v>10</v>
      </c>
      <c r="K283" t="s">
        <v>22</v>
      </c>
    </row>
    <row r="284" spans="1:11" ht="14.5" customHeight="1" x14ac:dyDescent="0.35">
      <c r="A284" t="s">
        <v>312</v>
      </c>
      <c r="B284">
        <v>2003</v>
      </c>
      <c r="C284" t="s">
        <v>14</v>
      </c>
      <c r="D284">
        <v>21</v>
      </c>
      <c r="E284" s="7">
        <f t="shared" si="8"/>
        <v>37946</v>
      </c>
      <c r="F284" s="7" t="str">
        <f t="shared" si="9"/>
        <v>19Years</v>
      </c>
      <c r="G284">
        <v>1</v>
      </c>
      <c r="H284" s="14">
        <v>2709.24</v>
      </c>
      <c r="I284" t="s">
        <v>10</v>
      </c>
      <c r="J284" t="s">
        <v>10</v>
      </c>
      <c r="K284" t="s">
        <v>22</v>
      </c>
    </row>
    <row r="285" spans="1:11" ht="14.5" customHeight="1" x14ac:dyDescent="0.35">
      <c r="A285" t="s">
        <v>313</v>
      </c>
      <c r="B285">
        <v>2003</v>
      </c>
      <c r="C285" t="s">
        <v>29</v>
      </c>
      <c r="D285">
        <v>1</v>
      </c>
      <c r="E285" s="7">
        <f t="shared" si="8"/>
        <v>37956</v>
      </c>
      <c r="F285" s="7" t="str">
        <f t="shared" si="9"/>
        <v>19Years</v>
      </c>
      <c r="G285">
        <v>1</v>
      </c>
      <c r="H285" s="14">
        <v>2710.83</v>
      </c>
      <c r="I285" t="s">
        <v>10</v>
      </c>
      <c r="J285" t="s">
        <v>11</v>
      </c>
      <c r="K285" t="s">
        <v>22</v>
      </c>
    </row>
    <row r="286" spans="1:11" ht="14.5" customHeight="1" x14ac:dyDescent="0.35">
      <c r="A286" t="s">
        <v>314</v>
      </c>
      <c r="B286">
        <v>2003</v>
      </c>
      <c r="C286" t="s">
        <v>34</v>
      </c>
      <c r="D286">
        <v>6</v>
      </c>
      <c r="E286" s="7">
        <f t="shared" si="8"/>
        <v>37839</v>
      </c>
      <c r="F286" s="7" t="str">
        <f t="shared" si="9"/>
        <v>19Years</v>
      </c>
      <c r="G286">
        <v>1</v>
      </c>
      <c r="H286" s="14">
        <v>2719.28</v>
      </c>
      <c r="I286" t="s">
        <v>10</v>
      </c>
      <c r="J286" t="s">
        <v>10</v>
      </c>
      <c r="K286" t="s">
        <v>22</v>
      </c>
    </row>
    <row r="287" spans="1:11" ht="14.5" customHeight="1" x14ac:dyDescent="0.35">
      <c r="A287" t="s">
        <v>315</v>
      </c>
      <c r="B287">
        <v>1997</v>
      </c>
      <c r="C287" t="s">
        <v>36</v>
      </c>
      <c r="D287">
        <v>30</v>
      </c>
      <c r="E287" s="7">
        <f t="shared" si="8"/>
        <v>35733</v>
      </c>
      <c r="F287" s="7" t="str">
        <f t="shared" si="9"/>
        <v>25Years</v>
      </c>
      <c r="G287">
        <v>0</v>
      </c>
      <c r="H287" s="14">
        <v>2721.32</v>
      </c>
      <c r="I287" t="s">
        <v>15</v>
      </c>
      <c r="J287" t="s">
        <v>11</v>
      </c>
      <c r="K287" t="s">
        <v>275</v>
      </c>
    </row>
    <row r="288" spans="1:11" ht="14.5" customHeight="1" x14ac:dyDescent="0.35">
      <c r="A288" t="s">
        <v>316</v>
      </c>
      <c r="B288">
        <v>1988</v>
      </c>
      <c r="C288" t="s">
        <v>34</v>
      </c>
      <c r="D288">
        <v>20</v>
      </c>
      <c r="E288" s="7">
        <f t="shared" si="8"/>
        <v>32375</v>
      </c>
      <c r="F288" s="7" t="str">
        <f t="shared" si="9"/>
        <v>34Years</v>
      </c>
      <c r="G288">
        <v>3</v>
      </c>
      <c r="H288" s="14">
        <v>2726.06</v>
      </c>
      <c r="I288" t="s">
        <v>10</v>
      </c>
      <c r="J288" t="s">
        <v>10</v>
      </c>
      <c r="K288" t="s">
        <v>12</v>
      </c>
    </row>
    <row r="289" spans="1:11" ht="14.5" customHeight="1" x14ac:dyDescent="0.35">
      <c r="A289" t="s">
        <v>317</v>
      </c>
      <c r="B289">
        <v>1997</v>
      </c>
      <c r="C289" t="s">
        <v>36</v>
      </c>
      <c r="D289">
        <v>6</v>
      </c>
      <c r="E289" s="7">
        <f t="shared" si="8"/>
        <v>35709</v>
      </c>
      <c r="F289" s="7" t="str">
        <f t="shared" si="9"/>
        <v>25Years</v>
      </c>
      <c r="G289">
        <v>0</v>
      </c>
      <c r="H289" s="14">
        <v>2727.4</v>
      </c>
      <c r="I289" t="s">
        <v>11</v>
      </c>
      <c r="J289" t="s">
        <v>11</v>
      </c>
      <c r="K289" t="s">
        <v>167</v>
      </c>
    </row>
    <row r="290" spans="1:11" ht="14.5" customHeight="1" x14ac:dyDescent="0.35">
      <c r="A290" t="s">
        <v>318</v>
      </c>
      <c r="B290">
        <v>2003</v>
      </c>
      <c r="C290" t="s">
        <v>29</v>
      </c>
      <c r="D290">
        <v>3</v>
      </c>
      <c r="E290" s="7">
        <f t="shared" si="8"/>
        <v>37958</v>
      </c>
      <c r="F290" s="7" t="str">
        <f t="shared" si="9"/>
        <v>19Years</v>
      </c>
      <c r="G290">
        <v>1</v>
      </c>
      <c r="H290" s="14">
        <v>2730.11</v>
      </c>
      <c r="I290" t="s">
        <v>10</v>
      </c>
      <c r="J290" t="s">
        <v>11</v>
      </c>
      <c r="K290" t="s">
        <v>22</v>
      </c>
    </row>
    <row r="291" spans="1:11" ht="14.5" customHeight="1" x14ac:dyDescent="0.35">
      <c r="A291" t="s">
        <v>319</v>
      </c>
      <c r="B291">
        <v>2000</v>
      </c>
      <c r="C291" t="s">
        <v>29</v>
      </c>
      <c r="D291">
        <v>17</v>
      </c>
      <c r="E291" s="7">
        <f t="shared" si="8"/>
        <v>36877</v>
      </c>
      <c r="F291" s="7" t="str">
        <f t="shared" si="9"/>
        <v>22Years</v>
      </c>
      <c r="G291">
        <v>0</v>
      </c>
      <c r="H291" s="14">
        <v>2731.91</v>
      </c>
      <c r="I291" t="s">
        <v>10</v>
      </c>
      <c r="J291" t="s">
        <v>11</v>
      </c>
      <c r="K291" t="s">
        <v>246</v>
      </c>
    </row>
    <row r="292" spans="1:11" ht="14.5" customHeight="1" x14ac:dyDescent="0.35">
      <c r="A292" t="s">
        <v>320</v>
      </c>
      <c r="B292">
        <v>2000</v>
      </c>
      <c r="C292" t="s">
        <v>36</v>
      </c>
      <c r="D292">
        <v>3</v>
      </c>
      <c r="E292" s="7">
        <f t="shared" si="8"/>
        <v>36802</v>
      </c>
      <c r="F292" s="7" t="str">
        <f t="shared" si="9"/>
        <v>22Years</v>
      </c>
      <c r="G292">
        <v>0</v>
      </c>
      <c r="H292" s="14">
        <v>2741.95</v>
      </c>
      <c r="I292" t="s">
        <v>10</v>
      </c>
      <c r="J292" t="s">
        <v>11</v>
      </c>
      <c r="K292" t="s">
        <v>246</v>
      </c>
    </row>
    <row r="293" spans="1:11" ht="14.5" customHeight="1" x14ac:dyDescent="0.35">
      <c r="A293" t="s">
        <v>321</v>
      </c>
      <c r="B293">
        <v>2000</v>
      </c>
      <c r="C293" t="s">
        <v>36</v>
      </c>
      <c r="D293">
        <v>11</v>
      </c>
      <c r="E293" s="7">
        <f t="shared" si="8"/>
        <v>36810</v>
      </c>
      <c r="F293" s="7" t="str">
        <f t="shared" si="9"/>
        <v>22Years</v>
      </c>
      <c r="G293">
        <v>0</v>
      </c>
      <c r="H293" s="14">
        <v>2755.02</v>
      </c>
      <c r="I293" t="s">
        <v>10</v>
      </c>
      <c r="J293" t="s">
        <v>15</v>
      </c>
      <c r="K293" t="s">
        <v>246</v>
      </c>
    </row>
    <row r="294" spans="1:11" ht="14.5" customHeight="1" x14ac:dyDescent="0.35">
      <c r="A294" t="s">
        <v>322</v>
      </c>
      <c r="B294">
        <v>1997</v>
      </c>
      <c r="C294" t="s">
        <v>34</v>
      </c>
      <c r="D294">
        <v>10</v>
      </c>
      <c r="E294" s="7">
        <f t="shared" si="8"/>
        <v>35652</v>
      </c>
      <c r="F294" s="7" t="str">
        <f t="shared" si="9"/>
        <v>25Years</v>
      </c>
      <c r="G294">
        <v>0</v>
      </c>
      <c r="H294" s="14">
        <v>2758.99</v>
      </c>
      <c r="I294" t="s">
        <v>10</v>
      </c>
      <c r="J294" t="s">
        <v>15</v>
      </c>
      <c r="K294" t="s">
        <v>22</v>
      </c>
    </row>
    <row r="295" spans="1:11" ht="14.5" customHeight="1" x14ac:dyDescent="0.35">
      <c r="A295" t="s">
        <v>323</v>
      </c>
      <c r="B295">
        <v>2004</v>
      </c>
      <c r="C295" t="s">
        <v>14</v>
      </c>
      <c r="D295">
        <v>14</v>
      </c>
      <c r="E295" s="7">
        <f t="shared" si="8"/>
        <v>38305</v>
      </c>
      <c r="F295" s="7" t="str">
        <f t="shared" si="9"/>
        <v>18Years</v>
      </c>
      <c r="G295">
        <v>0</v>
      </c>
      <c r="H295" s="14">
        <v>2773.46</v>
      </c>
      <c r="I295" t="s">
        <v>10</v>
      </c>
      <c r="J295" t="s">
        <v>15</v>
      </c>
      <c r="K295" t="s">
        <v>299</v>
      </c>
    </row>
    <row r="296" spans="1:11" ht="14.5" customHeight="1" x14ac:dyDescent="0.35">
      <c r="A296" t="s">
        <v>30</v>
      </c>
      <c r="B296">
        <v>1999</v>
      </c>
      <c r="C296" t="s">
        <v>17</v>
      </c>
      <c r="D296">
        <v>9</v>
      </c>
      <c r="E296" s="7">
        <f t="shared" si="8"/>
        <v>36320</v>
      </c>
      <c r="F296" s="7" t="str">
        <f t="shared" si="9"/>
        <v>23Years</v>
      </c>
      <c r="G296">
        <v>1</v>
      </c>
      <c r="H296" s="14">
        <v>2775.19</v>
      </c>
      <c r="I296" t="s">
        <v>10</v>
      </c>
      <c r="J296" t="s">
        <v>15</v>
      </c>
      <c r="K296" t="s">
        <v>22</v>
      </c>
    </row>
    <row r="297" spans="1:11" ht="14.5" customHeight="1" x14ac:dyDescent="0.35">
      <c r="A297" t="s">
        <v>324</v>
      </c>
      <c r="B297">
        <v>1999</v>
      </c>
      <c r="C297" t="s">
        <v>34</v>
      </c>
      <c r="D297">
        <v>29</v>
      </c>
      <c r="E297" s="7">
        <f t="shared" si="8"/>
        <v>36401</v>
      </c>
      <c r="F297" s="7" t="str">
        <f t="shared" si="9"/>
        <v>23Years</v>
      </c>
      <c r="G297">
        <v>1</v>
      </c>
      <c r="H297" s="14">
        <v>2775.19</v>
      </c>
      <c r="I297" t="s">
        <v>10</v>
      </c>
      <c r="J297" t="s">
        <v>15</v>
      </c>
      <c r="K297" t="s">
        <v>22</v>
      </c>
    </row>
    <row r="298" spans="1:11" ht="14.5" customHeight="1" x14ac:dyDescent="0.35">
      <c r="A298" t="s">
        <v>325</v>
      </c>
      <c r="B298">
        <v>1999</v>
      </c>
      <c r="C298" t="s">
        <v>29</v>
      </c>
      <c r="D298">
        <v>24</v>
      </c>
      <c r="E298" s="7">
        <f t="shared" si="8"/>
        <v>36518</v>
      </c>
      <c r="F298" s="7" t="str">
        <f t="shared" si="9"/>
        <v>23Years</v>
      </c>
      <c r="G298">
        <v>1</v>
      </c>
      <c r="H298" s="14">
        <v>2789.06</v>
      </c>
      <c r="I298" t="s">
        <v>10</v>
      </c>
      <c r="J298" t="s">
        <v>11</v>
      </c>
      <c r="K298" t="s">
        <v>22</v>
      </c>
    </row>
    <row r="299" spans="1:11" ht="14.5" customHeight="1" x14ac:dyDescent="0.35">
      <c r="A299" t="s">
        <v>326</v>
      </c>
      <c r="B299">
        <v>2004</v>
      </c>
      <c r="C299" t="s">
        <v>34</v>
      </c>
      <c r="D299">
        <v>4</v>
      </c>
      <c r="E299" s="7">
        <f t="shared" si="8"/>
        <v>38203</v>
      </c>
      <c r="F299" s="7" t="str">
        <f t="shared" si="9"/>
        <v>18Years</v>
      </c>
      <c r="G299">
        <v>2</v>
      </c>
      <c r="H299" s="14">
        <v>2801.26</v>
      </c>
      <c r="I299" t="s">
        <v>10</v>
      </c>
      <c r="J299" t="s">
        <v>11</v>
      </c>
      <c r="K299" t="s">
        <v>12</v>
      </c>
    </row>
    <row r="300" spans="1:11" ht="14.5" customHeight="1" x14ac:dyDescent="0.35">
      <c r="A300" t="s">
        <v>327</v>
      </c>
      <c r="B300">
        <v>2003</v>
      </c>
      <c r="C300" t="s">
        <v>19</v>
      </c>
      <c r="D300">
        <v>23</v>
      </c>
      <c r="E300" s="7">
        <f t="shared" si="8"/>
        <v>37887</v>
      </c>
      <c r="F300" s="7" t="str">
        <f t="shared" si="9"/>
        <v>19Years</v>
      </c>
      <c r="G300">
        <v>2</v>
      </c>
      <c r="H300" s="14">
        <v>2803.7</v>
      </c>
      <c r="I300" t="s">
        <v>10</v>
      </c>
      <c r="J300" t="s">
        <v>15</v>
      </c>
      <c r="K300" t="s">
        <v>22</v>
      </c>
    </row>
    <row r="301" spans="1:11" ht="14.5" customHeight="1" x14ac:dyDescent="0.35">
      <c r="A301" t="s">
        <v>328</v>
      </c>
      <c r="B301">
        <v>2000</v>
      </c>
      <c r="C301" t="s">
        <v>36</v>
      </c>
      <c r="D301">
        <v>1</v>
      </c>
      <c r="E301" s="7">
        <f t="shared" si="8"/>
        <v>36800</v>
      </c>
      <c r="F301" s="7" t="str">
        <f t="shared" si="9"/>
        <v>22Years</v>
      </c>
      <c r="G301">
        <v>0</v>
      </c>
      <c r="H301" s="14">
        <v>2819.51</v>
      </c>
      <c r="I301" t="s">
        <v>10</v>
      </c>
      <c r="J301" t="s">
        <v>11</v>
      </c>
      <c r="K301" t="s">
        <v>41</v>
      </c>
    </row>
    <row r="302" spans="1:11" ht="14.5" customHeight="1" x14ac:dyDescent="0.35">
      <c r="A302" t="s">
        <v>329</v>
      </c>
      <c r="B302">
        <v>1998</v>
      </c>
      <c r="C302" t="s">
        <v>14</v>
      </c>
      <c r="D302">
        <v>15</v>
      </c>
      <c r="E302" s="7">
        <f t="shared" si="8"/>
        <v>36114</v>
      </c>
      <c r="F302" s="7" t="str">
        <f t="shared" si="9"/>
        <v>24Years</v>
      </c>
      <c r="G302">
        <v>0</v>
      </c>
      <c r="H302" s="14">
        <v>2842.76</v>
      </c>
      <c r="I302" t="s">
        <v>10</v>
      </c>
      <c r="J302" t="s">
        <v>11</v>
      </c>
      <c r="K302" t="s">
        <v>22</v>
      </c>
    </row>
    <row r="303" spans="1:11" ht="14.5" customHeight="1" x14ac:dyDescent="0.35">
      <c r="A303" t="s">
        <v>330</v>
      </c>
      <c r="B303">
        <v>1998</v>
      </c>
      <c r="C303" t="s">
        <v>17</v>
      </c>
      <c r="D303">
        <v>17</v>
      </c>
      <c r="E303" s="7">
        <f t="shared" si="8"/>
        <v>35963</v>
      </c>
      <c r="F303" s="7" t="str">
        <f t="shared" si="9"/>
        <v>24Years</v>
      </c>
      <c r="G303">
        <v>0</v>
      </c>
      <c r="H303" s="14">
        <v>2850.68</v>
      </c>
      <c r="I303" t="s">
        <v>10</v>
      </c>
      <c r="J303" t="s">
        <v>11</v>
      </c>
      <c r="K303" t="s">
        <v>22</v>
      </c>
    </row>
    <row r="304" spans="1:11" ht="14.5" customHeight="1" x14ac:dyDescent="0.35">
      <c r="A304" t="s">
        <v>331</v>
      </c>
      <c r="B304">
        <v>1998</v>
      </c>
      <c r="C304" t="s">
        <v>19</v>
      </c>
      <c r="D304">
        <v>4</v>
      </c>
      <c r="E304" s="7">
        <f t="shared" si="8"/>
        <v>36042</v>
      </c>
      <c r="F304" s="7" t="str">
        <f t="shared" si="9"/>
        <v>24Years</v>
      </c>
      <c r="G304">
        <v>0</v>
      </c>
      <c r="H304" s="14">
        <v>2855.44</v>
      </c>
      <c r="I304" t="s">
        <v>10</v>
      </c>
      <c r="J304" t="s">
        <v>11</v>
      </c>
      <c r="K304" t="s">
        <v>22</v>
      </c>
    </row>
    <row r="305" spans="1:11" ht="14.5" customHeight="1" x14ac:dyDescent="0.35">
      <c r="A305" t="s">
        <v>332</v>
      </c>
      <c r="B305">
        <v>1993</v>
      </c>
      <c r="C305" t="s">
        <v>14</v>
      </c>
      <c r="D305">
        <v>1</v>
      </c>
      <c r="E305" s="7">
        <f t="shared" si="8"/>
        <v>34274</v>
      </c>
      <c r="F305" s="7" t="str">
        <f t="shared" si="9"/>
        <v>29Years</v>
      </c>
      <c r="G305">
        <v>0</v>
      </c>
      <c r="H305" s="14">
        <v>2866.09</v>
      </c>
      <c r="I305" t="s">
        <v>11</v>
      </c>
      <c r="J305" t="s">
        <v>11</v>
      </c>
      <c r="K305" t="s">
        <v>41</v>
      </c>
    </row>
    <row r="306" spans="1:11" ht="14.5" customHeight="1" x14ac:dyDescent="0.35">
      <c r="A306" t="s">
        <v>333</v>
      </c>
      <c r="B306">
        <v>1993</v>
      </c>
      <c r="C306" t="s">
        <v>34</v>
      </c>
      <c r="D306">
        <v>12</v>
      </c>
      <c r="E306" s="7">
        <f t="shared" si="8"/>
        <v>34193</v>
      </c>
      <c r="F306" s="7" t="str">
        <f t="shared" si="9"/>
        <v>29Years</v>
      </c>
      <c r="G306">
        <v>0</v>
      </c>
      <c r="H306" s="14">
        <v>2867.12</v>
      </c>
      <c r="I306" t="s">
        <v>15</v>
      </c>
      <c r="J306" t="s">
        <v>11</v>
      </c>
      <c r="K306" t="s">
        <v>12</v>
      </c>
    </row>
    <row r="307" spans="1:11" ht="14.5" customHeight="1" x14ac:dyDescent="0.35">
      <c r="A307" t="s">
        <v>334</v>
      </c>
      <c r="B307">
        <v>1996</v>
      </c>
      <c r="C307" t="s">
        <v>17</v>
      </c>
      <c r="D307">
        <v>21</v>
      </c>
      <c r="E307" s="7">
        <f t="shared" si="8"/>
        <v>35237</v>
      </c>
      <c r="F307" s="7" t="str">
        <f t="shared" si="9"/>
        <v>26Years</v>
      </c>
      <c r="G307">
        <v>0</v>
      </c>
      <c r="H307" s="14">
        <v>2897.32</v>
      </c>
      <c r="I307" t="s">
        <v>11</v>
      </c>
      <c r="J307" t="s">
        <v>11</v>
      </c>
      <c r="K307" t="s">
        <v>167</v>
      </c>
    </row>
    <row r="308" spans="1:11" ht="14.5" customHeight="1" x14ac:dyDescent="0.35">
      <c r="A308" t="s">
        <v>335</v>
      </c>
      <c r="B308">
        <v>2000</v>
      </c>
      <c r="C308" t="s">
        <v>9</v>
      </c>
      <c r="D308">
        <v>14</v>
      </c>
      <c r="E308" s="7">
        <f t="shared" si="8"/>
        <v>36721</v>
      </c>
      <c r="F308" s="7" t="str">
        <f t="shared" si="9"/>
        <v>22Years</v>
      </c>
      <c r="G308">
        <v>0</v>
      </c>
      <c r="H308" s="14">
        <v>2897.46</v>
      </c>
      <c r="I308" t="s">
        <v>10</v>
      </c>
      <c r="J308" t="s">
        <v>15</v>
      </c>
      <c r="K308" t="s">
        <v>22</v>
      </c>
    </row>
    <row r="309" spans="1:11" ht="14.5" customHeight="1" x14ac:dyDescent="0.35">
      <c r="A309" t="s">
        <v>336</v>
      </c>
      <c r="B309">
        <v>1999</v>
      </c>
      <c r="C309" t="s">
        <v>14</v>
      </c>
      <c r="D309">
        <v>1</v>
      </c>
      <c r="E309" s="7">
        <f t="shared" si="8"/>
        <v>36465</v>
      </c>
      <c r="F309" s="7" t="str">
        <f t="shared" si="9"/>
        <v>23Years</v>
      </c>
      <c r="G309">
        <v>0</v>
      </c>
      <c r="H309" s="14">
        <v>2899.49</v>
      </c>
      <c r="I309" t="s">
        <v>10</v>
      </c>
      <c r="J309" t="s">
        <v>10</v>
      </c>
      <c r="K309" t="s">
        <v>246</v>
      </c>
    </row>
    <row r="310" spans="1:11" ht="14.5" customHeight="1" x14ac:dyDescent="0.35">
      <c r="A310" t="s">
        <v>337</v>
      </c>
      <c r="B310">
        <v>1996</v>
      </c>
      <c r="C310" t="s">
        <v>36</v>
      </c>
      <c r="D310">
        <v>24</v>
      </c>
      <c r="E310" s="7">
        <f t="shared" si="8"/>
        <v>35362</v>
      </c>
      <c r="F310" s="7" t="str">
        <f t="shared" si="9"/>
        <v>26Years</v>
      </c>
      <c r="G310">
        <v>1</v>
      </c>
      <c r="H310" s="14">
        <v>2902.91</v>
      </c>
      <c r="I310" t="s">
        <v>10</v>
      </c>
      <c r="J310" t="s">
        <v>10</v>
      </c>
      <c r="K310" t="s">
        <v>12</v>
      </c>
    </row>
    <row r="311" spans="1:11" ht="14.5" customHeight="1" x14ac:dyDescent="0.35">
      <c r="A311" t="s">
        <v>338</v>
      </c>
      <c r="B311">
        <v>1996</v>
      </c>
      <c r="C311" t="s">
        <v>17</v>
      </c>
      <c r="D311">
        <v>13</v>
      </c>
      <c r="E311" s="7">
        <f t="shared" si="8"/>
        <v>35229</v>
      </c>
      <c r="F311" s="7" t="str">
        <f t="shared" si="9"/>
        <v>26Years</v>
      </c>
      <c r="G311">
        <v>1</v>
      </c>
      <c r="H311" s="14">
        <v>2904.09</v>
      </c>
      <c r="I311" t="s">
        <v>10</v>
      </c>
      <c r="J311" t="s">
        <v>10</v>
      </c>
      <c r="K311" t="s">
        <v>41</v>
      </c>
    </row>
    <row r="312" spans="1:11" ht="14.5" customHeight="1" x14ac:dyDescent="0.35">
      <c r="A312" t="s">
        <v>339</v>
      </c>
      <c r="B312">
        <v>2003</v>
      </c>
      <c r="C312" t="s">
        <v>17</v>
      </c>
      <c r="D312">
        <v>5</v>
      </c>
      <c r="E312" s="7">
        <f t="shared" si="8"/>
        <v>37777</v>
      </c>
      <c r="F312" s="7" t="str">
        <f t="shared" si="9"/>
        <v>20Years</v>
      </c>
      <c r="G312">
        <v>2</v>
      </c>
      <c r="H312" s="14">
        <v>2913.57</v>
      </c>
      <c r="I312" t="s">
        <v>10</v>
      </c>
      <c r="J312" t="s">
        <v>10</v>
      </c>
      <c r="K312" t="s">
        <v>41</v>
      </c>
    </row>
    <row r="313" spans="1:11" ht="14.5" customHeight="1" x14ac:dyDescent="0.35">
      <c r="A313" t="s">
        <v>340</v>
      </c>
      <c r="B313">
        <v>1996</v>
      </c>
      <c r="C313" t="s">
        <v>17</v>
      </c>
      <c r="D313">
        <v>30</v>
      </c>
      <c r="E313" s="7">
        <f t="shared" si="8"/>
        <v>35246</v>
      </c>
      <c r="F313" s="7" t="str">
        <f t="shared" si="9"/>
        <v>26Years</v>
      </c>
      <c r="G313">
        <v>1</v>
      </c>
      <c r="H313" s="14">
        <v>2927.06</v>
      </c>
      <c r="I313" t="s">
        <v>10</v>
      </c>
      <c r="J313" t="s">
        <v>10</v>
      </c>
      <c r="K313" t="s">
        <v>12</v>
      </c>
    </row>
    <row r="314" spans="1:11" ht="14.5" customHeight="1" x14ac:dyDescent="0.35">
      <c r="A314" t="s">
        <v>341</v>
      </c>
      <c r="B314">
        <v>2002</v>
      </c>
      <c r="C314" t="s">
        <v>19</v>
      </c>
      <c r="D314">
        <v>30</v>
      </c>
      <c r="E314" s="7">
        <f t="shared" si="8"/>
        <v>37529</v>
      </c>
      <c r="F314" s="7" t="str">
        <f t="shared" si="9"/>
        <v>20Years</v>
      </c>
      <c r="G314">
        <v>0</v>
      </c>
      <c r="H314" s="14">
        <v>2943.41</v>
      </c>
      <c r="I314" t="s">
        <v>10</v>
      </c>
      <c r="J314" t="s">
        <v>11</v>
      </c>
      <c r="K314" t="s">
        <v>22</v>
      </c>
    </row>
    <row r="315" spans="1:11" ht="14.5" customHeight="1" x14ac:dyDescent="0.35">
      <c r="A315" t="s">
        <v>342</v>
      </c>
      <c r="B315">
        <v>1995</v>
      </c>
      <c r="C315" t="s">
        <v>19</v>
      </c>
      <c r="D315">
        <v>24</v>
      </c>
      <c r="E315" s="7">
        <f t="shared" si="8"/>
        <v>34966</v>
      </c>
      <c r="F315" s="7" t="str">
        <f t="shared" si="9"/>
        <v>27Years</v>
      </c>
      <c r="G315">
        <v>0</v>
      </c>
      <c r="H315" s="14">
        <v>2974.13</v>
      </c>
      <c r="I315" t="s">
        <v>10</v>
      </c>
      <c r="J315" t="s">
        <v>15</v>
      </c>
      <c r="K315" t="s">
        <v>41</v>
      </c>
    </row>
    <row r="316" spans="1:11" ht="14.5" customHeight="1" x14ac:dyDescent="0.35">
      <c r="A316" t="s">
        <v>343</v>
      </c>
      <c r="B316">
        <v>1987</v>
      </c>
      <c r="C316" t="s">
        <v>17</v>
      </c>
      <c r="D316">
        <v>18</v>
      </c>
      <c r="E316" s="7">
        <f t="shared" si="8"/>
        <v>31946</v>
      </c>
      <c r="F316" s="7" t="str">
        <f t="shared" si="9"/>
        <v>35Years</v>
      </c>
      <c r="G316">
        <v>3</v>
      </c>
      <c r="H316" s="14">
        <v>2979.52</v>
      </c>
      <c r="I316" t="s">
        <v>10</v>
      </c>
      <c r="J316" t="s">
        <v>11</v>
      </c>
      <c r="K316" t="s">
        <v>12</v>
      </c>
    </row>
    <row r="317" spans="1:11" ht="14.5" customHeight="1" x14ac:dyDescent="0.35">
      <c r="A317" t="s">
        <v>344</v>
      </c>
      <c r="B317">
        <v>1991</v>
      </c>
      <c r="C317" t="s">
        <v>14</v>
      </c>
      <c r="D317">
        <v>20</v>
      </c>
      <c r="E317" s="7">
        <f t="shared" si="8"/>
        <v>33562</v>
      </c>
      <c r="F317" s="7" t="str">
        <f t="shared" si="9"/>
        <v>31Years</v>
      </c>
      <c r="G317">
        <v>3</v>
      </c>
      <c r="H317" s="14">
        <v>2985.67</v>
      </c>
      <c r="I317" t="s">
        <v>10</v>
      </c>
      <c r="J317" t="s">
        <v>10</v>
      </c>
      <c r="K317" t="s">
        <v>12</v>
      </c>
    </row>
    <row r="318" spans="1:11" ht="14.5" customHeight="1" x14ac:dyDescent="0.35">
      <c r="A318" t="s">
        <v>345</v>
      </c>
      <c r="B318">
        <v>2002</v>
      </c>
      <c r="C318" t="s">
        <v>29</v>
      </c>
      <c r="D318">
        <v>15</v>
      </c>
      <c r="E318" s="7">
        <f t="shared" si="8"/>
        <v>37605</v>
      </c>
      <c r="F318" s="7" t="str">
        <f t="shared" si="9"/>
        <v>20Years</v>
      </c>
      <c r="G318">
        <v>0</v>
      </c>
      <c r="H318" s="14">
        <v>3012.22</v>
      </c>
      <c r="I318" t="s">
        <v>10</v>
      </c>
      <c r="J318" t="s">
        <v>11</v>
      </c>
      <c r="K318" t="s">
        <v>22</v>
      </c>
    </row>
    <row r="319" spans="1:11" ht="14.5" customHeight="1" x14ac:dyDescent="0.35">
      <c r="A319" t="s">
        <v>346</v>
      </c>
      <c r="B319">
        <v>1988</v>
      </c>
      <c r="C319" t="s">
        <v>19</v>
      </c>
      <c r="D319">
        <v>28</v>
      </c>
      <c r="E319" s="7">
        <f t="shared" si="8"/>
        <v>32414</v>
      </c>
      <c r="F319" s="7" t="str">
        <f t="shared" si="9"/>
        <v>34Years</v>
      </c>
      <c r="G319">
        <v>3</v>
      </c>
      <c r="H319" s="14">
        <v>3018.04</v>
      </c>
      <c r="I319" t="s">
        <v>10</v>
      </c>
      <c r="J319" t="s">
        <v>10</v>
      </c>
      <c r="K319" t="s">
        <v>22</v>
      </c>
    </row>
    <row r="320" spans="1:11" ht="14.5" customHeight="1" x14ac:dyDescent="0.35">
      <c r="A320" t="s">
        <v>347</v>
      </c>
      <c r="B320">
        <v>1997</v>
      </c>
      <c r="C320" t="s">
        <v>29</v>
      </c>
      <c r="D320">
        <v>19</v>
      </c>
      <c r="E320" s="7">
        <f t="shared" si="8"/>
        <v>35783</v>
      </c>
      <c r="F320" s="7" t="str">
        <f t="shared" si="9"/>
        <v>25Years</v>
      </c>
      <c r="G320">
        <v>0</v>
      </c>
      <c r="H320" s="14">
        <v>3021.81</v>
      </c>
      <c r="I320" t="s">
        <v>10</v>
      </c>
      <c r="J320" t="s">
        <v>11</v>
      </c>
      <c r="K320" t="s">
        <v>22</v>
      </c>
    </row>
    <row r="321" spans="1:11" ht="14.5" customHeight="1" x14ac:dyDescent="0.35">
      <c r="A321" t="s">
        <v>348</v>
      </c>
      <c r="B321">
        <v>1998</v>
      </c>
      <c r="C321" t="s">
        <v>19</v>
      </c>
      <c r="D321">
        <v>15</v>
      </c>
      <c r="E321" s="7">
        <f t="shared" si="8"/>
        <v>36053</v>
      </c>
      <c r="F321" s="7" t="str">
        <f t="shared" si="9"/>
        <v>24Years</v>
      </c>
      <c r="G321">
        <v>0</v>
      </c>
      <c r="H321" s="14">
        <v>3044.21</v>
      </c>
      <c r="I321" t="s">
        <v>10</v>
      </c>
      <c r="J321" t="s">
        <v>11</v>
      </c>
      <c r="K321" t="s">
        <v>246</v>
      </c>
    </row>
    <row r="322" spans="1:11" ht="14.5" customHeight="1" x14ac:dyDescent="0.35">
      <c r="A322" t="s">
        <v>349</v>
      </c>
      <c r="B322">
        <v>1998</v>
      </c>
      <c r="C322" t="s">
        <v>34</v>
      </c>
      <c r="D322">
        <v>9</v>
      </c>
      <c r="E322" s="7">
        <f t="shared" si="8"/>
        <v>36016</v>
      </c>
      <c r="F322" s="7" t="str">
        <f t="shared" si="9"/>
        <v>24Years</v>
      </c>
      <c r="G322">
        <v>0</v>
      </c>
      <c r="H322" s="14">
        <v>3046.06</v>
      </c>
      <c r="I322" t="s">
        <v>10</v>
      </c>
      <c r="J322" t="s">
        <v>15</v>
      </c>
      <c r="K322" t="s">
        <v>248</v>
      </c>
    </row>
    <row r="323" spans="1:11" ht="14.5" customHeight="1" x14ac:dyDescent="0.35">
      <c r="A323" t="s">
        <v>350</v>
      </c>
      <c r="B323">
        <v>1997</v>
      </c>
      <c r="C323" t="s">
        <v>29</v>
      </c>
      <c r="D323">
        <v>22</v>
      </c>
      <c r="E323" s="7">
        <f t="shared" ref="E323:E386" si="10">DATE(B323,MONTH(1&amp;C323),D323)</f>
        <v>35786</v>
      </c>
      <c r="F323" s="7" t="str">
        <f t="shared" ref="F323:F386" si="11">DATEDIF(E323, "2023-6-8", "Y") &amp; "Years"</f>
        <v>25Years</v>
      </c>
      <c r="G323">
        <v>0</v>
      </c>
      <c r="H323" s="14">
        <v>3051.73</v>
      </c>
      <c r="I323" t="s">
        <v>10</v>
      </c>
      <c r="J323" t="s">
        <v>10</v>
      </c>
      <c r="K323" t="s">
        <v>41</v>
      </c>
    </row>
    <row r="324" spans="1:11" ht="14.5" customHeight="1" x14ac:dyDescent="0.35">
      <c r="A324" t="s">
        <v>351</v>
      </c>
      <c r="B324">
        <v>2002</v>
      </c>
      <c r="C324" t="s">
        <v>17</v>
      </c>
      <c r="D324">
        <v>21</v>
      </c>
      <c r="E324" s="7">
        <f t="shared" si="10"/>
        <v>37428</v>
      </c>
      <c r="F324" s="7" t="str">
        <f t="shared" si="11"/>
        <v>20Years</v>
      </c>
      <c r="G324">
        <v>2</v>
      </c>
      <c r="H324" s="14">
        <v>3056.39</v>
      </c>
      <c r="I324" t="s">
        <v>10</v>
      </c>
      <c r="J324" t="s">
        <v>11</v>
      </c>
      <c r="K324" t="s">
        <v>12</v>
      </c>
    </row>
    <row r="325" spans="1:11" ht="14.5" customHeight="1" x14ac:dyDescent="0.35">
      <c r="A325" t="s">
        <v>352</v>
      </c>
      <c r="B325">
        <v>1994</v>
      </c>
      <c r="C325" t="s">
        <v>19</v>
      </c>
      <c r="D325">
        <v>26</v>
      </c>
      <c r="E325" s="7">
        <f t="shared" si="10"/>
        <v>34603</v>
      </c>
      <c r="F325" s="7" t="str">
        <f t="shared" si="11"/>
        <v>28Years</v>
      </c>
      <c r="G325">
        <v>0</v>
      </c>
      <c r="H325" s="14">
        <v>3062.51</v>
      </c>
      <c r="I325" t="s">
        <v>11</v>
      </c>
      <c r="J325" t="s">
        <v>15</v>
      </c>
      <c r="K325" t="s">
        <v>22</v>
      </c>
    </row>
    <row r="326" spans="1:11" ht="14.5" customHeight="1" x14ac:dyDescent="0.35">
      <c r="A326" t="s">
        <v>353</v>
      </c>
      <c r="B326">
        <v>1989</v>
      </c>
      <c r="C326" t="s">
        <v>36</v>
      </c>
      <c r="D326">
        <v>1</v>
      </c>
      <c r="E326" s="7">
        <f t="shared" si="10"/>
        <v>32782</v>
      </c>
      <c r="F326" s="7" t="str">
        <f t="shared" si="11"/>
        <v>33Years</v>
      </c>
      <c r="G326">
        <v>3</v>
      </c>
      <c r="H326" s="14">
        <v>3065.49</v>
      </c>
      <c r="I326" t="s">
        <v>10</v>
      </c>
      <c r="J326" t="s">
        <v>15</v>
      </c>
      <c r="K326" t="s">
        <v>22</v>
      </c>
    </row>
    <row r="327" spans="1:11" ht="14.5" customHeight="1" x14ac:dyDescent="0.35">
      <c r="A327" t="s">
        <v>354</v>
      </c>
      <c r="B327">
        <v>1995</v>
      </c>
      <c r="C327" t="s">
        <v>19</v>
      </c>
      <c r="D327">
        <v>10</v>
      </c>
      <c r="E327" s="7">
        <f t="shared" si="10"/>
        <v>34952</v>
      </c>
      <c r="F327" s="7" t="str">
        <f t="shared" si="11"/>
        <v>27Years</v>
      </c>
      <c r="G327">
        <v>0</v>
      </c>
      <c r="H327" s="14">
        <v>3070.81</v>
      </c>
      <c r="I327" t="s">
        <v>11</v>
      </c>
      <c r="J327" t="s">
        <v>15</v>
      </c>
      <c r="K327" t="s">
        <v>355</v>
      </c>
    </row>
    <row r="328" spans="1:11" ht="14.5" customHeight="1" x14ac:dyDescent="0.35">
      <c r="A328" t="s">
        <v>356</v>
      </c>
      <c r="B328">
        <v>2001</v>
      </c>
      <c r="C328" t="s">
        <v>36</v>
      </c>
      <c r="D328">
        <v>13</v>
      </c>
      <c r="E328" s="7">
        <f t="shared" si="10"/>
        <v>37177</v>
      </c>
      <c r="F328" s="7" t="str">
        <f t="shared" si="11"/>
        <v>21Years</v>
      </c>
      <c r="G328">
        <v>2</v>
      </c>
      <c r="H328" s="14">
        <v>3077.1</v>
      </c>
      <c r="I328" t="s">
        <v>10</v>
      </c>
      <c r="J328" t="s">
        <v>15</v>
      </c>
      <c r="K328" t="s">
        <v>22</v>
      </c>
    </row>
    <row r="329" spans="1:11" ht="14.5" customHeight="1" x14ac:dyDescent="0.35">
      <c r="A329" t="s">
        <v>357</v>
      </c>
      <c r="B329">
        <v>1987</v>
      </c>
      <c r="C329" t="s">
        <v>34</v>
      </c>
      <c r="D329">
        <v>1</v>
      </c>
      <c r="E329" s="7">
        <f t="shared" si="10"/>
        <v>31990</v>
      </c>
      <c r="F329" s="7" t="str">
        <f t="shared" si="11"/>
        <v>35Years</v>
      </c>
      <c r="G329">
        <v>3</v>
      </c>
      <c r="H329" s="14">
        <v>3088.06</v>
      </c>
      <c r="I329" t="s">
        <v>10</v>
      </c>
      <c r="J329" t="s">
        <v>10</v>
      </c>
      <c r="K329" t="s">
        <v>12</v>
      </c>
    </row>
    <row r="330" spans="1:11" ht="14.5" customHeight="1" x14ac:dyDescent="0.35">
      <c r="A330" t="s">
        <v>358</v>
      </c>
      <c r="B330">
        <v>1999</v>
      </c>
      <c r="C330" t="s">
        <v>17</v>
      </c>
      <c r="D330">
        <v>25</v>
      </c>
      <c r="E330" s="7">
        <f t="shared" si="10"/>
        <v>36336</v>
      </c>
      <c r="F330" s="7" t="str">
        <f t="shared" si="11"/>
        <v>23Years</v>
      </c>
      <c r="G330">
        <v>0</v>
      </c>
      <c r="H330" s="14">
        <v>3128.35</v>
      </c>
      <c r="I330" t="s">
        <v>10</v>
      </c>
      <c r="J330" t="s">
        <v>11</v>
      </c>
      <c r="K330" t="s">
        <v>299</v>
      </c>
    </row>
    <row r="331" spans="1:11" ht="14.5" customHeight="1" x14ac:dyDescent="0.35">
      <c r="A331" t="s">
        <v>359</v>
      </c>
      <c r="B331">
        <v>1994</v>
      </c>
      <c r="C331" t="s">
        <v>9</v>
      </c>
      <c r="D331">
        <v>10</v>
      </c>
      <c r="E331" s="7">
        <f t="shared" si="10"/>
        <v>34525</v>
      </c>
      <c r="F331" s="7" t="str">
        <f t="shared" si="11"/>
        <v>28Years</v>
      </c>
      <c r="G331">
        <v>0</v>
      </c>
      <c r="H331" s="14">
        <v>3161.45</v>
      </c>
      <c r="I331" t="s">
        <v>10</v>
      </c>
      <c r="J331" t="s">
        <v>15</v>
      </c>
      <c r="K331" t="s">
        <v>41</v>
      </c>
    </row>
    <row r="332" spans="1:11" ht="14.5" customHeight="1" x14ac:dyDescent="0.35">
      <c r="A332" t="s">
        <v>360</v>
      </c>
      <c r="B332">
        <v>1993</v>
      </c>
      <c r="C332" t="s">
        <v>19</v>
      </c>
      <c r="D332">
        <v>25</v>
      </c>
      <c r="E332" s="7">
        <f t="shared" si="10"/>
        <v>34237</v>
      </c>
      <c r="F332" s="7" t="str">
        <f t="shared" si="11"/>
        <v>29Years</v>
      </c>
      <c r="G332">
        <v>0</v>
      </c>
      <c r="H332" s="14">
        <v>3162.02</v>
      </c>
      <c r="I332" t="s">
        <v>10</v>
      </c>
      <c r="J332" t="s">
        <v>11</v>
      </c>
      <c r="K332" t="s">
        <v>12</v>
      </c>
    </row>
    <row r="333" spans="1:11" ht="14.5" customHeight="1" x14ac:dyDescent="0.35">
      <c r="A333" t="s">
        <v>361</v>
      </c>
      <c r="B333">
        <v>2001</v>
      </c>
      <c r="C333" t="s">
        <v>34</v>
      </c>
      <c r="D333">
        <v>29</v>
      </c>
      <c r="E333" s="7">
        <f t="shared" si="10"/>
        <v>37132</v>
      </c>
      <c r="F333" s="7" t="str">
        <f t="shared" si="11"/>
        <v>21Years</v>
      </c>
      <c r="G333">
        <v>1</v>
      </c>
      <c r="H333" s="14">
        <v>3167.46</v>
      </c>
      <c r="I333" t="s">
        <v>10</v>
      </c>
      <c r="J333" t="s">
        <v>11</v>
      </c>
      <c r="K333" t="s">
        <v>246</v>
      </c>
    </row>
    <row r="334" spans="1:11" ht="14.5" customHeight="1" x14ac:dyDescent="0.35">
      <c r="A334" t="s">
        <v>362</v>
      </c>
      <c r="B334">
        <v>1994</v>
      </c>
      <c r="C334" t="s">
        <v>36</v>
      </c>
      <c r="D334">
        <v>25</v>
      </c>
      <c r="E334" s="7">
        <f t="shared" si="10"/>
        <v>34632</v>
      </c>
      <c r="F334" s="7" t="str">
        <f t="shared" si="11"/>
        <v>28Years</v>
      </c>
      <c r="G334">
        <v>0</v>
      </c>
      <c r="H334" s="14">
        <v>3171.61</v>
      </c>
      <c r="I334" t="s">
        <v>10</v>
      </c>
      <c r="J334" t="s">
        <v>11</v>
      </c>
      <c r="K334" t="s">
        <v>12</v>
      </c>
    </row>
    <row r="335" spans="1:11" ht="14.5" customHeight="1" x14ac:dyDescent="0.35">
      <c r="A335" t="s">
        <v>363</v>
      </c>
      <c r="B335">
        <v>1994</v>
      </c>
      <c r="C335" t="s">
        <v>9</v>
      </c>
      <c r="D335">
        <v>6</v>
      </c>
      <c r="E335" s="7">
        <f t="shared" si="10"/>
        <v>34521</v>
      </c>
      <c r="F335" s="7" t="str">
        <f t="shared" si="11"/>
        <v>28Years</v>
      </c>
      <c r="G335">
        <v>0</v>
      </c>
      <c r="H335" s="14">
        <v>3172.02</v>
      </c>
      <c r="I335" t="s">
        <v>10</v>
      </c>
      <c r="J335" t="s">
        <v>15</v>
      </c>
      <c r="K335" t="s">
        <v>41</v>
      </c>
    </row>
    <row r="336" spans="1:11" ht="14.5" customHeight="1" x14ac:dyDescent="0.35">
      <c r="A336" t="s">
        <v>364</v>
      </c>
      <c r="B336">
        <v>1996</v>
      </c>
      <c r="C336" t="s">
        <v>34</v>
      </c>
      <c r="D336">
        <v>14</v>
      </c>
      <c r="E336" s="7">
        <f t="shared" si="10"/>
        <v>35291</v>
      </c>
      <c r="F336" s="7" t="str">
        <f t="shared" si="11"/>
        <v>26Years</v>
      </c>
      <c r="G336">
        <v>0</v>
      </c>
      <c r="H336" s="14">
        <v>3176.29</v>
      </c>
      <c r="I336" t="s">
        <v>10</v>
      </c>
      <c r="J336" t="s">
        <v>10</v>
      </c>
      <c r="K336" t="s">
        <v>22</v>
      </c>
    </row>
    <row r="337" spans="1:11" ht="14.5" customHeight="1" x14ac:dyDescent="0.35">
      <c r="A337" t="s">
        <v>365</v>
      </c>
      <c r="B337">
        <v>1996</v>
      </c>
      <c r="C337" t="s">
        <v>9</v>
      </c>
      <c r="D337">
        <v>3</v>
      </c>
      <c r="E337" s="7">
        <f t="shared" si="10"/>
        <v>35249</v>
      </c>
      <c r="F337" s="7" t="str">
        <f t="shared" si="11"/>
        <v>26Years</v>
      </c>
      <c r="G337">
        <v>0</v>
      </c>
      <c r="H337" s="14">
        <v>3176.82</v>
      </c>
      <c r="I337" t="s">
        <v>10</v>
      </c>
      <c r="J337" t="s">
        <v>15</v>
      </c>
      <c r="K337" t="s">
        <v>22</v>
      </c>
    </row>
    <row r="338" spans="1:11" ht="14.5" customHeight="1" x14ac:dyDescent="0.35">
      <c r="A338" t="s">
        <v>366</v>
      </c>
      <c r="B338">
        <v>2000</v>
      </c>
      <c r="C338" t="s">
        <v>19</v>
      </c>
      <c r="D338">
        <v>23</v>
      </c>
      <c r="E338" s="7">
        <f t="shared" si="10"/>
        <v>36792</v>
      </c>
      <c r="F338" s="7" t="str">
        <f t="shared" si="11"/>
        <v>22Years</v>
      </c>
      <c r="G338">
        <v>0</v>
      </c>
      <c r="H338" s="14">
        <v>3179.96</v>
      </c>
      <c r="I338" t="s">
        <v>10</v>
      </c>
      <c r="J338" t="s">
        <v>10</v>
      </c>
      <c r="K338" t="s">
        <v>22</v>
      </c>
    </row>
    <row r="339" spans="1:11" ht="14.5" customHeight="1" x14ac:dyDescent="0.35">
      <c r="A339" t="s">
        <v>367</v>
      </c>
      <c r="B339">
        <v>2001</v>
      </c>
      <c r="C339" t="s">
        <v>19</v>
      </c>
      <c r="D339">
        <v>2</v>
      </c>
      <c r="E339" s="7">
        <f t="shared" si="10"/>
        <v>37136</v>
      </c>
      <c r="F339" s="7" t="str">
        <f t="shared" si="11"/>
        <v>21Years</v>
      </c>
      <c r="G339">
        <v>2</v>
      </c>
      <c r="H339" s="14">
        <v>3180.51</v>
      </c>
      <c r="I339" t="s">
        <v>10</v>
      </c>
      <c r="J339" t="s">
        <v>10</v>
      </c>
      <c r="K339" t="s">
        <v>12</v>
      </c>
    </row>
    <row r="340" spans="1:11" ht="14.5" customHeight="1" x14ac:dyDescent="0.35">
      <c r="A340" t="s">
        <v>368</v>
      </c>
      <c r="B340">
        <v>1996</v>
      </c>
      <c r="C340" t="s">
        <v>36</v>
      </c>
      <c r="D340">
        <v>11</v>
      </c>
      <c r="E340" s="7">
        <f t="shared" si="10"/>
        <v>35349</v>
      </c>
      <c r="F340" s="7" t="str">
        <f t="shared" si="11"/>
        <v>26Years</v>
      </c>
      <c r="G340">
        <v>0</v>
      </c>
      <c r="H340" s="14">
        <v>3201.25</v>
      </c>
      <c r="I340" t="s">
        <v>10</v>
      </c>
      <c r="J340" t="s">
        <v>11</v>
      </c>
      <c r="K340" t="s">
        <v>22</v>
      </c>
    </row>
    <row r="341" spans="1:11" ht="14.5" customHeight="1" x14ac:dyDescent="0.35">
      <c r="A341" t="s">
        <v>369</v>
      </c>
      <c r="B341">
        <v>1997</v>
      </c>
      <c r="C341" t="s">
        <v>9</v>
      </c>
      <c r="D341">
        <v>5</v>
      </c>
      <c r="E341" s="7">
        <f t="shared" si="10"/>
        <v>35616</v>
      </c>
      <c r="F341" s="7" t="str">
        <f t="shared" si="11"/>
        <v>25Years</v>
      </c>
      <c r="G341">
        <v>0</v>
      </c>
      <c r="H341" s="14">
        <v>3206.49</v>
      </c>
      <c r="I341" t="s">
        <v>10</v>
      </c>
      <c r="J341" t="s">
        <v>11</v>
      </c>
      <c r="K341" t="s">
        <v>246</v>
      </c>
    </row>
    <row r="342" spans="1:11" ht="14.5" customHeight="1" x14ac:dyDescent="0.35">
      <c r="A342" t="s">
        <v>370</v>
      </c>
      <c r="B342">
        <v>1997</v>
      </c>
      <c r="C342" t="s">
        <v>29</v>
      </c>
      <c r="D342">
        <v>22</v>
      </c>
      <c r="E342" s="7">
        <f t="shared" si="10"/>
        <v>35786</v>
      </c>
      <c r="F342" s="7" t="str">
        <f t="shared" si="11"/>
        <v>25Years</v>
      </c>
      <c r="G342">
        <v>1</v>
      </c>
      <c r="H342" s="14">
        <v>3208.79</v>
      </c>
      <c r="I342" t="s">
        <v>10</v>
      </c>
      <c r="J342" t="s">
        <v>11</v>
      </c>
      <c r="K342" t="s">
        <v>41</v>
      </c>
    </row>
    <row r="343" spans="1:11" ht="14.5" customHeight="1" x14ac:dyDescent="0.35">
      <c r="A343" t="s">
        <v>371</v>
      </c>
      <c r="B343">
        <v>1997</v>
      </c>
      <c r="C343" t="s">
        <v>9</v>
      </c>
      <c r="D343">
        <v>6</v>
      </c>
      <c r="E343" s="7">
        <f t="shared" si="10"/>
        <v>35617</v>
      </c>
      <c r="F343" s="7" t="str">
        <f t="shared" si="11"/>
        <v>25Years</v>
      </c>
      <c r="G343">
        <v>0</v>
      </c>
      <c r="H343" s="14">
        <v>3213.62</v>
      </c>
      <c r="I343" t="s">
        <v>10</v>
      </c>
      <c r="J343" t="s">
        <v>10</v>
      </c>
      <c r="K343" t="s">
        <v>246</v>
      </c>
    </row>
    <row r="344" spans="1:11" ht="14.5" customHeight="1" x14ac:dyDescent="0.35">
      <c r="A344" t="s">
        <v>372</v>
      </c>
      <c r="B344">
        <v>1997</v>
      </c>
      <c r="C344" t="s">
        <v>34</v>
      </c>
      <c r="D344">
        <v>2</v>
      </c>
      <c r="E344" s="7">
        <f t="shared" si="10"/>
        <v>35644</v>
      </c>
      <c r="F344" s="7" t="str">
        <f t="shared" si="11"/>
        <v>25Years</v>
      </c>
      <c r="G344">
        <v>1</v>
      </c>
      <c r="H344" s="14">
        <v>3227.12</v>
      </c>
      <c r="I344" t="s">
        <v>10</v>
      </c>
      <c r="J344" t="s">
        <v>11</v>
      </c>
      <c r="K344" t="s">
        <v>12</v>
      </c>
    </row>
    <row r="345" spans="1:11" ht="14.5" customHeight="1" x14ac:dyDescent="0.35">
      <c r="A345" t="s">
        <v>373</v>
      </c>
      <c r="B345">
        <v>1997</v>
      </c>
      <c r="C345" t="s">
        <v>19</v>
      </c>
      <c r="D345">
        <v>2</v>
      </c>
      <c r="E345" s="7">
        <f t="shared" si="10"/>
        <v>35675</v>
      </c>
      <c r="F345" s="7" t="str">
        <f t="shared" si="11"/>
        <v>25Years</v>
      </c>
      <c r="G345">
        <v>1</v>
      </c>
      <c r="H345" s="14">
        <v>3238.44</v>
      </c>
      <c r="I345" t="s">
        <v>10</v>
      </c>
      <c r="J345" t="s">
        <v>11</v>
      </c>
      <c r="K345" t="s">
        <v>12</v>
      </c>
    </row>
    <row r="346" spans="1:11" ht="14.5" customHeight="1" x14ac:dyDescent="0.35">
      <c r="A346" t="s">
        <v>374</v>
      </c>
      <c r="B346">
        <v>1991</v>
      </c>
      <c r="C346" t="s">
        <v>14</v>
      </c>
      <c r="D346">
        <v>13</v>
      </c>
      <c r="E346" s="7">
        <f t="shared" si="10"/>
        <v>33555</v>
      </c>
      <c r="F346" s="7" t="str">
        <f t="shared" si="11"/>
        <v>31Years</v>
      </c>
      <c r="G346">
        <v>0</v>
      </c>
      <c r="H346" s="14">
        <v>3260.2</v>
      </c>
      <c r="I346" t="s">
        <v>11</v>
      </c>
      <c r="J346" t="s">
        <v>10</v>
      </c>
      <c r="K346" t="s">
        <v>41</v>
      </c>
    </row>
    <row r="347" spans="1:11" ht="14.5" customHeight="1" x14ac:dyDescent="0.35">
      <c r="A347" t="s">
        <v>375</v>
      </c>
      <c r="B347">
        <v>1994</v>
      </c>
      <c r="C347" t="s">
        <v>29</v>
      </c>
      <c r="D347">
        <v>2</v>
      </c>
      <c r="E347" s="7">
        <f t="shared" si="10"/>
        <v>34670</v>
      </c>
      <c r="F347" s="7" t="str">
        <f t="shared" si="11"/>
        <v>28Years</v>
      </c>
      <c r="G347">
        <v>0</v>
      </c>
      <c r="H347" s="14">
        <v>3268.85</v>
      </c>
      <c r="I347" t="s">
        <v>11</v>
      </c>
      <c r="J347" t="s">
        <v>15</v>
      </c>
      <c r="K347" t="s">
        <v>167</v>
      </c>
    </row>
    <row r="348" spans="1:11" ht="14.5" customHeight="1" x14ac:dyDescent="0.35">
      <c r="A348" t="s">
        <v>376</v>
      </c>
      <c r="B348">
        <v>1994</v>
      </c>
      <c r="C348" t="s">
        <v>9</v>
      </c>
      <c r="D348">
        <v>1</v>
      </c>
      <c r="E348" s="7">
        <f t="shared" si="10"/>
        <v>34516</v>
      </c>
      <c r="F348" s="7" t="str">
        <f t="shared" si="11"/>
        <v>28Years</v>
      </c>
      <c r="G348">
        <v>1</v>
      </c>
      <c r="H348" s="14">
        <v>3277.16</v>
      </c>
      <c r="I348" t="s">
        <v>10</v>
      </c>
      <c r="J348" t="s">
        <v>11</v>
      </c>
      <c r="K348" t="s">
        <v>41</v>
      </c>
    </row>
    <row r="349" spans="1:11" ht="14.5" customHeight="1" x14ac:dyDescent="0.35">
      <c r="A349" t="s">
        <v>377</v>
      </c>
      <c r="B349">
        <v>2001</v>
      </c>
      <c r="C349" t="s">
        <v>36</v>
      </c>
      <c r="D349">
        <v>6</v>
      </c>
      <c r="E349" s="7">
        <f t="shared" si="10"/>
        <v>37170</v>
      </c>
      <c r="F349" s="7" t="str">
        <f t="shared" si="11"/>
        <v>21Years</v>
      </c>
      <c r="G349">
        <v>2</v>
      </c>
      <c r="H349" s="14">
        <v>3279.87</v>
      </c>
      <c r="I349" t="s">
        <v>10</v>
      </c>
      <c r="J349" t="s">
        <v>15</v>
      </c>
      <c r="K349" t="s">
        <v>355</v>
      </c>
    </row>
    <row r="350" spans="1:11" ht="14.5" customHeight="1" x14ac:dyDescent="0.35">
      <c r="A350" t="s">
        <v>378</v>
      </c>
      <c r="B350">
        <v>2003</v>
      </c>
      <c r="C350" t="s">
        <v>9</v>
      </c>
      <c r="D350">
        <v>3</v>
      </c>
      <c r="E350" s="7">
        <f t="shared" si="10"/>
        <v>37805</v>
      </c>
      <c r="F350" s="7" t="str">
        <f t="shared" si="11"/>
        <v>19Years</v>
      </c>
      <c r="G350">
        <v>0</v>
      </c>
      <c r="H350" s="14">
        <v>3280.22</v>
      </c>
      <c r="I350" t="s">
        <v>10</v>
      </c>
      <c r="J350" t="s">
        <v>11</v>
      </c>
      <c r="K350" t="s">
        <v>41</v>
      </c>
    </row>
    <row r="351" spans="1:11" ht="14.5" customHeight="1" x14ac:dyDescent="0.35">
      <c r="A351" t="s">
        <v>379</v>
      </c>
      <c r="B351">
        <v>1996</v>
      </c>
      <c r="C351" t="s">
        <v>14</v>
      </c>
      <c r="D351">
        <v>17</v>
      </c>
      <c r="E351" s="7">
        <f t="shared" si="10"/>
        <v>35386</v>
      </c>
      <c r="F351" s="7" t="str">
        <f t="shared" si="11"/>
        <v>26Years</v>
      </c>
      <c r="G351">
        <v>1</v>
      </c>
      <c r="H351" s="14">
        <v>3292.53</v>
      </c>
      <c r="I351" t="s">
        <v>10</v>
      </c>
      <c r="J351" t="s">
        <v>10</v>
      </c>
      <c r="K351" t="s">
        <v>22</v>
      </c>
    </row>
    <row r="352" spans="1:11" ht="14.5" customHeight="1" x14ac:dyDescent="0.35">
      <c r="A352" t="s">
        <v>380</v>
      </c>
      <c r="B352">
        <v>2003</v>
      </c>
      <c r="C352" t="s">
        <v>29</v>
      </c>
      <c r="D352">
        <v>5</v>
      </c>
      <c r="E352" s="7">
        <f t="shared" si="10"/>
        <v>37960</v>
      </c>
      <c r="F352" s="7" t="str">
        <f t="shared" si="11"/>
        <v>19Years</v>
      </c>
      <c r="G352">
        <v>0</v>
      </c>
      <c r="H352" s="14">
        <v>3300.7</v>
      </c>
      <c r="I352" t="s">
        <v>10</v>
      </c>
      <c r="J352" t="s">
        <v>10</v>
      </c>
      <c r="K352" t="s">
        <v>199</v>
      </c>
    </row>
    <row r="353" spans="1:11" ht="14.5" customHeight="1" x14ac:dyDescent="0.35">
      <c r="A353" t="s">
        <v>381</v>
      </c>
      <c r="B353">
        <v>2003</v>
      </c>
      <c r="C353" t="s">
        <v>14</v>
      </c>
      <c r="D353">
        <v>18</v>
      </c>
      <c r="E353" s="7">
        <f t="shared" si="10"/>
        <v>37943</v>
      </c>
      <c r="F353" s="7" t="str">
        <f t="shared" si="11"/>
        <v>19Years</v>
      </c>
      <c r="G353">
        <v>0</v>
      </c>
      <c r="H353" s="14">
        <v>3308.46</v>
      </c>
      <c r="I353" t="s">
        <v>10</v>
      </c>
      <c r="J353" t="s">
        <v>15</v>
      </c>
      <c r="K353" t="s">
        <v>299</v>
      </c>
    </row>
    <row r="354" spans="1:11" ht="14.5" customHeight="1" x14ac:dyDescent="0.35">
      <c r="A354" t="s">
        <v>382</v>
      </c>
      <c r="B354">
        <v>1997</v>
      </c>
      <c r="C354" t="s">
        <v>17</v>
      </c>
      <c r="D354">
        <v>20</v>
      </c>
      <c r="E354" s="7">
        <f t="shared" si="10"/>
        <v>35601</v>
      </c>
      <c r="F354" s="7" t="str">
        <f t="shared" si="11"/>
        <v>25Years</v>
      </c>
      <c r="G354">
        <v>1</v>
      </c>
      <c r="H354" s="14">
        <v>3309.79</v>
      </c>
      <c r="I354" t="s">
        <v>11</v>
      </c>
      <c r="J354" t="s">
        <v>11</v>
      </c>
      <c r="K354" t="s">
        <v>355</v>
      </c>
    </row>
    <row r="355" spans="1:11" ht="14.5" customHeight="1" x14ac:dyDescent="0.35">
      <c r="A355" t="s">
        <v>383</v>
      </c>
      <c r="B355">
        <v>1991</v>
      </c>
      <c r="C355" t="s">
        <v>19</v>
      </c>
      <c r="D355">
        <v>1</v>
      </c>
      <c r="E355" s="7">
        <f t="shared" si="10"/>
        <v>33482</v>
      </c>
      <c r="F355" s="7" t="str">
        <f t="shared" si="11"/>
        <v>31Years</v>
      </c>
      <c r="G355">
        <v>3</v>
      </c>
      <c r="H355" s="14">
        <v>3342.79</v>
      </c>
      <c r="I355" t="s">
        <v>10</v>
      </c>
      <c r="J355" t="s">
        <v>15</v>
      </c>
      <c r="K355" t="s">
        <v>12</v>
      </c>
    </row>
    <row r="356" spans="1:11" ht="14.5" customHeight="1" x14ac:dyDescent="0.35">
      <c r="A356" t="s">
        <v>384</v>
      </c>
      <c r="B356">
        <v>1993</v>
      </c>
      <c r="C356" t="s">
        <v>36</v>
      </c>
      <c r="D356">
        <v>28</v>
      </c>
      <c r="E356" s="7">
        <f t="shared" si="10"/>
        <v>34270</v>
      </c>
      <c r="F356" s="7" t="str">
        <f t="shared" si="11"/>
        <v>29Years</v>
      </c>
      <c r="G356">
        <v>0</v>
      </c>
      <c r="H356" s="14">
        <v>3353.28</v>
      </c>
      <c r="I356" t="s">
        <v>10</v>
      </c>
      <c r="J356" t="s">
        <v>15</v>
      </c>
      <c r="K356" t="s">
        <v>41</v>
      </c>
    </row>
    <row r="357" spans="1:11" ht="14.5" customHeight="1" x14ac:dyDescent="0.35">
      <c r="A357" t="s">
        <v>385</v>
      </c>
      <c r="B357">
        <v>1995</v>
      </c>
      <c r="C357" t="s">
        <v>17</v>
      </c>
      <c r="D357">
        <v>23</v>
      </c>
      <c r="E357" s="7">
        <f t="shared" si="10"/>
        <v>34873</v>
      </c>
      <c r="F357" s="7" t="str">
        <f t="shared" si="11"/>
        <v>27Years</v>
      </c>
      <c r="G357">
        <v>0</v>
      </c>
      <c r="H357" s="14">
        <v>3353.47</v>
      </c>
      <c r="I357" t="s">
        <v>10</v>
      </c>
      <c r="J357" t="s">
        <v>11</v>
      </c>
      <c r="K357" t="s">
        <v>22</v>
      </c>
    </row>
    <row r="358" spans="1:11" ht="14.5" customHeight="1" x14ac:dyDescent="0.35">
      <c r="A358" t="s">
        <v>386</v>
      </c>
      <c r="B358">
        <v>1993</v>
      </c>
      <c r="C358" t="s">
        <v>36</v>
      </c>
      <c r="D358">
        <v>7</v>
      </c>
      <c r="E358" s="7">
        <f t="shared" si="10"/>
        <v>34249</v>
      </c>
      <c r="F358" s="7" t="str">
        <f t="shared" si="11"/>
        <v>29Years</v>
      </c>
      <c r="G358">
        <v>0</v>
      </c>
      <c r="H358" s="14">
        <v>3366.67</v>
      </c>
      <c r="I358" t="s">
        <v>10</v>
      </c>
      <c r="J358" t="s">
        <v>10</v>
      </c>
      <c r="K358" t="s">
        <v>12</v>
      </c>
    </row>
    <row r="359" spans="1:11" ht="14.5" customHeight="1" x14ac:dyDescent="0.35">
      <c r="A359" t="s">
        <v>387</v>
      </c>
      <c r="B359">
        <v>1996</v>
      </c>
      <c r="C359" t="s">
        <v>29</v>
      </c>
      <c r="D359">
        <v>14</v>
      </c>
      <c r="E359" s="7">
        <f t="shared" si="10"/>
        <v>35413</v>
      </c>
      <c r="F359" s="7" t="str">
        <f t="shared" si="11"/>
        <v>26Years</v>
      </c>
      <c r="G359">
        <v>1</v>
      </c>
      <c r="H359" s="14">
        <v>3378.91</v>
      </c>
      <c r="I359" t="s">
        <v>10</v>
      </c>
      <c r="J359" t="s">
        <v>15</v>
      </c>
      <c r="K359" t="s">
        <v>41</v>
      </c>
    </row>
    <row r="360" spans="1:11" ht="14.5" customHeight="1" x14ac:dyDescent="0.35">
      <c r="A360" t="s">
        <v>388</v>
      </c>
      <c r="B360">
        <v>1996</v>
      </c>
      <c r="C360" t="s">
        <v>14</v>
      </c>
      <c r="D360">
        <v>13</v>
      </c>
      <c r="E360" s="7">
        <f t="shared" si="10"/>
        <v>35382</v>
      </c>
      <c r="F360" s="7" t="str">
        <f t="shared" si="11"/>
        <v>26Years</v>
      </c>
      <c r="G360">
        <v>0</v>
      </c>
      <c r="H360" s="14">
        <v>3385.4</v>
      </c>
      <c r="I360" t="s">
        <v>10</v>
      </c>
      <c r="J360" t="s">
        <v>10</v>
      </c>
      <c r="K360" t="s">
        <v>246</v>
      </c>
    </row>
    <row r="361" spans="1:11" ht="14.5" customHeight="1" x14ac:dyDescent="0.35">
      <c r="A361" t="s">
        <v>389</v>
      </c>
      <c r="B361">
        <v>1996</v>
      </c>
      <c r="C361" t="s">
        <v>34</v>
      </c>
      <c r="D361">
        <v>10</v>
      </c>
      <c r="E361" s="7">
        <f t="shared" si="10"/>
        <v>35287</v>
      </c>
      <c r="F361" s="7" t="str">
        <f t="shared" si="11"/>
        <v>26Years</v>
      </c>
      <c r="G361">
        <v>1</v>
      </c>
      <c r="H361" s="14">
        <v>3392.37</v>
      </c>
      <c r="I361" t="s">
        <v>10</v>
      </c>
      <c r="J361" t="s">
        <v>11</v>
      </c>
      <c r="K361" t="s">
        <v>12</v>
      </c>
    </row>
    <row r="362" spans="1:11" ht="14.5" customHeight="1" x14ac:dyDescent="0.35">
      <c r="A362" t="s">
        <v>390</v>
      </c>
      <c r="B362">
        <v>1996</v>
      </c>
      <c r="C362" t="s">
        <v>36</v>
      </c>
      <c r="D362">
        <v>27</v>
      </c>
      <c r="E362" s="7">
        <f t="shared" si="10"/>
        <v>35365</v>
      </c>
      <c r="F362" s="7" t="str">
        <f t="shared" si="11"/>
        <v>26Years</v>
      </c>
      <c r="G362">
        <v>1</v>
      </c>
      <c r="H362" s="14">
        <v>3392.98</v>
      </c>
      <c r="I362" t="s">
        <v>10</v>
      </c>
      <c r="J362" t="s">
        <v>11</v>
      </c>
      <c r="K362" t="s">
        <v>12</v>
      </c>
    </row>
    <row r="363" spans="1:11" ht="14.5" customHeight="1" x14ac:dyDescent="0.35">
      <c r="A363" t="s">
        <v>391</v>
      </c>
      <c r="B363">
        <v>2004</v>
      </c>
      <c r="C363" t="s">
        <v>9</v>
      </c>
      <c r="D363">
        <v>16</v>
      </c>
      <c r="E363" s="7">
        <f t="shared" si="10"/>
        <v>38184</v>
      </c>
      <c r="F363" s="7" t="str">
        <f t="shared" si="11"/>
        <v>18Years</v>
      </c>
      <c r="G363">
        <v>2</v>
      </c>
      <c r="H363" s="14">
        <v>3393.36</v>
      </c>
      <c r="I363" t="s">
        <v>10</v>
      </c>
      <c r="J363" t="s">
        <v>10</v>
      </c>
      <c r="K363" t="s">
        <v>248</v>
      </c>
    </row>
    <row r="364" spans="1:11" ht="14.5" customHeight="1" x14ac:dyDescent="0.35">
      <c r="A364" t="s">
        <v>392</v>
      </c>
      <c r="B364">
        <v>1996</v>
      </c>
      <c r="C364" t="s">
        <v>29</v>
      </c>
      <c r="D364">
        <v>19</v>
      </c>
      <c r="E364" s="7">
        <f t="shared" si="10"/>
        <v>35418</v>
      </c>
      <c r="F364" s="7" t="str">
        <f t="shared" si="11"/>
        <v>26Years</v>
      </c>
      <c r="G364">
        <v>1</v>
      </c>
      <c r="H364" s="14">
        <v>3410.32</v>
      </c>
      <c r="I364" t="s">
        <v>10</v>
      </c>
      <c r="J364" t="s">
        <v>10</v>
      </c>
      <c r="K364" t="s">
        <v>41</v>
      </c>
    </row>
    <row r="365" spans="1:11" ht="14.5" customHeight="1" x14ac:dyDescent="0.35">
      <c r="A365" t="s">
        <v>393</v>
      </c>
      <c r="B365">
        <v>2001</v>
      </c>
      <c r="C365" t="s">
        <v>29</v>
      </c>
      <c r="D365">
        <v>26</v>
      </c>
      <c r="E365" s="7">
        <f t="shared" si="10"/>
        <v>37251</v>
      </c>
      <c r="F365" s="7" t="str">
        <f t="shared" si="11"/>
        <v>21Years</v>
      </c>
      <c r="G365">
        <v>0</v>
      </c>
      <c r="H365" s="14">
        <v>3434.38</v>
      </c>
      <c r="I365" t="s">
        <v>10</v>
      </c>
      <c r="J365" t="s">
        <v>10</v>
      </c>
      <c r="K365" t="s">
        <v>41</v>
      </c>
    </row>
    <row r="366" spans="1:11" ht="14.5" customHeight="1" x14ac:dyDescent="0.35">
      <c r="A366" t="s">
        <v>394</v>
      </c>
      <c r="B366">
        <v>1986</v>
      </c>
      <c r="C366" t="s">
        <v>34</v>
      </c>
      <c r="D366">
        <v>27</v>
      </c>
      <c r="E366" s="7">
        <f t="shared" si="10"/>
        <v>31651</v>
      </c>
      <c r="F366" s="7" t="str">
        <f t="shared" si="11"/>
        <v>36Years</v>
      </c>
      <c r="G366">
        <v>3</v>
      </c>
      <c r="H366" s="14">
        <v>3436.5</v>
      </c>
      <c r="I366" t="s">
        <v>10</v>
      </c>
      <c r="J366" t="s">
        <v>15</v>
      </c>
      <c r="K366" t="s">
        <v>12</v>
      </c>
    </row>
    <row r="367" spans="1:11" ht="14.5" customHeight="1" x14ac:dyDescent="0.35">
      <c r="A367" t="s">
        <v>395</v>
      </c>
      <c r="B367">
        <v>2000</v>
      </c>
      <c r="C367" t="s">
        <v>17</v>
      </c>
      <c r="D367">
        <v>20</v>
      </c>
      <c r="E367" s="7">
        <f t="shared" si="10"/>
        <v>36697</v>
      </c>
      <c r="F367" s="7" t="str">
        <f t="shared" si="11"/>
        <v>22Years</v>
      </c>
      <c r="G367">
        <v>3</v>
      </c>
      <c r="H367" s="14">
        <v>3443.06</v>
      </c>
      <c r="I367" t="s">
        <v>10</v>
      </c>
      <c r="J367" t="s">
        <v>15</v>
      </c>
      <c r="K367" t="s">
        <v>41</v>
      </c>
    </row>
    <row r="368" spans="1:11" ht="14.5" customHeight="1" x14ac:dyDescent="0.35">
      <c r="A368" t="s">
        <v>396</v>
      </c>
      <c r="B368">
        <v>1987</v>
      </c>
      <c r="C368" t="s">
        <v>19</v>
      </c>
      <c r="D368">
        <v>14</v>
      </c>
      <c r="E368" s="7">
        <f t="shared" si="10"/>
        <v>32034</v>
      </c>
      <c r="F368" s="7" t="str">
        <f t="shared" si="11"/>
        <v>35Years</v>
      </c>
      <c r="G368">
        <v>3</v>
      </c>
      <c r="H368" s="14">
        <v>3453.77</v>
      </c>
      <c r="I368" t="s">
        <v>10</v>
      </c>
      <c r="J368" t="s">
        <v>15</v>
      </c>
      <c r="K368" t="s">
        <v>41</v>
      </c>
    </row>
    <row r="369" spans="1:11" ht="14.5" customHeight="1" x14ac:dyDescent="0.35">
      <c r="A369" t="s">
        <v>397</v>
      </c>
      <c r="B369">
        <v>2003</v>
      </c>
      <c r="C369" t="s">
        <v>9</v>
      </c>
      <c r="D369">
        <v>29</v>
      </c>
      <c r="E369" s="7">
        <f t="shared" si="10"/>
        <v>37831</v>
      </c>
      <c r="F369" s="7" t="str">
        <f t="shared" si="11"/>
        <v>19Years</v>
      </c>
      <c r="G369">
        <v>0</v>
      </c>
      <c r="H369" s="14">
        <v>3463.51</v>
      </c>
      <c r="I369" t="s">
        <v>10</v>
      </c>
      <c r="J369" t="s">
        <v>15</v>
      </c>
      <c r="K369" t="s">
        <v>199</v>
      </c>
    </row>
    <row r="370" spans="1:11" ht="14.5" customHeight="1" x14ac:dyDescent="0.35">
      <c r="A370" t="s">
        <v>398</v>
      </c>
      <c r="B370">
        <v>1993</v>
      </c>
      <c r="C370" t="s">
        <v>36</v>
      </c>
      <c r="D370">
        <v>12</v>
      </c>
      <c r="E370" s="7">
        <f t="shared" si="10"/>
        <v>34254</v>
      </c>
      <c r="F370" s="7" t="str">
        <f t="shared" si="11"/>
        <v>29Years</v>
      </c>
      <c r="G370">
        <v>1</v>
      </c>
      <c r="H370" s="14">
        <v>3471.41</v>
      </c>
      <c r="I370" t="s">
        <v>10</v>
      </c>
      <c r="J370" t="s">
        <v>10</v>
      </c>
      <c r="K370" t="s">
        <v>12</v>
      </c>
    </row>
    <row r="371" spans="1:11" ht="14.5" customHeight="1" x14ac:dyDescent="0.35">
      <c r="A371" t="s">
        <v>399</v>
      </c>
      <c r="B371">
        <v>2004</v>
      </c>
      <c r="C371" t="s">
        <v>17</v>
      </c>
      <c r="D371">
        <v>26</v>
      </c>
      <c r="E371" s="7">
        <f t="shared" si="10"/>
        <v>38164</v>
      </c>
      <c r="F371" s="7" t="str">
        <f t="shared" si="11"/>
        <v>18Years</v>
      </c>
      <c r="G371">
        <v>3</v>
      </c>
      <c r="H371" s="14">
        <v>3481.87</v>
      </c>
      <c r="I371" t="s">
        <v>10</v>
      </c>
      <c r="J371" t="s">
        <v>11</v>
      </c>
      <c r="K371" t="s">
        <v>167</v>
      </c>
    </row>
    <row r="372" spans="1:11" ht="14.5" customHeight="1" x14ac:dyDescent="0.35">
      <c r="A372" t="s">
        <v>400</v>
      </c>
      <c r="B372">
        <v>1996</v>
      </c>
      <c r="C372" t="s">
        <v>19</v>
      </c>
      <c r="D372">
        <v>19</v>
      </c>
      <c r="E372" s="7">
        <f t="shared" si="10"/>
        <v>35327</v>
      </c>
      <c r="F372" s="7" t="str">
        <f t="shared" si="11"/>
        <v>26Years</v>
      </c>
      <c r="G372">
        <v>2</v>
      </c>
      <c r="H372" s="14">
        <v>3484.33</v>
      </c>
      <c r="I372" t="s">
        <v>11</v>
      </c>
      <c r="J372" t="s">
        <v>11</v>
      </c>
      <c r="K372" t="s">
        <v>41</v>
      </c>
    </row>
    <row r="373" spans="1:11" ht="14.5" customHeight="1" x14ac:dyDescent="0.35">
      <c r="A373" t="s">
        <v>401</v>
      </c>
      <c r="B373">
        <v>1996</v>
      </c>
      <c r="C373" t="s">
        <v>19</v>
      </c>
      <c r="D373">
        <v>18</v>
      </c>
      <c r="E373" s="7">
        <f t="shared" si="10"/>
        <v>35326</v>
      </c>
      <c r="F373" s="7" t="str">
        <f t="shared" si="11"/>
        <v>26Years</v>
      </c>
      <c r="G373">
        <v>1</v>
      </c>
      <c r="H373" s="14">
        <v>3490.55</v>
      </c>
      <c r="I373" t="s">
        <v>15</v>
      </c>
      <c r="J373" t="s">
        <v>10</v>
      </c>
      <c r="K373" t="s">
        <v>163</v>
      </c>
    </row>
    <row r="374" spans="1:11" ht="14.5" customHeight="1" x14ac:dyDescent="0.35">
      <c r="A374" t="s">
        <v>402</v>
      </c>
      <c r="B374">
        <v>1999</v>
      </c>
      <c r="C374" t="s">
        <v>19</v>
      </c>
      <c r="D374">
        <v>22</v>
      </c>
      <c r="E374" s="7">
        <f t="shared" si="10"/>
        <v>36425</v>
      </c>
      <c r="F374" s="7" t="str">
        <f t="shared" si="11"/>
        <v>23Years</v>
      </c>
      <c r="G374">
        <v>2</v>
      </c>
      <c r="H374" s="14">
        <v>3500.61</v>
      </c>
      <c r="I374" t="s">
        <v>10</v>
      </c>
      <c r="J374" t="s">
        <v>10</v>
      </c>
      <c r="K374" t="s">
        <v>12</v>
      </c>
    </row>
    <row r="375" spans="1:11" ht="14.5" customHeight="1" x14ac:dyDescent="0.35">
      <c r="A375" t="s">
        <v>403</v>
      </c>
      <c r="B375">
        <v>1998</v>
      </c>
      <c r="C375" t="s">
        <v>19</v>
      </c>
      <c r="D375">
        <v>16</v>
      </c>
      <c r="E375" s="7">
        <f t="shared" si="10"/>
        <v>36054</v>
      </c>
      <c r="F375" s="7" t="str">
        <f t="shared" si="11"/>
        <v>24Years</v>
      </c>
      <c r="G375">
        <v>2</v>
      </c>
      <c r="H375" s="14">
        <v>3537.7</v>
      </c>
      <c r="I375" t="s">
        <v>11</v>
      </c>
      <c r="J375" t="s">
        <v>11</v>
      </c>
      <c r="K375" t="s">
        <v>22</v>
      </c>
    </row>
    <row r="376" spans="1:11" ht="14.5" customHeight="1" x14ac:dyDescent="0.35">
      <c r="A376" t="s">
        <v>404</v>
      </c>
      <c r="B376">
        <v>2003</v>
      </c>
      <c r="C376" t="s">
        <v>34</v>
      </c>
      <c r="D376">
        <v>24</v>
      </c>
      <c r="E376" s="7">
        <f t="shared" si="10"/>
        <v>37857</v>
      </c>
      <c r="F376" s="7" t="str">
        <f t="shared" si="11"/>
        <v>19Years</v>
      </c>
      <c r="G376">
        <v>0</v>
      </c>
      <c r="H376" s="14">
        <v>3538.9</v>
      </c>
      <c r="I376" t="s">
        <v>10</v>
      </c>
      <c r="J376" t="s">
        <v>10</v>
      </c>
      <c r="K376" t="s">
        <v>22</v>
      </c>
    </row>
    <row r="377" spans="1:11" ht="14.5" customHeight="1" x14ac:dyDescent="0.35">
      <c r="A377" t="s">
        <v>405</v>
      </c>
      <c r="B377">
        <v>1988</v>
      </c>
      <c r="C377" t="s">
        <v>36</v>
      </c>
      <c r="D377">
        <v>15</v>
      </c>
      <c r="E377" s="7">
        <f t="shared" si="10"/>
        <v>32431</v>
      </c>
      <c r="F377" s="7" t="str">
        <f t="shared" si="11"/>
        <v>34Years</v>
      </c>
      <c r="G377">
        <v>3</v>
      </c>
      <c r="H377" s="14">
        <v>3540.12</v>
      </c>
      <c r="I377" t="s">
        <v>10</v>
      </c>
      <c r="J377" t="s">
        <v>15</v>
      </c>
      <c r="K377" t="s">
        <v>12</v>
      </c>
    </row>
    <row r="378" spans="1:11" ht="14.5" customHeight="1" x14ac:dyDescent="0.35">
      <c r="A378" t="s">
        <v>406</v>
      </c>
      <c r="B378">
        <v>1992</v>
      </c>
      <c r="C378" t="s">
        <v>29</v>
      </c>
      <c r="D378">
        <v>22</v>
      </c>
      <c r="E378" s="7">
        <f t="shared" si="10"/>
        <v>33960</v>
      </c>
      <c r="F378" s="7" t="str">
        <f t="shared" si="11"/>
        <v>30Years</v>
      </c>
      <c r="G378">
        <v>0</v>
      </c>
      <c r="H378" s="14">
        <v>3554.2</v>
      </c>
      <c r="I378" t="s">
        <v>10</v>
      </c>
      <c r="J378" t="s">
        <v>11</v>
      </c>
      <c r="K378" t="s">
        <v>41</v>
      </c>
    </row>
    <row r="379" spans="1:11" ht="14.5" customHeight="1" x14ac:dyDescent="0.35">
      <c r="A379" t="s">
        <v>407</v>
      </c>
      <c r="B379">
        <v>1994</v>
      </c>
      <c r="C379" t="s">
        <v>19</v>
      </c>
      <c r="D379">
        <v>24</v>
      </c>
      <c r="E379" s="7">
        <f t="shared" si="10"/>
        <v>34601</v>
      </c>
      <c r="F379" s="7" t="str">
        <f t="shared" si="11"/>
        <v>28Years</v>
      </c>
      <c r="G379">
        <v>0</v>
      </c>
      <c r="H379" s="14">
        <v>3556.92</v>
      </c>
      <c r="I379" t="s">
        <v>10</v>
      </c>
      <c r="J379" t="s">
        <v>11</v>
      </c>
      <c r="K379" t="s">
        <v>22</v>
      </c>
    </row>
    <row r="380" spans="1:11" ht="14.5" customHeight="1" x14ac:dyDescent="0.35">
      <c r="A380" t="s">
        <v>408</v>
      </c>
      <c r="B380">
        <v>1995</v>
      </c>
      <c r="C380" t="s">
        <v>36</v>
      </c>
      <c r="D380">
        <v>9</v>
      </c>
      <c r="E380" s="7">
        <f t="shared" si="10"/>
        <v>34981</v>
      </c>
      <c r="F380" s="7" t="str">
        <f t="shared" si="11"/>
        <v>27Years</v>
      </c>
      <c r="G380">
        <v>0</v>
      </c>
      <c r="H380" s="14">
        <v>3558.62</v>
      </c>
      <c r="I380" t="s">
        <v>10</v>
      </c>
      <c r="J380" t="s">
        <v>11</v>
      </c>
      <c r="K380" t="s">
        <v>246</v>
      </c>
    </row>
    <row r="381" spans="1:11" ht="14.5" customHeight="1" x14ac:dyDescent="0.35">
      <c r="A381" t="s">
        <v>409</v>
      </c>
      <c r="B381">
        <v>1995</v>
      </c>
      <c r="C381" t="s">
        <v>17</v>
      </c>
      <c r="D381">
        <v>16</v>
      </c>
      <c r="E381" s="7">
        <f t="shared" si="10"/>
        <v>34866</v>
      </c>
      <c r="F381" s="7" t="str">
        <f t="shared" si="11"/>
        <v>27Years</v>
      </c>
      <c r="G381">
        <v>1</v>
      </c>
      <c r="H381" s="14">
        <v>3561.89</v>
      </c>
      <c r="I381" t="s">
        <v>10</v>
      </c>
      <c r="J381" t="s">
        <v>15</v>
      </c>
      <c r="K381" t="s">
        <v>12</v>
      </c>
    </row>
    <row r="382" spans="1:11" ht="14.5" customHeight="1" x14ac:dyDescent="0.35">
      <c r="A382" t="s">
        <v>410</v>
      </c>
      <c r="B382">
        <v>1981</v>
      </c>
      <c r="C382" t="s">
        <v>36</v>
      </c>
      <c r="D382">
        <v>10</v>
      </c>
      <c r="E382" s="7">
        <f t="shared" si="10"/>
        <v>29869</v>
      </c>
      <c r="F382" s="7" t="str">
        <f t="shared" si="11"/>
        <v>41Years</v>
      </c>
      <c r="G382">
        <v>1</v>
      </c>
      <c r="H382" s="14">
        <v>3562.87</v>
      </c>
      <c r="I382" t="s">
        <v>10</v>
      </c>
      <c r="J382" t="s">
        <v>15</v>
      </c>
      <c r="K382" t="s">
        <v>12</v>
      </c>
    </row>
    <row r="383" spans="1:11" ht="14.5" customHeight="1" x14ac:dyDescent="0.35">
      <c r="A383" t="s">
        <v>411</v>
      </c>
      <c r="B383">
        <v>1988</v>
      </c>
      <c r="C383" t="s">
        <v>34</v>
      </c>
      <c r="D383">
        <v>18</v>
      </c>
      <c r="E383" s="7">
        <f t="shared" si="10"/>
        <v>32373</v>
      </c>
      <c r="F383" s="7" t="str">
        <f t="shared" si="11"/>
        <v>34Years</v>
      </c>
      <c r="G383">
        <v>3</v>
      </c>
      <c r="H383" s="14">
        <v>3569.96</v>
      </c>
      <c r="I383" t="s">
        <v>10</v>
      </c>
      <c r="J383" t="s">
        <v>15</v>
      </c>
      <c r="K383" t="s">
        <v>22</v>
      </c>
    </row>
    <row r="384" spans="1:11" ht="14.5" customHeight="1" x14ac:dyDescent="0.35">
      <c r="A384" t="s">
        <v>412</v>
      </c>
      <c r="B384">
        <v>1995</v>
      </c>
      <c r="C384" t="s">
        <v>34</v>
      </c>
      <c r="D384">
        <v>23</v>
      </c>
      <c r="E384" s="7">
        <f t="shared" si="10"/>
        <v>34934</v>
      </c>
      <c r="F384" s="7" t="str">
        <f t="shared" si="11"/>
        <v>27Years</v>
      </c>
      <c r="G384">
        <v>1</v>
      </c>
      <c r="H384" s="14">
        <v>3578</v>
      </c>
      <c r="I384" t="s">
        <v>10</v>
      </c>
      <c r="J384" t="s">
        <v>11</v>
      </c>
      <c r="K384" t="s">
        <v>41</v>
      </c>
    </row>
    <row r="385" spans="1:11" ht="14.5" customHeight="1" x14ac:dyDescent="0.35">
      <c r="A385" t="s">
        <v>413</v>
      </c>
      <c r="B385">
        <v>2001</v>
      </c>
      <c r="C385" t="s">
        <v>14</v>
      </c>
      <c r="D385">
        <v>11</v>
      </c>
      <c r="E385" s="7">
        <f t="shared" si="10"/>
        <v>37206</v>
      </c>
      <c r="F385" s="7" t="str">
        <f t="shared" si="11"/>
        <v>21Years</v>
      </c>
      <c r="G385">
        <v>2</v>
      </c>
      <c r="H385" s="14">
        <v>3579.83</v>
      </c>
      <c r="I385" t="s">
        <v>10</v>
      </c>
      <c r="J385" t="s">
        <v>10</v>
      </c>
      <c r="K385" t="s">
        <v>22</v>
      </c>
    </row>
    <row r="386" spans="1:11" ht="14.5" customHeight="1" x14ac:dyDescent="0.35">
      <c r="A386" t="s">
        <v>414</v>
      </c>
      <c r="B386">
        <v>1986</v>
      </c>
      <c r="C386" t="s">
        <v>29</v>
      </c>
      <c r="D386">
        <v>27</v>
      </c>
      <c r="E386" s="7">
        <f t="shared" si="10"/>
        <v>31773</v>
      </c>
      <c r="F386" s="7" t="str">
        <f t="shared" si="11"/>
        <v>36Years</v>
      </c>
      <c r="G386">
        <v>3</v>
      </c>
      <c r="H386" s="14">
        <v>3589.14</v>
      </c>
      <c r="I386" t="s">
        <v>10</v>
      </c>
      <c r="J386" t="s">
        <v>10</v>
      </c>
      <c r="K386" t="s">
        <v>12</v>
      </c>
    </row>
    <row r="387" spans="1:11" ht="14.5" customHeight="1" x14ac:dyDescent="0.35">
      <c r="A387" t="s">
        <v>415</v>
      </c>
      <c r="B387">
        <v>1999</v>
      </c>
      <c r="C387" t="s">
        <v>17</v>
      </c>
      <c r="D387">
        <v>6</v>
      </c>
      <c r="E387" s="7">
        <f t="shared" ref="E387:E450" si="12">DATE(B387,MONTH(1&amp;C387),D387)</f>
        <v>36317</v>
      </c>
      <c r="F387" s="7" t="str">
        <f t="shared" ref="F387:F450" si="13">DATEDIF(E387, "2023-6-8", "Y") &amp; "Years"</f>
        <v>24Years</v>
      </c>
      <c r="G387">
        <v>3</v>
      </c>
      <c r="H387" s="14">
        <v>3591.48</v>
      </c>
      <c r="I387" t="s">
        <v>10</v>
      </c>
      <c r="J387" t="s">
        <v>11</v>
      </c>
      <c r="K387" t="s">
        <v>41</v>
      </c>
    </row>
    <row r="388" spans="1:11" ht="14.5" customHeight="1" x14ac:dyDescent="0.35">
      <c r="A388" t="s">
        <v>416</v>
      </c>
      <c r="B388">
        <v>1997</v>
      </c>
      <c r="C388" t="s">
        <v>14</v>
      </c>
      <c r="D388">
        <v>4</v>
      </c>
      <c r="E388" s="7">
        <f t="shared" si="12"/>
        <v>35738</v>
      </c>
      <c r="F388" s="7" t="str">
        <f t="shared" si="13"/>
        <v>25Years</v>
      </c>
      <c r="G388">
        <v>1</v>
      </c>
      <c r="H388" s="14">
        <v>3594.17</v>
      </c>
      <c r="I388" t="s">
        <v>10</v>
      </c>
      <c r="J388" t="s">
        <v>10</v>
      </c>
      <c r="K388" t="s">
        <v>22</v>
      </c>
    </row>
    <row r="389" spans="1:11" ht="14.5" customHeight="1" x14ac:dyDescent="0.35">
      <c r="A389" t="s">
        <v>417</v>
      </c>
      <c r="B389">
        <v>1999</v>
      </c>
      <c r="C389" t="s">
        <v>34</v>
      </c>
      <c r="D389">
        <v>12</v>
      </c>
      <c r="E389" s="7">
        <f t="shared" si="12"/>
        <v>36384</v>
      </c>
      <c r="F389" s="7" t="str">
        <f t="shared" si="13"/>
        <v>23Years</v>
      </c>
      <c r="G389">
        <v>3</v>
      </c>
      <c r="H389" s="14">
        <v>3597.6</v>
      </c>
      <c r="I389" t="s">
        <v>10</v>
      </c>
      <c r="J389" t="s">
        <v>10</v>
      </c>
      <c r="K389" t="s">
        <v>41</v>
      </c>
    </row>
    <row r="390" spans="1:11" ht="14.5" customHeight="1" x14ac:dyDescent="0.35">
      <c r="A390" t="s">
        <v>418</v>
      </c>
      <c r="B390">
        <v>1988</v>
      </c>
      <c r="C390" t="s">
        <v>14</v>
      </c>
      <c r="D390">
        <v>4</v>
      </c>
      <c r="E390" s="7">
        <f t="shared" si="12"/>
        <v>32451</v>
      </c>
      <c r="F390" s="7" t="str">
        <f t="shared" si="13"/>
        <v>34Years</v>
      </c>
      <c r="G390">
        <v>3</v>
      </c>
      <c r="H390" s="14">
        <v>3603.6</v>
      </c>
      <c r="I390" t="s">
        <v>10</v>
      </c>
      <c r="J390" t="s">
        <v>15</v>
      </c>
      <c r="K390" t="s">
        <v>12</v>
      </c>
    </row>
    <row r="391" spans="1:11" ht="14.5" customHeight="1" x14ac:dyDescent="0.35">
      <c r="A391" t="s">
        <v>419</v>
      </c>
      <c r="B391">
        <v>1990</v>
      </c>
      <c r="C391" t="s">
        <v>36</v>
      </c>
      <c r="D391">
        <v>11</v>
      </c>
      <c r="E391" s="7">
        <f t="shared" si="12"/>
        <v>33157</v>
      </c>
      <c r="F391" s="7" t="str">
        <f t="shared" si="13"/>
        <v>32Years</v>
      </c>
      <c r="G391">
        <v>3</v>
      </c>
      <c r="H391" s="14">
        <v>3606.43</v>
      </c>
      <c r="I391" t="s">
        <v>10</v>
      </c>
      <c r="J391" t="s">
        <v>15</v>
      </c>
      <c r="K391" t="s">
        <v>12</v>
      </c>
    </row>
    <row r="392" spans="1:11" ht="14.5" customHeight="1" x14ac:dyDescent="0.35">
      <c r="A392" t="s">
        <v>420</v>
      </c>
      <c r="B392">
        <v>1985</v>
      </c>
      <c r="C392" t="s">
        <v>17</v>
      </c>
      <c r="D392">
        <v>14</v>
      </c>
      <c r="E392" s="7">
        <f t="shared" si="12"/>
        <v>31212</v>
      </c>
      <c r="F392" s="7" t="str">
        <f t="shared" si="13"/>
        <v>37Years</v>
      </c>
      <c r="G392">
        <v>3</v>
      </c>
      <c r="H392" s="14">
        <v>3622.13</v>
      </c>
      <c r="I392" t="s">
        <v>10</v>
      </c>
      <c r="J392" t="s">
        <v>15</v>
      </c>
      <c r="K392" t="s">
        <v>12</v>
      </c>
    </row>
    <row r="393" spans="1:11" ht="14.5" customHeight="1" x14ac:dyDescent="0.35">
      <c r="A393" t="s">
        <v>421</v>
      </c>
      <c r="B393">
        <v>1992</v>
      </c>
      <c r="C393" t="s">
        <v>14</v>
      </c>
      <c r="D393">
        <v>17</v>
      </c>
      <c r="E393" s="7">
        <f t="shared" si="12"/>
        <v>33925</v>
      </c>
      <c r="F393" s="7" t="str">
        <f t="shared" si="13"/>
        <v>30Years</v>
      </c>
      <c r="G393">
        <v>0</v>
      </c>
      <c r="H393" s="14">
        <v>3645.09</v>
      </c>
      <c r="I393" t="s">
        <v>15</v>
      </c>
      <c r="J393" t="s">
        <v>10</v>
      </c>
      <c r="K393" t="s">
        <v>275</v>
      </c>
    </row>
    <row r="394" spans="1:11" ht="14.5" customHeight="1" x14ac:dyDescent="0.35">
      <c r="A394" t="s">
        <v>422</v>
      </c>
      <c r="B394">
        <v>1990</v>
      </c>
      <c r="C394" t="s">
        <v>14</v>
      </c>
      <c r="D394">
        <v>8</v>
      </c>
      <c r="E394" s="7">
        <f t="shared" si="12"/>
        <v>33185</v>
      </c>
      <c r="F394" s="7" t="str">
        <f t="shared" si="13"/>
        <v>32Years</v>
      </c>
      <c r="G394">
        <v>3</v>
      </c>
      <c r="H394" s="14">
        <v>3653.29</v>
      </c>
      <c r="I394" t="s">
        <v>10</v>
      </c>
      <c r="J394" t="s">
        <v>11</v>
      </c>
      <c r="K394" t="s">
        <v>41</v>
      </c>
    </row>
    <row r="395" spans="1:11" ht="14.5" customHeight="1" x14ac:dyDescent="0.35">
      <c r="A395" t="s">
        <v>423</v>
      </c>
      <c r="B395">
        <v>1992</v>
      </c>
      <c r="C395" t="s">
        <v>19</v>
      </c>
      <c r="D395">
        <v>14</v>
      </c>
      <c r="E395" s="7">
        <f t="shared" si="12"/>
        <v>33861</v>
      </c>
      <c r="F395" s="7" t="str">
        <f t="shared" si="13"/>
        <v>30Years</v>
      </c>
      <c r="G395">
        <v>1</v>
      </c>
      <c r="H395" s="14">
        <v>3659.35</v>
      </c>
      <c r="I395" t="s">
        <v>11</v>
      </c>
      <c r="J395" t="s">
        <v>15</v>
      </c>
      <c r="K395" t="s">
        <v>41</v>
      </c>
    </row>
    <row r="396" spans="1:11" ht="14.5" customHeight="1" x14ac:dyDescent="0.35">
      <c r="A396" t="s">
        <v>424</v>
      </c>
      <c r="B396">
        <v>1984</v>
      </c>
      <c r="C396" t="s">
        <v>9</v>
      </c>
      <c r="D396">
        <v>6</v>
      </c>
      <c r="E396" s="7">
        <f t="shared" si="12"/>
        <v>30869</v>
      </c>
      <c r="F396" s="7" t="str">
        <f t="shared" si="13"/>
        <v>38Years</v>
      </c>
      <c r="G396">
        <v>3</v>
      </c>
      <c r="H396" s="14">
        <v>3678.86</v>
      </c>
      <c r="I396" t="s">
        <v>10</v>
      </c>
      <c r="J396" t="s">
        <v>11</v>
      </c>
      <c r="K396" t="s">
        <v>12</v>
      </c>
    </row>
    <row r="397" spans="1:11" ht="14.5" customHeight="1" x14ac:dyDescent="0.35">
      <c r="A397" t="s">
        <v>425</v>
      </c>
      <c r="B397">
        <v>2003</v>
      </c>
      <c r="C397" t="s">
        <v>9</v>
      </c>
      <c r="D397">
        <v>10</v>
      </c>
      <c r="E397" s="7">
        <f t="shared" si="12"/>
        <v>37812</v>
      </c>
      <c r="F397" s="7" t="str">
        <f t="shared" si="13"/>
        <v>19Years</v>
      </c>
      <c r="G397">
        <v>0</v>
      </c>
      <c r="H397" s="14">
        <v>3688.35</v>
      </c>
      <c r="I397" t="s">
        <v>10</v>
      </c>
      <c r="J397" t="s">
        <v>10</v>
      </c>
      <c r="K397" t="s">
        <v>299</v>
      </c>
    </row>
    <row r="398" spans="1:11" ht="14.5" customHeight="1" x14ac:dyDescent="0.35">
      <c r="A398" t="s">
        <v>426</v>
      </c>
      <c r="B398">
        <v>1981</v>
      </c>
      <c r="C398" t="s">
        <v>29</v>
      </c>
      <c r="D398">
        <v>14</v>
      </c>
      <c r="E398" s="7">
        <f t="shared" si="12"/>
        <v>29934</v>
      </c>
      <c r="F398" s="7" t="str">
        <f t="shared" si="13"/>
        <v>41Years</v>
      </c>
      <c r="G398">
        <v>1</v>
      </c>
      <c r="H398" s="14">
        <v>3688.38</v>
      </c>
      <c r="I398" t="s">
        <v>10</v>
      </c>
      <c r="J398" t="s">
        <v>10</v>
      </c>
      <c r="K398" t="s">
        <v>12</v>
      </c>
    </row>
    <row r="399" spans="1:11" ht="14.5" customHeight="1" x14ac:dyDescent="0.35">
      <c r="A399" t="s">
        <v>427</v>
      </c>
      <c r="B399">
        <v>1995</v>
      </c>
      <c r="C399" t="s">
        <v>36</v>
      </c>
      <c r="D399">
        <v>21</v>
      </c>
      <c r="E399" s="7">
        <f t="shared" si="12"/>
        <v>34993</v>
      </c>
      <c r="F399" s="7" t="str">
        <f t="shared" si="13"/>
        <v>27Years</v>
      </c>
      <c r="G399">
        <v>2</v>
      </c>
      <c r="H399" s="14">
        <v>3693.43</v>
      </c>
      <c r="I399" t="s">
        <v>10</v>
      </c>
      <c r="J399" t="s">
        <v>11</v>
      </c>
      <c r="K399" t="s">
        <v>41</v>
      </c>
    </row>
    <row r="400" spans="1:11" ht="14.5" customHeight="1" x14ac:dyDescent="0.35">
      <c r="A400" t="s">
        <v>428</v>
      </c>
      <c r="B400">
        <v>1988</v>
      </c>
      <c r="C400" t="s">
        <v>34</v>
      </c>
      <c r="D400">
        <v>18</v>
      </c>
      <c r="E400" s="7">
        <f t="shared" si="12"/>
        <v>32373</v>
      </c>
      <c r="F400" s="7" t="str">
        <f t="shared" si="13"/>
        <v>34Years</v>
      </c>
      <c r="G400">
        <v>3</v>
      </c>
      <c r="H400" s="14">
        <v>3699.54</v>
      </c>
      <c r="I400" t="s">
        <v>10</v>
      </c>
      <c r="J400" t="s">
        <v>11</v>
      </c>
      <c r="K400" t="s">
        <v>12</v>
      </c>
    </row>
    <row r="401" spans="1:11" ht="14.5" customHeight="1" x14ac:dyDescent="0.35">
      <c r="A401" t="s">
        <v>429</v>
      </c>
      <c r="B401">
        <v>1989</v>
      </c>
      <c r="C401" t="s">
        <v>29</v>
      </c>
      <c r="D401">
        <v>2</v>
      </c>
      <c r="E401" s="7">
        <f t="shared" si="12"/>
        <v>32844</v>
      </c>
      <c r="F401" s="7" t="str">
        <f t="shared" si="13"/>
        <v>33Years</v>
      </c>
      <c r="G401">
        <v>0</v>
      </c>
      <c r="H401" s="14">
        <v>3704.35</v>
      </c>
      <c r="I401" t="s">
        <v>10</v>
      </c>
      <c r="J401" t="s">
        <v>10</v>
      </c>
      <c r="K401" t="s">
        <v>12</v>
      </c>
    </row>
    <row r="402" spans="1:11" ht="14.5" customHeight="1" x14ac:dyDescent="0.35">
      <c r="A402" t="s">
        <v>430</v>
      </c>
      <c r="B402">
        <v>2004</v>
      </c>
      <c r="C402" t="s">
        <v>14</v>
      </c>
      <c r="D402">
        <v>5</v>
      </c>
      <c r="E402" s="7">
        <f t="shared" si="12"/>
        <v>38296</v>
      </c>
      <c r="F402" s="7" t="str">
        <f t="shared" si="13"/>
        <v>18Years</v>
      </c>
      <c r="G402">
        <v>0</v>
      </c>
      <c r="H402" s="14">
        <v>3722.23</v>
      </c>
      <c r="I402" t="s">
        <v>10</v>
      </c>
      <c r="J402" t="s">
        <v>10</v>
      </c>
      <c r="K402" t="s">
        <v>199</v>
      </c>
    </row>
    <row r="403" spans="1:11" ht="14.5" customHeight="1" x14ac:dyDescent="0.35">
      <c r="A403" t="s">
        <v>431</v>
      </c>
      <c r="B403">
        <v>1986</v>
      </c>
      <c r="C403" t="s">
        <v>29</v>
      </c>
      <c r="D403">
        <v>1</v>
      </c>
      <c r="E403" s="7">
        <f t="shared" si="12"/>
        <v>31747</v>
      </c>
      <c r="F403" s="7" t="str">
        <f t="shared" si="13"/>
        <v>36Years</v>
      </c>
      <c r="G403">
        <v>3</v>
      </c>
      <c r="H403" s="14">
        <v>3731.6</v>
      </c>
      <c r="I403" t="s">
        <v>10</v>
      </c>
      <c r="J403" t="s">
        <v>10</v>
      </c>
      <c r="K403" t="s">
        <v>12</v>
      </c>
    </row>
    <row r="404" spans="1:11" ht="14.5" customHeight="1" x14ac:dyDescent="0.35">
      <c r="A404" t="s">
        <v>432</v>
      </c>
      <c r="B404">
        <v>1994</v>
      </c>
      <c r="C404" t="s">
        <v>34</v>
      </c>
      <c r="D404">
        <v>22</v>
      </c>
      <c r="E404" s="7">
        <f t="shared" si="12"/>
        <v>34568</v>
      </c>
      <c r="F404" s="7" t="str">
        <f t="shared" si="13"/>
        <v>28Years</v>
      </c>
      <c r="G404">
        <v>0</v>
      </c>
      <c r="H404" s="14">
        <v>3732.63</v>
      </c>
      <c r="I404" t="s">
        <v>10</v>
      </c>
      <c r="J404" t="s">
        <v>11</v>
      </c>
      <c r="K404" t="s">
        <v>246</v>
      </c>
    </row>
    <row r="405" spans="1:11" ht="14.5" customHeight="1" x14ac:dyDescent="0.35">
      <c r="A405" t="s">
        <v>433</v>
      </c>
      <c r="B405">
        <v>1993</v>
      </c>
      <c r="C405" t="s">
        <v>17</v>
      </c>
      <c r="D405">
        <v>22</v>
      </c>
      <c r="E405" s="7">
        <f t="shared" si="12"/>
        <v>34142</v>
      </c>
      <c r="F405" s="7" t="str">
        <f t="shared" si="13"/>
        <v>29Years</v>
      </c>
      <c r="G405">
        <v>0</v>
      </c>
      <c r="H405" s="14">
        <v>3736.46</v>
      </c>
      <c r="I405" t="s">
        <v>10</v>
      </c>
      <c r="J405" t="s">
        <v>10</v>
      </c>
      <c r="K405" t="s">
        <v>22</v>
      </c>
    </row>
    <row r="406" spans="1:11" ht="14.5" customHeight="1" x14ac:dyDescent="0.35">
      <c r="A406" t="s">
        <v>434</v>
      </c>
      <c r="B406">
        <v>1986</v>
      </c>
      <c r="C406" t="s">
        <v>19</v>
      </c>
      <c r="D406">
        <v>9</v>
      </c>
      <c r="E406" s="7">
        <f t="shared" si="12"/>
        <v>31664</v>
      </c>
      <c r="F406" s="7" t="str">
        <f t="shared" si="13"/>
        <v>36Years</v>
      </c>
      <c r="G406">
        <v>3</v>
      </c>
      <c r="H406" s="14">
        <v>3748.56</v>
      </c>
      <c r="I406" t="s">
        <v>10</v>
      </c>
      <c r="J406" t="s">
        <v>10</v>
      </c>
      <c r="K406" t="s">
        <v>12</v>
      </c>
    </row>
    <row r="407" spans="1:11" ht="14.5" customHeight="1" x14ac:dyDescent="0.35">
      <c r="A407" t="s">
        <v>435</v>
      </c>
      <c r="B407">
        <v>1991</v>
      </c>
      <c r="C407" t="s">
        <v>36</v>
      </c>
      <c r="D407">
        <v>28</v>
      </c>
      <c r="E407" s="7">
        <f t="shared" si="12"/>
        <v>33539</v>
      </c>
      <c r="F407" s="7" t="str">
        <f t="shared" si="13"/>
        <v>31Years</v>
      </c>
      <c r="G407">
        <v>0</v>
      </c>
      <c r="H407" s="14">
        <v>3756.62</v>
      </c>
      <c r="I407" t="s">
        <v>10</v>
      </c>
      <c r="J407" t="s">
        <v>10</v>
      </c>
      <c r="K407" t="s">
        <v>12</v>
      </c>
    </row>
    <row r="408" spans="1:11" ht="14.5" customHeight="1" x14ac:dyDescent="0.35">
      <c r="A408" t="s">
        <v>436</v>
      </c>
      <c r="B408">
        <v>1991</v>
      </c>
      <c r="C408" t="s">
        <v>34</v>
      </c>
      <c r="D408">
        <v>25</v>
      </c>
      <c r="E408" s="7">
        <f t="shared" si="12"/>
        <v>33475</v>
      </c>
      <c r="F408" s="7" t="str">
        <f t="shared" si="13"/>
        <v>31Years</v>
      </c>
      <c r="G408">
        <v>0</v>
      </c>
      <c r="H408" s="14">
        <v>3757.84</v>
      </c>
      <c r="I408" t="s">
        <v>10</v>
      </c>
      <c r="J408" t="s">
        <v>15</v>
      </c>
      <c r="K408" t="s">
        <v>12</v>
      </c>
    </row>
    <row r="409" spans="1:11" ht="14.5" customHeight="1" x14ac:dyDescent="0.35">
      <c r="A409" t="s">
        <v>437</v>
      </c>
      <c r="B409">
        <v>1991</v>
      </c>
      <c r="C409" t="s">
        <v>36</v>
      </c>
      <c r="D409">
        <v>24</v>
      </c>
      <c r="E409" s="7">
        <f t="shared" si="12"/>
        <v>33535</v>
      </c>
      <c r="F409" s="7" t="str">
        <f t="shared" si="13"/>
        <v>31Years</v>
      </c>
      <c r="G409">
        <v>0</v>
      </c>
      <c r="H409" s="14">
        <v>3761.29</v>
      </c>
      <c r="I409" t="s">
        <v>10</v>
      </c>
      <c r="J409" t="s">
        <v>11</v>
      </c>
      <c r="K409" t="s">
        <v>41</v>
      </c>
    </row>
    <row r="410" spans="1:11" ht="14.5" customHeight="1" x14ac:dyDescent="0.35">
      <c r="A410" t="s">
        <v>438</v>
      </c>
      <c r="B410">
        <v>1994</v>
      </c>
      <c r="C410" t="s">
        <v>14</v>
      </c>
      <c r="D410">
        <v>21</v>
      </c>
      <c r="E410" s="7">
        <f t="shared" si="12"/>
        <v>34659</v>
      </c>
      <c r="F410" s="7" t="str">
        <f t="shared" si="13"/>
        <v>28Years</v>
      </c>
      <c r="G410">
        <v>1</v>
      </c>
      <c r="H410" s="14">
        <v>3766.88</v>
      </c>
      <c r="I410" t="s">
        <v>10</v>
      </c>
      <c r="J410" t="s">
        <v>15</v>
      </c>
      <c r="K410" t="s">
        <v>12</v>
      </c>
    </row>
    <row r="411" spans="1:11" ht="14.5" customHeight="1" x14ac:dyDescent="0.35">
      <c r="A411" t="s">
        <v>439</v>
      </c>
      <c r="B411">
        <v>1987</v>
      </c>
      <c r="C411" t="s">
        <v>36</v>
      </c>
      <c r="D411">
        <v>24</v>
      </c>
      <c r="E411" s="7">
        <f t="shared" si="12"/>
        <v>32074</v>
      </c>
      <c r="F411" s="7" t="str">
        <f t="shared" si="13"/>
        <v>35Years</v>
      </c>
      <c r="G411">
        <v>3</v>
      </c>
      <c r="H411" s="14">
        <v>3773.23</v>
      </c>
      <c r="I411" t="s">
        <v>10</v>
      </c>
      <c r="J411" t="s">
        <v>11</v>
      </c>
      <c r="K411" t="s">
        <v>12</v>
      </c>
    </row>
    <row r="412" spans="1:11" ht="14.5" customHeight="1" x14ac:dyDescent="0.35">
      <c r="A412" t="s">
        <v>440</v>
      </c>
      <c r="B412">
        <v>1981</v>
      </c>
      <c r="C412" t="s">
        <v>29</v>
      </c>
      <c r="D412">
        <v>13</v>
      </c>
      <c r="E412" s="7">
        <f t="shared" si="12"/>
        <v>29933</v>
      </c>
      <c r="F412" s="7" t="str">
        <f t="shared" si="13"/>
        <v>41Years</v>
      </c>
      <c r="G412">
        <v>1</v>
      </c>
      <c r="H412" s="14">
        <v>3785.77</v>
      </c>
      <c r="I412" t="s">
        <v>10</v>
      </c>
      <c r="J412" t="s">
        <v>15</v>
      </c>
      <c r="K412" t="s">
        <v>12</v>
      </c>
    </row>
    <row r="413" spans="1:11" ht="14.5" customHeight="1" x14ac:dyDescent="0.35">
      <c r="A413" t="s">
        <v>441</v>
      </c>
      <c r="B413">
        <v>1988</v>
      </c>
      <c r="C413" t="s">
        <v>34</v>
      </c>
      <c r="D413">
        <v>28</v>
      </c>
      <c r="E413" s="7">
        <f t="shared" si="12"/>
        <v>32383</v>
      </c>
      <c r="F413" s="7" t="str">
        <f t="shared" si="13"/>
        <v>34Years</v>
      </c>
      <c r="G413">
        <v>3</v>
      </c>
      <c r="H413" s="14">
        <v>3793.55</v>
      </c>
      <c r="I413" t="s">
        <v>10</v>
      </c>
      <c r="J413" t="s">
        <v>11</v>
      </c>
      <c r="K413" t="s">
        <v>12</v>
      </c>
    </row>
    <row r="414" spans="1:11" ht="14.5" customHeight="1" x14ac:dyDescent="0.35">
      <c r="A414" t="s">
        <v>442</v>
      </c>
      <c r="B414">
        <v>1999</v>
      </c>
      <c r="C414" t="s">
        <v>17</v>
      </c>
      <c r="D414">
        <v>24</v>
      </c>
      <c r="E414" s="7">
        <f t="shared" si="12"/>
        <v>36335</v>
      </c>
      <c r="F414" s="7" t="str">
        <f t="shared" si="13"/>
        <v>23Years</v>
      </c>
      <c r="G414">
        <v>0</v>
      </c>
      <c r="H414" s="14">
        <v>3796.36</v>
      </c>
      <c r="I414" t="s">
        <v>10</v>
      </c>
      <c r="J414" t="s">
        <v>11</v>
      </c>
      <c r="K414" t="s">
        <v>22</v>
      </c>
    </row>
    <row r="415" spans="1:11" ht="14.5" customHeight="1" x14ac:dyDescent="0.35">
      <c r="A415" t="s">
        <v>443</v>
      </c>
      <c r="B415">
        <v>1981</v>
      </c>
      <c r="C415" t="s">
        <v>19</v>
      </c>
      <c r="D415">
        <v>29</v>
      </c>
      <c r="E415" s="7">
        <f t="shared" si="12"/>
        <v>29858</v>
      </c>
      <c r="F415" s="7" t="str">
        <f t="shared" si="13"/>
        <v>41Years</v>
      </c>
      <c r="G415">
        <v>1</v>
      </c>
      <c r="H415" s="14">
        <v>3797.2</v>
      </c>
      <c r="I415" t="s">
        <v>10</v>
      </c>
      <c r="J415" t="s">
        <v>11</v>
      </c>
      <c r="K415" t="s">
        <v>22</v>
      </c>
    </row>
    <row r="416" spans="1:11" ht="14.5" customHeight="1" x14ac:dyDescent="0.35">
      <c r="A416" t="s">
        <v>444</v>
      </c>
      <c r="B416">
        <v>1994</v>
      </c>
      <c r="C416" t="s">
        <v>34</v>
      </c>
      <c r="D416">
        <v>12</v>
      </c>
      <c r="E416" s="7">
        <f t="shared" si="12"/>
        <v>34558</v>
      </c>
      <c r="F416" s="7" t="str">
        <f t="shared" si="13"/>
        <v>28Years</v>
      </c>
      <c r="G416">
        <v>2</v>
      </c>
      <c r="H416" s="14">
        <v>3847.67</v>
      </c>
      <c r="I416" t="s">
        <v>11</v>
      </c>
      <c r="J416" t="s">
        <v>10</v>
      </c>
      <c r="K416" t="s">
        <v>41</v>
      </c>
    </row>
    <row r="417" spans="1:11" ht="14.5" customHeight="1" x14ac:dyDescent="0.35">
      <c r="A417" t="s">
        <v>445</v>
      </c>
      <c r="B417">
        <v>1991</v>
      </c>
      <c r="C417" t="s">
        <v>34</v>
      </c>
      <c r="D417">
        <v>19</v>
      </c>
      <c r="E417" s="7">
        <f t="shared" si="12"/>
        <v>33469</v>
      </c>
      <c r="F417" s="7" t="str">
        <f t="shared" si="13"/>
        <v>31Years</v>
      </c>
      <c r="G417">
        <v>0</v>
      </c>
      <c r="H417" s="14">
        <v>3857.76</v>
      </c>
      <c r="I417" t="s">
        <v>11</v>
      </c>
      <c r="J417" t="s">
        <v>15</v>
      </c>
      <c r="K417" t="s">
        <v>167</v>
      </c>
    </row>
    <row r="418" spans="1:11" ht="14.5" customHeight="1" x14ac:dyDescent="0.35">
      <c r="A418" t="s">
        <v>446</v>
      </c>
      <c r="B418">
        <v>2001</v>
      </c>
      <c r="C418" t="s">
        <v>17</v>
      </c>
      <c r="D418">
        <v>6</v>
      </c>
      <c r="E418" s="7">
        <f t="shared" si="12"/>
        <v>37048</v>
      </c>
      <c r="F418" s="7" t="str">
        <f t="shared" si="13"/>
        <v>22Years</v>
      </c>
      <c r="G418">
        <v>0</v>
      </c>
      <c r="H418" s="14">
        <v>3858.51</v>
      </c>
      <c r="I418" t="s">
        <v>10</v>
      </c>
      <c r="J418" t="s">
        <v>11</v>
      </c>
      <c r="K418" t="s">
        <v>199</v>
      </c>
    </row>
    <row r="419" spans="1:11" ht="14.5" customHeight="1" x14ac:dyDescent="0.35">
      <c r="A419" t="s">
        <v>447</v>
      </c>
      <c r="B419">
        <v>2001</v>
      </c>
      <c r="C419" t="s">
        <v>36</v>
      </c>
      <c r="D419">
        <v>18</v>
      </c>
      <c r="E419" s="7">
        <f t="shared" si="12"/>
        <v>37182</v>
      </c>
      <c r="F419" s="7" t="str">
        <f t="shared" si="13"/>
        <v>21Years</v>
      </c>
      <c r="G419">
        <v>3</v>
      </c>
      <c r="H419" s="14">
        <v>3861.21</v>
      </c>
      <c r="I419" t="s">
        <v>10</v>
      </c>
      <c r="J419" t="s">
        <v>10</v>
      </c>
      <c r="K419" t="s">
        <v>167</v>
      </c>
    </row>
    <row r="420" spans="1:11" ht="14.5" customHeight="1" x14ac:dyDescent="0.35">
      <c r="A420" t="s">
        <v>448</v>
      </c>
      <c r="B420">
        <v>1990</v>
      </c>
      <c r="C420" t="s">
        <v>17</v>
      </c>
      <c r="D420">
        <v>24</v>
      </c>
      <c r="E420" s="7">
        <f t="shared" si="12"/>
        <v>33048</v>
      </c>
      <c r="F420" s="7" t="str">
        <f t="shared" si="13"/>
        <v>32Years</v>
      </c>
      <c r="G420">
        <v>0</v>
      </c>
      <c r="H420" s="14">
        <v>3866.86</v>
      </c>
      <c r="I420" t="s">
        <v>15</v>
      </c>
      <c r="J420" t="s">
        <v>15</v>
      </c>
      <c r="K420" t="s">
        <v>22</v>
      </c>
    </row>
    <row r="421" spans="1:11" ht="14.5" customHeight="1" x14ac:dyDescent="0.35">
      <c r="A421" t="s">
        <v>449</v>
      </c>
      <c r="B421">
        <v>1991</v>
      </c>
      <c r="C421" t="s">
        <v>9</v>
      </c>
      <c r="D421">
        <v>25</v>
      </c>
      <c r="E421" s="7">
        <f t="shared" si="12"/>
        <v>33444</v>
      </c>
      <c r="F421" s="7" t="str">
        <f t="shared" si="13"/>
        <v>31Years</v>
      </c>
      <c r="G421">
        <v>1</v>
      </c>
      <c r="H421" s="14">
        <v>3875.73</v>
      </c>
      <c r="I421" t="s">
        <v>10</v>
      </c>
      <c r="J421" t="s">
        <v>11</v>
      </c>
      <c r="K421" t="s">
        <v>12</v>
      </c>
    </row>
    <row r="422" spans="1:11" ht="14.5" customHeight="1" x14ac:dyDescent="0.35">
      <c r="A422" t="s">
        <v>450</v>
      </c>
      <c r="B422">
        <v>1996</v>
      </c>
      <c r="C422" t="s">
        <v>36</v>
      </c>
      <c r="D422">
        <v>23</v>
      </c>
      <c r="E422" s="7">
        <f t="shared" si="12"/>
        <v>35361</v>
      </c>
      <c r="F422" s="7" t="str">
        <f t="shared" si="13"/>
        <v>26Years</v>
      </c>
      <c r="G422">
        <v>2</v>
      </c>
      <c r="H422" s="14">
        <v>3877.3</v>
      </c>
      <c r="I422" t="s">
        <v>15</v>
      </c>
      <c r="J422" t="s">
        <v>11</v>
      </c>
      <c r="K422" t="s">
        <v>22</v>
      </c>
    </row>
    <row r="423" spans="1:11" ht="14.5" customHeight="1" x14ac:dyDescent="0.35">
      <c r="A423" t="s">
        <v>451</v>
      </c>
      <c r="B423">
        <v>2004</v>
      </c>
      <c r="C423" t="s">
        <v>9</v>
      </c>
      <c r="D423">
        <v>13</v>
      </c>
      <c r="E423" s="7">
        <f t="shared" si="12"/>
        <v>38181</v>
      </c>
      <c r="F423" s="7" t="str">
        <f t="shared" si="13"/>
        <v>18Years</v>
      </c>
      <c r="G423">
        <v>0</v>
      </c>
      <c r="H423" s="14">
        <v>3889.2</v>
      </c>
      <c r="I423" t="s">
        <v>10</v>
      </c>
      <c r="J423" t="s">
        <v>10</v>
      </c>
      <c r="K423" t="s">
        <v>22</v>
      </c>
    </row>
    <row r="424" spans="1:11" ht="14.5" customHeight="1" x14ac:dyDescent="0.35">
      <c r="A424" t="s">
        <v>452</v>
      </c>
      <c r="B424">
        <v>1993</v>
      </c>
      <c r="C424" t="s">
        <v>19</v>
      </c>
      <c r="D424">
        <v>14</v>
      </c>
      <c r="E424" s="7">
        <f t="shared" si="12"/>
        <v>34226</v>
      </c>
      <c r="F424" s="7" t="str">
        <f t="shared" si="13"/>
        <v>29Years</v>
      </c>
      <c r="G424">
        <v>0</v>
      </c>
      <c r="H424" s="14">
        <v>3898.35</v>
      </c>
      <c r="I424" t="s">
        <v>10</v>
      </c>
      <c r="J424" t="s">
        <v>10</v>
      </c>
      <c r="K424" t="s">
        <v>22</v>
      </c>
    </row>
    <row r="425" spans="1:11" ht="14.5" customHeight="1" x14ac:dyDescent="0.35">
      <c r="A425" t="s">
        <v>453</v>
      </c>
      <c r="B425">
        <v>1981</v>
      </c>
      <c r="C425" t="s">
        <v>34</v>
      </c>
      <c r="D425">
        <v>27</v>
      </c>
      <c r="E425" s="7">
        <f t="shared" si="12"/>
        <v>29825</v>
      </c>
      <c r="F425" s="7" t="str">
        <f t="shared" si="13"/>
        <v>41Years</v>
      </c>
      <c r="G425">
        <v>1</v>
      </c>
      <c r="H425" s="14">
        <v>3902.07</v>
      </c>
      <c r="I425" t="s">
        <v>10</v>
      </c>
      <c r="J425" t="s">
        <v>10</v>
      </c>
      <c r="K425" t="s">
        <v>12</v>
      </c>
    </row>
    <row r="426" spans="1:11" ht="14.5" customHeight="1" x14ac:dyDescent="0.35">
      <c r="A426" t="s">
        <v>454</v>
      </c>
      <c r="B426">
        <v>1997</v>
      </c>
      <c r="C426" t="s">
        <v>14</v>
      </c>
      <c r="D426">
        <v>24</v>
      </c>
      <c r="E426" s="7">
        <f t="shared" si="12"/>
        <v>35758</v>
      </c>
      <c r="F426" s="7" t="str">
        <f t="shared" si="13"/>
        <v>25Years</v>
      </c>
      <c r="G426">
        <v>3</v>
      </c>
      <c r="H426" s="14">
        <v>3906.13</v>
      </c>
      <c r="I426" t="s">
        <v>11</v>
      </c>
      <c r="J426" t="s">
        <v>11</v>
      </c>
      <c r="K426" t="s">
        <v>41</v>
      </c>
    </row>
    <row r="427" spans="1:11" ht="14.5" customHeight="1" x14ac:dyDescent="0.35">
      <c r="A427" t="s">
        <v>455</v>
      </c>
      <c r="B427">
        <v>1985</v>
      </c>
      <c r="C427" t="s">
        <v>9</v>
      </c>
      <c r="D427">
        <v>5</v>
      </c>
      <c r="E427" s="7">
        <f t="shared" si="12"/>
        <v>31233</v>
      </c>
      <c r="F427" s="7" t="str">
        <f t="shared" si="13"/>
        <v>37Years</v>
      </c>
      <c r="G427">
        <v>3</v>
      </c>
      <c r="H427" s="14">
        <v>3910.44</v>
      </c>
      <c r="I427" t="s">
        <v>10</v>
      </c>
      <c r="J427" t="s">
        <v>10</v>
      </c>
      <c r="K427" t="s">
        <v>12</v>
      </c>
    </row>
    <row r="428" spans="1:11" ht="14.5" customHeight="1" x14ac:dyDescent="0.35">
      <c r="A428" t="s">
        <v>456</v>
      </c>
      <c r="B428">
        <v>2000</v>
      </c>
      <c r="C428" t="s">
        <v>9</v>
      </c>
      <c r="D428">
        <v>10</v>
      </c>
      <c r="E428" s="7">
        <f t="shared" si="12"/>
        <v>36717</v>
      </c>
      <c r="F428" s="7" t="str">
        <f t="shared" si="13"/>
        <v>22Years</v>
      </c>
      <c r="G428">
        <v>2</v>
      </c>
      <c r="H428" s="14">
        <v>3925.76</v>
      </c>
      <c r="I428" t="s">
        <v>10</v>
      </c>
      <c r="J428" t="s">
        <v>10</v>
      </c>
      <c r="K428" t="s">
        <v>246</v>
      </c>
    </row>
    <row r="429" spans="1:11" ht="14.5" customHeight="1" x14ac:dyDescent="0.35">
      <c r="A429" t="s">
        <v>457</v>
      </c>
      <c r="B429">
        <v>2002</v>
      </c>
      <c r="C429" t="s">
        <v>17</v>
      </c>
      <c r="D429">
        <v>15</v>
      </c>
      <c r="E429" s="7">
        <f t="shared" si="12"/>
        <v>37422</v>
      </c>
      <c r="F429" s="7" t="str">
        <f t="shared" si="13"/>
        <v>20Years</v>
      </c>
      <c r="G429">
        <v>0</v>
      </c>
      <c r="H429" s="14">
        <v>3931.51</v>
      </c>
      <c r="I429" t="s">
        <v>10</v>
      </c>
      <c r="J429" t="s">
        <v>11</v>
      </c>
      <c r="K429" t="s">
        <v>41</v>
      </c>
    </row>
    <row r="430" spans="1:11" ht="14.5" customHeight="1" x14ac:dyDescent="0.35">
      <c r="A430" t="s">
        <v>458</v>
      </c>
      <c r="B430">
        <v>1988</v>
      </c>
      <c r="C430" t="s">
        <v>36</v>
      </c>
      <c r="D430">
        <v>24</v>
      </c>
      <c r="E430" s="7">
        <f t="shared" si="12"/>
        <v>32440</v>
      </c>
      <c r="F430" s="7" t="str">
        <f t="shared" si="13"/>
        <v>34Years</v>
      </c>
      <c r="G430">
        <v>0</v>
      </c>
      <c r="H430" s="14">
        <v>3935.18</v>
      </c>
      <c r="I430" t="s">
        <v>11</v>
      </c>
      <c r="J430" t="s">
        <v>15</v>
      </c>
      <c r="K430" t="s">
        <v>12</v>
      </c>
    </row>
    <row r="431" spans="1:11" ht="14.5" customHeight="1" x14ac:dyDescent="0.35">
      <c r="A431" t="s">
        <v>459</v>
      </c>
      <c r="B431">
        <v>1993</v>
      </c>
      <c r="C431" t="s">
        <v>19</v>
      </c>
      <c r="D431">
        <v>29</v>
      </c>
      <c r="E431" s="7">
        <f t="shared" si="12"/>
        <v>34241</v>
      </c>
      <c r="F431" s="7" t="str">
        <f t="shared" si="13"/>
        <v>29Years</v>
      </c>
      <c r="G431">
        <v>0</v>
      </c>
      <c r="H431" s="14">
        <v>3943.6</v>
      </c>
      <c r="I431" t="s">
        <v>10</v>
      </c>
      <c r="J431" t="s">
        <v>11</v>
      </c>
      <c r="K431" t="s">
        <v>246</v>
      </c>
    </row>
    <row r="432" spans="1:11" ht="14.5" customHeight="1" x14ac:dyDescent="0.35">
      <c r="A432" t="s">
        <v>460</v>
      </c>
      <c r="B432">
        <v>1993</v>
      </c>
      <c r="C432" t="s">
        <v>14</v>
      </c>
      <c r="D432">
        <v>11</v>
      </c>
      <c r="E432" s="7">
        <f t="shared" si="12"/>
        <v>34284</v>
      </c>
      <c r="F432" s="7" t="str">
        <f t="shared" si="13"/>
        <v>29Years</v>
      </c>
      <c r="G432">
        <v>1</v>
      </c>
      <c r="H432" s="14">
        <v>3947.41</v>
      </c>
      <c r="I432" t="s">
        <v>10</v>
      </c>
      <c r="J432" t="s">
        <v>10</v>
      </c>
      <c r="K432" t="s">
        <v>12</v>
      </c>
    </row>
    <row r="433" spans="1:11" ht="14.5" customHeight="1" x14ac:dyDescent="0.35">
      <c r="A433" t="s">
        <v>461</v>
      </c>
      <c r="B433">
        <v>1999</v>
      </c>
      <c r="C433" t="s">
        <v>9</v>
      </c>
      <c r="D433">
        <v>10</v>
      </c>
      <c r="E433" s="7">
        <f t="shared" si="12"/>
        <v>36351</v>
      </c>
      <c r="F433" s="7" t="str">
        <f t="shared" si="13"/>
        <v>23Years</v>
      </c>
      <c r="G433">
        <v>0</v>
      </c>
      <c r="H433" s="14">
        <v>3955.98</v>
      </c>
      <c r="I433" t="s">
        <v>10</v>
      </c>
      <c r="J433" t="s">
        <v>11</v>
      </c>
      <c r="K433" t="s">
        <v>299</v>
      </c>
    </row>
    <row r="434" spans="1:11" ht="14.5" customHeight="1" x14ac:dyDescent="0.35">
      <c r="A434" t="s">
        <v>462</v>
      </c>
      <c r="B434">
        <v>1995</v>
      </c>
      <c r="C434" t="s">
        <v>9</v>
      </c>
      <c r="D434">
        <v>11</v>
      </c>
      <c r="E434" s="7">
        <f t="shared" si="12"/>
        <v>34891</v>
      </c>
      <c r="F434" s="7" t="str">
        <f t="shared" si="13"/>
        <v>27Years</v>
      </c>
      <c r="G434">
        <v>1</v>
      </c>
      <c r="H434" s="14">
        <v>3956.07</v>
      </c>
      <c r="I434" t="s">
        <v>10</v>
      </c>
      <c r="J434" t="s">
        <v>10</v>
      </c>
      <c r="K434" t="s">
        <v>22</v>
      </c>
    </row>
    <row r="435" spans="1:11" ht="14.5" customHeight="1" x14ac:dyDescent="0.35">
      <c r="A435" t="s">
        <v>463</v>
      </c>
      <c r="B435">
        <v>1990</v>
      </c>
      <c r="C435" t="s">
        <v>9</v>
      </c>
      <c r="D435">
        <v>29</v>
      </c>
      <c r="E435" s="7">
        <f t="shared" si="12"/>
        <v>33083</v>
      </c>
      <c r="F435" s="7" t="str">
        <f t="shared" si="13"/>
        <v>32Years</v>
      </c>
      <c r="G435">
        <v>0</v>
      </c>
      <c r="H435" s="14">
        <v>3972.92</v>
      </c>
      <c r="I435" t="s">
        <v>10</v>
      </c>
      <c r="J435" t="s">
        <v>11</v>
      </c>
      <c r="K435" t="s">
        <v>12</v>
      </c>
    </row>
    <row r="436" spans="1:11" ht="14.5" customHeight="1" x14ac:dyDescent="0.35">
      <c r="A436" t="s">
        <v>464</v>
      </c>
      <c r="B436">
        <v>1996</v>
      </c>
      <c r="C436" t="s">
        <v>34</v>
      </c>
      <c r="D436">
        <v>17</v>
      </c>
      <c r="E436" s="7">
        <f t="shared" si="12"/>
        <v>35294</v>
      </c>
      <c r="F436" s="7" t="str">
        <f t="shared" si="13"/>
        <v>26Years</v>
      </c>
      <c r="G436">
        <v>2</v>
      </c>
      <c r="H436" s="14">
        <v>3981.98</v>
      </c>
      <c r="I436" t="s">
        <v>10</v>
      </c>
      <c r="J436" t="s">
        <v>10</v>
      </c>
      <c r="K436" t="s">
        <v>12</v>
      </c>
    </row>
    <row r="437" spans="1:11" ht="14.5" customHeight="1" x14ac:dyDescent="0.35">
      <c r="A437" t="s">
        <v>465</v>
      </c>
      <c r="B437">
        <v>1996</v>
      </c>
      <c r="C437" t="s">
        <v>19</v>
      </c>
      <c r="D437">
        <v>8</v>
      </c>
      <c r="E437" s="7">
        <f t="shared" si="12"/>
        <v>35316</v>
      </c>
      <c r="F437" s="7" t="str">
        <f t="shared" si="13"/>
        <v>26Years</v>
      </c>
      <c r="G437">
        <v>2</v>
      </c>
      <c r="H437" s="14">
        <v>3987.93</v>
      </c>
      <c r="I437" t="s">
        <v>10</v>
      </c>
      <c r="J437" t="s">
        <v>10</v>
      </c>
      <c r="K437" t="s">
        <v>41</v>
      </c>
    </row>
    <row r="438" spans="1:11" ht="14.5" customHeight="1" x14ac:dyDescent="0.35">
      <c r="A438" t="s">
        <v>466</v>
      </c>
      <c r="B438">
        <v>1990</v>
      </c>
      <c r="C438" t="s">
        <v>14</v>
      </c>
      <c r="D438">
        <v>22</v>
      </c>
      <c r="E438" s="7">
        <f t="shared" si="12"/>
        <v>33199</v>
      </c>
      <c r="F438" s="7" t="str">
        <f t="shared" si="13"/>
        <v>32Years</v>
      </c>
      <c r="G438">
        <v>0</v>
      </c>
      <c r="H438" s="14">
        <v>3989.84</v>
      </c>
      <c r="I438" t="s">
        <v>10</v>
      </c>
      <c r="J438" t="s">
        <v>10</v>
      </c>
      <c r="K438" t="s">
        <v>41</v>
      </c>
    </row>
    <row r="439" spans="1:11" ht="14.5" customHeight="1" x14ac:dyDescent="0.35">
      <c r="A439" t="s">
        <v>467</v>
      </c>
      <c r="B439">
        <v>1990</v>
      </c>
      <c r="C439" t="s">
        <v>14</v>
      </c>
      <c r="D439">
        <v>1</v>
      </c>
      <c r="E439" s="7">
        <f t="shared" si="12"/>
        <v>33178</v>
      </c>
      <c r="F439" s="7" t="str">
        <f t="shared" si="13"/>
        <v>32Years</v>
      </c>
      <c r="G439">
        <v>0</v>
      </c>
      <c r="H439" s="14">
        <v>3994.18</v>
      </c>
      <c r="I439" t="s">
        <v>10</v>
      </c>
      <c r="J439" t="s">
        <v>10</v>
      </c>
      <c r="K439" t="s">
        <v>12</v>
      </c>
    </row>
    <row r="440" spans="1:11" ht="14.5" customHeight="1" x14ac:dyDescent="0.35">
      <c r="A440" t="s">
        <v>468</v>
      </c>
      <c r="B440">
        <v>1989</v>
      </c>
      <c r="C440" t="s">
        <v>9</v>
      </c>
      <c r="D440">
        <v>10</v>
      </c>
      <c r="E440" s="7">
        <f t="shared" si="12"/>
        <v>32699</v>
      </c>
      <c r="F440" s="7" t="str">
        <f t="shared" si="13"/>
        <v>33Years</v>
      </c>
      <c r="G440">
        <v>3</v>
      </c>
      <c r="H440" s="14">
        <v>4002.36</v>
      </c>
      <c r="I440" t="s">
        <v>10</v>
      </c>
      <c r="J440" t="s">
        <v>15</v>
      </c>
      <c r="K440" t="s">
        <v>12</v>
      </c>
    </row>
    <row r="441" spans="1:11" ht="14.5" customHeight="1" x14ac:dyDescent="0.35">
      <c r="A441" t="s">
        <v>469</v>
      </c>
      <c r="B441">
        <v>2000</v>
      </c>
      <c r="C441" t="s">
        <v>19</v>
      </c>
      <c r="D441">
        <v>13</v>
      </c>
      <c r="E441" s="7">
        <f t="shared" si="12"/>
        <v>36782</v>
      </c>
      <c r="F441" s="7" t="str">
        <f t="shared" si="13"/>
        <v>22Years</v>
      </c>
      <c r="G441">
        <v>3</v>
      </c>
      <c r="H441" s="14">
        <v>4005.42</v>
      </c>
      <c r="I441" t="s">
        <v>10</v>
      </c>
      <c r="J441" t="s">
        <v>15</v>
      </c>
      <c r="K441" t="s">
        <v>163</v>
      </c>
    </row>
    <row r="442" spans="1:11" ht="14.5" customHeight="1" x14ac:dyDescent="0.35">
      <c r="A442" t="s">
        <v>470</v>
      </c>
      <c r="B442">
        <v>1992</v>
      </c>
      <c r="C442" t="s">
        <v>36</v>
      </c>
      <c r="D442">
        <v>11</v>
      </c>
      <c r="E442" s="7">
        <f t="shared" si="12"/>
        <v>33888</v>
      </c>
      <c r="F442" s="7" t="str">
        <f t="shared" si="13"/>
        <v>30Years</v>
      </c>
      <c r="G442">
        <v>1</v>
      </c>
      <c r="H442" s="14">
        <v>4032.24</v>
      </c>
      <c r="I442" t="s">
        <v>11</v>
      </c>
      <c r="J442" t="s">
        <v>11</v>
      </c>
      <c r="K442" t="s">
        <v>22</v>
      </c>
    </row>
    <row r="443" spans="1:11" ht="14.5" customHeight="1" x14ac:dyDescent="0.35">
      <c r="A443" t="s">
        <v>471</v>
      </c>
      <c r="B443">
        <v>1984</v>
      </c>
      <c r="C443" t="s">
        <v>9</v>
      </c>
      <c r="D443">
        <v>7</v>
      </c>
      <c r="E443" s="7">
        <f t="shared" si="12"/>
        <v>30870</v>
      </c>
      <c r="F443" s="7" t="str">
        <f t="shared" si="13"/>
        <v>38Years</v>
      </c>
      <c r="G443">
        <v>3</v>
      </c>
      <c r="H443" s="14">
        <v>4038.41</v>
      </c>
      <c r="I443" t="s">
        <v>10</v>
      </c>
      <c r="J443" t="s">
        <v>15</v>
      </c>
      <c r="K443" t="s">
        <v>12</v>
      </c>
    </row>
    <row r="444" spans="1:11" ht="14.5" customHeight="1" x14ac:dyDescent="0.35">
      <c r="A444" t="s">
        <v>472</v>
      </c>
      <c r="B444">
        <v>1983</v>
      </c>
      <c r="C444" t="s">
        <v>14</v>
      </c>
      <c r="D444">
        <v>10</v>
      </c>
      <c r="E444" s="7">
        <f t="shared" si="12"/>
        <v>30630</v>
      </c>
      <c r="F444" s="7" t="str">
        <f t="shared" si="13"/>
        <v>39Years</v>
      </c>
      <c r="G444">
        <v>3</v>
      </c>
      <c r="H444" s="14">
        <v>4039.9</v>
      </c>
      <c r="I444" t="s">
        <v>10</v>
      </c>
      <c r="J444" t="s">
        <v>15</v>
      </c>
      <c r="K444" t="s">
        <v>12</v>
      </c>
    </row>
    <row r="445" spans="1:11" ht="14.5" customHeight="1" x14ac:dyDescent="0.35">
      <c r="A445" t="s">
        <v>473</v>
      </c>
      <c r="B445">
        <v>1993</v>
      </c>
      <c r="C445" t="s">
        <v>29</v>
      </c>
      <c r="D445">
        <v>26</v>
      </c>
      <c r="E445" s="7">
        <f t="shared" si="12"/>
        <v>34329</v>
      </c>
      <c r="F445" s="7" t="str">
        <f t="shared" si="13"/>
        <v>29Years</v>
      </c>
      <c r="G445">
        <v>1</v>
      </c>
      <c r="H445" s="14">
        <v>4040.56</v>
      </c>
      <c r="I445" t="s">
        <v>11</v>
      </c>
      <c r="J445" t="s">
        <v>11</v>
      </c>
      <c r="K445" t="s">
        <v>163</v>
      </c>
    </row>
    <row r="446" spans="1:11" ht="14.5" customHeight="1" x14ac:dyDescent="0.35">
      <c r="A446" t="s">
        <v>474</v>
      </c>
      <c r="B446">
        <v>1988</v>
      </c>
      <c r="C446" t="s">
        <v>14</v>
      </c>
      <c r="D446">
        <v>30</v>
      </c>
      <c r="E446" s="7">
        <f t="shared" si="12"/>
        <v>32477</v>
      </c>
      <c r="F446" s="7" t="str">
        <f t="shared" si="13"/>
        <v>34Years</v>
      </c>
      <c r="G446">
        <v>3</v>
      </c>
      <c r="H446" s="14">
        <v>4047.94</v>
      </c>
      <c r="I446" t="s">
        <v>10</v>
      </c>
      <c r="J446" t="s">
        <v>15</v>
      </c>
      <c r="K446" t="s">
        <v>12</v>
      </c>
    </row>
    <row r="447" spans="1:11" ht="14.5" customHeight="1" x14ac:dyDescent="0.35">
      <c r="A447" t="s">
        <v>475</v>
      </c>
      <c r="B447">
        <v>1993</v>
      </c>
      <c r="C447" t="s">
        <v>34</v>
      </c>
      <c r="D447">
        <v>13</v>
      </c>
      <c r="E447" s="7">
        <f t="shared" si="12"/>
        <v>34194</v>
      </c>
      <c r="F447" s="7" t="str">
        <f t="shared" si="13"/>
        <v>29Years</v>
      </c>
      <c r="G447">
        <v>2</v>
      </c>
      <c r="H447" s="14">
        <v>4058.12</v>
      </c>
      <c r="I447" t="s">
        <v>10</v>
      </c>
      <c r="J447" t="s">
        <v>15</v>
      </c>
      <c r="K447" t="s">
        <v>12</v>
      </c>
    </row>
    <row r="448" spans="1:11" ht="14.5" customHeight="1" x14ac:dyDescent="0.35">
      <c r="A448" t="s">
        <v>476</v>
      </c>
      <c r="B448">
        <v>1995</v>
      </c>
      <c r="C448" t="s">
        <v>19</v>
      </c>
      <c r="D448">
        <v>14</v>
      </c>
      <c r="E448" s="7">
        <f t="shared" si="12"/>
        <v>34956</v>
      </c>
      <c r="F448" s="7" t="str">
        <f t="shared" si="13"/>
        <v>27Years</v>
      </c>
      <c r="G448">
        <v>2</v>
      </c>
      <c r="H448" s="14">
        <v>4058.71</v>
      </c>
      <c r="I448" t="s">
        <v>11</v>
      </c>
      <c r="J448" t="s">
        <v>11</v>
      </c>
      <c r="K448" t="s">
        <v>22</v>
      </c>
    </row>
    <row r="449" spans="1:11" ht="14.5" customHeight="1" x14ac:dyDescent="0.35">
      <c r="A449" t="s">
        <v>477</v>
      </c>
      <c r="B449">
        <v>1983</v>
      </c>
      <c r="C449" t="s">
        <v>19</v>
      </c>
      <c r="D449">
        <v>16</v>
      </c>
      <c r="E449" s="7">
        <f t="shared" si="12"/>
        <v>30575</v>
      </c>
      <c r="F449" s="7" t="str">
        <f t="shared" si="13"/>
        <v>39Years</v>
      </c>
      <c r="G449">
        <v>3</v>
      </c>
      <c r="H449" s="14">
        <v>4070.42</v>
      </c>
      <c r="I449" t="s">
        <v>10</v>
      </c>
      <c r="J449" t="s">
        <v>15</v>
      </c>
      <c r="K449" t="s">
        <v>12</v>
      </c>
    </row>
    <row r="450" spans="1:11" ht="14.5" customHeight="1" x14ac:dyDescent="0.35">
      <c r="A450" t="s">
        <v>478</v>
      </c>
      <c r="B450">
        <v>2002</v>
      </c>
      <c r="C450" t="s">
        <v>36</v>
      </c>
      <c r="D450">
        <v>18</v>
      </c>
      <c r="E450" s="7">
        <f t="shared" si="12"/>
        <v>37547</v>
      </c>
      <c r="F450" s="7" t="str">
        <f t="shared" si="13"/>
        <v>20Years</v>
      </c>
      <c r="G450">
        <v>0</v>
      </c>
      <c r="H450" s="14">
        <v>4070.51</v>
      </c>
      <c r="I450" t="s">
        <v>10</v>
      </c>
      <c r="J450" t="s">
        <v>15</v>
      </c>
      <c r="K450" t="s">
        <v>22</v>
      </c>
    </row>
    <row r="451" spans="1:11" ht="14.5" customHeight="1" x14ac:dyDescent="0.35">
      <c r="A451" t="s">
        <v>479</v>
      </c>
      <c r="B451">
        <v>1990</v>
      </c>
      <c r="C451" t="s">
        <v>29</v>
      </c>
      <c r="D451">
        <v>1</v>
      </c>
      <c r="E451" s="7">
        <f t="shared" ref="E451:E514" si="14">DATE(B451,MONTH(1&amp;C451),D451)</f>
        <v>33208</v>
      </c>
      <c r="F451" s="7" t="str">
        <f t="shared" ref="F451:F514" si="15">DATEDIF(E451, "2023-6-8", "Y") &amp; "Years"</f>
        <v>32Years</v>
      </c>
      <c r="G451">
        <v>1</v>
      </c>
      <c r="H451" s="14">
        <v>4074.45</v>
      </c>
      <c r="I451" t="s">
        <v>11</v>
      </c>
      <c r="J451" t="s">
        <v>10</v>
      </c>
      <c r="K451" t="s">
        <v>12</v>
      </c>
    </row>
    <row r="452" spans="1:11" ht="14.5" customHeight="1" x14ac:dyDescent="0.35">
      <c r="A452" t="s">
        <v>480</v>
      </c>
      <c r="B452">
        <v>1990</v>
      </c>
      <c r="C452" t="s">
        <v>29</v>
      </c>
      <c r="D452">
        <v>14</v>
      </c>
      <c r="E452" s="7">
        <f t="shared" si="14"/>
        <v>33221</v>
      </c>
      <c r="F452" s="7" t="str">
        <f t="shared" si="15"/>
        <v>32Years</v>
      </c>
      <c r="G452">
        <v>1</v>
      </c>
      <c r="H452" s="14">
        <v>4076.5</v>
      </c>
      <c r="I452" t="s">
        <v>10</v>
      </c>
      <c r="J452" t="s">
        <v>11</v>
      </c>
      <c r="K452" t="s">
        <v>41</v>
      </c>
    </row>
    <row r="453" spans="1:11" ht="14.5" customHeight="1" x14ac:dyDescent="0.35">
      <c r="A453" t="s">
        <v>481</v>
      </c>
      <c r="B453">
        <v>1994</v>
      </c>
      <c r="C453" t="s">
        <v>34</v>
      </c>
      <c r="D453">
        <v>21</v>
      </c>
      <c r="E453" s="7">
        <f t="shared" si="14"/>
        <v>34567</v>
      </c>
      <c r="F453" s="7" t="str">
        <f t="shared" si="15"/>
        <v>28Years</v>
      </c>
      <c r="G453">
        <v>1</v>
      </c>
      <c r="H453" s="14">
        <v>4133.6400000000003</v>
      </c>
      <c r="I453" t="s">
        <v>10</v>
      </c>
      <c r="J453" t="s">
        <v>11</v>
      </c>
      <c r="K453" t="s">
        <v>22</v>
      </c>
    </row>
    <row r="454" spans="1:11" ht="14.5" customHeight="1" x14ac:dyDescent="0.35">
      <c r="A454" t="s">
        <v>482</v>
      </c>
      <c r="B454">
        <v>1991</v>
      </c>
      <c r="C454" t="s">
        <v>34</v>
      </c>
      <c r="D454">
        <v>6</v>
      </c>
      <c r="E454" s="7">
        <f t="shared" si="14"/>
        <v>33456</v>
      </c>
      <c r="F454" s="7" t="str">
        <f t="shared" si="15"/>
        <v>31Years</v>
      </c>
      <c r="G454">
        <v>0</v>
      </c>
      <c r="H454" s="14">
        <v>4134.08</v>
      </c>
      <c r="I454" t="s">
        <v>10</v>
      </c>
      <c r="J454" t="s">
        <v>15</v>
      </c>
      <c r="K454" t="s">
        <v>22</v>
      </c>
    </row>
    <row r="455" spans="1:11" ht="14.5" customHeight="1" x14ac:dyDescent="0.35">
      <c r="A455" t="s">
        <v>483</v>
      </c>
      <c r="B455">
        <v>1992</v>
      </c>
      <c r="C455" t="s">
        <v>17</v>
      </c>
      <c r="D455">
        <v>18</v>
      </c>
      <c r="E455" s="7">
        <f t="shared" si="14"/>
        <v>33773</v>
      </c>
      <c r="F455" s="7" t="str">
        <f t="shared" si="15"/>
        <v>30Years</v>
      </c>
      <c r="G455">
        <v>0</v>
      </c>
      <c r="H455" s="14">
        <v>4137.5200000000004</v>
      </c>
      <c r="I455" t="s">
        <v>10</v>
      </c>
      <c r="J455" t="s">
        <v>11</v>
      </c>
      <c r="K455" t="s">
        <v>246</v>
      </c>
    </row>
    <row r="456" spans="1:11" ht="14.5" customHeight="1" x14ac:dyDescent="0.35">
      <c r="A456" t="s">
        <v>484</v>
      </c>
      <c r="B456">
        <v>1992</v>
      </c>
      <c r="C456" t="s">
        <v>17</v>
      </c>
      <c r="D456">
        <v>28</v>
      </c>
      <c r="E456" s="7">
        <f t="shared" si="14"/>
        <v>33783</v>
      </c>
      <c r="F456" s="7" t="str">
        <f t="shared" si="15"/>
        <v>30Years</v>
      </c>
      <c r="G456">
        <v>1</v>
      </c>
      <c r="H456" s="14">
        <v>4149.74</v>
      </c>
      <c r="I456" t="s">
        <v>10</v>
      </c>
      <c r="J456" t="s">
        <v>15</v>
      </c>
      <c r="K456" t="s">
        <v>41</v>
      </c>
    </row>
    <row r="457" spans="1:11" ht="14.5" customHeight="1" x14ac:dyDescent="0.35">
      <c r="A457" t="s">
        <v>485</v>
      </c>
      <c r="B457">
        <v>1992</v>
      </c>
      <c r="C457" t="s">
        <v>34</v>
      </c>
      <c r="D457">
        <v>4</v>
      </c>
      <c r="E457" s="7">
        <f t="shared" si="14"/>
        <v>33820</v>
      </c>
      <c r="F457" s="7" t="str">
        <f t="shared" si="15"/>
        <v>30Years</v>
      </c>
      <c r="G457">
        <v>1</v>
      </c>
      <c r="H457" s="14">
        <v>4151.03</v>
      </c>
      <c r="I457" t="s">
        <v>10</v>
      </c>
      <c r="J457" t="s">
        <v>10</v>
      </c>
      <c r="K457" t="s">
        <v>12</v>
      </c>
    </row>
    <row r="458" spans="1:11" ht="14.5" customHeight="1" x14ac:dyDescent="0.35">
      <c r="A458" t="s">
        <v>486</v>
      </c>
      <c r="B458">
        <v>1998</v>
      </c>
      <c r="C458" t="s">
        <v>14</v>
      </c>
      <c r="D458">
        <v>26</v>
      </c>
      <c r="E458" s="7">
        <f t="shared" si="14"/>
        <v>36125</v>
      </c>
      <c r="F458" s="7" t="str">
        <f t="shared" si="15"/>
        <v>24Years</v>
      </c>
      <c r="G458">
        <v>0</v>
      </c>
      <c r="H458" s="14">
        <v>4154.97</v>
      </c>
      <c r="I458" t="s">
        <v>10</v>
      </c>
      <c r="J458" t="s">
        <v>15</v>
      </c>
      <c r="K458" t="s">
        <v>22</v>
      </c>
    </row>
    <row r="459" spans="1:11" ht="14.5" customHeight="1" x14ac:dyDescent="0.35">
      <c r="A459" t="s">
        <v>487</v>
      </c>
      <c r="B459">
        <v>1984</v>
      </c>
      <c r="C459" t="s">
        <v>19</v>
      </c>
      <c r="D459">
        <v>16</v>
      </c>
      <c r="E459" s="7">
        <f t="shared" si="14"/>
        <v>30941</v>
      </c>
      <c r="F459" s="7" t="str">
        <f t="shared" si="15"/>
        <v>38Years</v>
      </c>
      <c r="G459">
        <v>3</v>
      </c>
      <c r="H459" s="14">
        <v>4163.21</v>
      </c>
      <c r="I459" t="s">
        <v>10</v>
      </c>
      <c r="J459" t="s">
        <v>10</v>
      </c>
      <c r="K459" t="s">
        <v>22</v>
      </c>
    </row>
    <row r="460" spans="1:11" ht="14.5" customHeight="1" x14ac:dyDescent="0.35">
      <c r="A460" t="s">
        <v>488</v>
      </c>
      <c r="B460">
        <v>1989</v>
      </c>
      <c r="C460" t="s">
        <v>17</v>
      </c>
      <c r="D460">
        <v>25</v>
      </c>
      <c r="E460" s="7">
        <f t="shared" si="14"/>
        <v>32684</v>
      </c>
      <c r="F460" s="7" t="str">
        <f t="shared" si="15"/>
        <v>33Years</v>
      </c>
      <c r="G460">
        <v>0</v>
      </c>
      <c r="H460" s="14">
        <v>4185.1000000000004</v>
      </c>
      <c r="I460" t="s">
        <v>10</v>
      </c>
      <c r="J460" t="s">
        <v>11</v>
      </c>
      <c r="K460" t="s">
        <v>12</v>
      </c>
    </row>
    <row r="461" spans="1:11" ht="14.5" customHeight="1" x14ac:dyDescent="0.35">
      <c r="A461" t="s">
        <v>489</v>
      </c>
      <c r="B461">
        <v>1995</v>
      </c>
      <c r="C461" t="s">
        <v>36</v>
      </c>
      <c r="D461">
        <v>3</v>
      </c>
      <c r="E461" s="7">
        <f t="shared" si="14"/>
        <v>34975</v>
      </c>
      <c r="F461" s="7" t="str">
        <f t="shared" si="15"/>
        <v>27Years</v>
      </c>
      <c r="G461">
        <v>0</v>
      </c>
      <c r="H461" s="14">
        <v>4188.7299999999996</v>
      </c>
      <c r="I461" t="s">
        <v>10</v>
      </c>
      <c r="J461" t="s">
        <v>10</v>
      </c>
      <c r="K461" t="s">
        <v>199</v>
      </c>
    </row>
    <row r="462" spans="1:11" ht="14.5" customHeight="1" x14ac:dyDescent="0.35">
      <c r="A462" t="s">
        <v>490</v>
      </c>
      <c r="B462">
        <v>1997</v>
      </c>
      <c r="C462" t="s">
        <v>19</v>
      </c>
      <c r="D462">
        <v>6</v>
      </c>
      <c r="E462" s="7">
        <f t="shared" si="14"/>
        <v>35679</v>
      </c>
      <c r="F462" s="7" t="str">
        <f t="shared" si="15"/>
        <v>25Years</v>
      </c>
      <c r="G462">
        <v>2</v>
      </c>
      <c r="H462" s="14">
        <v>4189.1099999999997</v>
      </c>
      <c r="I462" t="s">
        <v>10</v>
      </c>
      <c r="J462" t="s">
        <v>10</v>
      </c>
      <c r="K462" t="s">
        <v>22</v>
      </c>
    </row>
    <row r="463" spans="1:11" ht="14.5" customHeight="1" x14ac:dyDescent="0.35">
      <c r="A463" t="s">
        <v>491</v>
      </c>
      <c r="B463">
        <v>1998</v>
      </c>
      <c r="C463" t="s">
        <v>29</v>
      </c>
      <c r="D463">
        <v>14</v>
      </c>
      <c r="E463" s="7">
        <f t="shared" si="14"/>
        <v>36143</v>
      </c>
      <c r="F463" s="7" t="str">
        <f t="shared" si="15"/>
        <v>24Years</v>
      </c>
      <c r="G463">
        <v>3</v>
      </c>
      <c r="H463" s="14">
        <v>4234.93</v>
      </c>
      <c r="I463" t="s">
        <v>10</v>
      </c>
      <c r="J463" t="s">
        <v>15</v>
      </c>
      <c r="K463" t="s">
        <v>41</v>
      </c>
    </row>
    <row r="464" spans="1:11" ht="14.5" customHeight="1" x14ac:dyDescent="0.35">
      <c r="A464" t="s">
        <v>492</v>
      </c>
      <c r="B464">
        <v>1992</v>
      </c>
      <c r="C464" t="s">
        <v>17</v>
      </c>
      <c r="D464">
        <v>27</v>
      </c>
      <c r="E464" s="7">
        <f t="shared" si="14"/>
        <v>33782</v>
      </c>
      <c r="F464" s="7" t="str">
        <f t="shared" si="15"/>
        <v>30Years</v>
      </c>
      <c r="G464">
        <v>1</v>
      </c>
      <c r="H464" s="14">
        <v>4237.13</v>
      </c>
      <c r="I464" t="s">
        <v>11</v>
      </c>
      <c r="J464" t="s">
        <v>15</v>
      </c>
      <c r="K464" t="s">
        <v>167</v>
      </c>
    </row>
    <row r="465" spans="1:11" ht="14.5" customHeight="1" x14ac:dyDescent="0.35">
      <c r="A465" t="s">
        <v>493</v>
      </c>
      <c r="B465">
        <v>1991</v>
      </c>
      <c r="C465" t="s">
        <v>14</v>
      </c>
      <c r="D465">
        <v>3</v>
      </c>
      <c r="E465" s="7">
        <f t="shared" si="14"/>
        <v>33545</v>
      </c>
      <c r="F465" s="7" t="str">
        <f t="shared" si="15"/>
        <v>31Years</v>
      </c>
      <c r="G465">
        <v>1</v>
      </c>
      <c r="H465" s="14">
        <v>4239.8900000000003</v>
      </c>
      <c r="I465" t="s">
        <v>10</v>
      </c>
      <c r="J465" t="s">
        <v>10</v>
      </c>
      <c r="K465" t="s">
        <v>22</v>
      </c>
    </row>
    <row r="466" spans="1:11" ht="14.5" customHeight="1" x14ac:dyDescent="0.35">
      <c r="A466" t="s">
        <v>494</v>
      </c>
      <c r="B466">
        <v>1991</v>
      </c>
      <c r="C466" t="s">
        <v>29</v>
      </c>
      <c r="D466">
        <v>1</v>
      </c>
      <c r="E466" s="7">
        <f t="shared" si="14"/>
        <v>33573</v>
      </c>
      <c r="F466" s="7" t="str">
        <f t="shared" si="15"/>
        <v>31Years</v>
      </c>
      <c r="G466">
        <v>1</v>
      </c>
      <c r="H466" s="14">
        <v>4243.59</v>
      </c>
      <c r="I466" t="s">
        <v>11</v>
      </c>
      <c r="J466" t="s">
        <v>15</v>
      </c>
      <c r="K466" t="s">
        <v>22</v>
      </c>
    </row>
    <row r="467" spans="1:11" ht="14.5" customHeight="1" x14ac:dyDescent="0.35">
      <c r="A467" t="s">
        <v>495</v>
      </c>
      <c r="B467">
        <v>1982</v>
      </c>
      <c r="C467" t="s">
        <v>17</v>
      </c>
      <c r="D467">
        <v>16</v>
      </c>
      <c r="E467" s="7">
        <f t="shared" si="14"/>
        <v>30118</v>
      </c>
      <c r="F467" s="7" t="str">
        <f t="shared" si="15"/>
        <v>40Years</v>
      </c>
      <c r="G467">
        <v>3</v>
      </c>
      <c r="H467" s="14">
        <v>4250.24</v>
      </c>
      <c r="I467" t="s">
        <v>10</v>
      </c>
      <c r="J467" t="s">
        <v>11</v>
      </c>
      <c r="K467" t="s">
        <v>12</v>
      </c>
    </row>
    <row r="468" spans="1:11" ht="14.5" customHeight="1" x14ac:dyDescent="0.35">
      <c r="A468" t="s">
        <v>496</v>
      </c>
      <c r="B468">
        <v>1995</v>
      </c>
      <c r="C468" t="s">
        <v>36</v>
      </c>
      <c r="D468">
        <v>14</v>
      </c>
      <c r="E468" s="7">
        <f t="shared" si="14"/>
        <v>34986</v>
      </c>
      <c r="F468" s="7" t="str">
        <f t="shared" si="15"/>
        <v>27Years</v>
      </c>
      <c r="G468">
        <v>3</v>
      </c>
      <c r="H468" s="14">
        <v>4260.74</v>
      </c>
      <c r="I468" t="s">
        <v>11</v>
      </c>
      <c r="J468" t="s">
        <v>10</v>
      </c>
      <c r="K468" t="s">
        <v>41</v>
      </c>
    </row>
    <row r="469" spans="1:11" ht="14.5" customHeight="1" x14ac:dyDescent="0.35">
      <c r="A469" t="s">
        <v>497</v>
      </c>
      <c r="B469">
        <v>1983</v>
      </c>
      <c r="C469" t="s">
        <v>14</v>
      </c>
      <c r="D469">
        <v>20</v>
      </c>
      <c r="E469" s="7">
        <f t="shared" si="14"/>
        <v>30640</v>
      </c>
      <c r="F469" s="7" t="str">
        <f t="shared" si="15"/>
        <v>39Years</v>
      </c>
      <c r="G469">
        <v>3</v>
      </c>
      <c r="H469" s="14">
        <v>4265.01</v>
      </c>
      <c r="I469" t="s">
        <v>10</v>
      </c>
      <c r="J469" t="s">
        <v>15</v>
      </c>
      <c r="K469" t="s">
        <v>22</v>
      </c>
    </row>
    <row r="470" spans="1:11" ht="14.5" customHeight="1" x14ac:dyDescent="0.35">
      <c r="A470" t="s">
        <v>498</v>
      </c>
      <c r="B470">
        <v>1992</v>
      </c>
      <c r="C470" t="s">
        <v>17</v>
      </c>
      <c r="D470">
        <v>18</v>
      </c>
      <c r="E470" s="7">
        <f t="shared" si="14"/>
        <v>33773</v>
      </c>
      <c r="F470" s="7" t="str">
        <f t="shared" si="15"/>
        <v>30Years</v>
      </c>
      <c r="G470">
        <v>2</v>
      </c>
      <c r="H470" s="14">
        <v>4266.17</v>
      </c>
      <c r="I470" t="s">
        <v>11</v>
      </c>
      <c r="J470" t="s">
        <v>10</v>
      </c>
      <c r="K470" t="s">
        <v>12</v>
      </c>
    </row>
    <row r="471" spans="1:11" ht="14.5" customHeight="1" x14ac:dyDescent="0.35">
      <c r="A471" t="s">
        <v>499</v>
      </c>
      <c r="B471">
        <v>2003</v>
      </c>
      <c r="C471" t="s">
        <v>17</v>
      </c>
      <c r="D471">
        <v>8</v>
      </c>
      <c r="E471" s="7">
        <f t="shared" si="14"/>
        <v>37780</v>
      </c>
      <c r="F471" s="7" t="str">
        <f t="shared" si="15"/>
        <v>20Years</v>
      </c>
      <c r="G471">
        <v>0</v>
      </c>
      <c r="H471" s="14">
        <v>4278.55</v>
      </c>
      <c r="I471" t="s">
        <v>10</v>
      </c>
      <c r="J471" t="s">
        <v>15</v>
      </c>
      <c r="K471" t="s">
        <v>299</v>
      </c>
    </row>
    <row r="472" spans="1:11" ht="14.5" customHeight="1" x14ac:dyDescent="0.35">
      <c r="A472" t="s">
        <v>500</v>
      </c>
      <c r="B472">
        <v>2000</v>
      </c>
      <c r="C472" t="s">
        <v>14</v>
      </c>
      <c r="D472">
        <v>25</v>
      </c>
      <c r="E472" s="7">
        <f t="shared" si="14"/>
        <v>36855</v>
      </c>
      <c r="F472" s="7" t="str">
        <f t="shared" si="15"/>
        <v>22Years</v>
      </c>
      <c r="G472">
        <v>3</v>
      </c>
      <c r="H472" s="14">
        <v>4296.2700000000004</v>
      </c>
      <c r="I472" t="s">
        <v>10</v>
      </c>
      <c r="J472" t="s">
        <v>11</v>
      </c>
      <c r="K472" t="s">
        <v>22</v>
      </c>
    </row>
    <row r="473" spans="1:11" ht="14.5" customHeight="1" x14ac:dyDescent="0.35">
      <c r="A473" t="s">
        <v>501</v>
      </c>
      <c r="B473">
        <v>1988</v>
      </c>
      <c r="C473" t="s">
        <v>29</v>
      </c>
      <c r="D473">
        <v>19</v>
      </c>
      <c r="E473" s="7">
        <f t="shared" si="14"/>
        <v>32496</v>
      </c>
      <c r="F473" s="7" t="str">
        <f t="shared" si="15"/>
        <v>34Years</v>
      </c>
      <c r="G473">
        <v>0</v>
      </c>
      <c r="H473" s="14">
        <v>4320.41</v>
      </c>
      <c r="I473" t="s">
        <v>10</v>
      </c>
      <c r="J473" t="s">
        <v>15</v>
      </c>
      <c r="K473" t="s">
        <v>22</v>
      </c>
    </row>
    <row r="474" spans="1:11" ht="14.5" customHeight="1" x14ac:dyDescent="0.35">
      <c r="A474" t="s">
        <v>502</v>
      </c>
      <c r="B474">
        <v>1994</v>
      </c>
      <c r="C474" t="s">
        <v>14</v>
      </c>
      <c r="D474">
        <v>2</v>
      </c>
      <c r="E474" s="7">
        <f t="shared" si="14"/>
        <v>34640</v>
      </c>
      <c r="F474" s="7" t="str">
        <f t="shared" si="15"/>
        <v>28Years</v>
      </c>
      <c r="G474">
        <v>1</v>
      </c>
      <c r="H474" s="14">
        <v>4337.74</v>
      </c>
      <c r="I474" t="s">
        <v>10</v>
      </c>
      <c r="J474" t="s">
        <v>15</v>
      </c>
      <c r="K474" t="s">
        <v>246</v>
      </c>
    </row>
    <row r="475" spans="1:11" ht="14.5" customHeight="1" x14ac:dyDescent="0.35">
      <c r="A475" t="s">
        <v>503</v>
      </c>
      <c r="B475">
        <v>1994</v>
      </c>
      <c r="C475" t="s">
        <v>36</v>
      </c>
      <c r="D475">
        <v>26</v>
      </c>
      <c r="E475" s="7">
        <f t="shared" si="14"/>
        <v>34633</v>
      </c>
      <c r="F475" s="7" t="str">
        <f t="shared" si="15"/>
        <v>28Years</v>
      </c>
      <c r="G475">
        <v>2</v>
      </c>
      <c r="H475" s="14">
        <v>4340.4399999999996</v>
      </c>
      <c r="I475" t="s">
        <v>10</v>
      </c>
      <c r="J475" t="s">
        <v>15</v>
      </c>
      <c r="K475" t="s">
        <v>12</v>
      </c>
    </row>
    <row r="476" spans="1:11" ht="14.5" customHeight="1" x14ac:dyDescent="0.35">
      <c r="A476" t="s">
        <v>504</v>
      </c>
      <c r="B476">
        <v>1991</v>
      </c>
      <c r="C476" t="s">
        <v>17</v>
      </c>
      <c r="D476">
        <v>1</v>
      </c>
      <c r="E476" s="7">
        <f t="shared" si="14"/>
        <v>33390</v>
      </c>
      <c r="F476" s="7" t="str">
        <f t="shared" si="15"/>
        <v>32Years</v>
      </c>
      <c r="G476">
        <v>0</v>
      </c>
      <c r="H476" s="14">
        <v>4347.0200000000004</v>
      </c>
      <c r="I476" t="s">
        <v>10</v>
      </c>
      <c r="J476" t="s">
        <v>15</v>
      </c>
      <c r="K476" t="s">
        <v>246</v>
      </c>
    </row>
    <row r="477" spans="1:11" ht="14.5" customHeight="1" x14ac:dyDescent="0.35">
      <c r="A477" t="s">
        <v>505</v>
      </c>
      <c r="B477">
        <v>1994</v>
      </c>
      <c r="C477" t="s">
        <v>14</v>
      </c>
      <c r="D477">
        <v>1</v>
      </c>
      <c r="E477" s="7">
        <f t="shared" si="14"/>
        <v>34639</v>
      </c>
      <c r="F477" s="7" t="str">
        <f t="shared" si="15"/>
        <v>28Years</v>
      </c>
      <c r="G477">
        <v>2</v>
      </c>
      <c r="H477" s="14">
        <v>4349.46</v>
      </c>
      <c r="I477" t="s">
        <v>10</v>
      </c>
      <c r="J477" t="s">
        <v>10</v>
      </c>
      <c r="K477" t="s">
        <v>12</v>
      </c>
    </row>
    <row r="478" spans="1:11" ht="14.5" customHeight="1" x14ac:dyDescent="0.35">
      <c r="A478" t="s">
        <v>506</v>
      </c>
      <c r="B478">
        <v>1991</v>
      </c>
      <c r="C478" t="s">
        <v>19</v>
      </c>
      <c r="D478">
        <v>13</v>
      </c>
      <c r="E478" s="7">
        <f t="shared" si="14"/>
        <v>33494</v>
      </c>
      <c r="F478" s="7" t="str">
        <f t="shared" si="15"/>
        <v>31Years</v>
      </c>
      <c r="G478">
        <v>1</v>
      </c>
      <c r="H478" s="14">
        <v>4350.51</v>
      </c>
      <c r="I478" t="s">
        <v>10</v>
      </c>
      <c r="J478" t="s">
        <v>10</v>
      </c>
      <c r="K478" t="s">
        <v>12</v>
      </c>
    </row>
    <row r="479" spans="1:11" ht="14.5" customHeight="1" x14ac:dyDescent="0.35">
      <c r="A479" t="s">
        <v>507</v>
      </c>
      <c r="B479">
        <v>1990</v>
      </c>
      <c r="C479" t="s">
        <v>34</v>
      </c>
      <c r="D479">
        <v>28</v>
      </c>
      <c r="E479" s="7">
        <f t="shared" si="14"/>
        <v>33113</v>
      </c>
      <c r="F479" s="7" t="str">
        <f t="shared" si="15"/>
        <v>32Years</v>
      </c>
      <c r="G479">
        <v>0</v>
      </c>
      <c r="H479" s="14">
        <v>4357.04</v>
      </c>
      <c r="I479" t="s">
        <v>10</v>
      </c>
      <c r="J479" t="s">
        <v>11</v>
      </c>
      <c r="K479" t="s">
        <v>22</v>
      </c>
    </row>
    <row r="480" spans="1:11" ht="14.5" customHeight="1" x14ac:dyDescent="0.35">
      <c r="A480" t="s">
        <v>508</v>
      </c>
      <c r="B480">
        <v>1997</v>
      </c>
      <c r="C480" t="s">
        <v>14</v>
      </c>
      <c r="D480">
        <v>29</v>
      </c>
      <c r="E480" s="7">
        <f t="shared" si="14"/>
        <v>35763</v>
      </c>
      <c r="F480" s="7" t="str">
        <f t="shared" si="15"/>
        <v>25Years</v>
      </c>
      <c r="G480">
        <v>3</v>
      </c>
      <c r="H480" s="14">
        <v>4391.6499999999996</v>
      </c>
      <c r="I480" t="s">
        <v>10</v>
      </c>
      <c r="J480" t="s">
        <v>10</v>
      </c>
      <c r="K480" t="s">
        <v>41</v>
      </c>
    </row>
    <row r="481" spans="1:11" ht="14.5" customHeight="1" x14ac:dyDescent="0.35">
      <c r="A481" t="s">
        <v>509</v>
      </c>
      <c r="B481">
        <v>1982</v>
      </c>
      <c r="C481" t="s">
        <v>17</v>
      </c>
      <c r="D481">
        <v>29</v>
      </c>
      <c r="E481" s="7">
        <f t="shared" si="14"/>
        <v>30131</v>
      </c>
      <c r="F481" s="7" t="str">
        <f t="shared" si="15"/>
        <v>40Years</v>
      </c>
      <c r="G481">
        <v>3</v>
      </c>
      <c r="H481" s="14">
        <v>4392.7</v>
      </c>
      <c r="I481" t="s">
        <v>10</v>
      </c>
      <c r="J481" t="s">
        <v>10</v>
      </c>
      <c r="K481" t="s">
        <v>12</v>
      </c>
    </row>
    <row r="482" spans="1:11" ht="14.5" customHeight="1" x14ac:dyDescent="0.35">
      <c r="A482" t="s">
        <v>510</v>
      </c>
      <c r="B482">
        <v>1988</v>
      </c>
      <c r="C482" t="s">
        <v>9</v>
      </c>
      <c r="D482">
        <v>18</v>
      </c>
      <c r="E482" s="7">
        <f t="shared" si="14"/>
        <v>32342</v>
      </c>
      <c r="F482" s="7" t="str">
        <f t="shared" si="15"/>
        <v>34Years</v>
      </c>
      <c r="G482">
        <v>3</v>
      </c>
      <c r="H482" s="14">
        <v>4397.3100000000004</v>
      </c>
      <c r="I482" t="s">
        <v>10</v>
      </c>
      <c r="J482" t="s">
        <v>10</v>
      </c>
      <c r="K482" t="s">
        <v>12</v>
      </c>
    </row>
    <row r="483" spans="1:11" ht="14.5" customHeight="1" x14ac:dyDescent="0.35">
      <c r="A483" t="s">
        <v>511</v>
      </c>
      <c r="B483">
        <v>1986</v>
      </c>
      <c r="C483" t="s">
        <v>34</v>
      </c>
      <c r="D483">
        <v>11</v>
      </c>
      <c r="E483" s="7">
        <f t="shared" si="14"/>
        <v>31635</v>
      </c>
      <c r="F483" s="7" t="str">
        <f t="shared" si="15"/>
        <v>36Years</v>
      </c>
      <c r="G483">
        <v>0</v>
      </c>
      <c r="H483" s="14">
        <v>4399.7299999999996</v>
      </c>
      <c r="I483" t="s">
        <v>11</v>
      </c>
      <c r="J483" t="s">
        <v>10</v>
      </c>
      <c r="K483" t="s">
        <v>12</v>
      </c>
    </row>
    <row r="484" spans="1:11" ht="14.5" customHeight="1" x14ac:dyDescent="0.35">
      <c r="A484" t="s">
        <v>512</v>
      </c>
      <c r="B484">
        <v>1986</v>
      </c>
      <c r="C484" t="s">
        <v>9</v>
      </c>
      <c r="D484">
        <v>13</v>
      </c>
      <c r="E484" s="7">
        <f t="shared" si="14"/>
        <v>31606</v>
      </c>
      <c r="F484" s="7" t="str">
        <f t="shared" si="15"/>
        <v>36Years</v>
      </c>
      <c r="G484">
        <v>0</v>
      </c>
      <c r="H484" s="14">
        <v>4402.2299999999996</v>
      </c>
      <c r="I484" t="s">
        <v>10</v>
      </c>
      <c r="J484" t="s">
        <v>10</v>
      </c>
      <c r="K484" t="s">
        <v>41</v>
      </c>
    </row>
    <row r="485" spans="1:11" ht="14.5" customHeight="1" x14ac:dyDescent="0.35">
      <c r="A485" t="s">
        <v>513</v>
      </c>
      <c r="B485">
        <v>1988</v>
      </c>
      <c r="C485" t="s">
        <v>19</v>
      </c>
      <c r="D485">
        <v>16</v>
      </c>
      <c r="E485" s="7">
        <f t="shared" si="14"/>
        <v>32402</v>
      </c>
      <c r="F485" s="7" t="str">
        <f t="shared" si="15"/>
        <v>34Years</v>
      </c>
      <c r="G485">
        <v>0</v>
      </c>
      <c r="H485" s="14">
        <v>4415.16</v>
      </c>
      <c r="I485" t="s">
        <v>10</v>
      </c>
      <c r="J485" t="s">
        <v>15</v>
      </c>
      <c r="K485" t="s">
        <v>12</v>
      </c>
    </row>
    <row r="486" spans="1:11" ht="14.5" customHeight="1" x14ac:dyDescent="0.35">
      <c r="A486" t="s">
        <v>514</v>
      </c>
      <c r="B486">
        <v>1992</v>
      </c>
      <c r="C486" t="s">
        <v>34</v>
      </c>
      <c r="D486">
        <v>15</v>
      </c>
      <c r="E486" s="7">
        <f t="shared" si="14"/>
        <v>33831</v>
      </c>
      <c r="F486" s="7" t="str">
        <f t="shared" si="15"/>
        <v>30Years</v>
      </c>
      <c r="G486">
        <v>0</v>
      </c>
      <c r="H486" s="14">
        <v>4420.95</v>
      </c>
      <c r="I486" t="s">
        <v>10</v>
      </c>
      <c r="J486" t="s">
        <v>11</v>
      </c>
      <c r="K486" t="s">
        <v>515</v>
      </c>
    </row>
    <row r="487" spans="1:11" ht="14.5" customHeight="1" x14ac:dyDescent="0.35">
      <c r="A487" t="s">
        <v>516</v>
      </c>
      <c r="B487">
        <v>1994</v>
      </c>
      <c r="C487" t="s">
        <v>29</v>
      </c>
      <c r="D487">
        <v>29</v>
      </c>
      <c r="E487" s="7">
        <f t="shared" si="14"/>
        <v>34697</v>
      </c>
      <c r="F487" s="7" t="str">
        <f t="shared" si="15"/>
        <v>28Years</v>
      </c>
      <c r="G487">
        <v>2</v>
      </c>
      <c r="H487" s="14">
        <v>4428.8900000000003</v>
      </c>
      <c r="I487" t="s">
        <v>11</v>
      </c>
      <c r="J487" t="s">
        <v>15</v>
      </c>
      <c r="K487" t="s">
        <v>355</v>
      </c>
    </row>
    <row r="488" spans="1:11" ht="14.5" customHeight="1" x14ac:dyDescent="0.35">
      <c r="A488" t="s">
        <v>517</v>
      </c>
      <c r="B488">
        <v>1993</v>
      </c>
      <c r="C488" t="s">
        <v>19</v>
      </c>
      <c r="D488">
        <v>4</v>
      </c>
      <c r="E488" s="7">
        <f t="shared" si="14"/>
        <v>34216</v>
      </c>
      <c r="F488" s="7" t="str">
        <f t="shared" si="15"/>
        <v>29Years</v>
      </c>
      <c r="G488">
        <v>2</v>
      </c>
      <c r="H488" s="14">
        <v>4433.3900000000003</v>
      </c>
      <c r="I488" t="s">
        <v>10</v>
      </c>
      <c r="J488" t="s">
        <v>11</v>
      </c>
      <c r="K488" t="s">
        <v>22</v>
      </c>
    </row>
    <row r="489" spans="1:11" ht="14.5" customHeight="1" x14ac:dyDescent="0.35">
      <c r="A489" t="s">
        <v>518</v>
      </c>
      <c r="B489">
        <v>1993</v>
      </c>
      <c r="C489" t="s">
        <v>29</v>
      </c>
      <c r="D489">
        <v>23</v>
      </c>
      <c r="E489" s="7">
        <f t="shared" si="14"/>
        <v>34326</v>
      </c>
      <c r="F489" s="7" t="str">
        <f t="shared" si="15"/>
        <v>29Years</v>
      </c>
      <c r="G489">
        <v>2</v>
      </c>
      <c r="H489" s="14">
        <v>4433.92</v>
      </c>
      <c r="I489" t="s">
        <v>10</v>
      </c>
      <c r="J489" t="s">
        <v>10</v>
      </c>
      <c r="K489" t="s">
        <v>22</v>
      </c>
    </row>
    <row r="490" spans="1:11" ht="14.5" customHeight="1" x14ac:dyDescent="0.35">
      <c r="A490" t="s">
        <v>519</v>
      </c>
      <c r="B490">
        <v>1994</v>
      </c>
      <c r="C490" t="s">
        <v>36</v>
      </c>
      <c r="D490">
        <v>8</v>
      </c>
      <c r="E490" s="7">
        <f t="shared" si="14"/>
        <v>34615</v>
      </c>
      <c r="F490" s="7" t="str">
        <f t="shared" si="15"/>
        <v>28Years</v>
      </c>
      <c r="G490">
        <v>2</v>
      </c>
      <c r="H490" s="14">
        <v>4435.09</v>
      </c>
      <c r="I490" t="s">
        <v>11</v>
      </c>
      <c r="J490" t="s">
        <v>10</v>
      </c>
      <c r="K490" t="s">
        <v>167</v>
      </c>
    </row>
    <row r="491" spans="1:11" ht="14.5" customHeight="1" x14ac:dyDescent="0.35">
      <c r="A491" t="s">
        <v>520</v>
      </c>
      <c r="B491">
        <v>1994</v>
      </c>
      <c r="C491" t="s">
        <v>36</v>
      </c>
      <c r="D491">
        <v>24</v>
      </c>
      <c r="E491" s="7">
        <f t="shared" si="14"/>
        <v>34631</v>
      </c>
      <c r="F491" s="7" t="str">
        <f t="shared" si="15"/>
        <v>28Years</v>
      </c>
      <c r="G491">
        <v>2</v>
      </c>
      <c r="H491" s="14">
        <v>4438.26</v>
      </c>
      <c r="I491" t="s">
        <v>10</v>
      </c>
      <c r="J491" t="s">
        <v>11</v>
      </c>
      <c r="K491" t="s">
        <v>355</v>
      </c>
    </row>
    <row r="492" spans="1:11" ht="14.5" customHeight="1" x14ac:dyDescent="0.35">
      <c r="A492" t="s">
        <v>521</v>
      </c>
      <c r="B492">
        <v>1991</v>
      </c>
      <c r="C492" t="s">
        <v>19</v>
      </c>
      <c r="D492">
        <v>3</v>
      </c>
      <c r="E492" s="7">
        <f t="shared" si="14"/>
        <v>33484</v>
      </c>
      <c r="F492" s="7" t="str">
        <f t="shared" si="15"/>
        <v>31Years</v>
      </c>
      <c r="G492">
        <v>1</v>
      </c>
      <c r="H492" s="14">
        <v>4441.21</v>
      </c>
      <c r="I492" t="s">
        <v>15</v>
      </c>
      <c r="J492" t="s">
        <v>10</v>
      </c>
      <c r="K492" t="s">
        <v>275</v>
      </c>
    </row>
    <row r="493" spans="1:11" ht="14.5" customHeight="1" x14ac:dyDescent="0.35">
      <c r="A493" t="s">
        <v>522</v>
      </c>
      <c r="B493">
        <v>1994</v>
      </c>
      <c r="C493" t="s">
        <v>17</v>
      </c>
      <c r="D493">
        <v>28</v>
      </c>
      <c r="E493" s="7">
        <f t="shared" si="14"/>
        <v>34513</v>
      </c>
      <c r="F493" s="7" t="str">
        <f t="shared" si="15"/>
        <v>28Years</v>
      </c>
      <c r="G493">
        <v>3</v>
      </c>
      <c r="H493" s="14">
        <v>4449.46</v>
      </c>
      <c r="I493" t="s">
        <v>15</v>
      </c>
      <c r="J493" t="s">
        <v>10</v>
      </c>
      <c r="K493" t="s">
        <v>12</v>
      </c>
    </row>
    <row r="494" spans="1:11" ht="14.5" customHeight="1" x14ac:dyDescent="0.35">
      <c r="A494" t="s">
        <v>523</v>
      </c>
      <c r="B494">
        <v>1990</v>
      </c>
      <c r="C494" t="s">
        <v>34</v>
      </c>
      <c r="D494">
        <v>8</v>
      </c>
      <c r="E494" s="7">
        <f t="shared" si="14"/>
        <v>33093</v>
      </c>
      <c r="F494" s="7" t="str">
        <f t="shared" si="15"/>
        <v>32Years</v>
      </c>
      <c r="G494">
        <v>1</v>
      </c>
      <c r="H494" s="14">
        <v>4454.3999999999996</v>
      </c>
      <c r="I494" t="s">
        <v>10</v>
      </c>
      <c r="J494" t="s">
        <v>11</v>
      </c>
      <c r="K494" t="s">
        <v>22</v>
      </c>
    </row>
    <row r="495" spans="1:11" ht="14.5" customHeight="1" x14ac:dyDescent="0.35">
      <c r="A495" t="s">
        <v>524</v>
      </c>
      <c r="B495">
        <v>1990</v>
      </c>
      <c r="C495" t="s">
        <v>9</v>
      </c>
      <c r="D495">
        <v>15</v>
      </c>
      <c r="E495" s="7">
        <f t="shared" si="14"/>
        <v>33069</v>
      </c>
      <c r="F495" s="7" t="str">
        <f t="shared" si="15"/>
        <v>32Years</v>
      </c>
      <c r="G495">
        <v>1</v>
      </c>
      <c r="H495" s="14">
        <v>4462.72</v>
      </c>
      <c r="I495" t="s">
        <v>10</v>
      </c>
      <c r="J495" t="s">
        <v>11</v>
      </c>
      <c r="K495" t="s">
        <v>22</v>
      </c>
    </row>
    <row r="496" spans="1:11" ht="14.5" customHeight="1" x14ac:dyDescent="0.35">
      <c r="A496" t="s">
        <v>525</v>
      </c>
      <c r="B496">
        <v>1991</v>
      </c>
      <c r="C496" t="s">
        <v>9</v>
      </c>
      <c r="D496">
        <v>4</v>
      </c>
      <c r="E496" s="7">
        <f t="shared" si="14"/>
        <v>33423</v>
      </c>
      <c r="F496" s="7" t="str">
        <f t="shared" si="15"/>
        <v>31Years</v>
      </c>
      <c r="G496">
        <v>2</v>
      </c>
      <c r="H496" s="14">
        <v>4463.21</v>
      </c>
      <c r="I496" t="s">
        <v>11</v>
      </c>
      <c r="J496" t="s">
        <v>11</v>
      </c>
      <c r="K496" t="s">
        <v>12</v>
      </c>
    </row>
    <row r="497" spans="1:11" ht="14.5" customHeight="1" x14ac:dyDescent="0.35">
      <c r="A497" t="s">
        <v>526</v>
      </c>
      <c r="B497">
        <v>1999</v>
      </c>
      <c r="C497" t="s">
        <v>14</v>
      </c>
      <c r="D497">
        <v>20</v>
      </c>
      <c r="E497" s="7">
        <f t="shared" si="14"/>
        <v>36484</v>
      </c>
      <c r="F497" s="7" t="str">
        <f t="shared" si="15"/>
        <v>23Years</v>
      </c>
      <c r="G497">
        <v>3</v>
      </c>
      <c r="H497" s="14">
        <v>4466.62</v>
      </c>
      <c r="I497" t="s">
        <v>10</v>
      </c>
      <c r="J497" t="s">
        <v>10</v>
      </c>
      <c r="K497" t="s">
        <v>22</v>
      </c>
    </row>
    <row r="498" spans="1:11" ht="14.5" customHeight="1" x14ac:dyDescent="0.35">
      <c r="A498" t="s">
        <v>527</v>
      </c>
      <c r="B498">
        <v>2004</v>
      </c>
      <c r="C498" t="s">
        <v>9</v>
      </c>
      <c r="D498">
        <v>18</v>
      </c>
      <c r="E498" s="7">
        <f t="shared" si="14"/>
        <v>38186</v>
      </c>
      <c r="F498" s="7" t="str">
        <f t="shared" si="15"/>
        <v>18Years</v>
      </c>
      <c r="G498">
        <v>0</v>
      </c>
      <c r="H498" s="14">
        <v>4468.25</v>
      </c>
      <c r="I498" t="s">
        <v>10</v>
      </c>
      <c r="J498" t="s">
        <v>10</v>
      </c>
      <c r="K498" t="s">
        <v>22</v>
      </c>
    </row>
    <row r="499" spans="1:11" ht="14.5" customHeight="1" x14ac:dyDescent="0.35">
      <c r="A499" t="s">
        <v>528</v>
      </c>
      <c r="B499">
        <v>1992</v>
      </c>
      <c r="C499" t="s">
        <v>9</v>
      </c>
      <c r="D499">
        <v>12</v>
      </c>
      <c r="E499" s="7">
        <f t="shared" si="14"/>
        <v>33797</v>
      </c>
      <c r="F499" s="7" t="str">
        <f t="shared" si="15"/>
        <v>30Years</v>
      </c>
      <c r="G499">
        <v>0</v>
      </c>
      <c r="H499" s="14">
        <v>4488.58</v>
      </c>
      <c r="I499" t="s">
        <v>10</v>
      </c>
      <c r="J499" t="s">
        <v>11</v>
      </c>
      <c r="K499" t="s">
        <v>22</v>
      </c>
    </row>
    <row r="500" spans="1:11" ht="14.5" customHeight="1" x14ac:dyDescent="0.35">
      <c r="A500" t="s">
        <v>529</v>
      </c>
      <c r="B500">
        <v>1988</v>
      </c>
      <c r="C500" t="s">
        <v>17</v>
      </c>
      <c r="D500">
        <v>26</v>
      </c>
      <c r="E500" s="7">
        <f t="shared" si="14"/>
        <v>32320</v>
      </c>
      <c r="F500" s="7" t="str">
        <f t="shared" si="15"/>
        <v>34Years</v>
      </c>
      <c r="G500">
        <v>0</v>
      </c>
      <c r="H500" s="14">
        <v>4500.34</v>
      </c>
      <c r="I500" t="s">
        <v>10</v>
      </c>
      <c r="J500" t="s">
        <v>15</v>
      </c>
      <c r="K500" t="s">
        <v>355</v>
      </c>
    </row>
    <row r="501" spans="1:11" ht="14.5" customHeight="1" x14ac:dyDescent="0.35">
      <c r="A501" t="s">
        <v>530</v>
      </c>
      <c r="B501">
        <v>1997</v>
      </c>
      <c r="C501" t="s">
        <v>36</v>
      </c>
      <c r="D501">
        <v>13</v>
      </c>
      <c r="E501" s="7">
        <f t="shared" si="14"/>
        <v>35716</v>
      </c>
      <c r="F501" s="7" t="str">
        <f t="shared" si="15"/>
        <v>25Years</v>
      </c>
      <c r="G501">
        <v>4</v>
      </c>
      <c r="H501" s="14">
        <v>4504.66</v>
      </c>
      <c r="I501" t="s">
        <v>15</v>
      </c>
      <c r="J501" t="s">
        <v>10</v>
      </c>
      <c r="K501" t="s">
        <v>12</v>
      </c>
    </row>
    <row r="502" spans="1:11" ht="14.5" customHeight="1" x14ac:dyDescent="0.35">
      <c r="A502" t="s">
        <v>531</v>
      </c>
      <c r="B502">
        <v>1982</v>
      </c>
      <c r="C502" t="s">
        <v>19</v>
      </c>
      <c r="D502">
        <v>27</v>
      </c>
      <c r="E502" s="7">
        <f t="shared" si="14"/>
        <v>30221</v>
      </c>
      <c r="F502" s="7" t="str">
        <f t="shared" si="15"/>
        <v>40Years</v>
      </c>
      <c r="G502">
        <v>3</v>
      </c>
      <c r="H502" s="14">
        <v>4511.41</v>
      </c>
      <c r="I502" t="s">
        <v>10</v>
      </c>
      <c r="J502" t="s">
        <v>11</v>
      </c>
      <c r="K502" t="s">
        <v>12</v>
      </c>
    </row>
    <row r="503" spans="1:11" ht="14.5" customHeight="1" x14ac:dyDescent="0.35">
      <c r="A503" t="s">
        <v>532</v>
      </c>
      <c r="B503">
        <v>1980</v>
      </c>
      <c r="C503" t="s">
        <v>17</v>
      </c>
      <c r="D503">
        <v>16</v>
      </c>
      <c r="E503" s="7">
        <f t="shared" si="14"/>
        <v>29388</v>
      </c>
      <c r="F503" s="7" t="str">
        <f t="shared" si="15"/>
        <v>42Years</v>
      </c>
      <c r="G503">
        <v>2</v>
      </c>
      <c r="H503" s="14">
        <v>4515.71</v>
      </c>
      <c r="I503" t="s">
        <v>10</v>
      </c>
      <c r="J503" t="s">
        <v>11</v>
      </c>
      <c r="K503" t="s">
        <v>12</v>
      </c>
    </row>
    <row r="504" spans="1:11" ht="14.5" customHeight="1" x14ac:dyDescent="0.35">
      <c r="A504" t="s">
        <v>533</v>
      </c>
      <c r="B504">
        <v>2003</v>
      </c>
      <c r="C504" t="s">
        <v>36</v>
      </c>
      <c r="D504">
        <v>2</v>
      </c>
      <c r="E504" s="7">
        <f t="shared" si="14"/>
        <v>37896</v>
      </c>
      <c r="F504" s="7" t="str">
        <f t="shared" si="15"/>
        <v>19Years</v>
      </c>
      <c r="G504">
        <v>0</v>
      </c>
      <c r="H504" s="14">
        <v>4518.3999999999996</v>
      </c>
      <c r="I504" t="s">
        <v>10</v>
      </c>
      <c r="J504" t="s">
        <v>11</v>
      </c>
      <c r="K504" t="s">
        <v>534</v>
      </c>
    </row>
    <row r="505" spans="1:11" ht="14.5" customHeight="1" x14ac:dyDescent="0.35">
      <c r="A505" t="s">
        <v>535</v>
      </c>
      <c r="B505">
        <v>1987</v>
      </c>
      <c r="C505" t="s">
        <v>29</v>
      </c>
      <c r="D505">
        <v>5</v>
      </c>
      <c r="E505" s="7">
        <f t="shared" si="14"/>
        <v>32116</v>
      </c>
      <c r="F505" s="7" t="str">
        <f t="shared" si="15"/>
        <v>35Years</v>
      </c>
      <c r="G505">
        <v>3</v>
      </c>
      <c r="H505" s="14">
        <v>4518.7700000000004</v>
      </c>
      <c r="I505" t="s">
        <v>10</v>
      </c>
      <c r="J505" t="s">
        <v>11</v>
      </c>
      <c r="K505" t="s">
        <v>22</v>
      </c>
    </row>
    <row r="506" spans="1:11" ht="14.5" customHeight="1" x14ac:dyDescent="0.35">
      <c r="A506" t="s">
        <v>536</v>
      </c>
      <c r="B506">
        <v>1988</v>
      </c>
      <c r="C506" t="s">
        <v>29</v>
      </c>
      <c r="D506">
        <v>21</v>
      </c>
      <c r="E506" s="7">
        <f t="shared" si="14"/>
        <v>32498</v>
      </c>
      <c r="F506" s="7" t="str">
        <f t="shared" si="15"/>
        <v>34Years</v>
      </c>
      <c r="G506">
        <v>0</v>
      </c>
      <c r="H506" s="14">
        <v>4518.83</v>
      </c>
      <c r="I506" t="s">
        <v>10</v>
      </c>
      <c r="J506" t="s">
        <v>10</v>
      </c>
      <c r="K506" t="s">
        <v>355</v>
      </c>
    </row>
    <row r="507" spans="1:11" ht="14.5" customHeight="1" x14ac:dyDescent="0.35">
      <c r="A507" t="s">
        <v>537</v>
      </c>
      <c r="B507">
        <v>1992</v>
      </c>
      <c r="C507" t="s">
        <v>34</v>
      </c>
      <c r="D507">
        <v>13</v>
      </c>
      <c r="E507" s="7">
        <f t="shared" si="14"/>
        <v>33829</v>
      </c>
      <c r="F507" s="7" t="str">
        <f t="shared" si="15"/>
        <v>30Years</v>
      </c>
      <c r="G507">
        <v>1</v>
      </c>
      <c r="H507" s="14">
        <v>4527.18</v>
      </c>
      <c r="I507" t="s">
        <v>10</v>
      </c>
      <c r="J507" t="s">
        <v>10</v>
      </c>
      <c r="K507" t="s">
        <v>22</v>
      </c>
    </row>
    <row r="508" spans="1:11" ht="14.5" customHeight="1" x14ac:dyDescent="0.35">
      <c r="A508" t="s">
        <v>538</v>
      </c>
      <c r="B508">
        <v>1993</v>
      </c>
      <c r="C508" t="s">
        <v>17</v>
      </c>
      <c r="D508">
        <v>29</v>
      </c>
      <c r="E508" s="7">
        <f t="shared" si="14"/>
        <v>34149</v>
      </c>
      <c r="F508" s="7" t="str">
        <f t="shared" si="15"/>
        <v>29Years</v>
      </c>
      <c r="G508">
        <v>2</v>
      </c>
      <c r="H508" s="14">
        <v>4529.4799999999996</v>
      </c>
      <c r="I508" t="s">
        <v>10</v>
      </c>
      <c r="J508" t="s">
        <v>15</v>
      </c>
      <c r="K508" t="s">
        <v>41</v>
      </c>
    </row>
    <row r="509" spans="1:11" ht="14.5" customHeight="1" x14ac:dyDescent="0.35">
      <c r="A509" t="s">
        <v>539</v>
      </c>
      <c r="B509">
        <v>1988</v>
      </c>
      <c r="C509" t="s">
        <v>17</v>
      </c>
      <c r="D509">
        <v>13</v>
      </c>
      <c r="E509" s="7">
        <f t="shared" si="14"/>
        <v>32307</v>
      </c>
      <c r="F509" s="7" t="str">
        <f t="shared" si="15"/>
        <v>34Years</v>
      </c>
      <c r="G509">
        <v>1</v>
      </c>
      <c r="H509" s="14">
        <v>4536.26</v>
      </c>
      <c r="I509" t="s">
        <v>10</v>
      </c>
      <c r="J509" t="s">
        <v>10</v>
      </c>
      <c r="K509" t="s">
        <v>41</v>
      </c>
    </row>
    <row r="510" spans="1:11" ht="14.5" customHeight="1" x14ac:dyDescent="0.35">
      <c r="A510" t="s">
        <v>540</v>
      </c>
      <c r="B510">
        <v>1990</v>
      </c>
      <c r="C510" t="s">
        <v>14</v>
      </c>
      <c r="D510">
        <v>17</v>
      </c>
      <c r="E510" s="7">
        <f t="shared" si="14"/>
        <v>33194</v>
      </c>
      <c r="F510" s="7" t="str">
        <f t="shared" si="15"/>
        <v>32Years</v>
      </c>
      <c r="G510">
        <v>0</v>
      </c>
      <c r="H510" s="14">
        <v>4544.2299999999996</v>
      </c>
      <c r="I510" t="s">
        <v>10</v>
      </c>
      <c r="J510" t="s">
        <v>15</v>
      </c>
      <c r="K510" t="s">
        <v>246</v>
      </c>
    </row>
    <row r="511" spans="1:11" ht="14.5" customHeight="1" x14ac:dyDescent="0.35">
      <c r="A511" t="s">
        <v>541</v>
      </c>
      <c r="B511">
        <v>2004</v>
      </c>
      <c r="C511" t="s">
        <v>29</v>
      </c>
      <c r="D511">
        <v>22</v>
      </c>
      <c r="E511" s="7">
        <f t="shared" si="14"/>
        <v>38343</v>
      </c>
      <c r="F511" s="7" t="str">
        <f t="shared" si="15"/>
        <v>18Years</v>
      </c>
      <c r="G511">
        <v>4</v>
      </c>
      <c r="H511" s="14">
        <v>4561.1899999999996</v>
      </c>
      <c r="I511" t="s">
        <v>10</v>
      </c>
      <c r="J511" t="s">
        <v>10</v>
      </c>
      <c r="K511" t="s">
        <v>246</v>
      </c>
    </row>
    <row r="512" spans="1:11" ht="14.5" customHeight="1" x14ac:dyDescent="0.35">
      <c r="A512" t="s">
        <v>542</v>
      </c>
      <c r="B512">
        <v>1990</v>
      </c>
      <c r="C512" t="s">
        <v>19</v>
      </c>
      <c r="D512">
        <v>20</v>
      </c>
      <c r="E512" s="7">
        <f t="shared" si="14"/>
        <v>33136</v>
      </c>
      <c r="F512" s="7" t="str">
        <f t="shared" si="15"/>
        <v>32Years</v>
      </c>
      <c r="G512">
        <v>1</v>
      </c>
      <c r="H512" s="14">
        <v>4562.84</v>
      </c>
      <c r="I512" t="s">
        <v>10</v>
      </c>
      <c r="J512" t="s">
        <v>10</v>
      </c>
      <c r="K512" t="s">
        <v>12</v>
      </c>
    </row>
    <row r="513" spans="1:11" ht="14.5" customHeight="1" x14ac:dyDescent="0.35">
      <c r="A513" t="s">
        <v>543</v>
      </c>
      <c r="B513">
        <v>1996</v>
      </c>
      <c r="C513" t="s">
        <v>29</v>
      </c>
      <c r="D513">
        <v>25</v>
      </c>
      <c r="E513" s="7">
        <f t="shared" si="14"/>
        <v>35424</v>
      </c>
      <c r="F513" s="7" t="str">
        <f t="shared" si="15"/>
        <v>26Years</v>
      </c>
      <c r="G513">
        <v>2</v>
      </c>
      <c r="H513" s="14">
        <v>4564.1899999999996</v>
      </c>
      <c r="I513" t="s">
        <v>10</v>
      </c>
      <c r="J513" t="s">
        <v>10</v>
      </c>
      <c r="K513" t="s">
        <v>246</v>
      </c>
    </row>
    <row r="514" spans="1:11" ht="14.5" customHeight="1" x14ac:dyDescent="0.35">
      <c r="A514" t="s">
        <v>544</v>
      </c>
      <c r="B514">
        <v>1989</v>
      </c>
      <c r="C514" t="s">
        <v>19</v>
      </c>
      <c r="D514">
        <v>18</v>
      </c>
      <c r="E514" s="7">
        <f t="shared" si="14"/>
        <v>32769</v>
      </c>
      <c r="F514" s="7" t="str">
        <f t="shared" si="15"/>
        <v>33Years</v>
      </c>
      <c r="G514">
        <v>0</v>
      </c>
      <c r="H514" s="14">
        <v>4571.41</v>
      </c>
      <c r="I514" t="s">
        <v>10</v>
      </c>
      <c r="J514" t="s">
        <v>10</v>
      </c>
      <c r="K514" t="s">
        <v>22</v>
      </c>
    </row>
    <row r="515" spans="1:11" ht="14.5" customHeight="1" x14ac:dyDescent="0.35">
      <c r="A515" t="s">
        <v>545</v>
      </c>
      <c r="B515">
        <v>2000</v>
      </c>
      <c r="C515" t="s">
        <v>9</v>
      </c>
      <c r="D515">
        <v>2</v>
      </c>
      <c r="E515" s="7">
        <f t="shared" ref="E515:E578" si="16">DATE(B515,MONTH(1&amp;C515),D515)</f>
        <v>36709</v>
      </c>
      <c r="F515" s="7" t="str">
        <f t="shared" ref="F515:F578" si="17">DATEDIF(E515, "2023-6-8", "Y") &amp; "Years"</f>
        <v>22Years</v>
      </c>
      <c r="G515">
        <v>0</v>
      </c>
      <c r="H515" s="14">
        <v>4608.03</v>
      </c>
      <c r="I515" t="s">
        <v>10</v>
      </c>
      <c r="J515" t="s">
        <v>11</v>
      </c>
      <c r="K515" t="s">
        <v>41</v>
      </c>
    </row>
    <row r="516" spans="1:11" ht="14.5" customHeight="1" x14ac:dyDescent="0.35">
      <c r="A516" t="s">
        <v>546</v>
      </c>
      <c r="B516">
        <v>1998</v>
      </c>
      <c r="C516" t="s">
        <v>17</v>
      </c>
      <c r="D516">
        <v>29</v>
      </c>
      <c r="E516" s="7">
        <f t="shared" si="16"/>
        <v>35975</v>
      </c>
      <c r="F516" s="7" t="str">
        <f t="shared" si="17"/>
        <v>24Years</v>
      </c>
      <c r="G516">
        <v>3</v>
      </c>
      <c r="H516" s="14">
        <v>4618.08</v>
      </c>
      <c r="I516" t="s">
        <v>10</v>
      </c>
      <c r="J516" t="s">
        <v>15</v>
      </c>
      <c r="K516" t="s">
        <v>22</v>
      </c>
    </row>
    <row r="517" spans="1:11" ht="14.5" customHeight="1" x14ac:dyDescent="0.35">
      <c r="A517" t="s">
        <v>547</v>
      </c>
      <c r="B517">
        <v>1985</v>
      </c>
      <c r="C517" t="s">
        <v>17</v>
      </c>
      <c r="D517">
        <v>22</v>
      </c>
      <c r="E517" s="7">
        <f t="shared" si="16"/>
        <v>31220</v>
      </c>
      <c r="F517" s="7" t="str">
        <f t="shared" si="17"/>
        <v>37Years</v>
      </c>
      <c r="G517">
        <v>0</v>
      </c>
      <c r="H517" s="14">
        <v>4646.76</v>
      </c>
      <c r="I517" t="s">
        <v>15</v>
      </c>
      <c r="J517" t="s">
        <v>15</v>
      </c>
      <c r="K517" t="s">
        <v>41</v>
      </c>
    </row>
    <row r="518" spans="1:11" ht="14.5" customHeight="1" x14ac:dyDescent="0.35">
      <c r="A518" t="s">
        <v>548</v>
      </c>
      <c r="B518">
        <v>1996</v>
      </c>
      <c r="C518" t="s">
        <v>36</v>
      </c>
      <c r="D518">
        <v>25</v>
      </c>
      <c r="E518" s="7">
        <f t="shared" si="16"/>
        <v>35363</v>
      </c>
      <c r="F518" s="7" t="str">
        <f t="shared" si="17"/>
        <v>26Years</v>
      </c>
      <c r="G518">
        <v>3</v>
      </c>
      <c r="H518" s="14">
        <v>4661.29</v>
      </c>
      <c r="I518" t="s">
        <v>10</v>
      </c>
      <c r="J518" t="s">
        <v>15</v>
      </c>
      <c r="K518" t="s">
        <v>355</v>
      </c>
    </row>
    <row r="519" spans="1:11" ht="14.5" customHeight="1" x14ac:dyDescent="0.35">
      <c r="A519" t="s">
        <v>549</v>
      </c>
      <c r="B519">
        <v>1990</v>
      </c>
      <c r="C519" t="s">
        <v>34</v>
      </c>
      <c r="D519">
        <v>5</v>
      </c>
      <c r="E519" s="7">
        <f t="shared" si="16"/>
        <v>33090</v>
      </c>
      <c r="F519" s="7" t="str">
        <f t="shared" si="17"/>
        <v>32Years</v>
      </c>
      <c r="G519">
        <v>1</v>
      </c>
      <c r="H519" s="14">
        <v>4667.6099999999997</v>
      </c>
      <c r="I519" t="s">
        <v>11</v>
      </c>
      <c r="J519" t="s">
        <v>11</v>
      </c>
      <c r="K519" t="s">
        <v>167</v>
      </c>
    </row>
    <row r="520" spans="1:11" ht="14.5" customHeight="1" x14ac:dyDescent="0.35">
      <c r="A520" t="s">
        <v>550</v>
      </c>
      <c r="B520">
        <v>1990</v>
      </c>
      <c r="C520" t="s">
        <v>19</v>
      </c>
      <c r="D520">
        <v>26</v>
      </c>
      <c r="E520" s="7">
        <f t="shared" si="16"/>
        <v>33142</v>
      </c>
      <c r="F520" s="7" t="str">
        <f t="shared" si="17"/>
        <v>32Years</v>
      </c>
      <c r="G520">
        <v>2</v>
      </c>
      <c r="H520" s="14">
        <v>4670.6400000000003</v>
      </c>
      <c r="I520" t="s">
        <v>10</v>
      </c>
      <c r="J520" t="s">
        <v>10</v>
      </c>
      <c r="K520" t="s">
        <v>41</v>
      </c>
    </row>
    <row r="521" spans="1:11" ht="14.5" customHeight="1" x14ac:dyDescent="0.35">
      <c r="A521" t="s">
        <v>551</v>
      </c>
      <c r="B521">
        <v>1990</v>
      </c>
      <c r="C521" t="s">
        <v>9</v>
      </c>
      <c r="D521">
        <v>13</v>
      </c>
      <c r="E521" s="7">
        <f t="shared" si="16"/>
        <v>33067</v>
      </c>
      <c r="F521" s="7" t="str">
        <f t="shared" si="17"/>
        <v>32Years</v>
      </c>
      <c r="G521">
        <v>2</v>
      </c>
      <c r="H521" s="14">
        <v>4673.3900000000003</v>
      </c>
      <c r="I521" t="s">
        <v>10</v>
      </c>
      <c r="J521" t="s">
        <v>15</v>
      </c>
      <c r="K521" t="s">
        <v>12</v>
      </c>
    </row>
    <row r="522" spans="1:11" ht="14.5" customHeight="1" x14ac:dyDescent="0.35">
      <c r="A522" t="s">
        <v>552</v>
      </c>
      <c r="B522">
        <v>1979</v>
      </c>
      <c r="C522" t="s">
        <v>36</v>
      </c>
      <c r="D522">
        <v>18</v>
      </c>
      <c r="E522" s="7">
        <f t="shared" si="16"/>
        <v>29146</v>
      </c>
      <c r="F522" s="7" t="str">
        <f t="shared" si="17"/>
        <v>43Years</v>
      </c>
      <c r="G522">
        <v>2</v>
      </c>
      <c r="H522" s="14">
        <v>4674.2</v>
      </c>
      <c r="I522" t="s">
        <v>10</v>
      </c>
      <c r="J522" t="s">
        <v>15</v>
      </c>
      <c r="K522" t="s">
        <v>12</v>
      </c>
    </row>
    <row r="523" spans="1:11" ht="14.5" customHeight="1" x14ac:dyDescent="0.35">
      <c r="A523" t="s">
        <v>553</v>
      </c>
      <c r="B523">
        <v>2003</v>
      </c>
      <c r="C523" t="s">
        <v>36</v>
      </c>
      <c r="D523">
        <v>4</v>
      </c>
      <c r="E523" s="7">
        <f t="shared" si="16"/>
        <v>37898</v>
      </c>
      <c r="F523" s="7" t="str">
        <f t="shared" si="17"/>
        <v>19Years</v>
      </c>
      <c r="G523">
        <v>0</v>
      </c>
      <c r="H523" s="14">
        <v>4678.8</v>
      </c>
      <c r="I523" t="s">
        <v>10</v>
      </c>
      <c r="J523" t="s">
        <v>15</v>
      </c>
      <c r="K523" t="s">
        <v>299</v>
      </c>
    </row>
    <row r="524" spans="1:11" ht="14.5" customHeight="1" x14ac:dyDescent="0.35">
      <c r="A524" t="s">
        <v>554</v>
      </c>
      <c r="B524">
        <v>1990</v>
      </c>
      <c r="C524" t="s">
        <v>19</v>
      </c>
      <c r="D524">
        <v>4</v>
      </c>
      <c r="E524" s="7">
        <f t="shared" si="16"/>
        <v>33120</v>
      </c>
      <c r="F524" s="7" t="str">
        <f t="shared" si="17"/>
        <v>32Years</v>
      </c>
      <c r="G524">
        <v>2</v>
      </c>
      <c r="H524" s="14">
        <v>4686.3900000000003</v>
      </c>
      <c r="I524" t="s">
        <v>11</v>
      </c>
      <c r="J524" t="s">
        <v>11</v>
      </c>
      <c r="K524" t="s">
        <v>12</v>
      </c>
    </row>
    <row r="525" spans="1:11" ht="14.5" customHeight="1" x14ac:dyDescent="0.35">
      <c r="A525" t="s">
        <v>555</v>
      </c>
      <c r="B525">
        <v>2003</v>
      </c>
      <c r="C525" t="s">
        <v>17</v>
      </c>
      <c r="D525">
        <v>22</v>
      </c>
      <c r="E525" s="7">
        <f t="shared" si="16"/>
        <v>37794</v>
      </c>
      <c r="F525" s="7" t="str">
        <f t="shared" si="17"/>
        <v>19Years</v>
      </c>
      <c r="G525">
        <v>5</v>
      </c>
      <c r="H525" s="14">
        <v>4687.8</v>
      </c>
      <c r="I525" t="s">
        <v>10</v>
      </c>
      <c r="J525" t="s">
        <v>11</v>
      </c>
      <c r="K525" t="s">
        <v>41</v>
      </c>
    </row>
    <row r="526" spans="1:11" ht="14.5" customHeight="1" x14ac:dyDescent="0.35">
      <c r="A526" t="s">
        <v>556</v>
      </c>
      <c r="B526">
        <v>1977</v>
      </c>
      <c r="C526" t="s">
        <v>29</v>
      </c>
      <c r="D526">
        <v>4</v>
      </c>
      <c r="E526" s="7">
        <f t="shared" si="16"/>
        <v>28463</v>
      </c>
      <c r="F526" s="7" t="str">
        <f t="shared" si="17"/>
        <v>45Years</v>
      </c>
      <c r="G526">
        <v>2</v>
      </c>
      <c r="H526" s="14">
        <v>4699.47</v>
      </c>
      <c r="I526" t="s">
        <v>10</v>
      </c>
      <c r="J526" t="s">
        <v>11</v>
      </c>
      <c r="K526" t="s">
        <v>12</v>
      </c>
    </row>
    <row r="527" spans="1:11" ht="14.5" customHeight="1" x14ac:dyDescent="0.35">
      <c r="A527" t="s">
        <v>557</v>
      </c>
      <c r="B527">
        <v>1981</v>
      </c>
      <c r="C527" t="s">
        <v>34</v>
      </c>
      <c r="D527">
        <v>12</v>
      </c>
      <c r="E527" s="7">
        <f t="shared" si="16"/>
        <v>29810</v>
      </c>
      <c r="F527" s="7" t="str">
        <f t="shared" si="17"/>
        <v>41Years</v>
      </c>
      <c r="G527">
        <v>1</v>
      </c>
      <c r="H527" s="14">
        <v>4712.12</v>
      </c>
      <c r="I527" t="s">
        <v>10</v>
      </c>
      <c r="J527" t="s">
        <v>11</v>
      </c>
      <c r="K527" t="s">
        <v>41</v>
      </c>
    </row>
    <row r="528" spans="1:11" ht="14.5" customHeight="1" x14ac:dyDescent="0.35">
      <c r="A528" t="s">
        <v>558</v>
      </c>
      <c r="B528">
        <v>1992</v>
      </c>
      <c r="C528" t="s">
        <v>36</v>
      </c>
      <c r="D528">
        <v>9</v>
      </c>
      <c r="E528" s="7">
        <f t="shared" si="16"/>
        <v>33886</v>
      </c>
      <c r="F528" s="7" t="str">
        <f t="shared" si="17"/>
        <v>30Years</v>
      </c>
      <c r="G528">
        <v>1</v>
      </c>
      <c r="H528" s="14">
        <v>4718.2</v>
      </c>
      <c r="I528" t="s">
        <v>10</v>
      </c>
      <c r="J528" t="s">
        <v>11</v>
      </c>
      <c r="K528" t="s">
        <v>246</v>
      </c>
    </row>
    <row r="529" spans="1:11" ht="14.5" customHeight="1" x14ac:dyDescent="0.35">
      <c r="A529" t="s">
        <v>559</v>
      </c>
      <c r="B529">
        <v>1992</v>
      </c>
      <c r="C529" t="s">
        <v>19</v>
      </c>
      <c r="D529">
        <v>28</v>
      </c>
      <c r="E529" s="7">
        <f t="shared" si="16"/>
        <v>33875</v>
      </c>
      <c r="F529" s="7" t="str">
        <f t="shared" si="17"/>
        <v>30Years</v>
      </c>
      <c r="G529">
        <v>1</v>
      </c>
      <c r="H529" s="14">
        <v>4719.5200000000004</v>
      </c>
      <c r="I529" t="s">
        <v>10</v>
      </c>
      <c r="J529" t="s">
        <v>10</v>
      </c>
      <c r="K529" t="s">
        <v>246</v>
      </c>
    </row>
    <row r="530" spans="1:11" ht="14.5" customHeight="1" x14ac:dyDescent="0.35">
      <c r="A530" t="s">
        <v>560</v>
      </c>
      <c r="B530">
        <v>1994</v>
      </c>
      <c r="C530" t="s">
        <v>34</v>
      </c>
      <c r="D530">
        <v>12</v>
      </c>
      <c r="E530" s="7">
        <f t="shared" si="16"/>
        <v>34558</v>
      </c>
      <c r="F530" s="7" t="str">
        <f t="shared" si="17"/>
        <v>28Years</v>
      </c>
      <c r="G530">
        <v>2</v>
      </c>
      <c r="H530" s="14">
        <v>4719.74</v>
      </c>
      <c r="I530" t="s">
        <v>10</v>
      </c>
      <c r="J530" t="s">
        <v>15</v>
      </c>
      <c r="K530" t="s">
        <v>22</v>
      </c>
    </row>
    <row r="531" spans="1:11" ht="14.5" customHeight="1" x14ac:dyDescent="0.35">
      <c r="A531" t="s">
        <v>561</v>
      </c>
      <c r="B531">
        <v>1980</v>
      </c>
      <c r="C531" t="s">
        <v>9</v>
      </c>
      <c r="D531">
        <v>2</v>
      </c>
      <c r="E531" s="7">
        <f t="shared" si="16"/>
        <v>29404</v>
      </c>
      <c r="F531" s="7" t="str">
        <f t="shared" si="17"/>
        <v>42Years</v>
      </c>
      <c r="G531">
        <v>2</v>
      </c>
      <c r="H531" s="14">
        <v>4728.71</v>
      </c>
      <c r="I531" t="s">
        <v>10</v>
      </c>
      <c r="J531" t="s">
        <v>11</v>
      </c>
      <c r="K531" t="s">
        <v>22</v>
      </c>
    </row>
    <row r="532" spans="1:11" ht="14.5" customHeight="1" x14ac:dyDescent="0.35">
      <c r="A532" t="s">
        <v>562</v>
      </c>
      <c r="B532">
        <v>1986</v>
      </c>
      <c r="C532" t="s">
        <v>19</v>
      </c>
      <c r="D532">
        <v>5</v>
      </c>
      <c r="E532" s="7">
        <f t="shared" si="16"/>
        <v>31660</v>
      </c>
      <c r="F532" s="7" t="str">
        <f t="shared" si="17"/>
        <v>36Years</v>
      </c>
      <c r="G532">
        <v>3</v>
      </c>
      <c r="H532" s="14">
        <v>4734.6400000000003</v>
      </c>
      <c r="I532" t="s">
        <v>10</v>
      </c>
      <c r="J532" t="s">
        <v>15</v>
      </c>
      <c r="K532" t="s">
        <v>12</v>
      </c>
    </row>
    <row r="533" spans="1:11" ht="14.5" customHeight="1" x14ac:dyDescent="0.35">
      <c r="A533" t="s">
        <v>563</v>
      </c>
      <c r="B533">
        <v>1991</v>
      </c>
      <c r="C533" t="s">
        <v>36</v>
      </c>
      <c r="D533">
        <v>12</v>
      </c>
      <c r="E533" s="7">
        <f t="shared" si="16"/>
        <v>33523</v>
      </c>
      <c r="F533" s="7" t="str">
        <f t="shared" si="17"/>
        <v>31Years</v>
      </c>
      <c r="G533">
        <v>1</v>
      </c>
      <c r="H533" s="14">
        <v>4738.2700000000004</v>
      </c>
      <c r="I533" t="s">
        <v>10</v>
      </c>
      <c r="J533" t="s">
        <v>11</v>
      </c>
      <c r="K533" t="s">
        <v>22</v>
      </c>
    </row>
    <row r="534" spans="1:11" ht="14.5" customHeight="1" x14ac:dyDescent="0.35">
      <c r="A534" t="s">
        <v>564</v>
      </c>
      <c r="B534">
        <v>2004</v>
      </c>
      <c r="C534" t="s">
        <v>14</v>
      </c>
      <c r="D534">
        <v>24</v>
      </c>
      <c r="E534" s="7">
        <f t="shared" si="16"/>
        <v>38315</v>
      </c>
      <c r="F534" s="7" t="str">
        <f t="shared" si="17"/>
        <v>18Years</v>
      </c>
      <c r="G534">
        <v>0</v>
      </c>
      <c r="H534" s="14">
        <v>4740.78</v>
      </c>
      <c r="I534" t="s">
        <v>10</v>
      </c>
      <c r="J534" t="s">
        <v>11</v>
      </c>
      <c r="K534" t="s">
        <v>299</v>
      </c>
    </row>
    <row r="535" spans="1:11" ht="14.5" customHeight="1" x14ac:dyDescent="0.35">
      <c r="A535" t="s">
        <v>565</v>
      </c>
      <c r="B535">
        <v>1987</v>
      </c>
      <c r="C535" t="s">
        <v>17</v>
      </c>
      <c r="D535">
        <v>5</v>
      </c>
      <c r="E535" s="7">
        <f t="shared" si="16"/>
        <v>31933</v>
      </c>
      <c r="F535" s="7" t="str">
        <f t="shared" si="17"/>
        <v>36Years</v>
      </c>
      <c r="G535">
        <v>1</v>
      </c>
      <c r="H535" s="14">
        <v>4746.34</v>
      </c>
      <c r="I535" t="s">
        <v>10</v>
      </c>
      <c r="J535" t="s">
        <v>10</v>
      </c>
      <c r="K535" t="s">
        <v>41</v>
      </c>
    </row>
    <row r="536" spans="1:11" ht="14.5" customHeight="1" x14ac:dyDescent="0.35">
      <c r="A536" t="s">
        <v>566</v>
      </c>
      <c r="B536">
        <v>1987</v>
      </c>
      <c r="C536" t="s">
        <v>19</v>
      </c>
      <c r="D536">
        <v>2</v>
      </c>
      <c r="E536" s="7">
        <f t="shared" si="16"/>
        <v>32022</v>
      </c>
      <c r="F536" s="7" t="str">
        <f t="shared" si="17"/>
        <v>35Years</v>
      </c>
      <c r="G536">
        <v>1</v>
      </c>
      <c r="H536" s="14">
        <v>4747.05</v>
      </c>
      <c r="I536" t="s">
        <v>10</v>
      </c>
      <c r="J536" t="s">
        <v>10</v>
      </c>
      <c r="K536" t="s">
        <v>12</v>
      </c>
    </row>
    <row r="537" spans="1:11" ht="14.5" customHeight="1" x14ac:dyDescent="0.35">
      <c r="A537" t="s">
        <v>567</v>
      </c>
      <c r="B537">
        <v>1987</v>
      </c>
      <c r="C537" t="s">
        <v>14</v>
      </c>
      <c r="D537">
        <v>22</v>
      </c>
      <c r="E537" s="7">
        <f t="shared" si="16"/>
        <v>32103</v>
      </c>
      <c r="F537" s="7" t="str">
        <f t="shared" si="17"/>
        <v>35Years</v>
      </c>
      <c r="G537">
        <v>1</v>
      </c>
      <c r="H537" s="14">
        <v>4751.07</v>
      </c>
      <c r="I537" t="s">
        <v>11</v>
      </c>
      <c r="J537" t="s">
        <v>15</v>
      </c>
      <c r="K537" t="s">
        <v>41</v>
      </c>
    </row>
    <row r="538" spans="1:11" ht="14.5" customHeight="1" x14ac:dyDescent="0.35">
      <c r="A538" t="s">
        <v>568</v>
      </c>
      <c r="B538">
        <v>1992</v>
      </c>
      <c r="C538" t="s">
        <v>34</v>
      </c>
      <c r="D538">
        <v>16</v>
      </c>
      <c r="E538" s="7">
        <f t="shared" si="16"/>
        <v>33832</v>
      </c>
      <c r="F538" s="7" t="str">
        <f t="shared" si="17"/>
        <v>30Years</v>
      </c>
      <c r="G538">
        <v>2</v>
      </c>
      <c r="H538" s="14">
        <v>4753.6400000000003</v>
      </c>
      <c r="I538" t="s">
        <v>10</v>
      </c>
      <c r="J538" t="s">
        <v>11</v>
      </c>
      <c r="K538" t="s">
        <v>12</v>
      </c>
    </row>
    <row r="539" spans="1:11" ht="14.5" customHeight="1" x14ac:dyDescent="0.35">
      <c r="A539" t="s">
        <v>569</v>
      </c>
      <c r="B539">
        <v>1987</v>
      </c>
      <c r="C539" t="s">
        <v>19</v>
      </c>
      <c r="D539">
        <v>27</v>
      </c>
      <c r="E539" s="7">
        <f t="shared" si="16"/>
        <v>32047</v>
      </c>
      <c r="F539" s="7" t="str">
        <f t="shared" si="17"/>
        <v>35Years</v>
      </c>
      <c r="G539">
        <v>1</v>
      </c>
      <c r="H539" s="14">
        <v>4762.33</v>
      </c>
      <c r="I539" t="s">
        <v>11</v>
      </c>
      <c r="J539" t="s">
        <v>11</v>
      </c>
      <c r="K539" t="s">
        <v>41</v>
      </c>
    </row>
    <row r="540" spans="1:11" ht="14.5" customHeight="1" x14ac:dyDescent="0.35">
      <c r="A540" t="s">
        <v>570</v>
      </c>
      <c r="B540">
        <v>1989</v>
      </c>
      <c r="C540" t="s">
        <v>34</v>
      </c>
      <c r="D540">
        <v>1</v>
      </c>
      <c r="E540" s="7">
        <f t="shared" si="16"/>
        <v>32721</v>
      </c>
      <c r="F540" s="7" t="str">
        <f t="shared" si="17"/>
        <v>33Years</v>
      </c>
      <c r="G540">
        <v>1</v>
      </c>
      <c r="H540" s="14">
        <v>4766.0200000000004</v>
      </c>
      <c r="I540" t="s">
        <v>10</v>
      </c>
      <c r="J540" t="s">
        <v>11</v>
      </c>
      <c r="K540" t="s">
        <v>41</v>
      </c>
    </row>
    <row r="541" spans="1:11" ht="14.5" customHeight="1" x14ac:dyDescent="0.35">
      <c r="A541" t="s">
        <v>571</v>
      </c>
      <c r="B541">
        <v>1989</v>
      </c>
      <c r="C541" t="s">
        <v>29</v>
      </c>
      <c r="D541">
        <v>9</v>
      </c>
      <c r="E541" s="7">
        <f t="shared" si="16"/>
        <v>32851</v>
      </c>
      <c r="F541" s="7" t="str">
        <f t="shared" si="17"/>
        <v>33Years</v>
      </c>
      <c r="G541">
        <v>1</v>
      </c>
      <c r="H541" s="14">
        <v>4779.6000000000004</v>
      </c>
      <c r="I541" t="s">
        <v>10</v>
      </c>
      <c r="J541" t="s">
        <v>11</v>
      </c>
      <c r="K541" t="s">
        <v>12</v>
      </c>
    </row>
    <row r="542" spans="1:11" ht="14.5" customHeight="1" x14ac:dyDescent="0.35">
      <c r="A542" t="s">
        <v>572</v>
      </c>
      <c r="B542">
        <v>1987</v>
      </c>
      <c r="C542" t="s">
        <v>17</v>
      </c>
      <c r="D542">
        <v>22</v>
      </c>
      <c r="E542" s="7">
        <f t="shared" si="16"/>
        <v>31950</v>
      </c>
      <c r="F542" s="7" t="str">
        <f t="shared" si="17"/>
        <v>35Years</v>
      </c>
      <c r="G542">
        <v>3</v>
      </c>
      <c r="H542" s="14">
        <v>4787.42</v>
      </c>
      <c r="I542" t="s">
        <v>10</v>
      </c>
      <c r="J542" t="s">
        <v>11</v>
      </c>
      <c r="K542" t="s">
        <v>12</v>
      </c>
    </row>
    <row r="543" spans="1:11" ht="14.5" customHeight="1" x14ac:dyDescent="0.35">
      <c r="A543" t="s">
        <v>573</v>
      </c>
      <c r="B543">
        <v>1989</v>
      </c>
      <c r="C543" t="s">
        <v>29</v>
      </c>
      <c r="D543">
        <v>16</v>
      </c>
      <c r="E543" s="7">
        <f t="shared" si="16"/>
        <v>32858</v>
      </c>
      <c r="F543" s="7" t="str">
        <f t="shared" si="17"/>
        <v>33Years</v>
      </c>
      <c r="G543">
        <v>1</v>
      </c>
      <c r="H543" s="14">
        <v>4795.66</v>
      </c>
      <c r="I543" t="s">
        <v>10</v>
      </c>
      <c r="J543" t="s">
        <v>15</v>
      </c>
      <c r="K543" t="s">
        <v>12</v>
      </c>
    </row>
    <row r="544" spans="1:11" ht="14.5" customHeight="1" x14ac:dyDescent="0.35">
      <c r="A544" t="s">
        <v>574</v>
      </c>
      <c r="B544">
        <v>1978</v>
      </c>
      <c r="C544" t="s">
        <v>36</v>
      </c>
      <c r="D544">
        <v>3</v>
      </c>
      <c r="E544" s="7">
        <f t="shared" si="16"/>
        <v>28766</v>
      </c>
      <c r="F544" s="7" t="str">
        <f t="shared" si="17"/>
        <v>44Years</v>
      </c>
      <c r="G544">
        <v>2</v>
      </c>
      <c r="H544" s="14">
        <v>4812.34</v>
      </c>
      <c r="I544" t="s">
        <v>10</v>
      </c>
      <c r="J544" t="s">
        <v>11</v>
      </c>
      <c r="K544" t="s">
        <v>12</v>
      </c>
    </row>
    <row r="545" spans="1:11" ht="14.5" customHeight="1" x14ac:dyDescent="0.35">
      <c r="A545" t="s">
        <v>575</v>
      </c>
      <c r="B545">
        <v>1981</v>
      </c>
      <c r="C545" t="s">
        <v>9</v>
      </c>
      <c r="D545">
        <v>3</v>
      </c>
      <c r="E545" s="7">
        <f t="shared" si="16"/>
        <v>29770</v>
      </c>
      <c r="F545" s="7" t="str">
        <f t="shared" si="17"/>
        <v>41Years</v>
      </c>
      <c r="G545">
        <v>1</v>
      </c>
      <c r="H545" s="14">
        <v>4827.1000000000004</v>
      </c>
      <c r="I545" t="s">
        <v>10</v>
      </c>
      <c r="J545" t="s">
        <v>15</v>
      </c>
      <c r="K545" t="s">
        <v>12</v>
      </c>
    </row>
    <row r="546" spans="1:11" ht="14.5" customHeight="1" x14ac:dyDescent="0.35">
      <c r="A546" t="s">
        <v>576</v>
      </c>
      <c r="B546">
        <v>1995</v>
      </c>
      <c r="C546" t="s">
        <v>29</v>
      </c>
      <c r="D546">
        <v>1</v>
      </c>
      <c r="E546" s="7">
        <f t="shared" si="16"/>
        <v>35034</v>
      </c>
      <c r="F546" s="7" t="str">
        <f t="shared" si="17"/>
        <v>27Years</v>
      </c>
      <c r="G546">
        <v>3</v>
      </c>
      <c r="H546" s="14">
        <v>4827.8999999999996</v>
      </c>
      <c r="I546" t="s">
        <v>15</v>
      </c>
      <c r="J546" t="s">
        <v>10</v>
      </c>
      <c r="K546" t="s">
        <v>4718</v>
      </c>
    </row>
    <row r="547" spans="1:11" ht="14.5" customHeight="1" x14ac:dyDescent="0.35">
      <c r="A547" t="s">
        <v>577</v>
      </c>
      <c r="B547">
        <v>2002</v>
      </c>
      <c r="C547" t="s">
        <v>17</v>
      </c>
      <c r="D547">
        <v>27</v>
      </c>
      <c r="E547" s="7">
        <f t="shared" si="16"/>
        <v>37434</v>
      </c>
      <c r="F547" s="7" t="str">
        <f t="shared" si="17"/>
        <v>20Years</v>
      </c>
      <c r="G547">
        <v>5</v>
      </c>
      <c r="H547" s="14">
        <v>4830.63</v>
      </c>
      <c r="I547" t="s">
        <v>10</v>
      </c>
      <c r="J547" t="s">
        <v>15</v>
      </c>
      <c r="K547" t="s">
        <v>41</v>
      </c>
    </row>
    <row r="548" spans="1:11" ht="14.5" customHeight="1" x14ac:dyDescent="0.35">
      <c r="A548" t="s">
        <v>578</v>
      </c>
      <c r="B548">
        <v>2000</v>
      </c>
      <c r="C548" t="s">
        <v>29</v>
      </c>
      <c r="D548">
        <v>11</v>
      </c>
      <c r="E548" s="7">
        <f t="shared" si="16"/>
        <v>36871</v>
      </c>
      <c r="F548" s="7" t="str">
        <f t="shared" si="17"/>
        <v>22Years</v>
      </c>
      <c r="G548">
        <v>0</v>
      </c>
      <c r="H548" s="14">
        <v>4835.43</v>
      </c>
      <c r="I548" t="s">
        <v>10</v>
      </c>
      <c r="J548" t="s">
        <v>10</v>
      </c>
      <c r="K548" t="s">
        <v>299</v>
      </c>
    </row>
    <row r="549" spans="1:11" ht="14.5" customHeight="1" x14ac:dyDescent="0.35">
      <c r="A549" t="s">
        <v>579</v>
      </c>
      <c r="B549">
        <v>1992</v>
      </c>
      <c r="C549" t="s">
        <v>19</v>
      </c>
      <c r="D549">
        <v>10</v>
      </c>
      <c r="E549" s="7">
        <f t="shared" si="16"/>
        <v>33857</v>
      </c>
      <c r="F549" s="7" t="str">
        <f t="shared" si="17"/>
        <v>30Years</v>
      </c>
      <c r="G549">
        <v>3</v>
      </c>
      <c r="H549" s="14">
        <v>4837.58</v>
      </c>
      <c r="I549" t="s">
        <v>11</v>
      </c>
      <c r="J549" t="s">
        <v>10</v>
      </c>
      <c r="K549" t="s">
        <v>12</v>
      </c>
    </row>
    <row r="550" spans="1:11" ht="14.5" customHeight="1" x14ac:dyDescent="0.35">
      <c r="A550" t="s">
        <v>580</v>
      </c>
      <c r="B550">
        <v>1984</v>
      </c>
      <c r="C550" t="s">
        <v>36</v>
      </c>
      <c r="D550">
        <v>15</v>
      </c>
      <c r="E550" s="7">
        <f t="shared" si="16"/>
        <v>30970</v>
      </c>
      <c r="F550" s="7" t="str">
        <f t="shared" si="17"/>
        <v>38Years</v>
      </c>
      <c r="G550">
        <v>3</v>
      </c>
      <c r="H550" s="14">
        <v>4839.18</v>
      </c>
      <c r="I550" t="s">
        <v>10</v>
      </c>
      <c r="J550" t="s">
        <v>15</v>
      </c>
      <c r="K550" t="s">
        <v>22</v>
      </c>
    </row>
    <row r="551" spans="1:11" ht="14.5" customHeight="1" x14ac:dyDescent="0.35">
      <c r="A551" t="s">
        <v>581</v>
      </c>
      <c r="B551">
        <v>1995</v>
      </c>
      <c r="C551" t="s">
        <v>19</v>
      </c>
      <c r="D551">
        <v>29</v>
      </c>
      <c r="E551" s="7">
        <f t="shared" si="16"/>
        <v>34971</v>
      </c>
      <c r="F551" s="7" t="str">
        <f t="shared" si="17"/>
        <v>27Years</v>
      </c>
      <c r="G551">
        <v>0</v>
      </c>
      <c r="H551" s="14">
        <v>4840.95</v>
      </c>
      <c r="I551" t="s">
        <v>10</v>
      </c>
      <c r="J551" t="s">
        <v>15</v>
      </c>
      <c r="K551" t="s">
        <v>299</v>
      </c>
    </row>
    <row r="552" spans="1:11" ht="14.5" customHeight="1" x14ac:dyDescent="0.35">
      <c r="A552" t="s">
        <v>582</v>
      </c>
      <c r="B552">
        <v>1979</v>
      </c>
      <c r="C552" t="s">
        <v>29</v>
      </c>
      <c r="D552">
        <v>13</v>
      </c>
      <c r="E552" s="7">
        <f t="shared" si="16"/>
        <v>29202</v>
      </c>
      <c r="F552" s="7" t="str">
        <f t="shared" si="17"/>
        <v>43Years</v>
      </c>
      <c r="G552">
        <v>2</v>
      </c>
      <c r="H552" s="14">
        <v>4843.79</v>
      </c>
      <c r="I552" t="s">
        <v>10</v>
      </c>
      <c r="J552" t="s">
        <v>11</v>
      </c>
      <c r="K552" t="s">
        <v>12</v>
      </c>
    </row>
    <row r="553" spans="1:11" ht="14.5" customHeight="1" x14ac:dyDescent="0.35">
      <c r="A553" t="s">
        <v>583</v>
      </c>
      <c r="B553">
        <v>1974</v>
      </c>
      <c r="C553" t="s">
        <v>19</v>
      </c>
      <c r="D553">
        <v>11</v>
      </c>
      <c r="E553" s="7">
        <f t="shared" si="16"/>
        <v>27283</v>
      </c>
      <c r="F553" s="7" t="str">
        <f t="shared" si="17"/>
        <v>48Years</v>
      </c>
      <c r="G553">
        <v>0</v>
      </c>
      <c r="H553" s="14">
        <v>4844.67</v>
      </c>
      <c r="I553" t="s">
        <v>10</v>
      </c>
      <c r="J553" t="s">
        <v>10</v>
      </c>
      <c r="K553" t="s">
        <v>12</v>
      </c>
    </row>
    <row r="554" spans="1:11" ht="14.5" customHeight="1" x14ac:dyDescent="0.35">
      <c r="A554" t="s">
        <v>584</v>
      </c>
      <c r="B554">
        <v>2001</v>
      </c>
      <c r="C554" t="s">
        <v>17</v>
      </c>
      <c r="D554">
        <v>7</v>
      </c>
      <c r="E554" s="7">
        <f t="shared" si="16"/>
        <v>37049</v>
      </c>
      <c r="F554" s="7" t="str">
        <f t="shared" si="17"/>
        <v>22Years</v>
      </c>
      <c r="G554">
        <v>0</v>
      </c>
      <c r="H554" s="14">
        <v>4846.53</v>
      </c>
      <c r="I554" t="s">
        <v>10</v>
      </c>
      <c r="J554" t="s">
        <v>11</v>
      </c>
      <c r="K554" t="s">
        <v>299</v>
      </c>
    </row>
    <row r="555" spans="1:11" ht="14.5" customHeight="1" x14ac:dyDescent="0.35">
      <c r="A555" t="s">
        <v>585</v>
      </c>
      <c r="B555">
        <v>1995</v>
      </c>
      <c r="C555" t="s">
        <v>29</v>
      </c>
      <c r="D555">
        <v>27</v>
      </c>
      <c r="E555" s="7">
        <f t="shared" si="16"/>
        <v>35060</v>
      </c>
      <c r="F555" s="7" t="str">
        <f t="shared" si="17"/>
        <v>27Years</v>
      </c>
      <c r="G555">
        <v>3</v>
      </c>
      <c r="H555" s="14">
        <v>4846.92</v>
      </c>
      <c r="I555" t="s">
        <v>10</v>
      </c>
      <c r="J555" t="s">
        <v>11</v>
      </c>
      <c r="K555" t="s">
        <v>355</v>
      </c>
    </row>
    <row r="556" spans="1:11" ht="14.5" customHeight="1" x14ac:dyDescent="0.35">
      <c r="A556" t="s">
        <v>586</v>
      </c>
      <c r="B556">
        <v>1989</v>
      </c>
      <c r="C556" t="s">
        <v>19</v>
      </c>
      <c r="D556">
        <v>1</v>
      </c>
      <c r="E556" s="7">
        <f t="shared" si="16"/>
        <v>32752</v>
      </c>
      <c r="F556" s="7" t="str">
        <f t="shared" si="17"/>
        <v>33Years</v>
      </c>
      <c r="G556">
        <v>3</v>
      </c>
      <c r="H556" s="14">
        <v>4859.8900000000003</v>
      </c>
      <c r="I556" t="s">
        <v>10</v>
      </c>
      <c r="J556" t="s">
        <v>11</v>
      </c>
      <c r="K556" t="s">
        <v>41</v>
      </c>
    </row>
    <row r="557" spans="1:11" ht="14.5" customHeight="1" x14ac:dyDescent="0.35">
      <c r="A557" t="s">
        <v>587</v>
      </c>
      <c r="B557">
        <v>1997</v>
      </c>
      <c r="C557" t="s">
        <v>19</v>
      </c>
      <c r="D557">
        <v>29</v>
      </c>
      <c r="E557" s="7">
        <f t="shared" si="16"/>
        <v>35702</v>
      </c>
      <c r="F557" s="7" t="str">
        <f t="shared" si="17"/>
        <v>25Years</v>
      </c>
      <c r="G557">
        <v>4</v>
      </c>
      <c r="H557" s="14">
        <v>4877.9799999999996</v>
      </c>
      <c r="I557" t="s">
        <v>10</v>
      </c>
      <c r="J557" t="s">
        <v>11</v>
      </c>
      <c r="K557" t="s">
        <v>22</v>
      </c>
    </row>
    <row r="558" spans="1:11" ht="14.5" customHeight="1" x14ac:dyDescent="0.35">
      <c r="A558" t="s">
        <v>588</v>
      </c>
      <c r="B558">
        <v>1986</v>
      </c>
      <c r="C558" t="s">
        <v>29</v>
      </c>
      <c r="D558">
        <v>23</v>
      </c>
      <c r="E558" s="7">
        <f t="shared" si="16"/>
        <v>31769</v>
      </c>
      <c r="F558" s="7" t="str">
        <f t="shared" si="17"/>
        <v>36Years</v>
      </c>
      <c r="G558">
        <v>0</v>
      </c>
      <c r="H558" s="14">
        <v>4883.87</v>
      </c>
      <c r="I558" t="s">
        <v>10</v>
      </c>
      <c r="J558" t="s">
        <v>15</v>
      </c>
      <c r="K558" t="s">
        <v>41</v>
      </c>
    </row>
    <row r="559" spans="1:11" ht="14.5" customHeight="1" x14ac:dyDescent="0.35">
      <c r="A559" t="s">
        <v>589</v>
      </c>
      <c r="B559">
        <v>1986</v>
      </c>
      <c r="C559" t="s">
        <v>36</v>
      </c>
      <c r="D559">
        <v>27</v>
      </c>
      <c r="E559" s="7">
        <f t="shared" si="16"/>
        <v>31712</v>
      </c>
      <c r="F559" s="7" t="str">
        <f t="shared" si="17"/>
        <v>36Years</v>
      </c>
      <c r="G559">
        <v>0</v>
      </c>
      <c r="H559" s="14">
        <v>4889.04</v>
      </c>
      <c r="I559" t="s">
        <v>10</v>
      </c>
      <c r="J559" t="s">
        <v>15</v>
      </c>
      <c r="K559" t="s">
        <v>12</v>
      </c>
    </row>
    <row r="560" spans="1:11" ht="14.5" customHeight="1" x14ac:dyDescent="0.35">
      <c r="A560" t="s">
        <v>590</v>
      </c>
      <c r="B560">
        <v>1989</v>
      </c>
      <c r="C560" t="s">
        <v>9</v>
      </c>
      <c r="D560">
        <v>10</v>
      </c>
      <c r="E560" s="7">
        <f t="shared" si="16"/>
        <v>32699</v>
      </c>
      <c r="F560" s="7" t="str">
        <f t="shared" si="17"/>
        <v>33Years</v>
      </c>
      <c r="G560">
        <v>2</v>
      </c>
      <c r="H560" s="14">
        <v>4890</v>
      </c>
      <c r="I560" t="s">
        <v>11</v>
      </c>
      <c r="J560" t="s">
        <v>10</v>
      </c>
      <c r="K560" t="s">
        <v>12</v>
      </c>
    </row>
    <row r="561" spans="1:11" ht="14.5" customHeight="1" x14ac:dyDescent="0.35">
      <c r="A561" t="s">
        <v>591</v>
      </c>
      <c r="B561">
        <v>1990</v>
      </c>
      <c r="C561" t="s">
        <v>14</v>
      </c>
      <c r="D561">
        <v>28</v>
      </c>
      <c r="E561" s="7">
        <f t="shared" si="16"/>
        <v>33205</v>
      </c>
      <c r="F561" s="7" t="str">
        <f t="shared" si="17"/>
        <v>32Years</v>
      </c>
      <c r="G561">
        <v>3</v>
      </c>
      <c r="H561" s="14">
        <v>4894.3900000000003</v>
      </c>
      <c r="I561" t="s">
        <v>10</v>
      </c>
      <c r="J561" t="s">
        <v>11</v>
      </c>
      <c r="K561" t="s">
        <v>12</v>
      </c>
    </row>
    <row r="562" spans="1:11" ht="14.5" customHeight="1" x14ac:dyDescent="0.35">
      <c r="A562" t="s">
        <v>592</v>
      </c>
      <c r="B562">
        <v>1988</v>
      </c>
      <c r="C562" t="s">
        <v>19</v>
      </c>
      <c r="D562">
        <v>23</v>
      </c>
      <c r="E562" s="7">
        <f t="shared" si="16"/>
        <v>32409</v>
      </c>
      <c r="F562" s="7" t="str">
        <f t="shared" si="17"/>
        <v>34Years</v>
      </c>
      <c r="G562">
        <v>1</v>
      </c>
      <c r="H562" s="14">
        <v>4894.75</v>
      </c>
      <c r="I562" t="s">
        <v>11</v>
      </c>
      <c r="J562" t="s">
        <v>11</v>
      </c>
      <c r="K562" t="s">
        <v>22</v>
      </c>
    </row>
    <row r="563" spans="1:11" ht="14.5" customHeight="1" x14ac:dyDescent="0.35">
      <c r="A563" t="s">
        <v>593</v>
      </c>
      <c r="B563">
        <v>1993</v>
      </c>
      <c r="C563" t="s">
        <v>9</v>
      </c>
      <c r="D563">
        <v>10</v>
      </c>
      <c r="E563" s="7">
        <f t="shared" si="16"/>
        <v>34160</v>
      </c>
      <c r="F563" s="7" t="str">
        <f t="shared" si="17"/>
        <v>29Years</v>
      </c>
      <c r="G563">
        <v>2</v>
      </c>
      <c r="H563" s="14">
        <v>4906.41</v>
      </c>
      <c r="I563" t="s">
        <v>10</v>
      </c>
      <c r="J563" t="s">
        <v>15</v>
      </c>
      <c r="K563" t="s">
        <v>22</v>
      </c>
    </row>
    <row r="564" spans="1:11" ht="14.5" customHeight="1" x14ac:dyDescent="0.35">
      <c r="A564" t="s">
        <v>594</v>
      </c>
      <c r="B564">
        <v>1981</v>
      </c>
      <c r="C564" t="s">
        <v>36</v>
      </c>
      <c r="D564">
        <v>18</v>
      </c>
      <c r="E564" s="7">
        <f t="shared" si="16"/>
        <v>29877</v>
      </c>
      <c r="F564" s="7" t="str">
        <f t="shared" si="17"/>
        <v>41Years</v>
      </c>
      <c r="G564">
        <v>1</v>
      </c>
      <c r="H564" s="14">
        <v>4911.8900000000003</v>
      </c>
      <c r="I564" t="s">
        <v>10</v>
      </c>
      <c r="J564" t="s">
        <v>11</v>
      </c>
      <c r="K564" t="s">
        <v>12</v>
      </c>
    </row>
    <row r="565" spans="1:11" ht="14.5" customHeight="1" x14ac:dyDescent="0.35">
      <c r="A565" t="s">
        <v>595</v>
      </c>
      <c r="B565">
        <v>2002</v>
      </c>
      <c r="C565" t="s">
        <v>34</v>
      </c>
      <c r="D565">
        <v>21</v>
      </c>
      <c r="E565" s="7">
        <f t="shared" si="16"/>
        <v>37489</v>
      </c>
      <c r="F565" s="7" t="str">
        <f t="shared" si="17"/>
        <v>20Years</v>
      </c>
      <c r="G565">
        <v>5</v>
      </c>
      <c r="H565" s="14">
        <v>4915.0600000000004</v>
      </c>
      <c r="I565" t="s">
        <v>10</v>
      </c>
      <c r="J565" t="s">
        <v>15</v>
      </c>
      <c r="K565" t="s">
        <v>355</v>
      </c>
    </row>
    <row r="566" spans="1:11" ht="14.5" customHeight="1" x14ac:dyDescent="0.35">
      <c r="A566" t="s">
        <v>596</v>
      </c>
      <c r="B566">
        <v>1993</v>
      </c>
      <c r="C566" t="s">
        <v>34</v>
      </c>
      <c r="D566">
        <v>10</v>
      </c>
      <c r="E566" s="7">
        <f t="shared" si="16"/>
        <v>34191</v>
      </c>
      <c r="F566" s="7" t="str">
        <f t="shared" si="17"/>
        <v>29Years</v>
      </c>
      <c r="G566">
        <v>2</v>
      </c>
      <c r="H566" s="14">
        <v>4922.92</v>
      </c>
      <c r="I566" t="s">
        <v>10</v>
      </c>
      <c r="J566" t="s">
        <v>10</v>
      </c>
      <c r="K566" t="s">
        <v>22</v>
      </c>
    </row>
    <row r="567" spans="1:11" ht="14.5" customHeight="1" x14ac:dyDescent="0.35">
      <c r="A567" t="s">
        <v>597</v>
      </c>
      <c r="B567">
        <v>1991</v>
      </c>
      <c r="C567" t="s">
        <v>34</v>
      </c>
      <c r="D567">
        <v>23</v>
      </c>
      <c r="E567" s="7">
        <f t="shared" si="16"/>
        <v>33473</v>
      </c>
      <c r="F567" s="7" t="str">
        <f t="shared" si="17"/>
        <v>31Years</v>
      </c>
      <c r="G567">
        <v>2</v>
      </c>
      <c r="H567" s="14">
        <v>4931.6499999999996</v>
      </c>
      <c r="I567" t="s">
        <v>10</v>
      </c>
      <c r="J567" t="s">
        <v>11</v>
      </c>
      <c r="K567" t="s">
        <v>41</v>
      </c>
    </row>
    <row r="568" spans="1:11" ht="14.5" customHeight="1" x14ac:dyDescent="0.35">
      <c r="A568" t="s">
        <v>598</v>
      </c>
      <c r="B568">
        <v>1991</v>
      </c>
      <c r="C568" t="s">
        <v>14</v>
      </c>
      <c r="D568">
        <v>27</v>
      </c>
      <c r="E568" s="7">
        <f t="shared" si="16"/>
        <v>33569</v>
      </c>
      <c r="F568" s="7" t="str">
        <f t="shared" si="17"/>
        <v>31Years</v>
      </c>
      <c r="G568">
        <v>2</v>
      </c>
      <c r="H568" s="14">
        <v>4934.71</v>
      </c>
      <c r="I568" t="s">
        <v>10</v>
      </c>
      <c r="J568" t="s">
        <v>11</v>
      </c>
      <c r="K568" t="s">
        <v>41</v>
      </c>
    </row>
    <row r="569" spans="1:11" ht="14.5" customHeight="1" x14ac:dyDescent="0.35">
      <c r="A569" t="s">
        <v>599</v>
      </c>
      <c r="B569">
        <v>1974</v>
      </c>
      <c r="C569" t="s">
        <v>17</v>
      </c>
      <c r="D569">
        <v>26</v>
      </c>
      <c r="E569" s="7">
        <f t="shared" si="16"/>
        <v>27206</v>
      </c>
      <c r="F569" s="7" t="str">
        <f t="shared" si="17"/>
        <v>48Years</v>
      </c>
      <c r="G569">
        <v>0</v>
      </c>
      <c r="H569" s="14">
        <v>4942.0600000000004</v>
      </c>
      <c r="I569" t="s">
        <v>10</v>
      </c>
      <c r="J569" t="s">
        <v>10</v>
      </c>
      <c r="K569" t="s">
        <v>12</v>
      </c>
    </row>
    <row r="570" spans="1:11" ht="14.5" customHeight="1" x14ac:dyDescent="0.35">
      <c r="A570" t="s">
        <v>600</v>
      </c>
      <c r="B570">
        <v>1991</v>
      </c>
      <c r="C570" t="s">
        <v>34</v>
      </c>
      <c r="D570">
        <v>30</v>
      </c>
      <c r="E570" s="7">
        <f t="shared" si="16"/>
        <v>33480</v>
      </c>
      <c r="F570" s="7" t="str">
        <f t="shared" si="17"/>
        <v>31Years</v>
      </c>
      <c r="G570">
        <v>2</v>
      </c>
      <c r="H570" s="14">
        <v>4949.76</v>
      </c>
      <c r="I570" t="s">
        <v>10</v>
      </c>
      <c r="J570" t="s">
        <v>15</v>
      </c>
      <c r="K570" t="s">
        <v>12</v>
      </c>
    </row>
    <row r="571" spans="1:11" ht="14.5" customHeight="1" x14ac:dyDescent="0.35">
      <c r="A571" t="s">
        <v>601</v>
      </c>
      <c r="B571">
        <v>1973</v>
      </c>
      <c r="C571" t="s">
        <v>14</v>
      </c>
      <c r="D571">
        <v>7</v>
      </c>
      <c r="E571" s="7">
        <f t="shared" si="16"/>
        <v>26975</v>
      </c>
      <c r="F571" s="7" t="str">
        <f t="shared" si="17"/>
        <v>49Years</v>
      </c>
      <c r="G571">
        <v>0</v>
      </c>
      <c r="H571" s="14">
        <v>4985.22</v>
      </c>
      <c r="I571" t="s">
        <v>10</v>
      </c>
      <c r="J571" t="s">
        <v>11</v>
      </c>
      <c r="K571" t="s">
        <v>12</v>
      </c>
    </row>
    <row r="572" spans="1:11" ht="14.5" customHeight="1" x14ac:dyDescent="0.35">
      <c r="A572" t="s">
        <v>602</v>
      </c>
      <c r="B572">
        <v>1988</v>
      </c>
      <c r="C572" t="s">
        <v>17</v>
      </c>
      <c r="D572">
        <v>24</v>
      </c>
      <c r="E572" s="7">
        <f t="shared" si="16"/>
        <v>32318</v>
      </c>
      <c r="F572" s="7" t="str">
        <f t="shared" si="17"/>
        <v>34Years</v>
      </c>
      <c r="G572">
        <v>0</v>
      </c>
      <c r="H572" s="14">
        <v>4992.38</v>
      </c>
      <c r="I572" t="s">
        <v>10</v>
      </c>
      <c r="J572" t="s">
        <v>11</v>
      </c>
      <c r="K572" t="s">
        <v>246</v>
      </c>
    </row>
    <row r="573" spans="1:11" ht="14.5" customHeight="1" x14ac:dyDescent="0.35">
      <c r="A573" t="s">
        <v>603</v>
      </c>
      <c r="B573">
        <v>2001</v>
      </c>
      <c r="C573" t="s">
        <v>36</v>
      </c>
      <c r="D573">
        <v>5</v>
      </c>
      <c r="E573" s="7">
        <f t="shared" si="16"/>
        <v>37169</v>
      </c>
      <c r="F573" s="7" t="str">
        <f t="shared" si="17"/>
        <v>21Years</v>
      </c>
      <c r="G573">
        <v>0</v>
      </c>
      <c r="H573" s="14">
        <v>4999.04</v>
      </c>
      <c r="I573" t="s">
        <v>10</v>
      </c>
      <c r="J573" t="s">
        <v>10</v>
      </c>
      <c r="K573" t="s">
        <v>41</v>
      </c>
    </row>
    <row r="574" spans="1:11" ht="14.5" customHeight="1" x14ac:dyDescent="0.35">
      <c r="A574" t="s">
        <v>604</v>
      </c>
      <c r="B574">
        <v>1988</v>
      </c>
      <c r="C574" t="s">
        <v>19</v>
      </c>
      <c r="D574">
        <v>4</v>
      </c>
      <c r="E574" s="7">
        <f t="shared" si="16"/>
        <v>32390</v>
      </c>
      <c r="F574" s="7" t="str">
        <f t="shared" si="17"/>
        <v>34Years</v>
      </c>
      <c r="G574">
        <v>1</v>
      </c>
      <c r="H574" s="14">
        <v>5002.78</v>
      </c>
      <c r="I574" t="s">
        <v>10</v>
      </c>
      <c r="J574" t="s">
        <v>10</v>
      </c>
      <c r="K574" t="s">
        <v>12</v>
      </c>
    </row>
    <row r="575" spans="1:11" ht="14.5" customHeight="1" x14ac:dyDescent="0.35">
      <c r="A575" t="s">
        <v>605</v>
      </c>
      <c r="B575">
        <v>1977</v>
      </c>
      <c r="C575" t="s">
        <v>17</v>
      </c>
      <c r="D575">
        <v>9</v>
      </c>
      <c r="E575" s="7">
        <f t="shared" si="16"/>
        <v>28285</v>
      </c>
      <c r="F575" s="7" t="str">
        <f t="shared" si="17"/>
        <v>45Years</v>
      </c>
      <c r="G575">
        <v>2</v>
      </c>
      <c r="H575" s="14">
        <v>5003.7700000000004</v>
      </c>
      <c r="I575" t="s">
        <v>10</v>
      </c>
      <c r="J575" t="s">
        <v>11</v>
      </c>
      <c r="K575" t="s">
        <v>12</v>
      </c>
    </row>
    <row r="576" spans="1:11" ht="14.5" customHeight="1" x14ac:dyDescent="0.35">
      <c r="A576" t="s">
        <v>606</v>
      </c>
      <c r="B576">
        <v>1988</v>
      </c>
      <c r="C576" t="s">
        <v>9</v>
      </c>
      <c r="D576">
        <v>8</v>
      </c>
      <c r="E576" s="7">
        <f t="shared" si="16"/>
        <v>32332</v>
      </c>
      <c r="F576" s="7" t="str">
        <f t="shared" si="17"/>
        <v>34Years</v>
      </c>
      <c r="G576">
        <v>1</v>
      </c>
      <c r="H576" s="14">
        <v>5003.8500000000004</v>
      </c>
      <c r="I576" t="s">
        <v>10</v>
      </c>
      <c r="J576" t="s">
        <v>11</v>
      </c>
      <c r="K576" t="s">
        <v>41</v>
      </c>
    </row>
    <row r="577" spans="1:11" ht="14.5" customHeight="1" x14ac:dyDescent="0.35">
      <c r="A577" t="s">
        <v>607</v>
      </c>
      <c r="B577">
        <v>1988</v>
      </c>
      <c r="C577" t="s">
        <v>14</v>
      </c>
      <c r="D577">
        <v>9</v>
      </c>
      <c r="E577" s="7">
        <f t="shared" si="16"/>
        <v>32456</v>
      </c>
      <c r="F577" s="7" t="str">
        <f t="shared" si="17"/>
        <v>34Years</v>
      </c>
      <c r="G577">
        <v>1</v>
      </c>
      <c r="H577" s="14">
        <v>5012.47</v>
      </c>
      <c r="I577" t="s">
        <v>10</v>
      </c>
      <c r="J577" t="s">
        <v>11</v>
      </c>
      <c r="K577" t="s">
        <v>41</v>
      </c>
    </row>
    <row r="578" spans="1:11" ht="14.5" customHeight="1" x14ac:dyDescent="0.35">
      <c r="A578" t="s">
        <v>608</v>
      </c>
      <c r="B578">
        <v>1985</v>
      </c>
      <c r="C578" t="s">
        <v>29</v>
      </c>
      <c r="D578">
        <v>28</v>
      </c>
      <c r="E578" s="7">
        <f t="shared" si="16"/>
        <v>31409</v>
      </c>
      <c r="F578" s="7" t="str">
        <f t="shared" si="17"/>
        <v>37Years</v>
      </c>
      <c r="G578">
        <v>0</v>
      </c>
      <c r="H578" s="14">
        <v>5028.1499999999996</v>
      </c>
      <c r="I578" t="s">
        <v>15</v>
      </c>
      <c r="J578" t="s">
        <v>10</v>
      </c>
      <c r="K578" t="s">
        <v>22</v>
      </c>
    </row>
    <row r="579" spans="1:11" ht="14.5" customHeight="1" x14ac:dyDescent="0.35">
      <c r="A579" t="s">
        <v>609</v>
      </c>
      <c r="B579">
        <v>1991</v>
      </c>
      <c r="C579" t="s">
        <v>19</v>
      </c>
      <c r="D579">
        <v>10</v>
      </c>
      <c r="E579" s="7">
        <f t="shared" ref="E579:E642" si="18">DATE(B579,MONTH(1&amp;C579),D579)</f>
        <v>33491</v>
      </c>
      <c r="F579" s="7" t="str">
        <f t="shared" ref="F579:F642" si="19">DATEDIF(E579, "2023-6-8", "Y") &amp; "Years"</f>
        <v>31Years</v>
      </c>
      <c r="G579">
        <v>2</v>
      </c>
      <c r="H579" s="14">
        <v>5031.2700000000004</v>
      </c>
      <c r="I579" t="s">
        <v>11</v>
      </c>
      <c r="J579" t="s">
        <v>15</v>
      </c>
      <c r="K579" t="s">
        <v>167</v>
      </c>
    </row>
    <row r="580" spans="1:11" ht="14.5" customHeight="1" x14ac:dyDescent="0.35">
      <c r="A580" t="s">
        <v>610</v>
      </c>
      <c r="B580">
        <v>1986</v>
      </c>
      <c r="C580" t="s">
        <v>17</v>
      </c>
      <c r="D580">
        <v>29</v>
      </c>
      <c r="E580" s="7">
        <f t="shared" si="18"/>
        <v>31592</v>
      </c>
      <c r="F580" s="7" t="str">
        <f t="shared" si="19"/>
        <v>36Years</v>
      </c>
      <c r="G580">
        <v>3</v>
      </c>
      <c r="H580" s="14">
        <v>5034.1000000000004</v>
      </c>
      <c r="I580" t="s">
        <v>10</v>
      </c>
      <c r="J580" t="s">
        <v>10</v>
      </c>
      <c r="K580" t="s">
        <v>12</v>
      </c>
    </row>
    <row r="581" spans="1:11" ht="14.5" customHeight="1" x14ac:dyDescent="0.35">
      <c r="A581" t="s">
        <v>611</v>
      </c>
      <c r="B581">
        <v>1997</v>
      </c>
      <c r="C581" t="s">
        <v>29</v>
      </c>
      <c r="D581">
        <v>4</v>
      </c>
      <c r="E581" s="7">
        <f t="shared" si="18"/>
        <v>35768</v>
      </c>
      <c r="F581" s="7" t="str">
        <f t="shared" si="19"/>
        <v>25Years</v>
      </c>
      <c r="G581">
        <v>0</v>
      </c>
      <c r="H581" s="14">
        <v>5038.57</v>
      </c>
      <c r="I581" t="s">
        <v>10</v>
      </c>
      <c r="J581" t="s">
        <v>10</v>
      </c>
      <c r="K581" t="s">
        <v>199</v>
      </c>
    </row>
    <row r="582" spans="1:11" ht="14.5" customHeight="1" x14ac:dyDescent="0.35">
      <c r="A582" t="s">
        <v>612</v>
      </c>
      <c r="B582">
        <v>2001</v>
      </c>
      <c r="C582" t="s">
        <v>36</v>
      </c>
      <c r="D582">
        <v>16</v>
      </c>
      <c r="E582" s="7">
        <f t="shared" si="18"/>
        <v>37180</v>
      </c>
      <c r="F582" s="7" t="str">
        <f t="shared" si="19"/>
        <v>21Years</v>
      </c>
      <c r="G582">
        <v>0</v>
      </c>
      <c r="H582" s="14">
        <v>5043.13</v>
      </c>
      <c r="I582" t="s">
        <v>10</v>
      </c>
      <c r="J582" t="s">
        <v>11</v>
      </c>
      <c r="K582" t="s">
        <v>41</v>
      </c>
    </row>
    <row r="583" spans="1:11" ht="14.5" customHeight="1" x14ac:dyDescent="0.35">
      <c r="A583" t="s">
        <v>613</v>
      </c>
      <c r="B583">
        <v>1997</v>
      </c>
      <c r="C583" t="s">
        <v>9</v>
      </c>
      <c r="D583">
        <v>29</v>
      </c>
      <c r="E583" s="7">
        <f t="shared" si="18"/>
        <v>35640</v>
      </c>
      <c r="F583" s="7" t="str">
        <f t="shared" si="19"/>
        <v>25Years</v>
      </c>
      <c r="G583">
        <v>0</v>
      </c>
      <c r="H583" s="14">
        <v>5045.1499999999996</v>
      </c>
      <c r="I583" t="s">
        <v>10</v>
      </c>
      <c r="J583" t="s">
        <v>10</v>
      </c>
      <c r="K583" t="s">
        <v>22</v>
      </c>
    </row>
    <row r="584" spans="1:11" ht="14.5" customHeight="1" x14ac:dyDescent="0.35">
      <c r="A584" t="s">
        <v>614</v>
      </c>
      <c r="B584">
        <v>1980</v>
      </c>
      <c r="C584" t="s">
        <v>19</v>
      </c>
      <c r="D584">
        <v>7</v>
      </c>
      <c r="E584" s="7">
        <f t="shared" si="18"/>
        <v>29471</v>
      </c>
      <c r="F584" s="7" t="str">
        <f t="shared" si="19"/>
        <v>42Years</v>
      </c>
      <c r="G584">
        <v>2</v>
      </c>
      <c r="H584" s="14">
        <v>5054.05</v>
      </c>
      <c r="I584" t="s">
        <v>10</v>
      </c>
      <c r="J584" t="s">
        <v>10</v>
      </c>
      <c r="K584" t="s">
        <v>12</v>
      </c>
    </row>
    <row r="585" spans="1:11" ht="14.5" customHeight="1" x14ac:dyDescent="0.35">
      <c r="A585" t="s">
        <v>615</v>
      </c>
      <c r="B585">
        <v>1993</v>
      </c>
      <c r="C585" t="s">
        <v>17</v>
      </c>
      <c r="D585">
        <v>11</v>
      </c>
      <c r="E585" s="7">
        <f t="shared" si="18"/>
        <v>34131</v>
      </c>
      <c r="F585" s="7" t="str">
        <f t="shared" si="19"/>
        <v>29Years</v>
      </c>
      <c r="G585">
        <v>0</v>
      </c>
      <c r="H585" s="14">
        <v>5059.5600000000004</v>
      </c>
      <c r="I585" t="s">
        <v>10</v>
      </c>
      <c r="J585" t="s">
        <v>15</v>
      </c>
      <c r="K585" t="s">
        <v>299</v>
      </c>
    </row>
    <row r="586" spans="1:11" ht="14.5" customHeight="1" x14ac:dyDescent="0.35">
      <c r="A586" t="s">
        <v>616</v>
      </c>
      <c r="B586">
        <v>1978</v>
      </c>
      <c r="C586" t="s">
        <v>14</v>
      </c>
      <c r="D586">
        <v>22</v>
      </c>
      <c r="E586" s="7">
        <f t="shared" si="18"/>
        <v>28816</v>
      </c>
      <c r="F586" s="7" t="str">
        <f t="shared" si="19"/>
        <v>44Years</v>
      </c>
      <c r="G586">
        <v>2</v>
      </c>
      <c r="H586" s="14">
        <v>5077.1899999999996</v>
      </c>
      <c r="I586" t="s">
        <v>10</v>
      </c>
      <c r="J586" t="s">
        <v>11</v>
      </c>
      <c r="K586" t="s">
        <v>22</v>
      </c>
    </row>
    <row r="587" spans="1:11" ht="14.5" customHeight="1" x14ac:dyDescent="0.35">
      <c r="A587" t="s">
        <v>617</v>
      </c>
      <c r="B587">
        <v>1997</v>
      </c>
      <c r="C587" t="s">
        <v>9</v>
      </c>
      <c r="D587">
        <v>14</v>
      </c>
      <c r="E587" s="7">
        <f t="shared" si="18"/>
        <v>35625</v>
      </c>
      <c r="F587" s="7" t="str">
        <f t="shared" si="19"/>
        <v>25Years</v>
      </c>
      <c r="G587">
        <v>5</v>
      </c>
      <c r="H587" s="14">
        <v>5080.1000000000004</v>
      </c>
      <c r="I587" t="s">
        <v>11</v>
      </c>
      <c r="J587" t="s">
        <v>10</v>
      </c>
      <c r="K587" t="s">
        <v>41</v>
      </c>
    </row>
    <row r="588" spans="1:11" ht="14.5" customHeight="1" x14ac:dyDescent="0.35">
      <c r="A588" t="s">
        <v>618</v>
      </c>
      <c r="B588">
        <v>1999</v>
      </c>
      <c r="C588" t="s">
        <v>17</v>
      </c>
      <c r="D588">
        <v>19</v>
      </c>
      <c r="E588" s="7">
        <f t="shared" si="18"/>
        <v>36330</v>
      </c>
      <c r="F588" s="7" t="str">
        <f t="shared" si="19"/>
        <v>23Years</v>
      </c>
      <c r="G588">
        <v>0</v>
      </c>
      <c r="H588" s="14">
        <v>5087.92</v>
      </c>
      <c r="I588" t="s">
        <v>10</v>
      </c>
      <c r="J588" t="s">
        <v>10</v>
      </c>
      <c r="K588" t="s">
        <v>534</v>
      </c>
    </row>
    <row r="589" spans="1:11" ht="14.5" customHeight="1" x14ac:dyDescent="0.35">
      <c r="A589" t="s">
        <v>619</v>
      </c>
      <c r="B589">
        <v>1987</v>
      </c>
      <c r="C589" t="s">
        <v>14</v>
      </c>
      <c r="D589">
        <v>18</v>
      </c>
      <c r="E589" s="7">
        <f t="shared" si="18"/>
        <v>32099</v>
      </c>
      <c r="F589" s="7" t="str">
        <f t="shared" si="19"/>
        <v>35Years</v>
      </c>
      <c r="G589">
        <v>1</v>
      </c>
      <c r="H589" s="14">
        <v>5116.5</v>
      </c>
      <c r="I589" t="s">
        <v>10</v>
      </c>
      <c r="J589" t="s">
        <v>10</v>
      </c>
      <c r="K589" t="s">
        <v>22</v>
      </c>
    </row>
    <row r="590" spans="1:11" ht="14.5" customHeight="1" x14ac:dyDescent="0.35">
      <c r="A590" t="s">
        <v>620</v>
      </c>
      <c r="B590">
        <v>1988</v>
      </c>
      <c r="C590" t="s">
        <v>14</v>
      </c>
      <c r="D590">
        <v>1</v>
      </c>
      <c r="E590" s="7">
        <f t="shared" si="18"/>
        <v>32448</v>
      </c>
      <c r="F590" s="7" t="str">
        <f t="shared" si="19"/>
        <v>34Years</v>
      </c>
      <c r="G590">
        <v>2</v>
      </c>
      <c r="H590" s="14">
        <v>5124.1899999999996</v>
      </c>
      <c r="I590" t="s">
        <v>10</v>
      </c>
      <c r="J590" t="s">
        <v>11</v>
      </c>
      <c r="K590" t="s">
        <v>12</v>
      </c>
    </row>
    <row r="591" spans="1:11" ht="14.5" customHeight="1" x14ac:dyDescent="0.35">
      <c r="A591" t="s">
        <v>621</v>
      </c>
      <c r="B591">
        <v>1987</v>
      </c>
      <c r="C591" t="s">
        <v>19</v>
      </c>
      <c r="D591">
        <v>13</v>
      </c>
      <c r="E591" s="7">
        <f t="shared" si="18"/>
        <v>32033</v>
      </c>
      <c r="F591" s="7" t="str">
        <f t="shared" si="19"/>
        <v>35Years</v>
      </c>
      <c r="G591">
        <v>1</v>
      </c>
      <c r="H591" s="14">
        <v>5125.22</v>
      </c>
      <c r="I591" t="s">
        <v>15</v>
      </c>
      <c r="J591" t="s">
        <v>10</v>
      </c>
      <c r="K591" t="s">
        <v>22</v>
      </c>
    </row>
    <row r="592" spans="1:11" ht="14.5" customHeight="1" x14ac:dyDescent="0.35">
      <c r="A592" t="s">
        <v>622</v>
      </c>
      <c r="B592">
        <v>1988</v>
      </c>
      <c r="C592" t="s">
        <v>19</v>
      </c>
      <c r="D592">
        <v>15</v>
      </c>
      <c r="E592" s="7">
        <f t="shared" si="18"/>
        <v>32401</v>
      </c>
      <c r="F592" s="7" t="str">
        <f t="shared" si="19"/>
        <v>34Years</v>
      </c>
      <c r="G592">
        <v>3</v>
      </c>
      <c r="H592" s="14">
        <v>5136.75</v>
      </c>
      <c r="I592" t="s">
        <v>10</v>
      </c>
      <c r="J592" t="s">
        <v>15</v>
      </c>
      <c r="K592" t="s">
        <v>12</v>
      </c>
    </row>
    <row r="593" spans="1:11" ht="14.5" customHeight="1" x14ac:dyDescent="0.35">
      <c r="A593" t="s">
        <v>623</v>
      </c>
      <c r="B593">
        <v>1993</v>
      </c>
      <c r="C593" t="s">
        <v>29</v>
      </c>
      <c r="D593">
        <v>10</v>
      </c>
      <c r="E593" s="7">
        <f t="shared" si="18"/>
        <v>34313</v>
      </c>
      <c r="F593" s="7" t="str">
        <f t="shared" si="19"/>
        <v>29Years</v>
      </c>
      <c r="G593">
        <v>3</v>
      </c>
      <c r="H593" s="14">
        <v>5138.26</v>
      </c>
      <c r="I593" t="s">
        <v>10</v>
      </c>
      <c r="J593" t="s">
        <v>10</v>
      </c>
      <c r="K593" t="s">
        <v>12</v>
      </c>
    </row>
    <row r="594" spans="1:11" ht="14.5" customHeight="1" x14ac:dyDescent="0.35">
      <c r="A594" t="s">
        <v>624</v>
      </c>
      <c r="B594">
        <v>1984</v>
      </c>
      <c r="C594" t="s">
        <v>34</v>
      </c>
      <c r="D594">
        <v>22</v>
      </c>
      <c r="E594" s="7">
        <f t="shared" si="18"/>
        <v>30916</v>
      </c>
      <c r="F594" s="7" t="str">
        <f t="shared" si="19"/>
        <v>38Years</v>
      </c>
      <c r="G594">
        <v>3</v>
      </c>
      <c r="H594" s="14">
        <v>5144.18</v>
      </c>
      <c r="I594" t="s">
        <v>10</v>
      </c>
      <c r="J594" t="s">
        <v>15</v>
      </c>
      <c r="K594" t="s">
        <v>12</v>
      </c>
    </row>
    <row r="595" spans="1:11" ht="14.5" customHeight="1" x14ac:dyDescent="0.35">
      <c r="A595" t="s">
        <v>625</v>
      </c>
      <c r="B595">
        <v>1990</v>
      </c>
      <c r="C595" t="s">
        <v>34</v>
      </c>
      <c r="D595">
        <v>22</v>
      </c>
      <c r="E595" s="7">
        <f t="shared" si="18"/>
        <v>33107</v>
      </c>
      <c r="F595" s="7" t="str">
        <f t="shared" si="19"/>
        <v>32Years</v>
      </c>
      <c r="G595">
        <v>1</v>
      </c>
      <c r="H595" s="14">
        <v>5148.55</v>
      </c>
      <c r="I595" t="s">
        <v>10</v>
      </c>
      <c r="J595" t="s">
        <v>10</v>
      </c>
      <c r="K595" t="s">
        <v>246</v>
      </c>
    </row>
    <row r="596" spans="1:11" ht="14.5" customHeight="1" x14ac:dyDescent="0.35">
      <c r="A596" t="s">
        <v>626</v>
      </c>
      <c r="B596">
        <v>1990</v>
      </c>
      <c r="C596" t="s">
        <v>36</v>
      </c>
      <c r="D596">
        <v>9</v>
      </c>
      <c r="E596" s="7">
        <f t="shared" si="18"/>
        <v>33155</v>
      </c>
      <c r="F596" s="7" t="str">
        <f t="shared" si="19"/>
        <v>32Years</v>
      </c>
      <c r="G596">
        <v>2</v>
      </c>
      <c r="H596" s="14">
        <v>5152.13</v>
      </c>
      <c r="I596" t="s">
        <v>10</v>
      </c>
      <c r="J596" t="s">
        <v>10</v>
      </c>
      <c r="K596" t="s">
        <v>41</v>
      </c>
    </row>
    <row r="597" spans="1:11" ht="14.5" customHeight="1" x14ac:dyDescent="0.35">
      <c r="A597" t="s">
        <v>627</v>
      </c>
      <c r="B597">
        <v>1991</v>
      </c>
      <c r="C597" t="s">
        <v>34</v>
      </c>
      <c r="D597">
        <v>29</v>
      </c>
      <c r="E597" s="7">
        <f t="shared" si="18"/>
        <v>33479</v>
      </c>
      <c r="F597" s="7" t="str">
        <f t="shared" si="19"/>
        <v>31Years</v>
      </c>
      <c r="G597">
        <v>3</v>
      </c>
      <c r="H597" s="14">
        <v>5166.96</v>
      </c>
      <c r="I597" t="s">
        <v>10</v>
      </c>
      <c r="J597" t="s">
        <v>10</v>
      </c>
      <c r="K597" t="s">
        <v>22</v>
      </c>
    </row>
    <row r="598" spans="1:11" ht="14.5" customHeight="1" x14ac:dyDescent="0.35">
      <c r="A598" t="s">
        <v>628</v>
      </c>
      <c r="B598">
        <v>1984</v>
      </c>
      <c r="C598" t="s">
        <v>36</v>
      </c>
      <c r="D598">
        <v>16</v>
      </c>
      <c r="E598" s="7">
        <f t="shared" si="18"/>
        <v>30971</v>
      </c>
      <c r="F598" s="7" t="str">
        <f t="shared" si="19"/>
        <v>38Years</v>
      </c>
      <c r="G598">
        <v>3</v>
      </c>
      <c r="H598" s="14">
        <v>5177.12</v>
      </c>
      <c r="I598" t="s">
        <v>10</v>
      </c>
      <c r="J598" t="s">
        <v>15</v>
      </c>
      <c r="K598" t="s">
        <v>12</v>
      </c>
    </row>
    <row r="599" spans="1:11" ht="14.5" customHeight="1" x14ac:dyDescent="0.35">
      <c r="A599" t="s">
        <v>629</v>
      </c>
      <c r="B599">
        <v>1979</v>
      </c>
      <c r="C599" t="s">
        <v>19</v>
      </c>
      <c r="D599">
        <v>12</v>
      </c>
      <c r="E599" s="7">
        <f t="shared" si="18"/>
        <v>29110</v>
      </c>
      <c r="F599" s="7" t="str">
        <f t="shared" si="19"/>
        <v>43Years</v>
      </c>
      <c r="G599">
        <v>2</v>
      </c>
      <c r="H599" s="14">
        <v>5195.58</v>
      </c>
      <c r="I599" t="s">
        <v>10</v>
      </c>
      <c r="J599" t="s">
        <v>10</v>
      </c>
      <c r="K599" t="s">
        <v>12</v>
      </c>
    </row>
    <row r="600" spans="1:11" ht="14.5" customHeight="1" x14ac:dyDescent="0.35">
      <c r="A600" t="s">
        <v>630</v>
      </c>
      <c r="B600">
        <v>2004</v>
      </c>
      <c r="C600" t="s">
        <v>17</v>
      </c>
      <c r="D600">
        <v>6</v>
      </c>
      <c r="E600" s="7">
        <f t="shared" si="18"/>
        <v>38144</v>
      </c>
      <c r="F600" s="7" t="str">
        <f t="shared" si="19"/>
        <v>19Years</v>
      </c>
      <c r="G600">
        <v>0</v>
      </c>
      <c r="H600" s="14">
        <v>5198.6899999999996</v>
      </c>
      <c r="I600" t="s">
        <v>10</v>
      </c>
      <c r="J600" t="s">
        <v>10</v>
      </c>
      <c r="K600" t="s">
        <v>631</v>
      </c>
    </row>
    <row r="601" spans="1:11" ht="14.5" customHeight="1" x14ac:dyDescent="0.35">
      <c r="A601" t="s">
        <v>632</v>
      </c>
      <c r="B601">
        <v>1983</v>
      </c>
      <c r="C601" t="s">
        <v>36</v>
      </c>
      <c r="D601">
        <v>24</v>
      </c>
      <c r="E601" s="7">
        <f t="shared" si="18"/>
        <v>30613</v>
      </c>
      <c r="F601" s="7" t="str">
        <f t="shared" si="19"/>
        <v>39Years</v>
      </c>
      <c r="G601">
        <v>3</v>
      </c>
      <c r="H601" s="14">
        <v>5207.97</v>
      </c>
      <c r="I601" t="s">
        <v>10</v>
      </c>
      <c r="J601" t="s">
        <v>10</v>
      </c>
      <c r="K601" t="s">
        <v>22</v>
      </c>
    </row>
    <row r="602" spans="1:11" ht="14.5" customHeight="1" x14ac:dyDescent="0.35">
      <c r="A602" t="s">
        <v>633</v>
      </c>
      <c r="B602">
        <v>1993</v>
      </c>
      <c r="C602" t="s">
        <v>17</v>
      </c>
      <c r="D602">
        <v>17</v>
      </c>
      <c r="E602" s="7">
        <f t="shared" si="18"/>
        <v>34137</v>
      </c>
      <c r="F602" s="7" t="str">
        <f t="shared" si="19"/>
        <v>29Years</v>
      </c>
      <c r="G602">
        <v>3</v>
      </c>
      <c r="H602" s="14">
        <v>5209.58</v>
      </c>
      <c r="I602" t="s">
        <v>11</v>
      </c>
      <c r="J602" t="s">
        <v>11</v>
      </c>
      <c r="K602" t="s">
        <v>355</v>
      </c>
    </row>
    <row r="603" spans="1:11" ht="14.5" customHeight="1" x14ac:dyDescent="0.35">
      <c r="A603" t="s">
        <v>634</v>
      </c>
      <c r="B603">
        <v>1999</v>
      </c>
      <c r="C603" t="s">
        <v>29</v>
      </c>
      <c r="D603">
        <v>1</v>
      </c>
      <c r="E603" s="7">
        <f t="shared" si="18"/>
        <v>36495</v>
      </c>
      <c r="F603" s="7" t="str">
        <f t="shared" si="19"/>
        <v>23Years</v>
      </c>
      <c r="G603">
        <v>0</v>
      </c>
      <c r="H603" s="14">
        <v>5213.22</v>
      </c>
      <c r="I603" t="s">
        <v>10</v>
      </c>
      <c r="J603" t="s">
        <v>15</v>
      </c>
      <c r="K603" t="s">
        <v>22</v>
      </c>
    </row>
    <row r="604" spans="1:11" ht="14.5" customHeight="1" x14ac:dyDescent="0.35">
      <c r="A604" t="s">
        <v>635</v>
      </c>
      <c r="B604">
        <v>1995</v>
      </c>
      <c r="C604" t="s">
        <v>17</v>
      </c>
      <c r="D604">
        <v>6</v>
      </c>
      <c r="E604" s="7">
        <f t="shared" si="18"/>
        <v>34856</v>
      </c>
      <c r="F604" s="7" t="str">
        <f t="shared" si="19"/>
        <v>28Years</v>
      </c>
      <c r="G604">
        <v>0</v>
      </c>
      <c r="H604" s="14">
        <v>5216.4799999999996</v>
      </c>
      <c r="I604" t="s">
        <v>10</v>
      </c>
      <c r="J604" t="s">
        <v>10</v>
      </c>
      <c r="K604" t="s">
        <v>199</v>
      </c>
    </row>
    <row r="605" spans="1:11" ht="14.5" customHeight="1" x14ac:dyDescent="0.35">
      <c r="A605" t="s">
        <v>636</v>
      </c>
      <c r="B605">
        <v>1987</v>
      </c>
      <c r="C605" t="s">
        <v>17</v>
      </c>
      <c r="D605">
        <v>29</v>
      </c>
      <c r="E605" s="7">
        <f t="shared" si="18"/>
        <v>31957</v>
      </c>
      <c r="F605" s="7" t="str">
        <f t="shared" si="19"/>
        <v>35Years</v>
      </c>
      <c r="G605">
        <v>0</v>
      </c>
      <c r="H605" s="14">
        <v>5227.99</v>
      </c>
      <c r="I605" t="s">
        <v>10</v>
      </c>
      <c r="J605" t="s">
        <v>15</v>
      </c>
      <c r="K605" t="s">
        <v>246</v>
      </c>
    </row>
    <row r="606" spans="1:11" ht="14.5" customHeight="1" x14ac:dyDescent="0.35">
      <c r="A606" t="s">
        <v>637</v>
      </c>
      <c r="B606">
        <v>1987</v>
      </c>
      <c r="C606" t="s">
        <v>29</v>
      </c>
      <c r="D606">
        <v>26</v>
      </c>
      <c r="E606" s="7">
        <f t="shared" si="18"/>
        <v>32137</v>
      </c>
      <c r="F606" s="7" t="str">
        <f t="shared" si="19"/>
        <v>35Years</v>
      </c>
      <c r="G606">
        <v>1</v>
      </c>
      <c r="H606" s="14">
        <v>5240.7700000000004</v>
      </c>
      <c r="I606" t="s">
        <v>10</v>
      </c>
      <c r="J606" t="s">
        <v>10</v>
      </c>
      <c r="K606" t="s">
        <v>41</v>
      </c>
    </row>
    <row r="607" spans="1:11" ht="14.5" customHeight="1" x14ac:dyDescent="0.35">
      <c r="A607" t="s">
        <v>638</v>
      </c>
      <c r="B607">
        <v>1987</v>
      </c>
      <c r="C607" t="s">
        <v>9</v>
      </c>
      <c r="D607">
        <v>5</v>
      </c>
      <c r="E607" s="7">
        <f t="shared" si="18"/>
        <v>31963</v>
      </c>
      <c r="F607" s="7" t="str">
        <f t="shared" si="19"/>
        <v>35Years</v>
      </c>
      <c r="G607">
        <v>1</v>
      </c>
      <c r="H607" s="14">
        <v>5245.23</v>
      </c>
      <c r="I607" t="s">
        <v>10</v>
      </c>
      <c r="J607" t="s">
        <v>10</v>
      </c>
      <c r="K607" t="s">
        <v>12</v>
      </c>
    </row>
    <row r="608" spans="1:11" ht="14.5" customHeight="1" x14ac:dyDescent="0.35">
      <c r="A608" t="s">
        <v>639</v>
      </c>
      <c r="B608">
        <v>1987</v>
      </c>
      <c r="C608" t="s">
        <v>19</v>
      </c>
      <c r="D608">
        <v>9</v>
      </c>
      <c r="E608" s="7">
        <f t="shared" si="18"/>
        <v>32029</v>
      </c>
      <c r="F608" s="7" t="str">
        <f t="shared" si="19"/>
        <v>35Years</v>
      </c>
      <c r="G608">
        <v>1</v>
      </c>
      <c r="H608" s="14">
        <v>5246.05</v>
      </c>
      <c r="I608" t="s">
        <v>10</v>
      </c>
      <c r="J608" t="s">
        <v>11</v>
      </c>
      <c r="K608" t="s">
        <v>41</v>
      </c>
    </row>
    <row r="609" spans="1:11" ht="14.5" customHeight="1" x14ac:dyDescent="0.35">
      <c r="A609" t="s">
        <v>640</v>
      </c>
      <c r="B609">
        <v>1990</v>
      </c>
      <c r="C609" t="s">
        <v>9</v>
      </c>
      <c r="D609">
        <v>6</v>
      </c>
      <c r="E609" s="7">
        <f t="shared" si="18"/>
        <v>33060</v>
      </c>
      <c r="F609" s="7" t="str">
        <f t="shared" si="19"/>
        <v>32Years</v>
      </c>
      <c r="G609">
        <v>3</v>
      </c>
      <c r="H609" s="14">
        <v>5253.52</v>
      </c>
      <c r="I609" t="s">
        <v>11</v>
      </c>
      <c r="J609" t="s">
        <v>11</v>
      </c>
      <c r="K609" t="s">
        <v>41</v>
      </c>
    </row>
    <row r="610" spans="1:11" ht="14.5" customHeight="1" x14ac:dyDescent="0.35">
      <c r="A610" t="s">
        <v>641</v>
      </c>
      <c r="B610">
        <v>1989</v>
      </c>
      <c r="C610" t="s">
        <v>14</v>
      </c>
      <c r="D610">
        <v>25</v>
      </c>
      <c r="E610" s="7">
        <f t="shared" si="18"/>
        <v>32837</v>
      </c>
      <c r="F610" s="7" t="str">
        <f t="shared" si="19"/>
        <v>33Years</v>
      </c>
      <c r="G610">
        <v>2</v>
      </c>
      <c r="H610" s="14">
        <v>5257.51</v>
      </c>
      <c r="I610" t="s">
        <v>10</v>
      </c>
      <c r="J610" t="s">
        <v>10</v>
      </c>
      <c r="K610" t="s">
        <v>22</v>
      </c>
    </row>
    <row r="611" spans="1:11" ht="14.5" customHeight="1" x14ac:dyDescent="0.35">
      <c r="A611" t="s">
        <v>642</v>
      </c>
      <c r="B611">
        <v>1989</v>
      </c>
      <c r="C611" t="s">
        <v>9</v>
      </c>
      <c r="D611">
        <v>19</v>
      </c>
      <c r="E611" s="7">
        <f t="shared" si="18"/>
        <v>32708</v>
      </c>
      <c r="F611" s="7" t="str">
        <f t="shared" si="19"/>
        <v>33Years</v>
      </c>
      <c r="G611">
        <v>2</v>
      </c>
      <c r="H611" s="14">
        <v>5261.47</v>
      </c>
      <c r="I611" t="s">
        <v>10</v>
      </c>
      <c r="J611" t="s">
        <v>10</v>
      </c>
      <c r="K611" t="s">
        <v>22</v>
      </c>
    </row>
    <row r="612" spans="1:11" ht="14.5" customHeight="1" x14ac:dyDescent="0.35">
      <c r="A612" t="s">
        <v>643</v>
      </c>
      <c r="B612">
        <v>1986</v>
      </c>
      <c r="C612" t="s">
        <v>36</v>
      </c>
      <c r="D612">
        <v>25</v>
      </c>
      <c r="E612" s="7">
        <f t="shared" si="18"/>
        <v>31710</v>
      </c>
      <c r="F612" s="7" t="str">
        <f t="shared" si="19"/>
        <v>36Years</v>
      </c>
      <c r="G612">
        <v>0</v>
      </c>
      <c r="H612" s="14">
        <v>5266.37</v>
      </c>
      <c r="I612" t="s">
        <v>10</v>
      </c>
      <c r="J612" t="s">
        <v>10</v>
      </c>
      <c r="K612" t="s">
        <v>22</v>
      </c>
    </row>
    <row r="613" spans="1:11" ht="14.5" customHeight="1" x14ac:dyDescent="0.35">
      <c r="A613" t="s">
        <v>644</v>
      </c>
      <c r="B613">
        <v>1986</v>
      </c>
      <c r="C613" t="s">
        <v>19</v>
      </c>
      <c r="D613">
        <v>20</v>
      </c>
      <c r="E613" s="7">
        <f t="shared" si="18"/>
        <v>31675</v>
      </c>
      <c r="F613" s="7" t="str">
        <f t="shared" si="19"/>
        <v>36Years</v>
      </c>
      <c r="G613">
        <v>0</v>
      </c>
      <c r="H613" s="14">
        <v>5267.82</v>
      </c>
      <c r="I613" t="s">
        <v>10</v>
      </c>
      <c r="J613" t="s">
        <v>10</v>
      </c>
      <c r="K613" t="s">
        <v>22</v>
      </c>
    </row>
    <row r="614" spans="1:11" ht="14.5" customHeight="1" x14ac:dyDescent="0.35">
      <c r="A614" t="s">
        <v>645</v>
      </c>
      <c r="B614">
        <v>1986</v>
      </c>
      <c r="C614" t="s">
        <v>36</v>
      </c>
      <c r="D614">
        <v>20</v>
      </c>
      <c r="E614" s="7">
        <f t="shared" si="18"/>
        <v>31705</v>
      </c>
      <c r="F614" s="7" t="str">
        <f t="shared" si="19"/>
        <v>36Years</v>
      </c>
      <c r="G614">
        <v>0</v>
      </c>
      <c r="H614" s="14">
        <v>5272.18</v>
      </c>
      <c r="I614" t="s">
        <v>10</v>
      </c>
      <c r="J614" t="s">
        <v>11</v>
      </c>
      <c r="K614" t="s">
        <v>22</v>
      </c>
    </row>
    <row r="615" spans="1:11" ht="14.5" customHeight="1" x14ac:dyDescent="0.35">
      <c r="A615" t="s">
        <v>646</v>
      </c>
      <c r="B615">
        <v>1987</v>
      </c>
      <c r="C615" t="s">
        <v>19</v>
      </c>
      <c r="D615">
        <v>1</v>
      </c>
      <c r="E615" s="7">
        <f t="shared" si="18"/>
        <v>32021</v>
      </c>
      <c r="F615" s="7" t="str">
        <f t="shared" si="19"/>
        <v>35Years</v>
      </c>
      <c r="G615">
        <v>3</v>
      </c>
      <c r="H615" s="14">
        <v>5275.86</v>
      </c>
      <c r="I615" t="s">
        <v>10</v>
      </c>
      <c r="J615" t="s">
        <v>10</v>
      </c>
      <c r="K615" t="s">
        <v>12</v>
      </c>
    </row>
    <row r="616" spans="1:11" ht="14.5" customHeight="1" x14ac:dyDescent="0.35">
      <c r="A616" t="s">
        <v>647</v>
      </c>
      <c r="B616">
        <v>1974</v>
      </c>
      <c r="C616" t="s">
        <v>14</v>
      </c>
      <c r="D616">
        <v>12</v>
      </c>
      <c r="E616" s="7">
        <f t="shared" si="18"/>
        <v>27345</v>
      </c>
      <c r="F616" s="7" t="str">
        <f t="shared" si="19"/>
        <v>48Years</v>
      </c>
      <c r="G616">
        <v>0</v>
      </c>
      <c r="H616" s="14">
        <v>5291.71</v>
      </c>
      <c r="I616" t="s">
        <v>10</v>
      </c>
      <c r="J616" t="s">
        <v>10</v>
      </c>
      <c r="K616" t="s">
        <v>22</v>
      </c>
    </row>
    <row r="617" spans="1:11" ht="14.5" customHeight="1" x14ac:dyDescent="0.35">
      <c r="A617" t="s">
        <v>648</v>
      </c>
      <c r="B617">
        <v>2004</v>
      </c>
      <c r="C617" t="s">
        <v>34</v>
      </c>
      <c r="D617">
        <v>22</v>
      </c>
      <c r="E617" s="7">
        <f t="shared" si="18"/>
        <v>38221</v>
      </c>
      <c r="F617" s="7" t="str">
        <f t="shared" si="19"/>
        <v>18Years</v>
      </c>
      <c r="G617">
        <v>0</v>
      </c>
      <c r="H617" s="14">
        <v>5293.67</v>
      </c>
      <c r="I617" t="s">
        <v>10</v>
      </c>
      <c r="J617" t="s">
        <v>10</v>
      </c>
      <c r="K617" t="s">
        <v>631</v>
      </c>
    </row>
    <row r="618" spans="1:11" ht="14.5" customHeight="1" x14ac:dyDescent="0.35">
      <c r="A618" t="s">
        <v>649</v>
      </c>
      <c r="B618">
        <v>2000</v>
      </c>
      <c r="C618" t="s">
        <v>19</v>
      </c>
      <c r="D618">
        <v>9</v>
      </c>
      <c r="E618" s="7">
        <f t="shared" si="18"/>
        <v>36778</v>
      </c>
      <c r="F618" s="7" t="str">
        <f t="shared" si="19"/>
        <v>22Years</v>
      </c>
      <c r="G618">
        <v>0</v>
      </c>
      <c r="H618" s="14">
        <v>5306.7</v>
      </c>
      <c r="I618" t="s">
        <v>10</v>
      </c>
      <c r="J618" t="s">
        <v>11</v>
      </c>
      <c r="K618" t="s">
        <v>22</v>
      </c>
    </row>
    <row r="619" spans="1:11" ht="14.5" customHeight="1" x14ac:dyDescent="0.35">
      <c r="A619" t="s">
        <v>650</v>
      </c>
      <c r="B619">
        <v>1994</v>
      </c>
      <c r="C619" t="s">
        <v>14</v>
      </c>
      <c r="D619">
        <v>13</v>
      </c>
      <c r="E619" s="7">
        <f t="shared" si="18"/>
        <v>34651</v>
      </c>
      <c r="F619" s="7" t="str">
        <f t="shared" si="19"/>
        <v>28Years</v>
      </c>
      <c r="G619">
        <v>3</v>
      </c>
      <c r="H619" s="14">
        <v>5312.17</v>
      </c>
      <c r="I619" t="s">
        <v>10</v>
      </c>
      <c r="J619" t="s">
        <v>10</v>
      </c>
      <c r="K619" t="s">
        <v>22</v>
      </c>
    </row>
    <row r="620" spans="1:11" ht="14.5" customHeight="1" x14ac:dyDescent="0.35">
      <c r="A620" t="s">
        <v>651</v>
      </c>
      <c r="B620">
        <v>1974</v>
      </c>
      <c r="C620" t="s">
        <v>19</v>
      </c>
      <c r="D620">
        <v>2</v>
      </c>
      <c r="E620" s="7">
        <f t="shared" si="18"/>
        <v>27274</v>
      </c>
      <c r="F620" s="7" t="str">
        <f t="shared" si="19"/>
        <v>48Years</v>
      </c>
      <c r="G620">
        <v>0</v>
      </c>
      <c r="H620" s="14">
        <v>5322.24</v>
      </c>
      <c r="I620" t="s">
        <v>10</v>
      </c>
      <c r="J620" t="s">
        <v>15</v>
      </c>
      <c r="K620" t="s">
        <v>22</v>
      </c>
    </row>
    <row r="621" spans="1:11" ht="14.5" customHeight="1" x14ac:dyDescent="0.35">
      <c r="A621" t="s">
        <v>652</v>
      </c>
      <c r="B621">
        <v>1992</v>
      </c>
      <c r="C621" t="s">
        <v>17</v>
      </c>
      <c r="D621">
        <v>18</v>
      </c>
      <c r="E621" s="7">
        <f t="shared" si="18"/>
        <v>33773</v>
      </c>
      <c r="F621" s="7" t="str">
        <f t="shared" si="19"/>
        <v>30Years</v>
      </c>
      <c r="G621">
        <v>3</v>
      </c>
      <c r="H621" s="14">
        <v>5325.65</v>
      </c>
      <c r="I621" t="s">
        <v>10</v>
      </c>
      <c r="J621" t="s">
        <v>15</v>
      </c>
      <c r="K621" t="s">
        <v>41</v>
      </c>
    </row>
    <row r="622" spans="1:11" ht="14.5" customHeight="1" x14ac:dyDescent="0.35">
      <c r="A622" t="s">
        <v>653</v>
      </c>
      <c r="B622">
        <v>1991</v>
      </c>
      <c r="C622" t="s">
        <v>34</v>
      </c>
      <c r="D622">
        <v>28</v>
      </c>
      <c r="E622" s="7">
        <f t="shared" si="18"/>
        <v>33478</v>
      </c>
      <c r="F622" s="7" t="str">
        <f t="shared" si="19"/>
        <v>31Years</v>
      </c>
      <c r="G622">
        <v>2</v>
      </c>
      <c r="H622" s="14">
        <v>5327.4</v>
      </c>
      <c r="I622" t="s">
        <v>10</v>
      </c>
      <c r="J622" t="s">
        <v>15</v>
      </c>
      <c r="K622" t="s">
        <v>22</v>
      </c>
    </row>
    <row r="623" spans="1:11" ht="14.5" customHeight="1" x14ac:dyDescent="0.35">
      <c r="A623" t="s">
        <v>654</v>
      </c>
      <c r="B623">
        <v>1972</v>
      </c>
      <c r="C623" t="s">
        <v>29</v>
      </c>
      <c r="D623">
        <v>15</v>
      </c>
      <c r="E623" s="7">
        <f t="shared" si="18"/>
        <v>26648</v>
      </c>
      <c r="F623" s="7" t="str">
        <f t="shared" si="19"/>
        <v>50Years</v>
      </c>
      <c r="G623">
        <v>0</v>
      </c>
      <c r="H623" s="14">
        <v>5344.81</v>
      </c>
      <c r="I623" t="s">
        <v>10</v>
      </c>
      <c r="J623" t="s">
        <v>11</v>
      </c>
      <c r="K623" t="s">
        <v>12</v>
      </c>
    </row>
    <row r="624" spans="1:11" ht="14.5" customHeight="1" x14ac:dyDescent="0.35">
      <c r="A624" t="s">
        <v>655</v>
      </c>
      <c r="B624">
        <v>1989</v>
      </c>
      <c r="C624" t="s">
        <v>14</v>
      </c>
      <c r="D624">
        <v>7</v>
      </c>
      <c r="E624" s="7">
        <f t="shared" si="18"/>
        <v>32819</v>
      </c>
      <c r="F624" s="7" t="str">
        <f t="shared" si="19"/>
        <v>33Years</v>
      </c>
      <c r="G624">
        <v>1</v>
      </c>
      <c r="H624" s="14">
        <v>5354.07</v>
      </c>
      <c r="I624" t="s">
        <v>10</v>
      </c>
      <c r="J624" t="s">
        <v>11</v>
      </c>
      <c r="K624" t="s">
        <v>246</v>
      </c>
    </row>
    <row r="625" spans="1:11" ht="14.5" customHeight="1" x14ac:dyDescent="0.35">
      <c r="A625" t="s">
        <v>656</v>
      </c>
      <c r="B625">
        <v>1994</v>
      </c>
      <c r="C625" t="s">
        <v>29</v>
      </c>
      <c r="D625">
        <v>7</v>
      </c>
      <c r="E625" s="7">
        <f t="shared" si="18"/>
        <v>34675</v>
      </c>
      <c r="F625" s="7" t="str">
        <f t="shared" si="19"/>
        <v>28Years</v>
      </c>
      <c r="G625">
        <v>0</v>
      </c>
      <c r="H625" s="14">
        <v>5364.66</v>
      </c>
      <c r="I625" t="s">
        <v>10</v>
      </c>
      <c r="J625" t="s">
        <v>15</v>
      </c>
      <c r="K625" t="s">
        <v>41</v>
      </c>
    </row>
    <row r="626" spans="1:11" ht="14.5" customHeight="1" x14ac:dyDescent="0.35">
      <c r="A626" t="s">
        <v>657</v>
      </c>
      <c r="B626">
        <v>1986</v>
      </c>
      <c r="C626" t="s">
        <v>17</v>
      </c>
      <c r="D626">
        <v>1</v>
      </c>
      <c r="E626" s="7">
        <f t="shared" si="18"/>
        <v>31564</v>
      </c>
      <c r="F626" s="7" t="str">
        <f t="shared" si="19"/>
        <v>37Years</v>
      </c>
      <c r="G626">
        <v>1</v>
      </c>
      <c r="H626" s="14">
        <v>5373.36</v>
      </c>
      <c r="I626" t="s">
        <v>10</v>
      </c>
      <c r="J626" t="s">
        <v>10</v>
      </c>
      <c r="K626" t="s">
        <v>22</v>
      </c>
    </row>
    <row r="627" spans="1:11" ht="14.5" customHeight="1" x14ac:dyDescent="0.35">
      <c r="A627" t="s">
        <v>658</v>
      </c>
      <c r="B627">
        <v>1989</v>
      </c>
      <c r="C627" t="s">
        <v>14</v>
      </c>
      <c r="D627">
        <v>18</v>
      </c>
      <c r="E627" s="7">
        <f t="shared" si="18"/>
        <v>32830</v>
      </c>
      <c r="F627" s="7" t="str">
        <f t="shared" si="19"/>
        <v>33Years</v>
      </c>
      <c r="G627">
        <v>2</v>
      </c>
      <c r="H627" s="14">
        <v>5375.04</v>
      </c>
      <c r="I627" t="s">
        <v>10</v>
      </c>
      <c r="J627" t="s">
        <v>15</v>
      </c>
      <c r="K627" t="s">
        <v>41</v>
      </c>
    </row>
    <row r="628" spans="1:11" ht="14.5" customHeight="1" x14ac:dyDescent="0.35">
      <c r="A628" t="s">
        <v>659</v>
      </c>
      <c r="B628">
        <v>1986</v>
      </c>
      <c r="C628" t="s">
        <v>9</v>
      </c>
      <c r="D628">
        <v>22</v>
      </c>
      <c r="E628" s="7">
        <f t="shared" si="18"/>
        <v>31615</v>
      </c>
      <c r="F628" s="7" t="str">
        <f t="shared" si="19"/>
        <v>36Years</v>
      </c>
      <c r="G628">
        <v>1</v>
      </c>
      <c r="H628" s="14">
        <v>5377.46</v>
      </c>
      <c r="I628" t="s">
        <v>10</v>
      </c>
      <c r="J628" t="s">
        <v>11</v>
      </c>
      <c r="K628" t="s">
        <v>22</v>
      </c>
    </row>
    <row r="629" spans="1:11" ht="14.5" customHeight="1" x14ac:dyDescent="0.35">
      <c r="A629" t="s">
        <v>660</v>
      </c>
      <c r="B629">
        <v>1984</v>
      </c>
      <c r="C629" t="s">
        <v>17</v>
      </c>
      <c r="D629">
        <v>1</v>
      </c>
      <c r="E629" s="7">
        <f t="shared" si="18"/>
        <v>30834</v>
      </c>
      <c r="F629" s="7" t="str">
        <f t="shared" si="19"/>
        <v>39Years</v>
      </c>
      <c r="G629">
        <v>0</v>
      </c>
      <c r="H629" s="14">
        <v>5383.54</v>
      </c>
      <c r="I629" t="s">
        <v>10</v>
      </c>
      <c r="J629" t="s">
        <v>11</v>
      </c>
      <c r="K629" t="s">
        <v>41</v>
      </c>
    </row>
    <row r="630" spans="1:11" ht="14.5" customHeight="1" x14ac:dyDescent="0.35">
      <c r="A630" t="s">
        <v>661</v>
      </c>
      <c r="B630">
        <v>1988</v>
      </c>
      <c r="C630" t="s">
        <v>34</v>
      </c>
      <c r="D630">
        <v>8</v>
      </c>
      <c r="E630" s="7">
        <f t="shared" si="18"/>
        <v>32363</v>
      </c>
      <c r="F630" s="7" t="str">
        <f t="shared" si="19"/>
        <v>34Years</v>
      </c>
      <c r="G630">
        <v>1</v>
      </c>
      <c r="H630" s="14">
        <v>5385.34</v>
      </c>
      <c r="I630" t="s">
        <v>10</v>
      </c>
      <c r="J630" t="s">
        <v>11</v>
      </c>
      <c r="K630" t="s">
        <v>22</v>
      </c>
    </row>
    <row r="631" spans="1:11" ht="14.5" customHeight="1" x14ac:dyDescent="0.35">
      <c r="A631" t="s">
        <v>662</v>
      </c>
      <c r="B631">
        <v>1989</v>
      </c>
      <c r="C631" t="s">
        <v>14</v>
      </c>
      <c r="D631">
        <v>6</v>
      </c>
      <c r="E631" s="7">
        <f t="shared" si="18"/>
        <v>32818</v>
      </c>
      <c r="F631" s="7" t="str">
        <f t="shared" si="19"/>
        <v>33Years</v>
      </c>
      <c r="G631">
        <v>3</v>
      </c>
      <c r="H631" s="14">
        <v>5396.44</v>
      </c>
      <c r="I631" t="s">
        <v>10</v>
      </c>
      <c r="J631" t="s">
        <v>11</v>
      </c>
      <c r="K631" t="s">
        <v>12</v>
      </c>
    </row>
    <row r="632" spans="1:11" ht="14.5" customHeight="1" x14ac:dyDescent="0.35">
      <c r="A632" t="s">
        <v>663</v>
      </c>
      <c r="B632">
        <v>1984</v>
      </c>
      <c r="C632" t="s">
        <v>19</v>
      </c>
      <c r="D632">
        <v>3</v>
      </c>
      <c r="E632" s="7">
        <f t="shared" si="18"/>
        <v>30928</v>
      </c>
      <c r="F632" s="7" t="str">
        <f t="shared" si="19"/>
        <v>38Years</v>
      </c>
      <c r="G632">
        <v>0</v>
      </c>
      <c r="H632" s="14">
        <v>5397.62</v>
      </c>
      <c r="I632" t="s">
        <v>10</v>
      </c>
      <c r="J632" t="s">
        <v>10</v>
      </c>
      <c r="K632" t="s">
        <v>12</v>
      </c>
    </row>
    <row r="633" spans="1:11" ht="14.5" customHeight="1" x14ac:dyDescent="0.35">
      <c r="A633" t="s">
        <v>664</v>
      </c>
      <c r="B633">
        <v>1984</v>
      </c>
      <c r="C633" t="s">
        <v>34</v>
      </c>
      <c r="D633">
        <v>1</v>
      </c>
      <c r="E633" s="7">
        <f t="shared" si="18"/>
        <v>30895</v>
      </c>
      <c r="F633" s="7" t="str">
        <f t="shared" si="19"/>
        <v>38Years</v>
      </c>
      <c r="G633">
        <v>0</v>
      </c>
      <c r="H633" s="14">
        <v>5400.98</v>
      </c>
      <c r="I633" t="s">
        <v>10</v>
      </c>
      <c r="J633" t="s">
        <v>10</v>
      </c>
      <c r="K633" t="s">
        <v>12</v>
      </c>
    </row>
    <row r="634" spans="1:11" ht="14.5" customHeight="1" x14ac:dyDescent="0.35">
      <c r="A634" t="s">
        <v>665</v>
      </c>
      <c r="B634">
        <v>1985</v>
      </c>
      <c r="C634" t="s">
        <v>29</v>
      </c>
      <c r="D634">
        <v>23</v>
      </c>
      <c r="E634" s="7">
        <f t="shared" si="18"/>
        <v>31404</v>
      </c>
      <c r="F634" s="7" t="str">
        <f t="shared" si="19"/>
        <v>37Years</v>
      </c>
      <c r="G634">
        <v>3</v>
      </c>
      <c r="H634" s="14">
        <v>5402.89</v>
      </c>
      <c r="I634" t="s">
        <v>10</v>
      </c>
      <c r="J634" t="s">
        <v>15</v>
      </c>
      <c r="K634" t="s">
        <v>12</v>
      </c>
    </row>
    <row r="635" spans="1:11" ht="14.5" customHeight="1" x14ac:dyDescent="0.35">
      <c r="A635" t="s">
        <v>666</v>
      </c>
      <c r="B635">
        <v>1975</v>
      </c>
      <c r="C635" t="s">
        <v>19</v>
      </c>
      <c r="D635">
        <v>27</v>
      </c>
      <c r="E635" s="7">
        <f t="shared" si="18"/>
        <v>27664</v>
      </c>
      <c r="F635" s="7" t="str">
        <f t="shared" si="19"/>
        <v>47Years</v>
      </c>
      <c r="G635">
        <v>1</v>
      </c>
      <c r="H635" s="14">
        <v>5411.99</v>
      </c>
      <c r="I635" t="s">
        <v>10</v>
      </c>
      <c r="J635" t="s">
        <v>11</v>
      </c>
      <c r="K635" t="s">
        <v>22</v>
      </c>
    </row>
    <row r="636" spans="1:11" ht="14.5" customHeight="1" x14ac:dyDescent="0.35">
      <c r="A636" t="s">
        <v>667</v>
      </c>
      <c r="B636">
        <v>1982</v>
      </c>
      <c r="C636" t="s">
        <v>19</v>
      </c>
      <c r="D636">
        <v>27</v>
      </c>
      <c r="E636" s="7">
        <f t="shared" si="18"/>
        <v>30221</v>
      </c>
      <c r="F636" s="7" t="str">
        <f t="shared" si="19"/>
        <v>40Years</v>
      </c>
      <c r="G636">
        <v>0</v>
      </c>
      <c r="H636" s="14">
        <v>5415.66</v>
      </c>
      <c r="I636" t="s">
        <v>10</v>
      </c>
      <c r="J636" t="s">
        <v>11</v>
      </c>
      <c r="K636" t="s">
        <v>12</v>
      </c>
    </row>
    <row r="637" spans="1:11" ht="14.5" customHeight="1" x14ac:dyDescent="0.35">
      <c r="A637" t="s">
        <v>668</v>
      </c>
      <c r="B637">
        <v>1991</v>
      </c>
      <c r="C637" t="s">
        <v>9</v>
      </c>
      <c r="D637">
        <v>6</v>
      </c>
      <c r="E637" s="7">
        <f t="shared" si="18"/>
        <v>33425</v>
      </c>
      <c r="F637" s="7" t="str">
        <f t="shared" si="19"/>
        <v>31Years</v>
      </c>
      <c r="G637">
        <v>3</v>
      </c>
      <c r="H637" s="14">
        <v>5425.02</v>
      </c>
      <c r="I637" t="s">
        <v>10</v>
      </c>
      <c r="J637" t="s">
        <v>15</v>
      </c>
      <c r="K637" t="s">
        <v>22</v>
      </c>
    </row>
    <row r="638" spans="1:11" ht="14.5" customHeight="1" x14ac:dyDescent="0.35">
      <c r="A638" t="s">
        <v>669</v>
      </c>
      <c r="B638">
        <v>1992</v>
      </c>
      <c r="C638" t="s">
        <v>19</v>
      </c>
      <c r="D638">
        <v>17</v>
      </c>
      <c r="E638" s="7">
        <f t="shared" si="18"/>
        <v>33864</v>
      </c>
      <c r="F638" s="7" t="str">
        <f t="shared" si="19"/>
        <v>30Years</v>
      </c>
      <c r="G638">
        <v>3</v>
      </c>
      <c r="H638" s="14">
        <v>5428.73</v>
      </c>
      <c r="I638" t="s">
        <v>11</v>
      </c>
      <c r="J638" t="s">
        <v>15</v>
      </c>
      <c r="K638" t="s">
        <v>355</v>
      </c>
    </row>
    <row r="639" spans="1:11" ht="14.5" customHeight="1" x14ac:dyDescent="0.35">
      <c r="A639" t="s">
        <v>670</v>
      </c>
      <c r="B639">
        <v>1978</v>
      </c>
      <c r="C639" t="s">
        <v>17</v>
      </c>
      <c r="D639">
        <v>8</v>
      </c>
      <c r="E639" s="7">
        <f t="shared" si="18"/>
        <v>28649</v>
      </c>
      <c r="F639" s="7" t="str">
        <f t="shared" si="19"/>
        <v>45Years</v>
      </c>
      <c r="G639">
        <v>2</v>
      </c>
      <c r="H639" s="14">
        <v>5428.98</v>
      </c>
      <c r="I639" t="s">
        <v>10</v>
      </c>
      <c r="J639" t="s">
        <v>10</v>
      </c>
      <c r="K639" t="s">
        <v>22</v>
      </c>
    </row>
    <row r="640" spans="1:11" ht="14.5" customHeight="1" x14ac:dyDescent="0.35">
      <c r="A640" t="s">
        <v>671</v>
      </c>
      <c r="B640">
        <v>1982</v>
      </c>
      <c r="C640" t="s">
        <v>34</v>
      </c>
      <c r="D640">
        <v>25</v>
      </c>
      <c r="E640" s="7">
        <f t="shared" si="18"/>
        <v>30188</v>
      </c>
      <c r="F640" s="7" t="str">
        <f t="shared" si="19"/>
        <v>40Years</v>
      </c>
      <c r="G640">
        <v>0</v>
      </c>
      <c r="H640" s="14">
        <v>5438.75</v>
      </c>
      <c r="I640" t="s">
        <v>11</v>
      </c>
      <c r="J640" t="s">
        <v>10</v>
      </c>
      <c r="K640" t="s">
        <v>12</v>
      </c>
    </row>
    <row r="641" spans="1:11" ht="14.5" customHeight="1" x14ac:dyDescent="0.35">
      <c r="A641" t="s">
        <v>672</v>
      </c>
      <c r="B641">
        <v>1986</v>
      </c>
      <c r="C641" t="s">
        <v>29</v>
      </c>
      <c r="D641">
        <v>25</v>
      </c>
      <c r="E641" s="7">
        <f t="shared" si="18"/>
        <v>31771</v>
      </c>
      <c r="F641" s="7" t="str">
        <f t="shared" si="19"/>
        <v>36Years</v>
      </c>
      <c r="G641">
        <v>0</v>
      </c>
      <c r="H641" s="14">
        <v>5458.05</v>
      </c>
      <c r="I641" t="s">
        <v>10</v>
      </c>
      <c r="J641" t="s">
        <v>10</v>
      </c>
      <c r="K641" t="s">
        <v>246</v>
      </c>
    </row>
    <row r="642" spans="1:11" ht="14.5" customHeight="1" x14ac:dyDescent="0.35">
      <c r="A642" t="s">
        <v>673</v>
      </c>
      <c r="B642">
        <v>1973</v>
      </c>
      <c r="C642" t="s">
        <v>36</v>
      </c>
      <c r="D642">
        <v>24</v>
      </c>
      <c r="E642" s="7">
        <f t="shared" si="18"/>
        <v>26961</v>
      </c>
      <c r="F642" s="7" t="str">
        <f t="shared" si="19"/>
        <v>49Years</v>
      </c>
      <c r="G642">
        <v>0</v>
      </c>
      <c r="H642" s="14">
        <v>5466.88</v>
      </c>
      <c r="I642" t="s">
        <v>10</v>
      </c>
      <c r="J642" t="s">
        <v>10</v>
      </c>
      <c r="K642" t="s">
        <v>12</v>
      </c>
    </row>
    <row r="643" spans="1:11" ht="14.5" customHeight="1" x14ac:dyDescent="0.35">
      <c r="A643" t="s">
        <v>674</v>
      </c>
      <c r="B643">
        <v>1986</v>
      </c>
      <c r="C643" t="s">
        <v>29</v>
      </c>
      <c r="D643">
        <v>2</v>
      </c>
      <c r="E643" s="7">
        <f t="shared" ref="E643:E706" si="20">DATE(B643,MONTH(1&amp;C643),D643)</f>
        <v>31748</v>
      </c>
      <c r="F643" s="7" t="str">
        <f t="shared" ref="F643:F706" si="21">DATEDIF(E643, "2023-6-8", "Y") &amp; "Years"</f>
        <v>36Years</v>
      </c>
      <c r="G643">
        <v>0</v>
      </c>
      <c r="H643" s="14">
        <v>5469.01</v>
      </c>
      <c r="I643" t="s">
        <v>10</v>
      </c>
      <c r="J643" t="s">
        <v>10</v>
      </c>
      <c r="K643" t="s">
        <v>246</v>
      </c>
    </row>
    <row r="644" spans="1:11" ht="14.5" customHeight="1" x14ac:dyDescent="0.35">
      <c r="A644" t="s">
        <v>675</v>
      </c>
      <c r="B644">
        <v>1986</v>
      </c>
      <c r="C644" t="s">
        <v>9</v>
      </c>
      <c r="D644">
        <v>12</v>
      </c>
      <c r="E644" s="7">
        <f t="shared" si="20"/>
        <v>31605</v>
      </c>
      <c r="F644" s="7" t="str">
        <f t="shared" si="21"/>
        <v>36Years</v>
      </c>
      <c r="G644">
        <v>1</v>
      </c>
      <c r="H644" s="14">
        <v>5472.45</v>
      </c>
      <c r="I644" t="s">
        <v>10</v>
      </c>
      <c r="J644" t="s">
        <v>11</v>
      </c>
      <c r="K644" t="s">
        <v>41</v>
      </c>
    </row>
    <row r="645" spans="1:11" ht="14.5" customHeight="1" x14ac:dyDescent="0.35">
      <c r="A645" t="s">
        <v>676</v>
      </c>
      <c r="B645">
        <v>1986</v>
      </c>
      <c r="C645" t="s">
        <v>19</v>
      </c>
      <c r="D645">
        <v>30</v>
      </c>
      <c r="E645" s="7">
        <f t="shared" si="20"/>
        <v>31685</v>
      </c>
      <c r="F645" s="7" t="str">
        <f t="shared" si="21"/>
        <v>36Years</v>
      </c>
      <c r="G645">
        <v>1</v>
      </c>
      <c r="H645" s="14">
        <v>5478.04</v>
      </c>
      <c r="I645" t="s">
        <v>10</v>
      </c>
      <c r="J645" t="s">
        <v>11</v>
      </c>
      <c r="K645" t="s">
        <v>12</v>
      </c>
    </row>
    <row r="646" spans="1:11" ht="14.5" customHeight="1" x14ac:dyDescent="0.35">
      <c r="A646" t="s">
        <v>677</v>
      </c>
      <c r="B646">
        <v>1984</v>
      </c>
      <c r="C646" t="s">
        <v>34</v>
      </c>
      <c r="D646">
        <v>26</v>
      </c>
      <c r="E646" s="7">
        <f t="shared" si="20"/>
        <v>30920</v>
      </c>
      <c r="F646" s="7" t="str">
        <f t="shared" si="21"/>
        <v>38Years</v>
      </c>
      <c r="G646">
        <v>1</v>
      </c>
      <c r="H646" s="14">
        <v>5484.47</v>
      </c>
      <c r="I646" t="s">
        <v>10</v>
      </c>
      <c r="J646" t="s">
        <v>10</v>
      </c>
      <c r="K646" t="s">
        <v>12</v>
      </c>
    </row>
    <row r="647" spans="1:11" ht="14.5" customHeight="1" x14ac:dyDescent="0.35">
      <c r="A647" t="s">
        <v>678</v>
      </c>
      <c r="B647">
        <v>1984</v>
      </c>
      <c r="C647" t="s">
        <v>34</v>
      </c>
      <c r="D647">
        <v>17</v>
      </c>
      <c r="E647" s="7">
        <f t="shared" si="20"/>
        <v>30911</v>
      </c>
      <c r="F647" s="7" t="str">
        <f t="shared" si="21"/>
        <v>38Years</v>
      </c>
      <c r="G647">
        <v>1</v>
      </c>
      <c r="H647" s="14">
        <v>5488.26</v>
      </c>
      <c r="I647" t="s">
        <v>10</v>
      </c>
      <c r="J647" t="s">
        <v>11</v>
      </c>
      <c r="K647" t="s">
        <v>41</v>
      </c>
    </row>
    <row r="648" spans="1:11" ht="14.5" customHeight="1" x14ac:dyDescent="0.35">
      <c r="A648" t="s">
        <v>679</v>
      </c>
      <c r="B648">
        <v>1988</v>
      </c>
      <c r="C648" t="s">
        <v>9</v>
      </c>
      <c r="D648">
        <v>29</v>
      </c>
      <c r="E648" s="7">
        <f t="shared" si="20"/>
        <v>32353</v>
      </c>
      <c r="F648" s="7" t="str">
        <f t="shared" si="21"/>
        <v>34Years</v>
      </c>
      <c r="G648">
        <v>3</v>
      </c>
      <c r="H648" s="14">
        <v>5503.36</v>
      </c>
      <c r="I648" t="s">
        <v>10</v>
      </c>
      <c r="J648" t="s">
        <v>10</v>
      </c>
      <c r="K648" t="s">
        <v>22</v>
      </c>
    </row>
    <row r="649" spans="1:11" ht="14.5" customHeight="1" x14ac:dyDescent="0.35">
      <c r="A649" t="s">
        <v>680</v>
      </c>
      <c r="B649">
        <v>1981</v>
      </c>
      <c r="C649" t="s">
        <v>14</v>
      </c>
      <c r="D649">
        <v>7</v>
      </c>
      <c r="E649" s="7">
        <f t="shared" si="20"/>
        <v>29897</v>
      </c>
      <c r="F649" s="7" t="str">
        <f t="shared" si="21"/>
        <v>41Years</v>
      </c>
      <c r="G649">
        <v>1</v>
      </c>
      <c r="H649" s="14">
        <v>5539.4</v>
      </c>
      <c r="I649" t="s">
        <v>10</v>
      </c>
      <c r="J649" t="s">
        <v>10</v>
      </c>
      <c r="K649" t="s">
        <v>12</v>
      </c>
    </row>
    <row r="650" spans="1:11" ht="14.5" customHeight="1" x14ac:dyDescent="0.35">
      <c r="A650" t="s">
        <v>681</v>
      </c>
      <c r="B650">
        <v>1980</v>
      </c>
      <c r="C650" t="s">
        <v>29</v>
      </c>
      <c r="D650">
        <v>7</v>
      </c>
      <c r="E650" s="7">
        <f t="shared" si="20"/>
        <v>29562</v>
      </c>
      <c r="F650" s="7" t="str">
        <f t="shared" si="21"/>
        <v>42Years</v>
      </c>
      <c r="G650">
        <v>2</v>
      </c>
      <c r="H650" s="14">
        <v>5540.35</v>
      </c>
      <c r="I650" t="s">
        <v>10</v>
      </c>
      <c r="J650" t="s">
        <v>10</v>
      </c>
      <c r="K650" t="s">
        <v>22</v>
      </c>
    </row>
    <row r="651" spans="1:11" ht="14.5" customHeight="1" x14ac:dyDescent="0.35">
      <c r="A651" t="s">
        <v>682</v>
      </c>
      <c r="B651">
        <v>1999</v>
      </c>
      <c r="C651" t="s">
        <v>19</v>
      </c>
      <c r="D651">
        <v>22</v>
      </c>
      <c r="E651" s="7">
        <f t="shared" si="20"/>
        <v>36425</v>
      </c>
      <c r="F651" s="7" t="str">
        <f t="shared" si="21"/>
        <v>23Years</v>
      </c>
      <c r="G651">
        <v>0</v>
      </c>
      <c r="H651" s="14">
        <v>5552.61</v>
      </c>
      <c r="I651" t="s">
        <v>10</v>
      </c>
      <c r="J651" t="s">
        <v>11</v>
      </c>
      <c r="K651" t="s">
        <v>534</v>
      </c>
    </row>
    <row r="652" spans="1:11" ht="14.5" customHeight="1" x14ac:dyDescent="0.35">
      <c r="A652" t="s">
        <v>683</v>
      </c>
      <c r="B652">
        <v>1974</v>
      </c>
      <c r="C652" t="s">
        <v>19</v>
      </c>
      <c r="D652">
        <v>18</v>
      </c>
      <c r="E652" s="7">
        <f t="shared" si="20"/>
        <v>27290</v>
      </c>
      <c r="F652" s="7" t="str">
        <f t="shared" si="21"/>
        <v>48Years</v>
      </c>
      <c r="G652">
        <v>0</v>
      </c>
      <c r="H652" s="14">
        <v>5576.35</v>
      </c>
      <c r="I652" t="s">
        <v>10</v>
      </c>
      <c r="J652" t="s">
        <v>11</v>
      </c>
      <c r="K652" t="s">
        <v>12</v>
      </c>
    </row>
    <row r="653" spans="1:11" ht="14.5" customHeight="1" x14ac:dyDescent="0.35">
      <c r="A653" t="s">
        <v>684</v>
      </c>
      <c r="B653">
        <v>1985</v>
      </c>
      <c r="C653" t="s">
        <v>19</v>
      </c>
      <c r="D653">
        <v>5</v>
      </c>
      <c r="E653" s="7">
        <f t="shared" si="20"/>
        <v>31295</v>
      </c>
      <c r="F653" s="7" t="str">
        <f t="shared" si="21"/>
        <v>37Years</v>
      </c>
      <c r="G653">
        <v>3</v>
      </c>
      <c r="H653" s="14">
        <v>5582.95</v>
      </c>
      <c r="I653" t="s">
        <v>10</v>
      </c>
      <c r="J653" t="s">
        <v>15</v>
      </c>
      <c r="K653" t="s">
        <v>22</v>
      </c>
    </row>
    <row r="654" spans="1:11" ht="14.5" customHeight="1" x14ac:dyDescent="0.35">
      <c r="A654" t="s">
        <v>685</v>
      </c>
      <c r="B654">
        <v>1986</v>
      </c>
      <c r="C654" t="s">
        <v>14</v>
      </c>
      <c r="D654">
        <v>21</v>
      </c>
      <c r="E654" s="7">
        <f t="shared" si="20"/>
        <v>31737</v>
      </c>
      <c r="F654" s="7" t="str">
        <f t="shared" si="21"/>
        <v>36Years</v>
      </c>
      <c r="G654">
        <v>2</v>
      </c>
      <c r="H654" s="14">
        <v>5584.31</v>
      </c>
      <c r="I654" t="s">
        <v>11</v>
      </c>
      <c r="J654" t="s">
        <v>15</v>
      </c>
      <c r="K654" t="s">
        <v>12</v>
      </c>
    </row>
    <row r="655" spans="1:11" ht="14.5" customHeight="1" x14ac:dyDescent="0.35">
      <c r="A655" t="s">
        <v>686</v>
      </c>
      <c r="B655">
        <v>1983</v>
      </c>
      <c r="C655" t="s">
        <v>36</v>
      </c>
      <c r="D655">
        <v>3</v>
      </c>
      <c r="E655" s="7">
        <f t="shared" si="20"/>
        <v>30592</v>
      </c>
      <c r="F655" s="7" t="str">
        <f t="shared" si="21"/>
        <v>39Years</v>
      </c>
      <c r="G655">
        <v>3</v>
      </c>
      <c r="H655" s="14">
        <v>5587.59</v>
      </c>
      <c r="I655" t="s">
        <v>10</v>
      </c>
      <c r="J655" t="s">
        <v>15</v>
      </c>
      <c r="K655" t="s">
        <v>12</v>
      </c>
    </row>
    <row r="656" spans="1:11" ht="14.5" customHeight="1" x14ac:dyDescent="0.35">
      <c r="A656" t="s">
        <v>687</v>
      </c>
      <c r="B656">
        <v>1988</v>
      </c>
      <c r="C656" t="s">
        <v>14</v>
      </c>
      <c r="D656">
        <v>18</v>
      </c>
      <c r="E656" s="7">
        <f t="shared" si="20"/>
        <v>32465</v>
      </c>
      <c r="F656" s="7" t="str">
        <f t="shared" si="21"/>
        <v>34Years</v>
      </c>
      <c r="G656">
        <v>1</v>
      </c>
      <c r="H656" s="14">
        <v>5594.85</v>
      </c>
      <c r="I656" t="s">
        <v>10</v>
      </c>
      <c r="J656" t="s">
        <v>11</v>
      </c>
      <c r="K656" t="s">
        <v>246</v>
      </c>
    </row>
    <row r="657" spans="1:11" ht="14.5" customHeight="1" x14ac:dyDescent="0.35">
      <c r="A657" t="s">
        <v>688</v>
      </c>
      <c r="B657">
        <v>1978</v>
      </c>
      <c r="C657" t="s">
        <v>19</v>
      </c>
      <c r="D657">
        <v>11</v>
      </c>
      <c r="E657" s="7">
        <f t="shared" si="20"/>
        <v>28744</v>
      </c>
      <c r="F657" s="7" t="str">
        <f t="shared" si="21"/>
        <v>44Years</v>
      </c>
      <c r="G657">
        <v>2</v>
      </c>
      <c r="H657" s="14">
        <v>5612.83</v>
      </c>
      <c r="I657" t="s">
        <v>10</v>
      </c>
      <c r="J657" t="s">
        <v>11</v>
      </c>
      <c r="K657" t="s">
        <v>12</v>
      </c>
    </row>
    <row r="658" spans="1:11" ht="14.5" customHeight="1" x14ac:dyDescent="0.35">
      <c r="A658" t="s">
        <v>689</v>
      </c>
      <c r="B658">
        <v>1994</v>
      </c>
      <c r="C658" t="s">
        <v>14</v>
      </c>
      <c r="D658">
        <v>15</v>
      </c>
      <c r="E658" s="7">
        <f t="shared" si="20"/>
        <v>34653</v>
      </c>
      <c r="F658" s="7" t="str">
        <f t="shared" si="21"/>
        <v>28Years</v>
      </c>
      <c r="G658">
        <v>5</v>
      </c>
      <c r="H658" s="14">
        <v>5615.37</v>
      </c>
      <c r="I658" t="s">
        <v>10</v>
      </c>
      <c r="J658" t="s">
        <v>11</v>
      </c>
      <c r="K658" t="s">
        <v>41</v>
      </c>
    </row>
    <row r="659" spans="1:11" ht="14.5" customHeight="1" x14ac:dyDescent="0.35">
      <c r="A659" t="s">
        <v>690</v>
      </c>
      <c r="B659">
        <v>1987</v>
      </c>
      <c r="C659" t="s">
        <v>29</v>
      </c>
      <c r="D659">
        <v>9</v>
      </c>
      <c r="E659" s="7">
        <f t="shared" si="20"/>
        <v>32120</v>
      </c>
      <c r="F659" s="7" t="str">
        <f t="shared" si="21"/>
        <v>35Years</v>
      </c>
      <c r="G659">
        <v>1</v>
      </c>
      <c r="H659" s="14">
        <v>5630.46</v>
      </c>
      <c r="I659" t="s">
        <v>10</v>
      </c>
      <c r="J659" t="s">
        <v>11</v>
      </c>
      <c r="K659" t="s">
        <v>22</v>
      </c>
    </row>
    <row r="660" spans="1:11" ht="14.5" customHeight="1" x14ac:dyDescent="0.35">
      <c r="A660" t="s">
        <v>691</v>
      </c>
      <c r="B660">
        <v>1983</v>
      </c>
      <c r="C660" t="s">
        <v>17</v>
      </c>
      <c r="D660">
        <v>8</v>
      </c>
      <c r="E660" s="7">
        <f t="shared" si="20"/>
        <v>30475</v>
      </c>
      <c r="F660" s="7" t="str">
        <f t="shared" si="21"/>
        <v>40Years</v>
      </c>
      <c r="G660">
        <v>0</v>
      </c>
      <c r="H660" s="14">
        <v>5649.72</v>
      </c>
      <c r="I660" t="s">
        <v>10</v>
      </c>
      <c r="J660" t="s">
        <v>11</v>
      </c>
      <c r="K660" t="s">
        <v>41</v>
      </c>
    </row>
    <row r="661" spans="1:11" ht="14.5" customHeight="1" x14ac:dyDescent="0.35">
      <c r="A661" t="s">
        <v>692</v>
      </c>
      <c r="B661">
        <v>1978</v>
      </c>
      <c r="C661" t="s">
        <v>19</v>
      </c>
      <c r="D661">
        <v>27</v>
      </c>
      <c r="E661" s="7">
        <f t="shared" si="20"/>
        <v>28760</v>
      </c>
      <c r="F661" s="7" t="str">
        <f t="shared" si="21"/>
        <v>44Years</v>
      </c>
      <c r="G661">
        <v>2</v>
      </c>
      <c r="H661" s="14">
        <v>5650.14</v>
      </c>
      <c r="I661" t="s">
        <v>10</v>
      </c>
      <c r="J661" t="s">
        <v>15</v>
      </c>
      <c r="K661" t="s">
        <v>12</v>
      </c>
    </row>
    <row r="662" spans="1:11" ht="14.5" customHeight="1" x14ac:dyDescent="0.35">
      <c r="A662" t="s">
        <v>693</v>
      </c>
      <c r="B662">
        <v>1983</v>
      </c>
      <c r="C662" t="s">
        <v>19</v>
      </c>
      <c r="D662">
        <v>3</v>
      </c>
      <c r="E662" s="7">
        <f t="shared" si="20"/>
        <v>30562</v>
      </c>
      <c r="F662" s="7" t="str">
        <f t="shared" si="21"/>
        <v>39Years</v>
      </c>
      <c r="G662">
        <v>0</v>
      </c>
      <c r="H662" s="14">
        <v>5662.23</v>
      </c>
      <c r="I662" t="s">
        <v>10</v>
      </c>
      <c r="J662" t="s">
        <v>15</v>
      </c>
      <c r="K662" t="s">
        <v>12</v>
      </c>
    </row>
    <row r="663" spans="1:11" ht="14.5" customHeight="1" x14ac:dyDescent="0.35">
      <c r="A663" t="s">
        <v>694</v>
      </c>
      <c r="B663">
        <v>1984</v>
      </c>
      <c r="C663" t="s">
        <v>34</v>
      </c>
      <c r="D663">
        <v>12</v>
      </c>
      <c r="E663" s="7">
        <f t="shared" si="20"/>
        <v>30906</v>
      </c>
      <c r="F663" s="7" t="str">
        <f t="shared" si="21"/>
        <v>38Years</v>
      </c>
      <c r="G663">
        <v>3</v>
      </c>
      <c r="H663" s="14">
        <v>5679.13</v>
      </c>
      <c r="I663" t="s">
        <v>10</v>
      </c>
      <c r="J663" t="s">
        <v>10</v>
      </c>
      <c r="K663" t="s">
        <v>12</v>
      </c>
    </row>
    <row r="664" spans="1:11" ht="14.5" customHeight="1" x14ac:dyDescent="0.35">
      <c r="A664" t="s">
        <v>695</v>
      </c>
      <c r="B664">
        <v>1972</v>
      </c>
      <c r="C664" t="s">
        <v>36</v>
      </c>
      <c r="D664">
        <v>28</v>
      </c>
      <c r="E664" s="7">
        <f t="shared" si="20"/>
        <v>26600</v>
      </c>
      <c r="F664" s="7" t="str">
        <f t="shared" si="21"/>
        <v>50Years</v>
      </c>
      <c r="G664">
        <v>0</v>
      </c>
      <c r="H664" s="14">
        <v>5690.79</v>
      </c>
      <c r="I664" t="s">
        <v>10</v>
      </c>
      <c r="J664" t="s">
        <v>15</v>
      </c>
      <c r="K664" t="s">
        <v>12</v>
      </c>
    </row>
    <row r="665" spans="1:11" ht="14.5" customHeight="1" x14ac:dyDescent="0.35">
      <c r="A665" t="s">
        <v>696</v>
      </c>
      <c r="B665">
        <v>1992</v>
      </c>
      <c r="C665" t="s">
        <v>14</v>
      </c>
      <c r="D665">
        <v>3</v>
      </c>
      <c r="E665" s="7">
        <f t="shared" si="20"/>
        <v>33911</v>
      </c>
      <c r="F665" s="7" t="str">
        <f t="shared" si="21"/>
        <v>30Years</v>
      </c>
      <c r="G665">
        <v>3</v>
      </c>
      <c r="H665" s="14">
        <v>5693.43</v>
      </c>
      <c r="I665" t="s">
        <v>10</v>
      </c>
      <c r="J665" t="s">
        <v>11</v>
      </c>
      <c r="K665" t="s">
        <v>22</v>
      </c>
    </row>
    <row r="666" spans="1:11" ht="14.5" customHeight="1" x14ac:dyDescent="0.35">
      <c r="A666" t="s">
        <v>697</v>
      </c>
      <c r="B666">
        <v>1974</v>
      </c>
      <c r="C666" t="s">
        <v>9</v>
      </c>
      <c r="D666">
        <v>6</v>
      </c>
      <c r="E666" s="7">
        <f t="shared" si="20"/>
        <v>27216</v>
      </c>
      <c r="F666" s="7" t="str">
        <f t="shared" si="21"/>
        <v>48Years</v>
      </c>
      <c r="G666">
        <v>0</v>
      </c>
      <c r="H666" s="14">
        <v>5698.74</v>
      </c>
      <c r="I666" t="s">
        <v>10</v>
      </c>
      <c r="J666" t="s">
        <v>10</v>
      </c>
      <c r="K666" t="s">
        <v>22</v>
      </c>
    </row>
    <row r="667" spans="1:11" ht="14.5" customHeight="1" x14ac:dyDescent="0.35">
      <c r="A667" t="s">
        <v>698</v>
      </c>
      <c r="B667">
        <v>1981</v>
      </c>
      <c r="C667" t="s">
        <v>17</v>
      </c>
      <c r="D667">
        <v>15</v>
      </c>
      <c r="E667" s="7">
        <f t="shared" si="20"/>
        <v>29752</v>
      </c>
      <c r="F667" s="7" t="str">
        <f t="shared" si="21"/>
        <v>41Years</v>
      </c>
      <c r="G667">
        <v>0</v>
      </c>
      <c r="H667" s="14">
        <v>5699.84</v>
      </c>
      <c r="I667" t="s">
        <v>10</v>
      </c>
      <c r="J667" t="s">
        <v>11</v>
      </c>
      <c r="K667" t="s">
        <v>12</v>
      </c>
    </row>
    <row r="668" spans="1:11" ht="14.5" customHeight="1" x14ac:dyDescent="0.35">
      <c r="A668" t="s">
        <v>699</v>
      </c>
      <c r="B668">
        <v>1993</v>
      </c>
      <c r="C668" t="s">
        <v>14</v>
      </c>
      <c r="D668">
        <v>3</v>
      </c>
      <c r="E668" s="7">
        <f t="shared" si="20"/>
        <v>34276</v>
      </c>
      <c r="F668" s="7" t="str">
        <f t="shared" si="21"/>
        <v>29Years</v>
      </c>
      <c r="G668">
        <v>4</v>
      </c>
      <c r="H668" s="14">
        <v>5708.87</v>
      </c>
      <c r="I668" t="s">
        <v>10</v>
      </c>
      <c r="J668" t="s">
        <v>15</v>
      </c>
      <c r="K668" t="s">
        <v>41</v>
      </c>
    </row>
    <row r="669" spans="1:11" ht="14.5" customHeight="1" x14ac:dyDescent="0.35">
      <c r="A669" t="s">
        <v>700</v>
      </c>
      <c r="B669">
        <v>1981</v>
      </c>
      <c r="C669" t="s">
        <v>34</v>
      </c>
      <c r="D669">
        <v>30</v>
      </c>
      <c r="E669" s="7">
        <f t="shared" si="20"/>
        <v>29828</v>
      </c>
      <c r="F669" s="7" t="str">
        <f t="shared" si="21"/>
        <v>41Years</v>
      </c>
      <c r="G669">
        <v>0</v>
      </c>
      <c r="H669" s="14">
        <v>5709.16</v>
      </c>
      <c r="I669" t="s">
        <v>11</v>
      </c>
      <c r="J669" t="s">
        <v>11</v>
      </c>
      <c r="K669" t="s">
        <v>12</v>
      </c>
    </row>
    <row r="670" spans="1:11" ht="14.5" customHeight="1" x14ac:dyDescent="0.35">
      <c r="A670" t="s">
        <v>701</v>
      </c>
      <c r="B670">
        <v>1971</v>
      </c>
      <c r="C670" t="s">
        <v>29</v>
      </c>
      <c r="D670">
        <v>18</v>
      </c>
      <c r="E670" s="7">
        <f t="shared" si="20"/>
        <v>26285</v>
      </c>
      <c r="F670" s="7" t="str">
        <f t="shared" si="21"/>
        <v>51Years</v>
      </c>
      <c r="G670">
        <v>0</v>
      </c>
      <c r="H670" s="14">
        <v>5720.38</v>
      </c>
      <c r="I670" t="s">
        <v>10</v>
      </c>
      <c r="J670" t="s">
        <v>15</v>
      </c>
      <c r="K670" t="s">
        <v>12</v>
      </c>
    </row>
    <row r="671" spans="1:11" ht="14.5" customHeight="1" x14ac:dyDescent="0.35">
      <c r="A671" t="s">
        <v>702</v>
      </c>
      <c r="B671">
        <v>1987</v>
      </c>
      <c r="C671" t="s">
        <v>36</v>
      </c>
      <c r="D671">
        <v>19</v>
      </c>
      <c r="E671" s="7">
        <f t="shared" si="20"/>
        <v>32069</v>
      </c>
      <c r="F671" s="7" t="str">
        <f t="shared" si="21"/>
        <v>35Years</v>
      </c>
      <c r="G671">
        <v>2</v>
      </c>
      <c r="H671" s="14">
        <v>5729.01</v>
      </c>
      <c r="I671" t="s">
        <v>15</v>
      </c>
      <c r="J671" t="s">
        <v>10</v>
      </c>
      <c r="K671" t="s">
        <v>22</v>
      </c>
    </row>
    <row r="672" spans="1:11" ht="14.5" customHeight="1" x14ac:dyDescent="0.35">
      <c r="A672" t="s">
        <v>703</v>
      </c>
      <c r="B672">
        <v>1972</v>
      </c>
      <c r="C672" t="s">
        <v>34</v>
      </c>
      <c r="D672">
        <v>21</v>
      </c>
      <c r="E672" s="7">
        <f t="shared" si="20"/>
        <v>26532</v>
      </c>
      <c r="F672" s="7" t="str">
        <f t="shared" si="21"/>
        <v>50Years</v>
      </c>
      <c r="G672">
        <v>0</v>
      </c>
      <c r="H672" s="14">
        <v>5741.67</v>
      </c>
      <c r="I672" t="s">
        <v>10</v>
      </c>
      <c r="J672" t="s">
        <v>11</v>
      </c>
      <c r="K672" t="s">
        <v>12</v>
      </c>
    </row>
    <row r="673" spans="1:11" ht="14.5" customHeight="1" x14ac:dyDescent="0.35">
      <c r="A673" t="s">
        <v>704</v>
      </c>
      <c r="B673">
        <v>1993</v>
      </c>
      <c r="C673" t="s">
        <v>17</v>
      </c>
      <c r="D673">
        <v>10</v>
      </c>
      <c r="E673" s="7">
        <f t="shared" si="20"/>
        <v>34130</v>
      </c>
      <c r="F673" s="7" t="str">
        <f t="shared" si="21"/>
        <v>29Years</v>
      </c>
      <c r="G673">
        <v>0</v>
      </c>
      <c r="H673" s="14">
        <v>5748.13</v>
      </c>
      <c r="I673" t="s">
        <v>10</v>
      </c>
      <c r="J673" t="s">
        <v>15</v>
      </c>
      <c r="K673" t="s">
        <v>299</v>
      </c>
    </row>
    <row r="674" spans="1:11" ht="14.5" customHeight="1" x14ac:dyDescent="0.35">
      <c r="A674" t="s">
        <v>705</v>
      </c>
      <c r="B674">
        <v>1983</v>
      </c>
      <c r="C674" t="s">
        <v>34</v>
      </c>
      <c r="D674">
        <v>30</v>
      </c>
      <c r="E674" s="7">
        <f t="shared" si="20"/>
        <v>30558</v>
      </c>
      <c r="F674" s="7" t="str">
        <f t="shared" si="21"/>
        <v>39Years</v>
      </c>
      <c r="G674">
        <v>0</v>
      </c>
      <c r="H674" s="14">
        <v>5757.41</v>
      </c>
      <c r="I674" t="s">
        <v>10</v>
      </c>
      <c r="J674" t="s">
        <v>11</v>
      </c>
      <c r="K674" t="s">
        <v>165</v>
      </c>
    </row>
    <row r="675" spans="1:11" ht="14.5" customHeight="1" x14ac:dyDescent="0.35">
      <c r="A675" t="s">
        <v>706</v>
      </c>
      <c r="B675">
        <v>2004</v>
      </c>
      <c r="C675" t="s">
        <v>14</v>
      </c>
      <c r="D675">
        <v>1</v>
      </c>
      <c r="E675" s="7">
        <f t="shared" si="20"/>
        <v>38292</v>
      </c>
      <c r="F675" s="7" t="str">
        <f t="shared" si="21"/>
        <v>18Years</v>
      </c>
      <c r="G675">
        <v>0</v>
      </c>
      <c r="H675" s="14">
        <v>5778.71</v>
      </c>
      <c r="I675" t="s">
        <v>10</v>
      </c>
      <c r="J675" t="s">
        <v>11</v>
      </c>
      <c r="K675" t="s">
        <v>631</v>
      </c>
    </row>
    <row r="676" spans="1:11" ht="14.5" customHeight="1" x14ac:dyDescent="0.35">
      <c r="A676" t="s">
        <v>707</v>
      </c>
      <c r="B676">
        <v>1980</v>
      </c>
      <c r="C676" t="s">
        <v>19</v>
      </c>
      <c r="D676">
        <v>18</v>
      </c>
      <c r="E676" s="7">
        <f t="shared" si="20"/>
        <v>29482</v>
      </c>
      <c r="F676" s="7" t="str">
        <f t="shared" si="21"/>
        <v>42Years</v>
      </c>
      <c r="G676">
        <v>2</v>
      </c>
      <c r="H676" s="14">
        <v>5807.06</v>
      </c>
      <c r="I676" t="s">
        <v>10</v>
      </c>
      <c r="J676" t="s">
        <v>11</v>
      </c>
      <c r="K676" t="s">
        <v>12</v>
      </c>
    </row>
    <row r="677" spans="1:11" ht="14.5" customHeight="1" x14ac:dyDescent="0.35">
      <c r="A677" t="s">
        <v>708</v>
      </c>
      <c r="B677">
        <v>1972</v>
      </c>
      <c r="C677" t="s">
        <v>14</v>
      </c>
      <c r="D677">
        <v>2</v>
      </c>
      <c r="E677" s="7">
        <f t="shared" si="20"/>
        <v>26605</v>
      </c>
      <c r="F677" s="7" t="str">
        <f t="shared" si="21"/>
        <v>50Years</v>
      </c>
      <c r="G677">
        <v>0</v>
      </c>
      <c r="H677" s="14">
        <v>5812.9</v>
      </c>
      <c r="I677" t="s">
        <v>10</v>
      </c>
      <c r="J677" t="s">
        <v>10</v>
      </c>
      <c r="K677" t="s">
        <v>12</v>
      </c>
    </row>
    <row r="678" spans="1:11" ht="14.5" customHeight="1" x14ac:dyDescent="0.35">
      <c r="A678" t="s">
        <v>709</v>
      </c>
      <c r="B678">
        <v>2002</v>
      </c>
      <c r="C678" t="s">
        <v>9</v>
      </c>
      <c r="D678">
        <v>22</v>
      </c>
      <c r="E678" s="7">
        <f t="shared" si="20"/>
        <v>37459</v>
      </c>
      <c r="F678" s="7" t="str">
        <f t="shared" si="21"/>
        <v>20Years</v>
      </c>
      <c r="G678">
        <v>0</v>
      </c>
      <c r="H678" s="14">
        <v>5816.58</v>
      </c>
      <c r="I678" t="s">
        <v>10</v>
      </c>
      <c r="J678" t="s">
        <v>10</v>
      </c>
      <c r="K678" t="s">
        <v>534</v>
      </c>
    </row>
    <row r="679" spans="1:11" ht="14.5" customHeight="1" x14ac:dyDescent="0.35">
      <c r="A679" t="s">
        <v>710</v>
      </c>
      <c r="B679">
        <v>1971</v>
      </c>
      <c r="C679" t="s">
        <v>19</v>
      </c>
      <c r="D679">
        <v>27</v>
      </c>
      <c r="E679" s="7">
        <f t="shared" si="20"/>
        <v>26203</v>
      </c>
      <c r="F679" s="7" t="str">
        <f t="shared" si="21"/>
        <v>51Years</v>
      </c>
      <c r="G679">
        <v>0</v>
      </c>
      <c r="H679" s="14">
        <v>5832.6</v>
      </c>
      <c r="I679" t="s">
        <v>10</v>
      </c>
      <c r="J679" t="s">
        <v>11</v>
      </c>
      <c r="K679" t="s">
        <v>22</v>
      </c>
    </row>
    <row r="680" spans="1:11" ht="14.5" customHeight="1" x14ac:dyDescent="0.35">
      <c r="A680" t="s">
        <v>711</v>
      </c>
      <c r="B680">
        <v>1987</v>
      </c>
      <c r="C680" t="s">
        <v>9</v>
      </c>
      <c r="D680">
        <v>27</v>
      </c>
      <c r="E680" s="7">
        <f t="shared" si="20"/>
        <v>31985</v>
      </c>
      <c r="F680" s="7" t="str">
        <f t="shared" si="21"/>
        <v>35Years</v>
      </c>
      <c r="G680">
        <v>2</v>
      </c>
      <c r="H680" s="14">
        <v>5836.52</v>
      </c>
      <c r="I680" t="s">
        <v>10</v>
      </c>
      <c r="J680" t="s">
        <v>11</v>
      </c>
      <c r="K680" t="s">
        <v>12</v>
      </c>
    </row>
    <row r="681" spans="1:11" ht="14.5" customHeight="1" x14ac:dyDescent="0.35">
      <c r="A681" t="s">
        <v>712</v>
      </c>
      <c r="B681">
        <v>1995</v>
      </c>
      <c r="C681" t="s">
        <v>34</v>
      </c>
      <c r="D681">
        <v>20</v>
      </c>
      <c r="E681" s="7">
        <f t="shared" si="20"/>
        <v>34931</v>
      </c>
      <c r="F681" s="7" t="str">
        <f t="shared" si="21"/>
        <v>27Years</v>
      </c>
      <c r="G681">
        <v>0</v>
      </c>
      <c r="H681" s="14">
        <v>5843.99</v>
      </c>
      <c r="I681" t="s">
        <v>10</v>
      </c>
      <c r="J681" t="s">
        <v>10</v>
      </c>
      <c r="K681" t="s">
        <v>199</v>
      </c>
    </row>
    <row r="682" spans="1:11" ht="14.5" customHeight="1" x14ac:dyDescent="0.35">
      <c r="A682" t="s">
        <v>713</v>
      </c>
      <c r="B682">
        <v>1987</v>
      </c>
      <c r="C682" t="s">
        <v>19</v>
      </c>
      <c r="D682">
        <v>30</v>
      </c>
      <c r="E682" s="7">
        <f t="shared" si="20"/>
        <v>32050</v>
      </c>
      <c r="F682" s="7" t="str">
        <f t="shared" si="21"/>
        <v>35Years</v>
      </c>
      <c r="G682">
        <v>2</v>
      </c>
      <c r="H682" s="14">
        <v>5846.92</v>
      </c>
      <c r="I682" t="s">
        <v>10</v>
      </c>
      <c r="J682" t="s">
        <v>10</v>
      </c>
      <c r="K682" t="s">
        <v>12</v>
      </c>
    </row>
    <row r="683" spans="1:11" ht="14.5" customHeight="1" x14ac:dyDescent="0.35">
      <c r="A683" t="s">
        <v>714</v>
      </c>
      <c r="B683">
        <v>1985</v>
      </c>
      <c r="C683" t="s">
        <v>17</v>
      </c>
      <c r="D683">
        <v>18</v>
      </c>
      <c r="E683" s="7">
        <f t="shared" si="20"/>
        <v>31216</v>
      </c>
      <c r="F683" s="7" t="str">
        <f t="shared" si="21"/>
        <v>37Years</v>
      </c>
      <c r="G683">
        <v>3</v>
      </c>
      <c r="H683" s="14">
        <v>5847.24</v>
      </c>
      <c r="I683" t="s">
        <v>10</v>
      </c>
      <c r="J683" t="s">
        <v>15</v>
      </c>
      <c r="K683" t="s">
        <v>12</v>
      </c>
    </row>
    <row r="684" spans="1:11" ht="14.5" customHeight="1" x14ac:dyDescent="0.35">
      <c r="A684" t="s">
        <v>715</v>
      </c>
      <c r="B684">
        <v>1984</v>
      </c>
      <c r="C684" t="s">
        <v>14</v>
      </c>
      <c r="D684">
        <v>22</v>
      </c>
      <c r="E684" s="7">
        <f t="shared" si="20"/>
        <v>31008</v>
      </c>
      <c r="F684" s="7" t="str">
        <f t="shared" si="21"/>
        <v>38Years</v>
      </c>
      <c r="G684">
        <v>1</v>
      </c>
      <c r="H684" s="14">
        <v>5855.9</v>
      </c>
      <c r="I684" t="s">
        <v>10</v>
      </c>
      <c r="J684" t="s">
        <v>11</v>
      </c>
      <c r="K684" t="s">
        <v>22</v>
      </c>
    </row>
    <row r="685" spans="1:11" ht="14.5" customHeight="1" x14ac:dyDescent="0.35">
      <c r="A685" t="s">
        <v>716</v>
      </c>
      <c r="B685">
        <v>1993</v>
      </c>
      <c r="C685" t="s">
        <v>36</v>
      </c>
      <c r="D685">
        <v>19</v>
      </c>
      <c r="E685" s="7">
        <f t="shared" si="20"/>
        <v>34261</v>
      </c>
      <c r="F685" s="7" t="str">
        <f t="shared" si="21"/>
        <v>29Years</v>
      </c>
      <c r="G685">
        <v>0</v>
      </c>
      <c r="H685" s="14">
        <v>5877.02</v>
      </c>
      <c r="I685" t="s">
        <v>10</v>
      </c>
      <c r="J685" t="s">
        <v>10</v>
      </c>
      <c r="K685" t="s">
        <v>299</v>
      </c>
    </row>
    <row r="686" spans="1:11" ht="14.5" customHeight="1" x14ac:dyDescent="0.35">
      <c r="A686" t="s">
        <v>717</v>
      </c>
      <c r="B686">
        <v>1982</v>
      </c>
      <c r="C686" t="s">
        <v>9</v>
      </c>
      <c r="D686">
        <v>8</v>
      </c>
      <c r="E686" s="7">
        <f t="shared" si="20"/>
        <v>30140</v>
      </c>
      <c r="F686" s="7" t="str">
        <f t="shared" si="21"/>
        <v>40Years</v>
      </c>
      <c r="G686">
        <v>0</v>
      </c>
      <c r="H686" s="14">
        <v>5910.94</v>
      </c>
      <c r="I686" t="s">
        <v>10</v>
      </c>
      <c r="J686" t="s">
        <v>15</v>
      </c>
      <c r="K686" t="s">
        <v>41</v>
      </c>
    </row>
    <row r="687" spans="1:11" ht="14.5" customHeight="1" x14ac:dyDescent="0.35">
      <c r="A687" t="s">
        <v>718</v>
      </c>
      <c r="B687">
        <v>1982</v>
      </c>
      <c r="C687" t="s">
        <v>29</v>
      </c>
      <c r="D687">
        <v>21</v>
      </c>
      <c r="E687" s="7">
        <f t="shared" si="20"/>
        <v>30306</v>
      </c>
      <c r="F687" s="7" t="str">
        <f t="shared" si="21"/>
        <v>40Years</v>
      </c>
      <c r="G687">
        <v>0</v>
      </c>
      <c r="H687" s="14">
        <v>5920.1</v>
      </c>
      <c r="I687" t="s">
        <v>10</v>
      </c>
      <c r="J687" t="s">
        <v>15</v>
      </c>
      <c r="K687" t="s">
        <v>12</v>
      </c>
    </row>
    <row r="688" spans="1:11" ht="14.5" customHeight="1" x14ac:dyDescent="0.35">
      <c r="A688" t="s">
        <v>719</v>
      </c>
      <c r="B688">
        <v>1987</v>
      </c>
      <c r="C688" t="s">
        <v>9</v>
      </c>
      <c r="D688">
        <v>29</v>
      </c>
      <c r="E688" s="7">
        <f t="shared" si="20"/>
        <v>31987</v>
      </c>
      <c r="F688" s="7" t="str">
        <f t="shared" si="21"/>
        <v>35Years</v>
      </c>
      <c r="G688">
        <v>3</v>
      </c>
      <c r="H688" s="14">
        <v>5926.85</v>
      </c>
      <c r="I688" t="s">
        <v>11</v>
      </c>
      <c r="J688" t="s">
        <v>11</v>
      </c>
      <c r="K688" t="s">
        <v>41</v>
      </c>
    </row>
    <row r="689" spans="1:11" ht="14.5" customHeight="1" x14ac:dyDescent="0.35">
      <c r="A689" t="s">
        <v>720</v>
      </c>
      <c r="B689">
        <v>1993</v>
      </c>
      <c r="C689" t="s">
        <v>34</v>
      </c>
      <c r="D689">
        <v>13</v>
      </c>
      <c r="E689" s="7">
        <f t="shared" si="20"/>
        <v>34194</v>
      </c>
      <c r="F689" s="7" t="str">
        <f t="shared" si="21"/>
        <v>29Years</v>
      </c>
      <c r="G689">
        <v>0</v>
      </c>
      <c r="H689" s="14">
        <v>5926.93</v>
      </c>
      <c r="I689" t="s">
        <v>10</v>
      </c>
      <c r="J689" t="s">
        <v>10</v>
      </c>
      <c r="K689" t="s">
        <v>199</v>
      </c>
    </row>
    <row r="690" spans="1:11" ht="14.5" customHeight="1" x14ac:dyDescent="0.35">
      <c r="A690" t="s">
        <v>721</v>
      </c>
      <c r="B690">
        <v>1994</v>
      </c>
      <c r="C690" t="s">
        <v>9</v>
      </c>
      <c r="D690">
        <v>30</v>
      </c>
      <c r="E690" s="7">
        <f t="shared" si="20"/>
        <v>34545</v>
      </c>
      <c r="F690" s="7" t="str">
        <f t="shared" si="21"/>
        <v>28Years</v>
      </c>
      <c r="G690">
        <v>0</v>
      </c>
      <c r="H690" s="14">
        <v>5927.65</v>
      </c>
      <c r="I690" t="s">
        <v>10</v>
      </c>
      <c r="J690" t="s">
        <v>15</v>
      </c>
      <c r="K690" t="s">
        <v>22</v>
      </c>
    </row>
    <row r="691" spans="1:11" ht="14.5" customHeight="1" x14ac:dyDescent="0.35">
      <c r="A691" t="s">
        <v>722</v>
      </c>
      <c r="B691">
        <v>1987</v>
      </c>
      <c r="C691" t="s">
        <v>9</v>
      </c>
      <c r="D691">
        <v>14</v>
      </c>
      <c r="E691" s="7">
        <f t="shared" si="20"/>
        <v>31972</v>
      </c>
      <c r="F691" s="7" t="str">
        <f t="shared" si="21"/>
        <v>35Years</v>
      </c>
      <c r="G691">
        <v>3</v>
      </c>
      <c r="H691" s="14">
        <v>5934.38</v>
      </c>
      <c r="I691" t="s">
        <v>11</v>
      </c>
      <c r="J691" t="s">
        <v>10</v>
      </c>
      <c r="K691" t="s">
        <v>12</v>
      </c>
    </row>
    <row r="692" spans="1:11" ht="14.5" customHeight="1" x14ac:dyDescent="0.35">
      <c r="A692" t="s">
        <v>723</v>
      </c>
      <c r="B692">
        <v>2003</v>
      </c>
      <c r="C692" t="s">
        <v>34</v>
      </c>
      <c r="D692">
        <v>13</v>
      </c>
      <c r="E692" s="7">
        <f t="shared" si="20"/>
        <v>37846</v>
      </c>
      <c r="F692" s="7" t="str">
        <f t="shared" si="21"/>
        <v>19Years</v>
      </c>
      <c r="G692">
        <v>0</v>
      </c>
      <c r="H692" s="14">
        <v>5957.35</v>
      </c>
      <c r="I692" t="s">
        <v>10</v>
      </c>
      <c r="J692" t="s">
        <v>10</v>
      </c>
      <c r="K692" t="s">
        <v>22</v>
      </c>
    </row>
    <row r="693" spans="1:11" ht="14.5" customHeight="1" x14ac:dyDescent="0.35">
      <c r="A693" t="s">
        <v>724</v>
      </c>
      <c r="B693">
        <v>2004</v>
      </c>
      <c r="C693" t="s">
        <v>9</v>
      </c>
      <c r="D693">
        <v>15</v>
      </c>
      <c r="E693" s="7">
        <f t="shared" si="20"/>
        <v>38183</v>
      </c>
      <c r="F693" s="7" t="str">
        <f t="shared" si="21"/>
        <v>18Years</v>
      </c>
      <c r="G693">
        <v>0</v>
      </c>
      <c r="H693" s="14">
        <v>5960.91</v>
      </c>
      <c r="I693" t="s">
        <v>10</v>
      </c>
      <c r="J693" t="s">
        <v>15</v>
      </c>
      <c r="K693" t="s">
        <v>534</v>
      </c>
    </row>
    <row r="694" spans="1:11" ht="14.5" customHeight="1" x14ac:dyDescent="0.35">
      <c r="A694" t="s">
        <v>725</v>
      </c>
      <c r="B694">
        <v>1980</v>
      </c>
      <c r="C694" t="s">
        <v>34</v>
      </c>
      <c r="D694">
        <v>5</v>
      </c>
      <c r="E694" s="7">
        <f t="shared" si="20"/>
        <v>29438</v>
      </c>
      <c r="F694" s="7" t="str">
        <f t="shared" si="21"/>
        <v>42Years</v>
      </c>
      <c r="G694">
        <v>0</v>
      </c>
      <c r="H694" s="14">
        <v>5966.89</v>
      </c>
      <c r="I694" t="s">
        <v>10</v>
      </c>
      <c r="J694" t="s">
        <v>11</v>
      </c>
      <c r="K694" t="s">
        <v>12</v>
      </c>
    </row>
    <row r="695" spans="1:11" ht="14.5" customHeight="1" x14ac:dyDescent="0.35">
      <c r="A695" t="s">
        <v>726</v>
      </c>
      <c r="B695">
        <v>1980</v>
      </c>
      <c r="C695" t="s">
        <v>9</v>
      </c>
      <c r="D695">
        <v>21</v>
      </c>
      <c r="E695" s="7">
        <f t="shared" si="20"/>
        <v>29423</v>
      </c>
      <c r="F695" s="7" t="str">
        <f t="shared" si="21"/>
        <v>42Years</v>
      </c>
      <c r="G695">
        <v>0</v>
      </c>
      <c r="H695" s="14">
        <v>5969.72</v>
      </c>
      <c r="I695" t="s">
        <v>11</v>
      </c>
      <c r="J695" t="s">
        <v>11</v>
      </c>
      <c r="K695" t="s">
        <v>41</v>
      </c>
    </row>
    <row r="696" spans="1:11" ht="14.5" customHeight="1" x14ac:dyDescent="0.35">
      <c r="A696" t="s">
        <v>727</v>
      </c>
      <c r="B696">
        <v>1989</v>
      </c>
      <c r="C696" t="s">
        <v>9</v>
      </c>
      <c r="D696">
        <v>22</v>
      </c>
      <c r="E696" s="7">
        <f t="shared" si="20"/>
        <v>32711</v>
      </c>
      <c r="F696" s="7" t="str">
        <f t="shared" si="21"/>
        <v>33Years</v>
      </c>
      <c r="G696">
        <v>3</v>
      </c>
      <c r="H696" s="14">
        <v>5972.38</v>
      </c>
      <c r="I696" t="s">
        <v>10</v>
      </c>
      <c r="J696" t="s">
        <v>10</v>
      </c>
      <c r="K696" t="s">
        <v>41</v>
      </c>
    </row>
    <row r="697" spans="1:11" ht="14.5" customHeight="1" x14ac:dyDescent="0.35">
      <c r="A697" t="s">
        <v>728</v>
      </c>
      <c r="B697">
        <v>1984</v>
      </c>
      <c r="C697" t="s">
        <v>19</v>
      </c>
      <c r="D697">
        <v>19</v>
      </c>
      <c r="E697" s="7">
        <f t="shared" si="20"/>
        <v>30944</v>
      </c>
      <c r="F697" s="7" t="str">
        <f t="shared" si="21"/>
        <v>38Years</v>
      </c>
      <c r="G697">
        <v>1</v>
      </c>
      <c r="H697" s="14">
        <v>5974.38</v>
      </c>
      <c r="I697" t="s">
        <v>10</v>
      </c>
      <c r="J697" t="s">
        <v>11</v>
      </c>
      <c r="K697" t="s">
        <v>12</v>
      </c>
    </row>
    <row r="698" spans="1:11" ht="14.5" customHeight="1" x14ac:dyDescent="0.35">
      <c r="A698" t="s">
        <v>729</v>
      </c>
      <c r="B698">
        <v>1984</v>
      </c>
      <c r="C698" t="s">
        <v>14</v>
      </c>
      <c r="D698">
        <v>11</v>
      </c>
      <c r="E698" s="7">
        <f t="shared" si="20"/>
        <v>30997</v>
      </c>
      <c r="F698" s="7" t="str">
        <f t="shared" si="21"/>
        <v>38Years</v>
      </c>
      <c r="G698">
        <v>1</v>
      </c>
      <c r="H698" s="14">
        <v>5976.83</v>
      </c>
      <c r="I698" t="s">
        <v>10</v>
      </c>
      <c r="J698" t="s">
        <v>10</v>
      </c>
      <c r="K698" t="s">
        <v>12</v>
      </c>
    </row>
    <row r="699" spans="1:11" ht="14.5" customHeight="1" x14ac:dyDescent="0.35">
      <c r="A699" t="s">
        <v>730</v>
      </c>
      <c r="B699">
        <v>1970</v>
      </c>
      <c r="C699" t="s">
        <v>17</v>
      </c>
      <c r="D699">
        <v>25</v>
      </c>
      <c r="E699" s="7">
        <f t="shared" si="20"/>
        <v>25744</v>
      </c>
      <c r="F699" s="7" t="str">
        <f t="shared" si="21"/>
        <v>52Years</v>
      </c>
      <c r="G699">
        <v>0</v>
      </c>
      <c r="H699" s="14">
        <v>5979.66</v>
      </c>
      <c r="I699" t="s">
        <v>10</v>
      </c>
      <c r="J699" t="s">
        <v>11</v>
      </c>
      <c r="K699" t="s">
        <v>12</v>
      </c>
    </row>
    <row r="700" spans="1:11" ht="14.5" customHeight="1" x14ac:dyDescent="0.35">
      <c r="A700" t="s">
        <v>731</v>
      </c>
      <c r="B700">
        <v>1980</v>
      </c>
      <c r="C700" t="s">
        <v>36</v>
      </c>
      <c r="D700">
        <v>10</v>
      </c>
      <c r="E700" s="7">
        <f t="shared" si="20"/>
        <v>29504</v>
      </c>
      <c r="F700" s="7" t="str">
        <f t="shared" si="21"/>
        <v>42Years</v>
      </c>
      <c r="G700">
        <v>0</v>
      </c>
      <c r="H700" s="14">
        <v>5979.73</v>
      </c>
      <c r="I700" t="s">
        <v>10</v>
      </c>
      <c r="J700" t="s">
        <v>10</v>
      </c>
      <c r="K700" t="s">
        <v>41</v>
      </c>
    </row>
    <row r="701" spans="1:11" ht="14.5" customHeight="1" x14ac:dyDescent="0.35">
      <c r="A701" t="s">
        <v>732</v>
      </c>
      <c r="B701">
        <v>1974</v>
      </c>
      <c r="C701" t="s">
        <v>36</v>
      </c>
      <c r="D701">
        <v>11</v>
      </c>
      <c r="E701" s="7">
        <f t="shared" si="20"/>
        <v>27313</v>
      </c>
      <c r="F701" s="7" t="str">
        <f t="shared" si="21"/>
        <v>48Years</v>
      </c>
      <c r="G701">
        <v>0</v>
      </c>
      <c r="H701" s="14">
        <v>5979.99</v>
      </c>
      <c r="I701" t="s">
        <v>10</v>
      </c>
      <c r="J701" t="s">
        <v>11</v>
      </c>
      <c r="K701" t="s">
        <v>12</v>
      </c>
    </row>
    <row r="702" spans="1:11" ht="14.5" customHeight="1" x14ac:dyDescent="0.35">
      <c r="A702" t="s">
        <v>733</v>
      </c>
      <c r="B702">
        <v>1988</v>
      </c>
      <c r="C702" t="s">
        <v>17</v>
      </c>
      <c r="D702">
        <v>10</v>
      </c>
      <c r="E702" s="7">
        <f t="shared" si="20"/>
        <v>32304</v>
      </c>
      <c r="F702" s="7" t="str">
        <f t="shared" si="21"/>
        <v>34Years</v>
      </c>
      <c r="G702">
        <v>2</v>
      </c>
      <c r="H702" s="14">
        <v>5989.52</v>
      </c>
      <c r="I702" t="s">
        <v>10</v>
      </c>
      <c r="J702" t="s">
        <v>15</v>
      </c>
      <c r="K702" t="s">
        <v>22</v>
      </c>
    </row>
    <row r="703" spans="1:11" ht="14.5" customHeight="1" x14ac:dyDescent="0.35">
      <c r="A703" t="s">
        <v>734</v>
      </c>
      <c r="B703">
        <v>1974</v>
      </c>
      <c r="C703" t="s">
        <v>34</v>
      </c>
      <c r="D703">
        <v>17</v>
      </c>
      <c r="E703" s="7">
        <f t="shared" si="20"/>
        <v>27258</v>
      </c>
      <c r="F703" s="7" t="str">
        <f t="shared" si="21"/>
        <v>48Years</v>
      </c>
      <c r="G703">
        <v>0</v>
      </c>
      <c r="H703" s="14">
        <v>5990.17</v>
      </c>
      <c r="I703" t="s">
        <v>10</v>
      </c>
      <c r="J703" t="s">
        <v>10</v>
      </c>
      <c r="K703" t="s">
        <v>12</v>
      </c>
    </row>
    <row r="704" spans="1:11" ht="14.5" customHeight="1" x14ac:dyDescent="0.35">
      <c r="A704" t="s">
        <v>735</v>
      </c>
      <c r="B704">
        <v>1980</v>
      </c>
      <c r="C704" t="s">
        <v>34</v>
      </c>
      <c r="D704">
        <v>8</v>
      </c>
      <c r="E704" s="7">
        <f t="shared" si="20"/>
        <v>29441</v>
      </c>
      <c r="F704" s="7" t="str">
        <f t="shared" si="21"/>
        <v>42Years</v>
      </c>
      <c r="G704">
        <v>2</v>
      </c>
      <c r="H704" s="14">
        <v>5993.62</v>
      </c>
      <c r="I704" t="s">
        <v>10</v>
      </c>
      <c r="J704" t="s">
        <v>11</v>
      </c>
      <c r="K704" t="s">
        <v>12</v>
      </c>
    </row>
    <row r="705" spans="1:11" ht="14.5" customHeight="1" x14ac:dyDescent="0.35">
      <c r="A705" t="s">
        <v>736</v>
      </c>
      <c r="B705">
        <v>1989</v>
      </c>
      <c r="C705" t="s">
        <v>34</v>
      </c>
      <c r="D705">
        <v>16</v>
      </c>
      <c r="E705" s="7">
        <f t="shared" si="20"/>
        <v>32736</v>
      </c>
      <c r="F705" s="7" t="str">
        <f t="shared" si="21"/>
        <v>33Years</v>
      </c>
      <c r="G705">
        <v>4</v>
      </c>
      <c r="H705" s="14">
        <v>6059.17</v>
      </c>
      <c r="I705" t="s">
        <v>10</v>
      </c>
      <c r="J705" t="s">
        <v>15</v>
      </c>
      <c r="K705" t="s">
        <v>41</v>
      </c>
    </row>
    <row r="706" spans="1:11" ht="14.5" customHeight="1" x14ac:dyDescent="0.35">
      <c r="A706" t="s">
        <v>737</v>
      </c>
      <c r="B706">
        <v>1996</v>
      </c>
      <c r="C706" t="s">
        <v>9</v>
      </c>
      <c r="D706">
        <v>28</v>
      </c>
      <c r="E706" s="7">
        <f t="shared" si="20"/>
        <v>35274</v>
      </c>
      <c r="F706" s="7" t="str">
        <f t="shared" si="21"/>
        <v>26Years</v>
      </c>
      <c r="G706">
        <v>0</v>
      </c>
      <c r="H706" s="14">
        <v>6061.8</v>
      </c>
      <c r="I706" t="s">
        <v>10</v>
      </c>
      <c r="J706" t="s">
        <v>11</v>
      </c>
      <c r="K706" t="s">
        <v>22</v>
      </c>
    </row>
    <row r="707" spans="1:11" ht="14.5" customHeight="1" x14ac:dyDescent="0.35">
      <c r="A707" t="s">
        <v>738</v>
      </c>
      <c r="B707">
        <v>1994</v>
      </c>
      <c r="C707" t="s">
        <v>14</v>
      </c>
      <c r="D707">
        <v>8</v>
      </c>
      <c r="E707" s="7">
        <f t="shared" ref="E707:E770" si="22">DATE(B707,MONTH(1&amp;C707),D707)</f>
        <v>34646</v>
      </c>
      <c r="F707" s="7" t="str">
        <f t="shared" ref="F707:F770" si="23">DATEDIF(E707, "2023-6-8", "Y") &amp; "Years"</f>
        <v>28Years</v>
      </c>
      <c r="G707">
        <v>0</v>
      </c>
      <c r="H707" s="14">
        <v>6064.37</v>
      </c>
      <c r="I707" t="s">
        <v>10</v>
      </c>
      <c r="J707" t="s">
        <v>10</v>
      </c>
      <c r="K707" t="s">
        <v>41</v>
      </c>
    </row>
    <row r="708" spans="1:11" ht="14.5" customHeight="1" x14ac:dyDescent="0.35">
      <c r="A708" t="s">
        <v>739</v>
      </c>
      <c r="B708">
        <v>1984</v>
      </c>
      <c r="C708" t="s">
        <v>19</v>
      </c>
      <c r="D708">
        <v>21</v>
      </c>
      <c r="E708" s="7">
        <f t="shared" si="22"/>
        <v>30946</v>
      </c>
      <c r="F708" s="7" t="str">
        <f t="shared" si="23"/>
        <v>38Years</v>
      </c>
      <c r="G708">
        <v>1</v>
      </c>
      <c r="H708" s="14">
        <v>6067.13</v>
      </c>
      <c r="I708" t="s">
        <v>11</v>
      </c>
      <c r="J708" t="s">
        <v>15</v>
      </c>
      <c r="K708" t="s">
        <v>167</v>
      </c>
    </row>
    <row r="709" spans="1:11" ht="14.5" customHeight="1" x14ac:dyDescent="0.35">
      <c r="A709" t="s">
        <v>740</v>
      </c>
      <c r="B709">
        <v>1979</v>
      </c>
      <c r="C709" t="s">
        <v>34</v>
      </c>
      <c r="D709">
        <v>8</v>
      </c>
      <c r="E709" s="7">
        <f t="shared" si="22"/>
        <v>29075</v>
      </c>
      <c r="F709" s="7" t="str">
        <f t="shared" si="23"/>
        <v>43Years</v>
      </c>
      <c r="G709">
        <v>2</v>
      </c>
      <c r="H709" s="14">
        <v>6074.37</v>
      </c>
      <c r="I709" t="s">
        <v>10</v>
      </c>
      <c r="J709" t="s">
        <v>10</v>
      </c>
      <c r="K709" t="s">
        <v>22</v>
      </c>
    </row>
    <row r="710" spans="1:11" ht="14.5" customHeight="1" x14ac:dyDescent="0.35">
      <c r="A710" t="s">
        <v>741</v>
      </c>
      <c r="B710">
        <v>1984</v>
      </c>
      <c r="C710" t="s">
        <v>36</v>
      </c>
      <c r="D710">
        <v>14</v>
      </c>
      <c r="E710" s="7">
        <f t="shared" si="22"/>
        <v>30969</v>
      </c>
      <c r="F710" s="7" t="str">
        <f t="shared" si="23"/>
        <v>38Years</v>
      </c>
      <c r="G710">
        <v>1</v>
      </c>
      <c r="H710" s="14">
        <v>6079.67</v>
      </c>
      <c r="I710" t="s">
        <v>15</v>
      </c>
      <c r="J710" t="s">
        <v>15</v>
      </c>
      <c r="K710" t="s">
        <v>275</v>
      </c>
    </row>
    <row r="711" spans="1:11" ht="14.5" customHeight="1" x14ac:dyDescent="0.35">
      <c r="A711" t="s">
        <v>742</v>
      </c>
      <c r="B711">
        <v>1984</v>
      </c>
      <c r="C711" t="s">
        <v>9</v>
      </c>
      <c r="D711">
        <v>25</v>
      </c>
      <c r="E711" s="7">
        <f t="shared" si="22"/>
        <v>30888</v>
      </c>
      <c r="F711" s="7" t="str">
        <f t="shared" si="23"/>
        <v>38Years</v>
      </c>
      <c r="G711">
        <v>2</v>
      </c>
      <c r="H711" s="14">
        <v>6082.41</v>
      </c>
      <c r="I711" t="s">
        <v>15</v>
      </c>
      <c r="J711" t="s">
        <v>10</v>
      </c>
      <c r="K711" t="s">
        <v>41</v>
      </c>
    </row>
    <row r="712" spans="1:11" ht="14.5" customHeight="1" x14ac:dyDescent="0.35">
      <c r="A712" t="s">
        <v>743</v>
      </c>
      <c r="B712">
        <v>1970</v>
      </c>
      <c r="C712" t="s">
        <v>17</v>
      </c>
      <c r="D712">
        <v>9</v>
      </c>
      <c r="E712" s="7">
        <f t="shared" si="22"/>
        <v>25728</v>
      </c>
      <c r="F712" s="7" t="str">
        <f t="shared" si="23"/>
        <v>52Years</v>
      </c>
      <c r="G712">
        <v>0</v>
      </c>
      <c r="H712" s="14">
        <v>6098.38</v>
      </c>
      <c r="I712" t="s">
        <v>10</v>
      </c>
      <c r="J712" t="s">
        <v>10</v>
      </c>
      <c r="K712" t="s">
        <v>12</v>
      </c>
    </row>
    <row r="713" spans="1:11" ht="14.5" customHeight="1" x14ac:dyDescent="0.35">
      <c r="A713" t="s">
        <v>744</v>
      </c>
      <c r="B713">
        <v>1995</v>
      </c>
      <c r="C713" t="s">
        <v>19</v>
      </c>
      <c r="D713">
        <v>9</v>
      </c>
      <c r="E713" s="7">
        <f t="shared" si="22"/>
        <v>34951</v>
      </c>
      <c r="F713" s="7" t="str">
        <f t="shared" si="23"/>
        <v>27Years</v>
      </c>
      <c r="G713">
        <v>0</v>
      </c>
      <c r="H713" s="14">
        <v>6111.95</v>
      </c>
      <c r="I713" t="s">
        <v>10</v>
      </c>
      <c r="J713" t="s">
        <v>11</v>
      </c>
      <c r="K713" t="s">
        <v>534</v>
      </c>
    </row>
    <row r="714" spans="1:11" ht="14.5" customHeight="1" x14ac:dyDescent="0.35">
      <c r="A714" t="s">
        <v>745</v>
      </c>
      <c r="B714">
        <v>1985</v>
      </c>
      <c r="C714" t="s">
        <v>9</v>
      </c>
      <c r="D714">
        <v>21</v>
      </c>
      <c r="E714" s="7">
        <f t="shared" si="22"/>
        <v>31249</v>
      </c>
      <c r="F714" s="7" t="str">
        <f t="shared" si="23"/>
        <v>37Years</v>
      </c>
      <c r="G714">
        <v>1</v>
      </c>
      <c r="H714" s="14">
        <v>6112.35</v>
      </c>
      <c r="I714" t="s">
        <v>10</v>
      </c>
      <c r="J714" t="s">
        <v>15</v>
      </c>
      <c r="K714" t="s">
        <v>22</v>
      </c>
    </row>
    <row r="715" spans="1:11" ht="14.5" customHeight="1" x14ac:dyDescent="0.35">
      <c r="A715" t="s">
        <v>746</v>
      </c>
      <c r="B715">
        <v>1991</v>
      </c>
      <c r="C715" t="s">
        <v>9</v>
      </c>
      <c r="D715">
        <v>25</v>
      </c>
      <c r="E715" s="7">
        <f t="shared" si="22"/>
        <v>33444</v>
      </c>
      <c r="F715" s="7" t="str">
        <f t="shared" si="23"/>
        <v>31Years</v>
      </c>
      <c r="G715">
        <v>3</v>
      </c>
      <c r="H715" s="14">
        <v>6113.23</v>
      </c>
      <c r="I715" t="s">
        <v>10</v>
      </c>
      <c r="J715" t="s">
        <v>10</v>
      </c>
      <c r="K715" t="s">
        <v>246</v>
      </c>
    </row>
    <row r="716" spans="1:11" ht="14.5" customHeight="1" x14ac:dyDescent="0.35">
      <c r="A716" t="s">
        <v>747</v>
      </c>
      <c r="B716">
        <v>1983</v>
      </c>
      <c r="C716" t="s">
        <v>34</v>
      </c>
      <c r="D716">
        <v>11</v>
      </c>
      <c r="E716" s="7">
        <f t="shared" si="22"/>
        <v>30539</v>
      </c>
      <c r="F716" s="7" t="str">
        <f t="shared" si="23"/>
        <v>39Years</v>
      </c>
      <c r="G716">
        <v>1</v>
      </c>
      <c r="H716" s="14">
        <v>6117.49</v>
      </c>
      <c r="I716" t="s">
        <v>10</v>
      </c>
      <c r="J716" t="s">
        <v>11</v>
      </c>
      <c r="K716" t="s">
        <v>22</v>
      </c>
    </row>
    <row r="717" spans="1:11" ht="14.5" customHeight="1" x14ac:dyDescent="0.35">
      <c r="A717" t="s">
        <v>748</v>
      </c>
      <c r="B717">
        <v>1983</v>
      </c>
      <c r="C717" t="s">
        <v>14</v>
      </c>
      <c r="D717">
        <v>16</v>
      </c>
      <c r="E717" s="7">
        <f t="shared" si="22"/>
        <v>30636</v>
      </c>
      <c r="F717" s="7" t="str">
        <f t="shared" si="23"/>
        <v>39Years</v>
      </c>
      <c r="G717">
        <v>1</v>
      </c>
      <c r="H717" s="14">
        <v>6123.57</v>
      </c>
      <c r="I717" t="s">
        <v>11</v>
      </c>
      <c r="J717" t="s">
        <v>10</v>
      </c>
      <c r="K717" t="s">
        <v>22</v>
      </c>
    </row>
    <row r="718" spans="1:11" ht="14.5" customHeight="1" x14ac:dyDescent="0.35">
      <c r="A718" t="s">
        <v>749</v>
      </c>
      <c r="B718">
        <v>1990</v>
      </c>
      <c r="C718" t="s">
        <v>34</v>
      </c>
      <c r="D718">
        <v>18</v>
      </c>
      <c r="E718" s="7">
        <f t="shared" si="22"/>
        <v>33103</v>
      </c>
      <c r="F718" s="7" t="str">
        <f t="shared" si="23"/>
        <v>32Years</v>
      </c>
      <c r="G718">
        <v>3</v>
      </c>
      <c r="H718" s="14">
        <v>6128.8</v>
      </c>
      <c r="I718" t="s">
        <v>10</v>
      </c>
      <c r="J718" t="s">
        <v>11</v>
      </c>
      <c r="K718" t="s">
        <v>22</v>
      </c>
    </row>
    <row r="719" spans="1:11" ht="14.5" customHeight="1" x14ac:dyDescent="0.35">
      <c r="A719" t="s">
        <v>750</v>
      </c>
      <c r="B719">
        <v>1969</v>
      </c>
      <c r="C719" t="s">
        <v>14</v>
      </c>
      <c r="D719">
        <v>9</v>
      </c>
      <c r="E719" s="7">
        <f t="shared" si="22"/>
        <v>25516</v>
      </c>
      <c r="F719" s="7" t="str">
        <f t="shared" si="23"/>
        <v>53Years</v>
      </c>
      <c r="G719">
        <v>0</v>
      </c>
      <c r="H719" s="14">
        <v>6138.5</v>
      </c>
      <c r="I719" t="s">
        <v>10</v>
      </c>
      <c r="J719" t="s">
        <v>10</v>
      </c>
      <c r="K719" t="s">
        <v>41</v>
      </c>
    </row>
    <row r="720" spans="1:11" ht="14.5" customHeight="1" x14ac:dyDescent="0.35">
      <c r="A720" t="s">
        <v>751</v>
      </c>
      <c r="B720">
        <v>1978</v>
      </c>
      <c r="C720" t="s">
        <v>19</v>
      </c>
      <c r="D720">
        <v>5</v>
      </c>
      <c r="E720" s="7">
        <f t="shared" si="22"/>
        <v>28738</v>
      </c>
      <c r="F720" s="7" t="str">
        <f t="shared" si="23"/>
        <v>44Years</v>
      </c>
      <c r="G720">
        <v>2</v>
      </c>
      <c r="H720" s="14">
        <v>6138.58</v>
      </c>
      <c r="I720" t="s">
        <v>10</v>
      </c>
      <c r="J720" t="s">
        <v>15</v>
      </c>
      <c r="K720" t="s">
        <v>12</v>
      </c>
    </row>
    <row r="721" spans="1:11" ht="14.5" customHeight="1" x14ac:dyDescent="0.35">
      <c r="A721" t="s">
        <v>752</v>
      </c>
      <c r="B721">
        <v>1976</v>
      </c>
      <c r="C721" t="s">
        <v>29</v>
      </c>
      <c r="D721">
        <v>12</v>
      </c>
      <c r="E721" s="7">
        <f t="shared" si="22"/>
        <v>28106</v>
      </c>
      <c r="F721" s="7" t="str">
        <f t="shared" si="23"/>
        <v>46Years</v>
      </c>
      <c r="G721">
        <v>2</v>
      </c>
      <c r="H721" s="14">
        <v>6139.14</v>
      </c>
      <c r="I721" t="s">
        <v>10</v>
      </c>
      <c r="J721" t="s">
        <v>11</v>
      </c>
      <c r="K721" t="s">
        <v>12</v>
      </c>
    </row>
    <row r="722" spans="1:11" ht="14.5" customHeight="1" x14ac:dyDescent="0.35">
      <c r="A722" t="s">
        <v>753</v>
      </c>
      <c r="B722">
        <v>1970</v>
      </c>
      <c r="C722" t="s">
        <v>36</v>
      </c>
      <c r="D722">
        <v>14</v>
      </c>
      <c r="E722" s="7">
        <f t="shared" si="22"/>
        <v>25855</v>
      </c>
      <c r="F722" s="7" t="str">
        <f t="shared" si="23"/>
        <v>52Years</v>
      </c>
      <c r="G722">
        <v>0</v>
      </c>
      <c r="H722" s="14">
        <v>6147.12</v>
      </c>
      <c r="I722" t="s">
        <v>10</v>
      </c>
      <c r="J722" t="s">
        <v>11</v>
      </c>
      <c r="K722" t="s">
        <v>22</v>
      </c>
    </row>
    <row r="723" spans="1:11" ht="14.5" customHeight="1" x14ac:dyDescent="0.35">
      <c r="A723" t="s">
        <v>754</v>
      </c>
      <c r="B723">
        <v>1973</v>
      </c>
      <c r="C723" t="s">
        <v>14</v>
      </c>
      <c r="D723">
        <v>6</v>
      </c>
      <c r="E723" s="7">
        <f t="shared" si="22"/>
        <v>26974</v>
      </c>
      <c r="F723" s="7" t="str">
        <f t="shared" si="23"/>
        <v>49Years</v>
      </c>
      <c r="G723">
        <v>0</v>
      </c>
      <c r="H723" s="14">
        <v>6152.05</v>
      </c>
      <c r="I723" t="s">
        <v>10</v>
      </c>
      <c r="J723" t="s">
        <v>11</v>
      </c>
      <c r="K723" t="s">
        <v>12</v>
      </c>
    </row>
    <row r="724" spans="1:11" ht="14.5" customHeight="1" x14ac:dyDescent="0.35">
      <c r="A724" t="s">
        <v>755</v>
      </c>
      <c r="B724">
        <v>1985</v>
      </c>
      <c r="C724" t="s">
        <v>36</v>
      </c>
      <c r="D724">
        <v>15</v>
      </c>
      <c r="E724" s="7">
        <f t="shared" si="22"/>
        <v>31335</v>
      </c>
      <c r="F724" s="7" t="str">
        <f t="shared" si="23"/>
        <v>37Years</v>
      </c>
      <c r="G724">
        <v>3</v>
      </c>
      <c r="H724" s="14">
        <v>6159.57</v>
      </c>
      <c r="I724" t="s">
        <v>10</v>
      </c>
      <c r="J724" t="s">
        <v>15</v>
      </c>
      <c r="K724" t="s">
        <v>22</v>
      </c>
    </row>
    <row r="725" spans="1:11" ht="14.5" customHeight="1" x14ac:dyDescent="0.35">
      <c r="A725" t="s">
        <v>756</v>
      </c>
      <c r="B725">
        <v>1984</v>
      </c>
      <c r="C725" t="s">
        <v>36</v>
      </c>
      <c r="D725">
        <v>6</v>
      </c>
      <c r="E725" s="7">
        <f t="shared" si="22"/>
        <v>30961</v>
      </c>
      <c r="F725" s="7" t="str">
        <f t="shared" si="23"/>
        <v>38Years</v>
      </c>
      <c r="G725">
        <v>3</v>
      </c>
      <c r="H725" s="14">
        <v>6170.96</v>
      </c>
      <c r="I725" t="s">
        <v>10</v>
      </c>
      <c r="J725" t="s">
        <v>15</v>
      </c>
      <c r="K725" t="s">
        <v>12</v>
      </c>
    </row>
    <row r="726" spans="1:11" ht="14.5" customHeight="1" x14ac:dyDescent="0.35">
      <c r="A726" t="s">
        <v>757</v>
      </c>
      <c r="B726">
        <v>1985</v>
      </c>
      <c r="C726" t="s">
        <v>34</v>
      </c>
      <c r="D726">
        <v>9</v>
      </c>
      <c r="E726" s="7">
        <f t="shared" si="22"/>
        <v>31268</v>
      </c>
      <c r="F726" s="7" t="str">
        <f t="shared" si="23"/>
        <v>37Years</v>
      </c>
      <c r="G726">
        <v>3</v>
      </c>
      <c r="H726" s="14">
        <v>6183.32</v>
      </c>
      <c r="I726" t="s">
        <v>10</v>
      </c>
      <c r="J726" t="s">
        <v>10</v>
      </c>
      <c r="K726" t="s">
        <v>22</v>
      </c>
    </row>
    <row r="727" spans="1:11" ht="14.5" customHeight="1" x14ac:dyDescent="0.35">
      <c r="A727" t="s">
        <v>758</v>
      </c>
      <c r="B727">
        <v>1970</v>
      </c>
      <c r="C727" t="s">
        <v>36</v>
      </c>
      <c r="D727">
        <v>5</v>
      </c>
      <c r="E727" s="7">
        <f t="shared" si="22"/>
        <v>25846</v>
      </c>
      <c r="F727" s="7" t="str">
        <f t="shared" si="23"/>
        <v>52Years</v>
      </c>
      <c r="G727">
        <v>0</v>
      </c>
      <c r="H727" s="14">
        <v>6183.46</v>
      </c>
      <c r="I727" t="s">
        <v>10</v>
      </c>
      <c r="J727" t="s">
        <v>10</v>
      </c>
      <c r="K727" t="s">
        <v>22</v>
      </c>
    </row>
    <row r="728" spans="1:11" ht="14.5" customHeight="1" x14ac:dyDescent="0.35">
      <c r="A728" t="s">
        <v>759</v>
      </c>
      <c r="B728">
        <v>1988</v>
      </c>
      <c r="C728" t="s">
        <v>14</v>
      </c>
      <c r="D728">
        <v>1</v>
      </c>
      <c r="E728" s="7">
        <f t="shared" si="22"/>
        <v>32448</v>
      </c>
      <c r="F728" s="7" t="str">
        <f t="shared" si="23"/>
        <v>34Years</v>
      </c>
      <c r="G728">
        <v>3</v>
      </c>
      <c r="H728" s="14">
        <v>6184.3</v>
      </c>
      <c r="I728" t="s">
        <v>10</v>
      </c>
      <c r="J728" t="s">
        <v>11</v>
      </c>
      <c r="K728" t="s">
        <v>12</v>
      </c>
    </row>
    <row r="729" spans="1:11" ht="14.5" customHeight="1" x14ac:dyDescent="0.35">
      <c r="A729" t="s">
        <v>760</v>
      </c>
      <c r="B729">
        <v>1981</v>
      </c>
      <c r="C729" t="s">
        <v>14</v>
      </c>
      <c r="D729">
        <v>22</v>
      </c>
      <c r="E729" s="7">
        <f t="shared" si="22"/>
        <v>29912</v>
      </c>
      <c r="F729" s="7" t="str">
        <f t="shared" si="23"/>
        <v>41Years</v>
      </c>
      <c r="G729">
        <v>0</v>
      </c>
      <c r="H729" s="14">
        <v>6185.32</v>
      </c>
      <c r="I729" t="s">
        <v>10</v>
      </c>
      <c r="J729" t="s">
        <v>15</v>
      </c>
      <c r="K729" t="s">
        <v>12</v>
      </c>
    </row>
    <row r="730" spans="1:11" ht="14.5" customHeight="1" x14ac:dyDescent="0.35">
      <c r="A730" t="s">
        <v>761</v>
      </c>
      <c r="B730">
        <v>1981</v>
      </c>
      <c r="C730" t="s">
        <v>36</v>
      </c>
      <c r="D730">
        <v>1</v>
      </c>
      <c r="E730" s="7">
        <f t="shared" si="22"/>
        <v>29860</v>
      </c>
      <c r="F730" s="7" t="str">
        <f t="shared" si="23"/>
        <v>41Years</v>
      </c>
      <c r="G730">
        <v>0</v>
      </c>
      <c r="H730" s="14">
        <v>6186.13</v>
      </c>
      <c r="I730" t="s">
        <v>10</v>
      </c>
      <c r="J730" t="s">
        <v>11</v>
      </c>
      <c r="K730" t="s">
        <v>41</v>
      </c>
    </row>
    <row r="731" spans="1:11" ht="14.5" customHeight="1" x14ac:dyDescent="0.35">
      <c r="A731" t="s">
        <v>762</v>
      </c>
      <c r="B731">
        <v>1988</v>
      </c>
      <c r="C731" t="s">
        <v>36</v>
      </c>
      <c r="D731">
        <v>23</v>
      </c>
      <c r="E731" s="7">
        <f t="shared" si="22"/>
        <v>32439</v>
      </c>
      <c r="F731" s="7" t="str">
        <f t="shared" si="23"/>
        <v>34Years</v>
      </c>
      <c r="G731">
        <v>3</v>
      </c>
      <c r="H731" s="14">
        <v>6196.45</v>
      </c>
      <c r="I731" t="s">
        <v>10</v>
      </c>
      <c r="J731" t="s">
        <v>15</v>
      </c>
      <c r="K731" t="s">
        <v>41</v>
      </c>
    </row>
    <row r="732" spans="1:11" ht="14.5" customHeight="1" x14ac:dyDescent="0.35">
      <c r="A732" t="s">
        <v>763</v>
      </c>
      <c r="B732">
        <v>1985</v>
      </c>
      <c r="C732" t="s">
        <v>9</v>
      </c>
      <c r="D732">
        <v>22</v>
      </c>
      <c r="E732" s="7">
        <f t="shared" si="22"/>
        <v>31250</v>
      </c>
      <c r="F732" s="7" t="str">
        <f t="shared" si="23"/>
        <v>37Years</v>
      </c>
      <c r="G732">
        <v>2</v>
      </c>
      <c r="H732" s="14">
        <v>6198.75</v>
      </c>
      <c r="I732" t="s">
        <v>10</v>
      </c>
      <c r="J732" t="s">
        <v>15</v>
      </c>
      <c r="K732" t="s">
        <v>22</v>
      </c>
    </row>
    <row r="733" spans="1:11" ht="14.5" customHeight="1" x14ac:dyDescent="0.35">
      <c r="A733" t="s">
        <v>30</v>
      </c>
      <c r="B733">
        <v>1985</v>
      </c>
      <c r="C733" t="s">
        <v>29</v>
      </c>
      <c r="D733">
        <v>20</v>
      </c>
      <c r="E733" s="7">
        <f t="shared" si="22"/>
        <v>31401</v>
      </c>
      <c r="F733" s="7" t="str">
        <f t="shared" si="23"/>
        <v>37Years</v>
      </c>
      <c r="G733">
        <v>2</v>
      </c>
      <c r="H733" s="14">
        <v>6203.9</v>
      </c>
      <c r="I733" t="s">
        <v>15</v>
      </c>
      <c r="J733" t="s">
        <v>10</v>
      </c>
      <c r="K733" t="s">
        <v>22</v>
      </c>
    </row>
    <row r="734" spans="1:11" ht="14.5" customHeight="1" x14ac:dyDescent="0.35">
      <c r="A734" t="s">
        <v>764</v>
      </c>
      <c r="B734">
        <v>1985</v>
      </c>
      <c r="C734" t="s">
        <v>19</v>
      </c>
      <c r="D734">
        <v>22</v>
      </c>
      <c r="E734" s="7">
        <f t="shared" si="22"/>
        <v>31312</v>
      </c>
      <c r="F734" s="7" t="str">
        <f t="shared" si="23"/>
        <v>37Years</v>
      </c>
      <c r="G734">
        <v>2</v>
      </c>
      <c r="H734" s="14">
        <v>6203.9</v>
      </c>
      <c r="I734" t="s">
        <v>10</v>
      </c>
      <c r="J734" t="s">
        <v>10</v>
      </c>
      <c r="K734" t="s">
        <v>22</v>
      </c>
    </row>
    <row r="735" spans="1:11" ht="14.5" customHeight="1" x14ac:dyDescent="0.35">
      <c r="A735" t="s">
        <v>765</v>
      </c>
      <c r="B735">
        <v>1999</v>
      </c>
      <c r="C735" t="s">
        <v>19</v>
      </c>
      <c r="D735">
        <v>10</v>
      </c>
      <c r="E735" s="7">
        <f t="shared" si="22"/>
        <v>36413</v>
      </c>
      <c r="F735" s="7" t="str">
        <f t="shared" si="23"/>
        <v>23Years</v>
      </c>
      <c r="G735">
        <v>0</v>
      </c>
      <c r="H735" s="14">
        <v>6207.26</v>
      </c>
      <c r="I735" t="s">
        <v>10</v>
      </c>
      <c r="J735" t="s">
        <v>10</v>
      </c>
      <c r="K735" t="s">
        <v>534</v>
      </c>
    </row>
    <row r="736" spans="1:11" ht="14.5" customHeight="1" x14ac:dyDescent="0.35">
      <c r="A736" t="s">
        <v>766</v>
      </c>
      <c r="B736">
        <v>1992</v>
      </c>
      <c r="C736" t="s">
        <v>34</v>
      </c>
      <c r="D736">
        <v>12</v>
      </c>
      <c r="E736" s="7">
        <f t="shared" si="22"/>
        <v>33828</v>
      </c>
      <c r="F736" s="7" t="str">
        <f t="shared" si="23"/>
        <v>30Years</v>
      </c>
      <c r="G736">
        <v>0</v>
      </c>
      <c r="H736" s="14">
        <v>6208.5</v>
      </c>
      <c r="I736" t="s">
        <v>10</v>
      </c>
      <c r="J736" t="s">
        <v>15</v>
      </c>
      <c r="K736" t="s">
        <v>299</v>
      </c>
    </row>
    <row r="737" spans="1:11" ht="14.5" customHeight="1" x14ac:dyDescent="0.35">
      <c r="A737" t="s">
        <v>767</v>
      </c>
      <c r="B737">
        <v>1972</v>
      </c>
      <c r="C737" t="s">
        <v>17</v>
      </c>
      <c r="D737">
        <v>29</v>
      </c>
      <c r="E737" s="7">
        <f t="shared" si="22"/>
        <v>26479</v>
      </c>
      <c r="F737" s="7" t="str">
        <f t="shared" si="23"/>
        <v>50Years</v>
      </c>
      <c r="G737">
        <v>0</v>
      </c>
      <c r="H737" s="14">
        <v>6219.93</v>
      </c>
      <c r="I737" t="s">
        <v>10</v>
      </c>
      <c r="J737" t="s">
        <v>10</v>
      </c>
      <c r="K737" t="s">
        <v>12</v>
      </c>
    </row>
    <row r="738" spans="1:11" ht="14.5" customHeight="1" x14ac:dyDescent="0.35">
      <c r="A738" t="s">
        <v>768</v>
      </c>
      <c r="B738">
        <v>1978</v>
      </c>
      <c r="C738" t="s">
        <v>19</v>
      </c>
      <c r="D738">
        <v>19</v>
      </c>
      <c r="E738" s="7">
        <f t="shared" si="22"/>
        <v>28752</v>
      </c>
      <c r="F738" s="7" t="str">
        <f t="shared" si="23"/>
        <v>44Years</v>
      </c>
      <c r="G738">
        <v>2</v>
      </c>
      <c r="H738" s="14">
        <v>6236.95</v>
      </c>
      <c r="I738" t="s">
        <v>10</v>
      </c>
      <c r="J738" t="s">
        <v>10</v>
      </c>
      <c r="K738" t="s">
        <v>12</v>
      </c>
    </row>
    <row r="739" spans="1:11" ht="14.5" customHeight="1" x14ac:dyDescent="0.35">
      <c r="A739" t="s">
        <v>769</v>
      </c>
      <c r="B739">
        <v>1983</v>
      </c>
      <c r="C739" t="s">
        <v>34</v>
      </c>
      <c r="D739">
        <v>11</v>
      </c>
      <c r="E739" s="7">
        <f t="shared" si="22"/>
        <v>30539</v>
      </c>
      <c r="F739" s="7" t="str">
        <f t="shared" si="23"/>
        <v>39Years</v>
      </c>
      <c r="G739">
        <v>1</v>
      </c>
      <c r="H739" s="14">
        <v>6238.3</v>
      </c>
      <c r="I739" t="s">
        <v>10</v>
      </c>
      <c r="J739" t="s">
        <v>15</v>
      </c>
      <c r="K739" t="s">
        <v>41</v>
      </c>
    </row>
    <row r="740" spans="1:11" ht="14.5" customHeight="1" x14ac:dyDescent="0.35">
      <c r="A740" t="s">
        <v>770</v>
      </c>
      <c r="B740">
        <v>1979</v>
      </c>
      <c r="C740" t="s">
        <v>36</v>
      </c>
      <c r="D740">
        <v>10</v>
      </c>
      <c r="E740" s="7">
        <f t="shared" si="22"/>
        <v>29138</v>
      </c>
      <c r="F740" s="7" t="str">
        <f t="shared" si="23"/>
        <v>43Years</v>
      </c>
      <c r="G740">
        <v>0</v>
      </c>
      <c r="H740" s="14">
        <v>6250.44</v>
      </c>
      <c r="I740" t="s">
        <v>10</v>
      </c>
      <c r="J740" t="s">
        <v>15</v>
      </c>
      <c r="K740" t="s">
        <v>41</v>
      </c>
    </row>
    <row r="741" spans="1:11" ht="14.5" customHeight="1" x14ac:dyDescent="0.35">
      <c r="A741" t="s">
        <v>771</v>
      </c>
      <c r="B741">
        <v>1972</v>
      </c>
      <c r="C741" t="s">
        <v>14</v>
      </c>
      <c r="D741">
        <v>11</v>
      </c>
      <c r="E741" s="7">
        <f t="shared" si="22"/>
        <v>26614</v>
      </c>
      <c r="F741" s="7" t="str">
        <f t="shared" si="23"/>
        <v>50Years</v>
      </c>
      <c r="G741">
        <v>0</v>
      </c>
      <c r="H741" s="14">
        <v>6253.85</v>
      </c>
      <c r="I741" t="s">
        <v>10</v>
      </c>
      <c r="J741" t="s">
        <v>10</v>
      </c>
      <c r="K741" t="s">
        <v>12</v>
      </c>
    </row>
    <row r="742" spans="1:11" ht="14.5" customHeight="1" x14ac:dyDescent="0.35">
      <c r="A742" t="s">
        <v>772</v>
      </c>
      <c r="B742">
        <v>1972</v>
      </c>
      <c r="C742" t="s">
        <v>19</v>
      </c>
      <c r="D742">
        <v>8</v>
      </c>
      <c r="E742" s="7">
        <f t="shared" si="22"/>
        <v>26550</v>
      </c>
      <c r="F742" s="7" t="str">
        <f t="shared" si="23"/>
        <v>50Years</v>
      </c>
      <c r="G742">
        <v>0</v>
      </c>
      <c r="H742" s="14">
        <v>6254.13</v>
      </c>
      <c r="I742" t="s">
        <v>10</v>
      </c>
      <c r="J742" t="s">
        <v>10</v>
      </c>
      <c r="K742" t="s">
        <v>22</v>
      </c>
    </row>
    <row r="743" spans="1:11" ht="14.5" customHeight="1" x14ac:dyDescent="0.35">
      <c r="A743" t="s">
        <v>773</v>
      </c>
      <c r="B743">
        <v>1970</v>
      </c>
      <c r="C743" t="s">
        <v>36</v>
      </c>
      <c r="D743">
        <v>11</v>
      </c>
      <c r="E743" s="7">
        <f t="shared" si="22"/>
        <v>25852</v>
      </c>
      <c r="F743" s="7" t="str">
        <f t="shared" si="23"/>
        <v>52Years</v>
      </c>
      <c r="G743">
        <v>0</v>
      </c>
      <c r="H743" s="14">
        <v>6255.38</v>
      </c>
      <c r="I743" t="s">
        <v>10</v>
      </c>
      <c r="J743" t="s">
        <v>10</v>
      </c>
      <c r="K743" t="s">
        <v>12</v>
      </c>
    </row>
    <row r="744" spans="1:11" ht="14.5" customHeight="1" x14ac:dyDescent="0.35">
      <c r="A744" t="s">
        <v>774</v>
      </c>
      <c r="B744">
        <v>1995</v>
      </c>
      <c r="C744" t="s">
        <v>36</v>
      </c>
      <c r="D744">
        <v>17</v>
      </c>
      <c r="E744" s="7">
        <f t="shared" si="22"/>
        <v>34989</v>
      </c>
      <c r="F744" s="7" t="str">
        <f t="shared" si="23"/>
        <v>27Years</v>
      </c>
      <c r="G744">
        <v>0</v>
      </c>
      <c r="H744" s="14">
        <v>6261.2</v>
      </c>
      <c r="I744" t="s">
        <v>10</v>
      </c>
      <c r="J744" t="s">
        <v>15</v>
      </c>
      <c r="K744" t="s">
        <v>534</v>
      </c>
    </row>
    <row r="745" spans="1:11" ht="14.5" customHeight="1" x14ac:dyDescent="0.35">
      <c r="A745" t="s">
        <v>775</v>
      </c>
      <c r="B745">
        <v>1984</v>
      </c>
      <c r="C745" t="s">
        <v>19</v>
      </c>
      <c r="D745">
        <v>25</v>
      </c>
      <c r="E745" s="7">
        <f t="shared" si="22"/>
        <v>30950</v>
      </c>
      <c r="F745" s="7" t="str">
        <f t="shared" si="23"/>
        <v>38Years</v>
      </c>
      <c r="G745">
        <v>3</v>
      </c>
      <c r="H745" s="14">
        <v>6269.33</v>
      </c>
      <c r="I745" t="s">
        <v>10</v>
      </c>
      <c r="J745" t="s">
        <v>15</v>
      </c>
      <c r="K745" t="s">
        <v>12</v>
      </c>
    </row>
    <row r="746" spans="1:11" ht="14.5" customHeight="1" x14ac:dyDescent="0.35">
      <c r="A746" t="s">
        <v>776</v>
      </c>
      <c r="B746">
        <v>1981</v>
      </c>
      <c r="C746" t="s">
        <v>17</v>
      </c>
      <c r="D746">
        <v>30</v>
      </c>
      <c r="E746" s="7">
        <f t="shared" si="22"/>
        <v>29767</v>
      </c>
      <c r="F746" s="7" t="str">
        <f t="shared" si="23"/>
        <v>41Years</v>
      </c>
      <c r="G746">
        <v>1</v>
      </c>
      <c r="H746" s="14">
        <v>6272.48</v>
      </c>
      <c r="I746" t="s">
        <v>15</v>
      </c>
      <c r="J746" t="s">
        <v>11</v>
      </c>
      <c r="K746" t="s">
        <v>12</v>
      </c>
    </row>
    <row r="747" spans="1:11" ht="14.5" customHeight="1" x14ac:dyDescent="0.35">
      <c r="A747" t="s">
        <v>777</v>
      </c>
      <c r="B747">
        <v>1993</v>
      </c>
      <c r="C747" t="s">
        <v>36</v>
      </c>
      <c r="D747">
        <v>16</v>
      </c>
      <c r="E747" s="7">
        <f t="shared" si="22"/>
        <v>34258</v>
      </c>
      <c r="F747" s="7" t="str">
        <f t="shared" si="23"/>
        <v>29Years</v>
      </c>
      <c r="G747">
        <v>0</v>
      </c>
      <c r="H747" s="14">
        <v>6276.3</v>
      </c>
      <c r="I747" t="s">
        <v>10</v>
      </c>
      <c r="J747" t="s">
        <v>15</v>
      </c>
      <c r="K747" t="s">
        <v>199</v>
      </c>
    </row>
    <row r="748" spans="1:11" ht="14.5" customHeight="1" x14ac:dyDescent="0.35">
      <c r="A748" t="s">
        <v>778</v>
      </c>
      <c r="B748">
        <v>1981</v>
      </c>
      <c r="C748" t="s">
        <v>14</v>
      </c>
      <c r="D748">
        <v>24</v>
      </c>
      <c r="E748" s="7">
        <f t="shared" si="22"/>
        <v>29914</v>
      </c>
      <c r="F748" s="7" t="str">
        <f t="shared" si="23"/>
        <v>41Years</v>
      </c>
      <c r="G748">
        <v>1</v>
      </c>
      <c r="H748" s="14">
        <v>6282.24</v>
      </c>
      <c r="I748" t="s">
        <v>10</v>
      </c>
      <c r="J748" t="s">
        <v>15</v>
      </c>
      <c r="K748" t="s">
        <v>41</v>
      </c>
    </row>
    <row r="749" spans="1:11" ht="14.5" customHeight="1" x14ac:dyDescent="0.35">
      <c r="A749" t="s">
        <v>779</v>
      </c>
      <c r="B749">
        <v>1981</v>
      </c>
      <c r="C749" t="s">
        <v>34</v>
      </c>
      <c r="D749">
        <v>26</v>
      </c>
      <c r="E749" s="7">
        <f t="shared" si="22"/>
        <v>29824</v>
      </c>
      <c r="F749" s="7" t="str">
        <f t="shared" si="23"/>
        <v>41Years</v>
      </c>
      <c r="G749">
        <v>1</v>
      </c>
      <c r="H749" s="14">
        <v>6289.75</v>
      </c>
      <c r="I749" t="s">
        <v>10</v>
      </c>
      <c r="J749" t="s">
        <v>11</v>
      </c>
      <c r="K749" t="s">
        <v>12</v>
      </c>
    </row>
    <row r="750" spans="1:11" ht="14.5" customHeight="1" x14ac:dyDescent="0.35">
      <c r="A750" t="s">
        <v>780</v>
      </c>
      <c r="B750">
        <v>1996</v>
      </c>
      <c r="C750" t="s">
        <v>9</v>
      </c>
      <c r="D750">
        <v>4</v>
      </c>
      <c r="E750" s="7">
        <f t="shared" si="22"/>
        <v>35250</v>
      </c>
      <c r="F750" s="7" t="str">
        <f t="shared" si="23"/>
        <v>26Years</v>
      </c>
      <c r="G750">
        <v>0</v>
      </c>
      <c r="H750" s="14">
        <v>6293.63</v>
      </c>
      <c r="I750" t="s">
        <v>10</v>
      </c>
      <c r="J750" t="s">
        <v>11</v>
      </c>
      <c r="K750" t="s">
        <v>299</v>
      </c>
    </row>
    <row r="751" spans="1:11" ht="14.5" customHeight="1" x14ac:dyDescent="0.35">
      <c r="A751" t="s">
        <v>781</v>
      </c>
      <c r="B751">
        <v>1974</v>
      </c>
      <c r="C751" t="s">
        <v>19</v>
      </c>
      <c r="D751">
        <v>17</v>
      </c>
      <c r="E751" s="7">
        <f t="shared" si="22"/>
        <v>27289</v>
      </c>
      <c r="F751" s="7" t="str">
        <f t="shared" si="23"/>
        <v>48Years</v>
      </c>
      <c r="G751">
        <v>0</v>
      </c>
      <c r="H751" s="14">
        <v>6302.23</v>
      </c>
      <c r="I751" t="s">
        <v>10</v>
      </c>
      <c r="J751" t="s">
        <v>15</v>
      </c>
      <c r="K751" t="s">
        <v>12</v>
      </c>
    </row>
    <row r="752" spans="1:11" ht="14.5" customHeight="1" x14ac:dyDescent="0.35">
      <c r="A752" t="s">
        <v>782</v>
      </c>
      <c r="B752">
        <v>1969</v>
      </c>
      <c r="C752" t="s">
        <v>19</v>
      </c>
      <c r="D752">
        <v>4</v>
      </c>
      <c r="E752" s="7">
        <f t="shared" si="22"/>
        <v>25450</v>
      </c>
      <c r="F752" s="7" t="str">
        <f t="shared" si="23"/>
        <v>53Years</v>
      </c>
      <c r="G752">
        <v>0</v>
      </c>
      <c r="H752" s="14">
        <v>6305.61</v>
      </c>
      <c r="I752" t="s">
        <v>10</v>
      </c>
      <c r="J752" t="s">
        <v>10</v>
      </c>
      <c r="K752" t="s">
        <v>22</v>
      </c>
    </row>
    <row r="753" spans="1:11" ht="14.5" customHeight="1" x14ac:dyDescent="0.35">
      <c r="A753" t="s">
        <v>783</v>
      </c>
      <c r="B753">
        <v>2004</v>
      </c>
      <c r="C753" t="s">
        <v>9</v>
      </c>
      <c r="D753">
        <v>27</v>
      </c>
      <c r="E753" s="7">
        <f t="shared" si="22"/>
        <v>38195</v>
      </c>
      <c r="F753" s="7" t="str">
        <f t="shared" si="23"/>
        <v>18Years</v>
      </c>
      <c r="G753">
        <v>0</v>
      </c>
      <c r="H753" s="14">
        <v>6311.11</v>
      </c>
      <c r="I753" t="s">
        <v>10</v>
      </c>
      <c r="J753" t="s">
        <v>10</v>
      </c>
      <c r="K753" t="s">
        <v>41</v>
      </c>
    </row>
    <row r="754" spans="1:11" ht="14.5" customHeight="1" x14ac:dyDescent="0.35">
      <c r="A754" t="s">
        <v>784</v>
      </c>
      <c r="B754">
        <v>1985</v>
      </c>
      <c r="C754" t="s">
        <v>14</v>
      </c>
      <c r="D754">
        <v>19</v>
      </c>
      <c r="E754" s="7">
        <f t="shared" si="22"/>
        <v>31370</v>
      </c>
      <c r="F754" s="7" t="str">
        <f t="shared" si="23"/>
        <v>37Years</v>
      </c>
      <c r="G754">
        <v>2</v>
      </c>
      <c r="H754" s="14">
        <v>6311.95</v>
      </c>
      <c r="I754" t="s">
        <v>10</v>
      </c>
      <c r="J754" t="s">
        <v>15</v>
      </c>
      <c r="K754" t="s">
        <v>41</v>
      </c>
    </row>
    <row r="755" spans="1:11" ht="14.5" customHeight="1" x14ac:dyDescent="0.35">
      <c r="A755" t="s">
        <v>785</v>
      </c>
      <c r="B755">
        <v>1985</v>
      </c>
      <c r="C755" t="s">
        <v>29</v>
      </c>
      <c r="D755">
        <v>15</v>
      </c>
      <c r="E755" s="7">
        <f t="shared" si="22"/>
        <v>31396</v>
      </c>
      <c r="F755" s="7" t="str">
        <f t="shared" si="23"/>
        <v>37Years</v>
      </c>
      <c r="G755">
        <v>2</v>
      </c>
      <c r="H755" s="14">
        <v>6313.76</v>
      </c>
      <c r="I755" t="s">
        <v>10</v>
      </c>
      <c r="J755" t="s">
        <v>15</v>
      </c>
      <c r="K755" t="s">
        <v>12</v>
      </c>
    </row>
    <row r="756" spans="1:11" ht="14.5" customHeight="1" x14ac:dyDescent="0.35">
      <c r="A756" t="s">
        <v>786</v>
      </c>
      <c r="B756">
        <v>1990</v>
      </c>
      <c r="C756" t="s">
        <v>34</v>
      </c>
      <c r="D756">
        <v>13</v>
      </c>
      <c r="E756" s="7">
        <f t="shared" si="22"/>
        <v>33098</v>
      </c>
      <c r="F756" s="7" t="str">
        <f t="shared" si="23"/>
        <v>32Years</v>
      </c>
      <c r="G756">
        <v>3</v>
      </c>
      <c r="H756" s="14">
        <v>6334.34</v>
      </c>
      <c r="I756" t="s">
        <v>10</v>
      </c>
      <c r="J756" t="s">
        <v>10</v>
      </c>
      <c r="K756" t="s">
        <v>246</v>
      </c>
    </row>
    <row r="757" spans="1:11" ht="14.5" customHeight="1" x14ac:dyDescent="0.35">
      <c r="A757" t="s">
        <v>787</v>
      </c>
      <c r="B757">
        <v>1986</v>
      </c>
      <c r="C757" t="s">
        <v>19</v>
      </c>
      <c r="D757">
        <v>25</v>
      </c>
      <c r="E757" s="7">
        <f t="shared" si="22"/>
        <v>31680</v>
      </c>
      <c r="F757" s="7" t="str">
        <f t="shared" si="23"/>
        <v>36Years</v>
      </c>
      <c r="G757">
        <v>3</v>
      </c>
      <c r="H757" s="14">
        <v>6335.64</v>
      </c>
      <c r="I757" t="s">
        <v>10</v>
      </c>
      <c r="J757" t="s">
        <v>10</v>
      </c>
      <c r="K757" t="s">
        <v>12</v>
      </c>
    </row>
    <row r="758" spans="1:11" ht="14.5" customHeight="1" x14ac:dyDescent="0.35">
      <c r="A758" t="s">
        <v>788</v>
      </c>
      <c r="B758">
        <v>1983</v>
      </c>
      <c r="C758" t="s">
        <v>36</v>
      </c>
      <c r="D758">
        <v>21</v>
      </c>
      <c r="E758" s="7">
        <f t="shared" si="22"/>
        <v>30610</v>
      </c>
      <c r="F758" s="7" t="str">
        <f t="shared" si="23"/>
        <v>39Years</v>
      </c>
      <c r="G758">
        <v>2</v>
      </c>
      <c r="H758" s="14">
        <v>6338.08</v>
      </c>
      <c r="I758" t="s">
        <v>10</v>
      </c>
      <c r="J758" t="s">
        <v>15</v>
      </c>
      <c r="K758" t="s">
        <v>12</v>
      </c>
    </row>
    <row r="759" spans="1:11" ht="14.5" customHeight="1" x14ac:dyDescent="0.35">
      <c r="A759" t="s">
        <v>789</v>
      </c>
      <c r="B759">
        <v>1983</v>
      </c>
      <c r="C759" t="s">
        <v>34</v>
      </c>
      <c r="D759">
        <v>19</v>
      </c>
      <c r="E759" s="7">
        <f t="shared" si="22"/>
        <v>30547</v>
      </c>
      <c r="F759" s="7" t="str">
        <f t="shared" si="23"/>
        <v>39Years</v>
      </c>
      <c r="G759">
        <v>2</v>
      </c>
      <c r="H759" s="14">
        <v>6356.27</v>
      </c>
      <c r="I759" t="s">
        <v>11</v>
      </c>
      <c r="J759" t="s">
        <v>10</v>
      </c>
      <c r="K759" t="s">
        <v>12</v>
      </c>
    </row>
    <row r="760" spans="1:11" ht="14.5" customHeight="1" x14ac:dyDescent="0.35">
      <c r="A760" t="s">
        <v>790</v>
      </c>
      <c r="B760">
        <v>1980</v>
      </c>
      <c r="C760" t="s">
        <v>36</v>
      </c>
      <c r="D760">
        <v>30</v>
      </c>
      <c r="E760" s="7">
        <f t="shared" si="22"/>
        <v>29524</v>
      </c>
      <c r="F760" s="7" t="str">
        <f t="shared" si="23"/>
        <v>42Years</v>
      </c>
      <c r="G760">
        <v>0</v>
      </c>
      <c r="H760" s="14">
        <v>6358.78</v>
      </c>
      <c r="I760" t="s">
        <v>10</v>
      </c>
      <c r="J760" t="s">
        <v>15</v>
      </c>
      <c r="K760" t="s">
        <v>22</v>
      </c>
    </row>
    <row r="761" spans="1:11" ht="14.5" customHeight="1" x14ac:dyDescent="0.35">
      <c r="A761" t="s">
        <v>791</v>
      </c>
      <c r="B761">
        <v>1989</v>
      </c>
      <c r="C761" t="s">
        <v>17</v>
      </c>
      <c r="D761">
        <v>24</v>
      </c>
      <c r="E761" s="7">
        <f t="shared" si="22"/>
        <v>32683</v>
      </c>
      <c r="F761" s="7" t="str">
        <f t="shared" si="23"/>
        <v>33Years</v>
      </c>
      <c r="G761">
        <v>3</v>
      </c>
      <c r="H761" s="14">
        <v>6360.99</v>
      </c>
      <c r="I761" t="s">
        <v>10</v>
      </c>
      <c r="J761" t="s">
        <v>10</v>
      </c>
      <c r="K761" t="s">
        <v>22</v>
      </c>
    </row>
    <row r="762" spans="1:11" ht="14.5" customHeight="1" x14ac:dyDescent="0.35">
      <c r="A762" t="s">
        <v>792</v>
      </c>
      <c r="B762">
        <v>1996</v>
      </c>
      <c r="C762" t="s">
        <v>9</v>
      </c>
      <c r="D762">
        <v>7</v>
      </c>
      <c r="E762" s="7">
        <f t="shared" si="22"/>
        <v>35253</v>
      </c>
      <c r="F762" s="7" t="str">
        <f t="shared" si="23"/>
        <v>26Years</v>
      </c>
      <c r="G762">
        <v>0</v>
      </c>
      <c r="H762" s="14">
        <v>6361.47</v>
      </c>
      <c r="I762" t="s">
        <v>10</v>
      </c>
      <c r="J762" t="s">
        <v>11</v>
      </c>
      <c r="K762" t="s">
        <v>299</v>
      </c>
    </row>
    <row r="763" spans="1:11" ht="14.5" customHeight="1" x14ac:dyDescent="0.35">
      <c r="A763" t="s">
        <v>793</v>
      </c>
      <c r="B763">
        <v>1970</v>
      </c>
      <c r="C763" t="s">
        <v>14</v>
      </c>
      <c r="D763">
        <v>9</v>
      </c>
      <c r="E763" s="7">
        <f t="shared" si="22"/>
        <v>25881</v>
      </c>
      <c r="F763" s="7" t="str">
        <f t="shared" si="23"/>
        <v>52Years</v>
      </c>
      <c r="G763">
        <v>0</v>
      </c>
      <c r="H763" s="14">
        <v>6367.31</v>
      </c>
      <c r="I763" t="s">
        <v>10</v>
      </c>
      <c r="J763" t="s">
        <v>15</v>
      </c>
      <c r="K763" t="s">
        <v>12</v>
      </c>
    </row>
    <row r="764" spans="1:11" ht="14.5" customHeight="1" x14ac:dyDescent="0.35">
      <c r="A764" t="s">
        <v>794</v>
      </c>
      <c r="B764">
        <v>1984</v>
      </c>
      <c r="C764" t="s">
        <v>34</v>
      </c>
      <c r="D764">
        <v>13</v>
      </c>
      <c r="E764" s="7">
        <f t="shared" si="22"/>
        <v>30907</v>
      </c>
      <c r="F764" s="7" t="str">
        <f t="shared" si="23"/>
        <v>38Years</v>
      </c>
      <c r="G764">
        <v>1</v>
      </c>
      <c r="H764" s="14">
        <v>6373.56</v>
      </c>
      <c r="I764" t="s">
        <v>10</v>
      </c>
      <c r="J764" t="s">
        <v>15</v>
      </c>
      <c r="K764" t="s">
        <v>22</v>
      </c>
    </row>
    <row r="765" spans="1:11" ht="14.5" customHeight="1" x14ac:dyDescent="0.35">
      <c r="A765" t="s">
        <v>795</v>
      </c>
      <c r="B765">
        <v>1976</v>
      </c>
      <c r="C765" t="s">
        <v>14</v>
      </c>
      <c r="D765">
        <v>18</v>
      </c>
      <c r="E765" s="7">
        <f t="shared" si="22"/>
        <v>28082</v>
      </c>
      <c r="F765" s="7" t="str">
        <f t="shared" si="23"/>
        <v>46Years</v>
      </c>
      <c r="G765">
        <v>2</v>
      </c>
      <c r="H765" s="14">
        <v>6374.16</v>
      </c>
      <c r="I765" t="s">
        <v>10</v>
      </c>
      <c r="J765" t="s">
        <v>10</v>
      </c>
      <c r="K765" t="s">
        <v>12</v>
      </c>
    </row>
    <row r="766" spans="1:11" ht="14.5" customHeight="1" x14ac:dyDescent="0.35">
      <c r="A766" t="s">
        <v>796</v>
      </c>
      <c r="B766">
        <v>1982</v>
      </c>
      <c r="C766" t="s">
        <v>34</v>
      </c>
      <c r="D766">
        <v>6</v>
      </c>
      <c r="E766" s="7">
        <f t="shared" si="22"/>
        <v>30169</v>
      </c>
      <c r="F766" s="7" t="str">
        <f t="shared" si="23"/>
        <v>40Years</v>
      </c>
      <c r="G766">
        <v>1</v>
      </c>
      <c r="H766" s="14">
        <v>6389.38</v>
      </c>
      <c r="I766" t="s">
        <v>15</v>
      </c>
      <c r="J766" t="s">
        <v>10</v>
      </c>
      <c r="K766" t="s">
        <v>22</v>
      </c>
    </row>
    <row r="767" spans="1:11" ht="14.5" customHeight="1" x14ac:dyDescent="0.35">
      <c r="A767" t="s">
        <v>797</v>
      </c>
      <c r="B767">
        <v>1997</v>
      </c>
      <c r="C767" t="s">
        <v>34</v>
      </c>
      <c r="D767">
        <v>16</v>
      </c>
      <c r="E767" s="7">
        <f t="shared" si="22"/>
        <v>35658</v>
      </c>
      <c r="F767" s="7" t="str">
        <f t="shared" si="23"/>
        <v>25Years</v>
      </c>
      <c r="G767">
        <v>0</v>
      </c>
      <c r="H767" s="14">
        <v>6389.53</v>
      </c>
      <c r="I767" t="s">
        <v>10</v>
      </c>
      <c r="J767" t="s">
        <v>10</v>
      </c>
      <c r="K767" t="s">
        <v>299</v>
      </c>
    </row>
    <row r="768" spans="1:11" ht="14.5" customHeight="1" x14ac:dyDescent="0.35">
      <c r="A768" t="s">
        <v>798</v>
      </c>
      <c r="B768">
        <v>1982</v>
      </c>
      <c r="C768" t="s">
        <v>36</v>
      </c>
      <c r="D768">
        <v>28</v>
      </c>
      <c r="E768" s="7">
        <f t="shared" si="22"/>
        <v>30252</v>
      </c>
      <c r="F768" s="7" t="str">
        <f t="shared" si="23"/>
        <v>40Years</v>
      </c>
      <c r="G768">
        <v>1</v>
      </c>
      <c r="H768" s="14">
        <v>6393.6</v>
      </c>
      <c r="I768" t="s">
        <v>10</v>
      </c>
      <c r="J768" t="s">
        <v>15</v>
      </c>
      <c r="K768" t="s">
        <v>22</v>
      </c>
    </row>
    <row r="769" spans="1:11" ht="14.5" customHeight="1" x14ac:dyDescent="0.35">
      <c r="A769" t="s">
        <v>799</v>
      </c>
      <c r="B769">
        <v>1987</v>
      </c>
      <c r="C769" t="s">
        <v>19</v>
      </c>
      <c r="D769">
        <v>9</v>
      </c>
      <c r="E769" s="7">
        <f t="shared" si="22"/>
        <v>32029</v>
      </c>
      <c r="F769" s="7" t="str">
        <f t="shared" si="23"/>
        <v>35Years</v>
      </c>
      <c r="G769">
        <v>2</v>
      </c>
      <c r="H769" s="14">
        <v>6402.29</v>
      </c>
      <c r="I769" t="s">
        <v>10</v>
      </c>
      <c r="J769" t="s">
        <v>11</v>
      </c>
      <c r="K769" t="s">
        <v>246</v>
      </c>
    </row>
    <row r="770" spans="1:11" ht="14.5" customHeight="1" x14ac:dyDescent="0.35">
      <c r="A770" t="s">
        <v>800</v>
      </c>
      <c r="B770">
        <v>1985</v>
      </c>
      <c r="C770" t="s">
        <v>29</v>
      </c>
      <c r="D770">
        <v>10</v>
      </c>
      <c r="E770" s="7">
        <f t="shared" si="22"/>
        <v>31391</v>
      </c>
      <c r="F770" s="7" t="str">
        <f t="shared" si="23"/>
        <v>37Years</v>
      </c>
      <c r="G770">
        <v>2</v>
      </c>
      <c r="H770" s="14">
        <v>6406.41</v>
      </c>
      <c r="I770" t="s">
        <v>15</v>
      </c>
      <c r="J770" t="s">
        <v>11</v>
      </c>
      <c r="K770" t="s">
        <v>275</v>
      </c>
    </row>
    <row r="771" spans="1:11" ht="14.5" customHeight="1" x14ac:dyDescent="0.35">
      <c r="A771" t="s">
        <v>801</v>
      </c>
      <c r="B771">
        <v>1970</v>
      </c>
      <c r="C771" t="s">
        <v>34</v>
      </c>
      <c r="D771">
        <v>20</v>
      </c>
      <c r="E771" s="7">
        <f t="shared" ref="E771:E834" si="24">DATE(B771,MONTH(1&amp;C771),D771)</f>
        <v>25800</v>
      </c>
      <c r="F771" s="7" t="str">
        <f t="shared" ref="F771:F834" si="25">DATEDIF(E771, "2023-6-8", "Y") &amp; "Years"</f>
        <v>52Years</v>
      </c>
      <c r="G771">
        <v>0</v>
      </c>
      <c r="H771" s="14">
        <v>6407.05</v>
      </c>
      <c r="I771" t="s">
        <v>10</v>
      </c>
      <c r="J771" t="s">
        <v>15</v>
      </c>
      <c r="K771" t="s">
        <v>12</v>
      </c>
    </row>
    <row r="772" spans="1:11" ht="14.5" customHeight="1" x14ac:dyDescent="0.35">
      <c r="A772" t="s">
        <v>802</v>
      </c>
      <c r="B772">
        <v>1971</v>
      </c>
      <c r="C772" t="s">
        <v>34</v>
      </c>
      <c r="D772">
        <v>22</v>
      </c>
      <c r="E772" s="7">
        <f t="shared" si="24"/>
        <v>26167</v>
      </c>
      <c r="F772" s="7" t="str">
        <f t="shared" si="25"/>
        <v>51Years</v>
      </c>
      <c r="G772">
        <v>0</v>
      </c>
      <c r="H772" s="14">
        <v>6412.34</v>
      </c>
      <c r="I772" t="s">
        <v>10</v>
      </c>
      <c r="J772" t="s">
        <v>11</v>
      </c>
      <c r="K772" t="s">
        <v>12</v>
      </c>
    </row>
    <row r="773" spans="1:11" ht="14.5" customHeight="1" x14ac:dyDescent="0.35">
      <c r="A773" t="s">
        <v>803</v>
      </c>
      <c r="B773">
        <v>1987</v>
      </c>
      <c r="C773" t="s">
        <v>19</v>
      </c>
      <c r="D773">
        <v>4</v>
      </c>
      <c r="E773" s="7">
        <f t="shared" si="24"/>
        <v>32024</v>
      </c>
      <c r="F773" s="7" t="str">
        <f t="shared" si="25"/>
        <v>35Years</v>
      </c>
      <c r="G773">
        <v>3</v>
      </c>
      <c r="H773" s="14">
        <v>6414.18</v>
      </c>
      <c r="I773" t="s">
        <v>10</v>
      </c>
      <c r="J773" t="s">
        <v>10</v>
      </c>
      <c r="K773" t="s">
        <v>41</v>
      </c>
    </row>
    <row r="774" spans="1:11" ht="14.5" customHeight="1" x14ac:dyDescent="0.35">
      <c r="A774" t="s">
        <v>804</v>
      </c>
      <c r="B774">
        <v>1976</v>
      </c>
      <c r="C774" t="s">
        <v>29</v>
      </c>
      <c r="D774">
        <v>30</v>
      </c>
      <c r="E774" s="7">
        <f t="shared" si="24"/>
        <v>28124</v>
      </c>
      <c r="F774" s="7" t="str">
        <f t="shared" si="25"/>
        <v>46Years</v>
      </c>
      <c r="G774">
        <v>2</v>
      </c>
      <c r="H774" s="14">
        <v>6417.28</v>
      </c>
      <c r="I774" t="s">
        <v>10</v>
      </c>
      <c r="J774" t="s">
        <v>11</v>
      </c>
      <c r="K774" t="s">
        <v>12</v>
      </c>
    </row>
    <row r="775" spans="1:11" ht="14.5" customHeight="1" x14ac:dyDescent="0.35">
      <c r="A775" t="s">
        <v>805</v>
      </c>
      <c r="B775">
        <v>1975</v>
      </c>
      <c r="C775" t="s">
        <v>34</v>
      </c>
      <c r="D775">
        <v>5</v>
      </c>
      <c r="E775" s="7">
        <f t="shared" si="24"/>
        <v>27611</v>
      </c>
      <c r="F775" s="7" t="str">
        <f t="shared" si="25"/>
        <v>47Years</v>
      </c>
      <c r="G775">
        <v>1</v>
      </c>
      <c r="H775" s="14">
        <v>6423.48</v>
      </c>
      <c r="I775" t="s">
        <v>10</v>
      </c>
      <c r="J775" t="s">
        <v>11</v>
      </c>
      <c r="K775" t="s">
        <v>12</v>
      </c>
    </row>
    <row r="776" spans="1:11" ht="14.5" customHeight="1" x14ac:dyDescent="0.35">
      <c r="A776" t="s">
        <v>806</v>
      </c>
      <c r="B776">
        <v>1985</v>
      </c>
      <c r="C776" t="s">
        <v>9</v>
      </c>
      <c r="D776">
        <v>22</v>
      </c>
      <c r="E776" s="7">
        <f t="shared" si="24"/>
        <v>31250</v>
      </c>
      <c r="F776" s="7" t="str">
        <f t="shared" si="25"/>
        <v>37Years</v>
      </c>
      <c r="G776">
        <v>3</v>
      </c>
      <c r="H776" s="14">
        <v>6435.62</v>
      </c>
      <c r="I776" t="s">
        <v>11</v>
      </c>
      <c r="J776" t="s">
        <v>10</v>
      </c>
      <c r="K776" t="s">
        <v>12</v>
      </c>
    </row>
    <row r="777" spans="1:11" ht="14.5" customHeight="1" x14ac:dyDescent="0.35">
      <c r="A777" t="s">
        <v>807</v>
      </c>
      <c r="B777">
        <v>1984</v>
      </c>
      <c r="C777" t="s">
        <v>34</v>
      </c>
      <c r="D777">
        <v>26</v>
      </c>
      <c r="E777" s="7">
        <f t="shared" si="24"/>
        <v>30920</v>
      </c>
      <c r="F777" s="7" t="str">
        <f t="shared" si="25"/>
        <v>38Years</v>
      </c>
      <c r="G777">
        <v>2</v>
      </c>
      <c r="H777" s="14">
        <v>6455.86</v>
      </c>
      <c r="I777" t="s">
        <v>11</v>
      </c>
      <c r="J777" t="s">
        <v>11</v>
      </c>
      <c r="K777" t="s">
        <v>22</v>
      </c>
    </row>
    <row r="778" spans="1:11" ht="14.5" customHeight="1" x14ac:dyDescent="0.35">
      <c r="A778" t="s">
        <v>808</v>
      </c>
      <c r="B778">
        <v>1984</v>
      </c>
      <c r="C778" t="s">
        <v>14</v>
      </c>
      <c r="D778">
        <v>1</v>
      </c>
      <c r="E778" s="7">
        <f t="shared" si="24"/>
        <v>30987</v>
      </c>
      <c r="F778" s="7" t="str">
        <f t="shared" si="25"/>
        <v>38Years</v>
      </c>
      <c r="G778">
        <v>2</v>
      </c>
      <c r="H778" s="14">
        <v>6457.84</v>
      </c>
      <c r="I778" t="s">
        <v>10</v>
      </c>
      <c r="J778" t="s">
        <v>11</v>
      </c>
      <c r="K778" t="s">
        <v>22</v>
      </c>
    </row>
    <row r="779" spans="1:11" ht="14.5" customHeight="1" x14ac:dyDescent="0.35">
      <c r="A779" t="s">
        <v>809</v>
      </c>
      <c r="B779">
        <v>1981</v>
      </c>
      <c r="C779" t="s">
        <v>9</v>
      </c>
      <c r="D779">
        <v>27</v>
      </c>
      <c r="E779" s="7">
        <f t="shared" si="24"/>
        <v>29794</v>
      </c>
      <c r="F779" s="7" t="str">
        <f t="shared" si="25"/>
        <v>41Years</v>
      </c>
      <c r="G779">
        <v>1</v>
      </c>
      <c r="H779" s="14">
        <v>6473.15</v>
      </c>
      <c r="I779" t="s">
        <v>10</v>
      </c>
      <c r="J779" t="s">
        <v>10</v>
      </c>
      <c r="K779" t="s">
        <v>12</v>
      </c>
    </row>
    <row r="780" spans="1:11" ht="14.5" customHeight="1" x14ac:dyDescent="0.35">
      <c r="A780" t="s">
        <v>810</v>
      </c>
      <c r="B780">
        <v>1980</v>
      </c>
      <c r="C780" t="s">
        <v>17</v>
      </c>
      <c r="D780">
        <v>8</v>
      </c>
      <c r="E780" s="7">
        <f t="shared" si="24"/>
        <v>29380</v>
      </c>
      <c r="F780" s="7" t="str">
        <f t="shared" si="25"/>
        <v>43Years</v>
      </c>
      <c r="G780">
        <v>0</v>
      </c>
      <c r="H780" s="14">
        <v>6474.01</v>
      </c>
      <c r="I780" t="s">
        <v>10</v>
      </c>
      <c r="J780" t="s">
        <v>11</v>
      </c>
      <c r="K780" t="s">
        <v>41</v>
      </c>
    </row>
    <row r="781" spans="1:11" ht="14.5" customHeight="1" x14ac:dyDescent="0.35">
      <c r="A781" t="s">
        <v>811</v>
      </c>
      <c r="B781">
        <v>1970</v>
      </c>
      <c r="C781" t="s">
        <v>29</v>
      </c>
      <c r="D781">
        <v>1</v>
      </c>
      <c r="E781" s="7">
        <f t="shared" si="24"/>
        <v>25903</v>
      </c>
      <c r="F781" s="7" t="str">
        <f t="shared" si="25"/>
        <v>52Years</v>
      </c>
      <c r="G781">
        <v>0</v>
      </c>
      <c r="H781" s="14">
        <v>6481.67</v>
      </c>
      <c r="I781" t="s">
        <v>10</v>
      </c>
      <c r="J781" t="s">
        <v>10</v>
      </c>
      <c r="K781" t="s">
        <v>12</v>
      </c>
    </row>
    <row r="782" spans="1:11" ht="14.5" customHeight="1" x14ac:dyDescent="0.35">
      <c r="A782" t="s">
        <v>812</v>
      </c>
      <c r="B782">
        <v>1982</v>
      </c>
      <c r="C782" t="s">
        <v>36</v>
      </c>
      <c r="D782">
        <v>9</v>
      </c>
      <c r="E782" s="7">
        <f t="shared" si="24"/>
        <v>30233</v>
      </c>
      <c r="F782" s="7" t="str">
        <f t="shared" si="25"/>
        <v>40Years</v>
      </c>
      <c r="G782">
        <v>1</v>
      </c>
      <c r="H782" s="14">
        <v>6496.89</v>
      </c>
      <c r="I782" t="s">
        <v>10</v>
      </c>
      <c r="J782" t="s">
        <v>11</v>
      </c>
      <c r="K782" t="s">
        <v>41</v>
      </c>
    </row>
    <row r="783" spans="1:11" ht="14.5" customHeight="1" x14ac:dyDescent="0.35">
      <c r="A783" t="s">
        <v>813</v>
      </c>
      <c r="B783">
        <v>1982</v>
      </c>
      <c r="C783" t="s">
        <v>34</v>
      </c>
      <c r="D783">
        <v>28</v>
      </c>
      <c r="E783" s="7">
        <f t="shared" si="24"/>
        <v>30191</v>
      </c>
      <c r="F783" s="7" t="str">
        <f t="shared" si="25"/>
        <v>40Years</v>
      </c>
      <c r="G783">
        <v>1</v>
      </c>
      <c r="H783" s="14">
        <v>6500.24</v>
      </c>
      <c r="I783" t="s">
        <v>10</v>
      </c>
      <c r="J783" t="s">
        <v>10</v>
      </c>
      <c r="K783" t="s">
        <v>12</v>
      </c>
    </row>
    <row r="784" spans="1:11" ht="14.5" customHeight="1" x14ac:dyDescent="0.35">
      <c r="A784" t="s">
        <v>814</v>
      </c>
      <c r="B784">
        <v>1994</v>
      </c>
      <c r="C784" t="s">
        <v>9</v>
      </c>
      <c r="D784">
        <v>7</v>
      </c>
      <c r="E784" s="7">
        <f t="shared" si="24"/>
        <v>34522</v>
      </c>
      <c r="F784" s="7" t="str">
        <f t="shared" si="25"/>
        <v>28Years</v>
      </c>
      <c r="G784">
        <v>0</v>
      </c>
      <c r="H784" s="14">
        <v>6512.24</v>
      </c>
      <c r="I784" t="s">
        <v>10</v>
      </c>
      <c r="J784" t="s">
        <v>15</v>
      </c>
      <c r="K784" t="s">
        <v>299</v>
      </c>
    </row>
    <row r="785" spans="1:11" ht="14.5" customHeight="1" x14ac:dyDescent="0.35">
      <c r="A785" t="s">
        <v>815</v>
      </c>
      <c r="B785">
        <v>1976</v>
      </c>
      <c r="C785" t="s">
        <v>36</v>
      </c>
      <c r="D785">
        <v>23</v>
      </c>
      <c r="E785" s="7">
        <f t="shared" si="24"/>
        <v>28056</v>
      </c>
      <c r="F785" s="7" t="str">
        <f t="shared" si="25"/>
        <v>46Years</v>
      </c>
      <c r="G785">
        <v>2</v>
      </c>
      <c r="H785" s="14">
        <v>6529.21</v>
      </c>
      <c r="I785" t="s">
        <v>10</v>
      </c>
      <c r="J785" t="s">
        <v>15</v>
      </c>
      <c r="K785" t="s">
        <v>12</v>
      </c>
    </row>
    <row r="786" spans="1:11" ht="14.5" customHeight="1" x14ac:dyDescent="0.35">
      <c r="A786" t="s">
        <v>816</v>
      </c>
      <c r="B786">
        <v>1982</v>
      </c>
      <c r="C786" t="s">
        <v>34</v>
      </c>
      <c r="D786">
        <v>12</v>
      </c>
      <c r="E786" s="7">
        <f t="shared" si="24"/>
        <v>30175</v>
      </c>
      <c r="F786" s="7" t="str">
        <f t="shared" si="25"/>
        <v>40Years</v>
      </c>
      <c r="G786">
        <v>3</v>
      </c>
      <c r="H786" s="14">
        <v>6532.04</v>
      </c>
      <c r="I786" t="s">
        <v>10</v>
      </c>
      <c r="J786" t="s">
        <v>15</v>
      </c>
      <c r="K786" t="s">
        <v>12</v>
      </c>
    </row>
    <row r="787" spans="1:11" ht="14.5" customHeight="1" x14ac:dyDescent="0.35">
      <c r="A787" t="s">
        <v>817</v>
      </c>
      <c r="B787">
        <v>1982</v>
      </c>
      <c r="C787" t="s">
        <v>36</v>
      </c>
      <c r="D787">
        <v>2</v>
      </c>
      <c r="E787" s="7">
        <f t="shared" si="24"/>
        <v>30226</v>
      </c>
      <c r="F787" s="7" t="str">
        <f t="shared" si="25"/>
        <v>40Years</v>
      </c>
      <c r="G787">
        <v>3</v>
      </c>
      <c r="H787" s="14">
        <v>6536.68</v>
      </c>
      <c r="I787" t="s">
        <v>10</v>
      </c>
      <c r="J787" t="s">
        <v>10</v>
      </c>
      <c r="K787" t="s">
        <v>22</v>
      </c>
    </row>
    <row r="788" spans="1:11" ht="14.5" customHeight="1" x14ac:dyDescent="0.35">
      <c r="A788" t="s">
        <v>818</v>
      </c>
      <c r="B788">
        <v>1969</v>
      </c>
      <c r="C788" t="s">
        <v>29</v>
      </c>
      <c r="D788">
        <v>3</v>
      </c>
      <c r="E788" s="7">
        <f t="shared" si="24"/>
        <v>25540</v>
      </c>
      <c r="F788" s="7" t="str">
        <f t="shared" si="25"/>
        <v>53Years</v>
      </c>
      <c r="G788">
        <v>0</v>
      </c>
      <c r="H788" s="14">
        <v>6546.16</v>
      </c>
      <c r="I788" t="s">
        <v>10</v>
      </c>
      <c r="J788" t="s">
        <v>11</v>
      </c>
      <c r="K788" t="s">
        <v>12</v>
      </c>
    </row>
    <row r="789" spans="1:11" ht="14.5" customHeight="1" x14ac:dyDescent="0.35">
      <c r="A789" t="s">
        <v>819</v>
      </c>
      <c r="B789">
        <v>1986</v>
      </c>
      <c r="C789" t="s">
        <v>29</v>
      </c>
      <c r="D789">
        <v>18</v>
      </c>
      <c r="E789" s="7">
        <f t="shared" si="24"/>
        <v>31764</v>
      </c>
      <c r="F789" s="7" t="str">
        <f t="shared" si="25"/>
        <v>36Years</v>
      </c>
      <c r="G789">
        <v>3</v>
      </c>
      <c r="H789" s="14">
        <v>6548.2</v>
      </c>
      <c r="I789" t="s">
        <v>10</v>
      </c>
      <c r="J789" t="s">
        <v>11</v>
      </c>
      <c r="K789" t="s">
        <v>22</v>
      </c>
    </row>
    <row r="790" spans="1:11" ht="14.5" customHeight="1" x14ac:dyDescent="0.35">
      <c r="A790" t="s">
        <v>820</v>
      </c>
      <c r="B790">
        <v>1989</v>
      </c>
      <c r="C790" t="s">
        <v>34</v>
      </c>
      <c r="D790">
        <v>6</v>
      </c>
      <c r="E790" s="7">
        <f t="shared" si="24"/>
        <v>32726</v>
      </c>
      <c r="F790" s="7" t="str">
        <f t="shared" si="25"/>
        <v>33Years</v>
      </c>
      <c r="G790">
        <v>3</v>
      </c>
      <c r="H790" s="14">
        <v>6551.75</v>
      </c>
      <c r="I790" t="s">
        <v>10</v>
      </c>
      <c r="J790" t="s">
        <v>10</v>
      </c>
      <c r="K790" t="s">
        <v>246</v>
      </c>
    </row>
    <row r="791" spans="1:11" ht="14.5" customHeight="1" x14ac:dyDescent="0.35">
      <c r="A791" t="s">
        <v>821</v>
      </c>
      <c r="B791">
        <v>1968</v>
      </c>
      <c r="C791" t="s">
        <v>29</v>
      </c>
      <c r="D791">
        <v>11</v>
      </c>
      <c r="E791" s="7">
        <f t="shared" si="24"/>
        <v>25183</v>
      </c>
      <c r="F791" s="7" t="str">
        <f t="shared" si="25"/>
        <v>54Years</v>
      </c>
      <c r="G791">
        <v>0</v>
      </c>
      <c r="H791" s="14">
        <v>6552.01</v>
      </c>
      <c r="I791" t="s">
        <v>11</v>
      </c>
      <c r="J791" t="s">
        <v>10</v>
      </c>
      <c r="K791" t="s">
        <v>12</v>
      </c>
    </row>
    <row r="792" spans="1:11" ht="14.5" customHeight="1" x14ac:dyDescent="0.35">
      <c r="A792" t="s">
        <v>822</v>
      </c>
      <c r="B792">
        <v>1984</v>
      </c>
      <c r="C792" t="s">
        <v>19</v>
      </c>
      <c r="D792">
        <v>20</v>
      </c>
      <c r="E792" s="7">
        <f t="shared" si="24"/>
        <v>30945</v>
      </c>
      <c r="F792" s="7" t="str">
        <f t="shared" si="25"/>
        <v>38Years</v>
      </c>
      <c r="G792">
        <v>1</v>
      </c>
      <c r="H792" s="14">
        <v>6555.07</v>
      </c>
      <c r="I792" t="s">
        <v>10</v>
      </c>
      <c r="J792" t="s">
        <v>10</v>
      </c>
      <c r="K792" t="s">
        <v>246</v>
      </c>
    </row>
    <row r="793" spans="1:11" ht="14.5" customHeight="1" x14ac:dyDescent="0.35">
      <c r="A793" t="s">
        <v>823</v>
      </c>
      <c r="B793">
        <v>1981</v>
      </c>
      <c r="C793" t="s">
        <v>9</v>
      </c>
      <c r="D793">
        <v>20</v>
      </c>
      <c r="E793" s="7">
        <f t="shared" si="24"/>
        <v>29787</v>
      </c>
      <c r="F793" s="7" t="str">
        <f t="shared" si="25"/>
        <v>41Years</v>
      </c>
      <c r="G793">
        <v>0</v>
      </c>
      <c r="H793" s="14">
        <v>6571.02</v>
      </c>
      <c r="I793" t="s">
        <v>10</v>
      </c>
      <c r="J793" t="s">
        <v>15</v>
      </c>
      <c r="K793" t="s">
        <v>22</v>
      </c>
    </row>
    <row r="794" spans="1:11" ht="14.5" customHeight="1" x14ac:dyDescent="0.35">
      <c r="A794" t="s">
        <v>824</v>
      </c>
      <c r="B794">
        <v>1984</v>
      </c>
      <c r="C794" t="s">
        <v>36</v>
      </c>
      <c r="D794">
        <v>5</v>
      </c>
      <c r="E794" s="7">
        <f t="shared" si="24"/>
        <v>30960</v>
      </c>
      <c r="F794" s="7" t="str">
        <f t="shared" si="25"/>
        <v>38Years</v>
      </c>
      <c r="G794">
        <v>2</v>
      </c>
      <c r="H794" s="14">
        <v>6571.54</v>
      </c>
      <c r="I794" t="s">
        <v>10</v>
      </c>
      <c r="J794" t="s">
        <v>11</v>
      </c>
      <c r="K794" t="s">
        <v>41</v>
      </c>
    </row>
    <row r="795" spans="1:11" ht="14.5" customHeight="1" x14ac:dyDescent="0.35">
      <c r="A795" t="s">
        <v>825</v>
      </c>
      <c r="B795">
        <v>1982</v>
      </c>
      <c r="C795" t="s">
        <v>14</v>
      </c>
      <c r="D795">
        <v>22</v>
      </c>
      <c r="E795" s="7">
        <f t="shared" si="24"/>
        <v>30277</v>
      </c>
      <c r="F795" s="7" t="str">
        <f t="shared" si="25"/>
        <v>40Years</v>
      </c>
      <c r="G795">
        <v>2</v>
      </c>
      <c r="H795" s="14">
        <v>6593.51</v>
      </c>
      <c r="I795" t="s">
        <v>10</v>
      </c>
      <c r="J795" t="s">
        <v>15</v>
      </c>
      <c r="K795" t="s">
        <v>12</v>
      </c>
    </row>
    <row r="796" spans="1:11" ht="14.5" customHeight="1" x14ac:dyDescent="0.35">
      <c r="A796" t="s">
        <v>826</v>
      </c>
      <c r="B796">
        <v>1982</v>
      </c>
      <c r="C796" t="s">
        <v>29</v>
      </c>
      <c r="D796">
        <v>29</v>
      </c>
      <c r="E796" s="7">
        <f t="shared" si="24"/>
        <v>30314</v>
      </c>
      <c r="F796" s="7" t="str">
        <f t="shared" si="25"/>
        <v>40Years</v>
      </c>
      <c r="G796">
        <v>1</v>
      </c>
      <c r="H796" s="14">
        <v>6600.21</v>
      </c>
      <c r="I796" t="s">
        <v>11</v>
      </c>
      <c r="J796" t="s">
        <v>10</v>
      </c>
      <c r="K796" t="s">
        <v>167</v>
      </c>
    </row>
    <row r="797" spans="1:11" ht="14.5" customHeight="1" x14ac:dyDescent="0.35">
      <c r="A797" t="s">
        <v>827</v>
      </c>
      <c r="B797">
        <v>1982</v>
      </c>
      <c r="C797" t="s">
        <v>14</v>
      </c>
      <c r="D797">
        <v>7</v>
      </c>
      <c r="E797" s="7">
        <f t="shared" si="24"/>
        <v>30262</v>
      </c>
      <c r="F797" s="7" t="str">
        <f t="shared" si="25"/>
        <v>40Years</v>
      </c>
      <c r="G797">
        <v>2</v>
      </c>
      <c r="H797" s="14">
        <v>6600.36</v>
      </c>
      <c r="I797" t="s">
        <v>10</v>
      </c>
      <c r="J797" t="s">
        <v>11</v>
      </c>
      <c r="K797" t="s">
        <v>41</v>
      </c>
    </row>
    <row r="798" spans="1:11" ht="14.5" customHeight="1" x14ac:dyDescent="0.35">
      <c r="A798" t="s">
        <v>828</v>
      </c>
      <c r="B798">
        <v>1982</v>
      </c>
      <c r="C798" t="s">
        <v>34</v>
      </c>
      <c r="D798">
        <v>28</v>
      </c>
      <c r="E798" s="7">
        <f t="shared" si="24"/>
        <v>30191</v>
      </c>
      <c r="F798" s="7" t="str">
        <f t="shared" si="25"/>
        <v>40Years</v>
      </c>
      <c r="G798">
        <v>1</v>
      </c>
      <c r="H798" s="14">
        <v>6610.11</v>
      </c>
      <c r="I798" t="s">
        <v>11</v>
      </c>
      <c r="J798" t="s">
        <v>10</v>
      </c>
      <c r="K798" t="s">
        <v>163</v>
      </c>
    </row>
    <row r="799" spans="1:11" ht="14.5" customHeight="1" x14ac:dyDescent="0.35">
      <c r="A799" t="s">
        <v>829</v>
      </c>
      <c r="B799">
        <v>1973</v>
      </c>
      <c r="C799" t="s">
        <v>34</v>
      </c>
      <c r="D799">
        <v>29</v>
      </c>
      <c r="E799" s="7">
        <f t="shared" si="24"/>
        <v>26905</v>
      </c>
      <c r="F799" s="7" t="str">
        <f t="shared" si="25"/>
        <v>49Years</v>
      </c>
      <c r="G799">
        <v>0</v>
      </c>
      <c r="H799" s="14">
        <v>6630.31</v>
      </c>
      <c r="I799" t="s">
        <v>10</v>
      </c>
      <c r="J799" t="s">
        <v>15</v>
      </c>
      <c r="K799" t="s">
        <v>12</v>
      </c>
    </row>
    <row r="800" spans="1:11" ht="14.5" customHeight="1" x14ac:dyDescent="0.35">
      <c r="A800" t="s">
        <v>830</v>
      </c>
      <c r="B800">
        <v>2003</v>
      </c>
      <c r="C800" t="s">
        <v>19</v>
      </c>
      <c r="D800">
        <v>4</v>
      </c>
      <c r="E800" s="7">
        <f t="shared" si="24"/>
        <v>37868</v>
      </c>
      <c r="F800" s="7" t="str">
        <f t="shared" si="25"/>
        <v>19Years</v>
      </c>
      <c r="G800">
        <v>0</v>
      </c>
      <c r="H800" s="14">
        <v>6638.16</v>
      </c>
      <c r="I800" t="s">
        <v>10</v>
      </c>
      <c r="J800" t="s">
        <v>15</v>
      </c>
      <c r="K800" t="s">
        <v>22</v>
      </c>
    </row>
    <row r="801" spans="1:11" ht="14.5" customHeight="1" x14ac:dyDescent="0.35">
      <c r="A801" t="s">
        <v>831</v>
      </c>
      <c r="B801">
        <v>1990</v>
      </c>
      <c r="C801" t="s">
        <v>17</v>
      </c>
      <c r="D801">
        <v>6</v>
      </c>
      <c r="E801" s="7">
        <f t="shared" si="24"/>
        <v>33030</v>
      </c>
      <c r="F801" s="7" t="str">
        <f t="shared" si="25"/>
        <v>33Years</v>
      </c>
      <c r="G801">
        <v>3</v>
      </c>
      <c r="H801" s="14">
        <v>6639.3</v>
      </c>
      <c r="I801" t="s">
        <v>10</v>
      </c>
      <c r="J801" t="s">
        <v>10</v>
      </c>
      <c r="K801" t="s">
        <v>299</v>
      </c>
    </row>
    <row r="802" spans="1:11" ht="14.5" customHeight="1" x14ac:dyDescent="0.35">
      <c r="A802" t="s">
        <v>832</v>
      </c>
      <c r="B802">
        <v>1984</v>
      </c>
      <c r="C802" t="s">
        <v>29</v>
      </c>
      <c r="D802">
        <v>8</v>
      </c>
      <c r="E802" s="7">
        <f t="shared" si="24"/>
        <v>31024</v>
      </c>
      <c r="F802" s="7" t="str">
        <f t="shared" si="25"/>
        <v>38Years</v>
      </c>
      <c r="G802">
        <v>2</v>
      </c>
      <c r="H802" s="14">
        <v>6640.54</v>
      </c>
      <c r="I802" t="s">
        <v>10</v>
      </c>
      <c r="J802" t="s">
        <v>11</v>
      </c>
      <c r="K802" t="s">
        <v>165</v>
      </c>
    </row>
    <row r="803" spans="1:11" ht="14.5" customHeight="1" x14ac:dyDescent="0.35">
      <c r="A803" t="s">
        <v>833</v>
      </c>
      <c r="B803">
        <v>1970</v>
      </c>
      <c r="C803" t="s">
        <v>14</v>
      </c>
      <c r="D803">
        <v>8</v>
      </c>
      <c r="E803" s="7">
        <f t="shared" si="24"/>
        <v>25880</v>
      </c>
      <c r="F803" s="7" t="str">
        <f t="shared" si="25"/>
        <v>52Years</v>
      </c>
      <c r="G803">
        <v>0</v>
      </c>
      <c r="H803" s="14">
        <v>6651.26</v>
      </c>
      <c r="I803" t="s">
        <v>10</v>
      </c>
      <c r="J803" t="s">
        <v>11</v>
      </c>
      <c r="K803" t="s">
        <v>12</v>
      </c>
    </row>
    <row r="804" spans="1:11" ht="14.5" customHeight="1" x14ac:dyDescent="0.35">
      <c r="A804" t="s">
        <v>834</v>
      </c>
      <c r="B804">
        <v>1984</v>
      </c>
      <c r="C804" t="s">
        <v>9</v>
      </c>
      <c r="D804">
        <v>1</v>
      </c>
      <c r="E804" s="7">
        <f t="shared" si="24"/>
        <v>30864</v>
      </c>
      <c r="F804" s="7" t="str">
        <f t="shared" si="25"/>
        <v>38Years</v>
      </c>
      <c r="G804">
        <v>3</v>
      </c>
      <c r="H804" s="14">
        <v>6652.53</v>
      </c>
      <c r="I804" t="s">
        <v>11</v>
      </c>
      <c r="J804" t="s">
        <v>10</v>
      </c>
      <c r="K804" t="s">
        <v>12</v>
      </c>
    </row>
    <row r="805" spans="1:11" ht="14.5" customHeight="1" x14ac:dyDescent="0.35">
      <c r="A805" t="s">
        <v>835</v>
      </c>
      <c r="B805">
        <v>1989</v>
      </c>
      <c r="C805" t="s">
        <v>14</v>
      </c>
      <c r="D805">
        <v>19</v>
      </c>
      <c r="E805" s="7">
        <f t="shared" si="24"/>
        <v>32831</v>
      </c>
      <c r="F805" s="7" t="str">
        <f t="shared" si="25"/>
        <v>33Years</v>
      </c>
      <c r="G805">
        <v>5</v>
      </c>
      <c r="H805" s="14">
        <v>6653.79</v>
      </c>
      <c r="I805" t="s">
        <v>10</v>
      </c>
      <c r="J805" t="s">
        <v>15</v>
      </c>
      <c r="K805" t="s">
        <v>12</v>
      </c>
    </row>
    <row r="806" spans="1:11" ht="14.5" customHeight="1" x14ac:dyDescent="0.35">
      <c r="A806" t="s">
        <v>836</v>
      </c>
      <c r="B806">
        <v>1982</v>
      </c>
      <c r="C806" t="s">
        <v>19</v>
      </c>
      <c r="D806">
        <v>27</v>
      </c>
      <c r="E806" s="7">
        <f t="shared" si="24"/>
        <v>30221</v>
      </c>
      <c r="F806" s="7" t="str">
        <f t="shared" si="25"/>
        <v>40Years</v>
      </c>
      <c r="G806">
        <v>3</v>
      </c>
      <c r="H806" s="14">
        <v>6664.32</v>
      </c>
      <c r="I806" t="s">
        <v>10</v>
      </c>
      <c r="J806" t="s">
        <v>10</v>
      </c>
      <c r="K806" t="s">
        <v>12</v>
      </c>
    </row>
    <row r="807" spans="1:11" ht="14.5" customHeight="1" x14ac:dyDescent="0.35">
      <c r="A807" t="s">
        <v>837</v>
      </c>
      <c r="B807">
        <v>1981</v>
      </c>
      <c r="C807" t="s">
        <v>19</v>
      </c>
      <c r="D807">
        <v>17</v>
      </c>
      <c r="E807" s="7">
        <f t="shared" si="24"/>
        <v>29846</v>
      </c>
      <c r="F807" s="7" t="str">
        <f t="shared" si="25"/>
        <v>41Years</v>
      </c>
      <c r="G807">
        <v>1</v>
      </c>
      <c r="H807" s="14">
        <v>6664.69</v>
      </c>
      <c r="I807" t="s">
        <v>11</v>
      </c>
      <c r="J807" t="s">
        <v>15</v>
      </c>
      <c r="K807" t="s">
        <v>22</v>
      </c>
    </row>
    <row r="808" spans="1:11" ht="14.5" customHeight="1" x14ac:dyDescent="0.35">
      <c r="A808" t="s">
        <v>838</v>
      </c>
      <c r="B808">
        <v>1989</v>
      </c>
      <c r="C808" t="s">
        <v>36</v>
      </c>
      <c r="D808">
        <v>20</v>
      </c>
      <c r="E808" s="7">
        <f t="shared" si="24"/>
        <v>32801</v>
      </c>
      <c r="F808" s="7" t="str">
        <f t="shared" si="25"/>
        <v>33Years</v>
      </c>
      <c r="G808">
        <v>5</v>
      </c>
      <c r="H808" s="14">
        <v>6666.24</v>
      </c>
      <c r="I808" t="s">
        <v>11</v>
      </c>
      <c r="J808" t="s">
        <v>15</v>
      </c>
      <c r="K808" t="s">
        <v>41</v>
      </c>
    </row>
    <row r="809" spans="1:11" ht="14.5" customHeight="1" x14ac:dyDescent="0.35">
      <c r="A809" t="s">
        <v>839</v>
      </c>
      <c r="B809">
        <v>1985</v>
      </c>
      <c r="C809" t="s">
        <v>9</v>
      </c>
      <c r="D809">
        <v>9</v>
      </c>
      <c r="E809" s="7">
        <f t="shared" si="24"/>
        <v>31237</v>
      </c>
      <c r="F809" s="7" t="str">
        <f t="shared" si="25"/>
        <v>37Years</v>
      </c>
      <c r="G809">
        <v>2</v>
      </c>
      <c r="H809" s="14">
        <v>6686.43</v>
      </c>
      <c r="I809" t="s">
        <v>10</v>
      </c>
      <c r="J809" t="s">
        <v>11</v>
      </c>
      <c r="K809" t="s">
        <v>22</v>
      </c>
    </row>
    <row r="810" spans="1:11" ht="14.5" customHeight="1" x14ac:dyDescent="0.35">
      <c r="A810" t="s">
        <v>840</v>
      </c>
      <c r="B810">
        <v>1968</v>
      </c>
      <c r="C810" t="s">
        <v>9</v>
      </c>
      <c r="D810">
        <v>13</v>
      </c>
      <c r="E810" s="7">
        <f t="shared" si="24"/>
        <v>25032</v>
      </c>
      <c r="F810" s="7" t="str">
        <f t="shared" si="25"/>
        <v>54Years</v>
      </c>
      <c r="G810">
        <v>0</v>
      </c>
      <c r="H810" s="14">
        <v>6700.56</v>
      </c>
      <c r="I810" t="s">
        <v>11</v>
      </c>
      <c r="J810" t="s">
        <v>15</v>
      </c>
      <c r="K810" t="s">
        <v>22</v>
      </c>
    </row>
    <row r="811" spans="1:11" ht="14.5" customHeight="1" x14ac:dyDescent="0.35">
      <c r="A811" t="s">
        <v>841</v>
      </c>
      <c r="B811">
        <v>1971</v>
      </c>
      <c r="C811" t="s">
        <v>29</v>
      </c>
      <c r="D811">
        <v>12</v>
      </c>
      <c r="E811" s="7">
        <f t="shared" si="24"/>
        <v>26279</v>
      </c>
      <c r="F811" s="7" t="str">
        <f t="shared" si="25"/>
        <v>51Years</v>
      </c>
      <c r="G811">
        <v>0</v>
      </c>
      <c r="H811" s="14">
        <v>6706.47</v>
      </c>
      <c r="I811" t="s">
        <v>10</v>
      </c>
      <c r="J811" t="s">
        <v>15</v>
      </c>
      <c r="K811" t="s">
        <v>12</v>
      </c>
    </row>
    <row r="812" spans="1:11" ht="14.5" customHeight="1" x14ac:dyDescent="0.35">
      <c r="A812" t="s">
        <v>842</v>
      </c>
      <c r="B812">
        <v>1983</v>
      </c>
      <c r="C812" t="s">
        <v>17</v>
      </c>
      <c r="D812">
        <v>12</v>
      </c>
      <c r="E812" s="7">
        <f t="shared" si="24"/>
        <v>30479</v>
      </c>
      <c r="F812" s="7" t="str">
        <f t="shared" si="25"/>
        <v>39Years</v>
      </c>
      <c r="G812">
        <v>2</v>
      </c>
      <c r="H812" s="14">
        <v>6710.19</v>
      </c>
      <c r="I812" t="s">
        <v>11</v>
      </c>
      <c r="J812" t="s">
        <v>11</v>
      </c>
      <c r="K812" t="s">
        <v>22</v>
      </c>
    </row>
    <row r="813" spans="1:11" ht="14.5" customHeight="1" x14ac:dyDescent="0.35">
      <c r="A813" t="s">
        <v>843</v>
      </c>
      <c r="B813">
        <v>1994</v>
      </c>
      <c r="C813" t="s">
        <v>17</v>
      </c>
      <c r="D813">
        <v>13</v>
      </c>
      <c r="E813" s="7">
        <f t="shared" si="24"/>
        <v>34498</v>
      </c>
      <c r="F813" s="7" t="str">
        <f t="shared" si="25"/>
        <v>28Years</v>
      </c>
      <c r="G813">
        <v>0</v>
      </c>
      <c r="H813" s="14">
        <v>6721.37</v>
      </c>
      <c r="I813" t="s">
        <v>10</v>
      </c>
      <c r="J813" t="s">
        <v>15</v>
      </c>
      <c r="K813" t="s">
        <v>22</v>
      </c>
    </row>
    <row r="814" spans="1:11" ht="14.5" customHeight="1" x14ac:dyDescent="0.35">
      <c r="A814" t="s">
        <v>844</v>
      </c>
      <c r="B814">
        <v>1978</v>
      </c>
      <c r="C814" t="s">
        <v>36</v>
      </c>
      <c r="D814">
        <v>21</v>
      </c>
      <c r="E814" s="7">
        <f t="shared" si="24"/>
        <v>28784</v>
      </c>
      <c r="F814" s="7" t="str">
        <f t="shared" si="25"/>
        <v>44Years</v>
      </c>
      <c r="G814">
        <v>2</v>
      </c>
      <c r="H814" s="14">
        <v>6737.98</v>
      </c>
      <c r="I814" t="s">
        <v>10</v>
      </c>
      <c r="J814" t="s">
        <v>11</v>
      </c>
      <c r="K814" t="s">
        <v>12</v>
      </c>
    </row>
    <row r="815" spans="1:11" ht="14.5" customHeight="1" x14ac:dyDescent="0.35">
      <c r="A815" t="s">
        <v>845</v>
      </c>
      <c r="B815">
        <v>1968</v>
      </c>
      <c r="C815" t="s">
        <v>9</v>
      </c>
      <c r="D815">
        <v>18</v>
      </c>
      <c r="E815" s="7">
        <f t="shared" si="24"/>
        <v>25037</v>
      </c>
      <c r="F815" s="7" t="str">
        <f t="shared" si="25"/>
        <v>54Years</v>
      </c>
      <c r="G815">
        <v>0</v>
      </c>
      <c r="H815" s="14">
        <v>6738.84</v>
      </c>
      <c r="I815" t="s">
        <v>11</v>
      </c>
      <c r="J815" t="s">
        <v>15</v>
      </c>
      <c r="K815" t="s">
        <v>22</v>
      </c>
    </row>
    <row r="816" spans="1:11" ht="14.5" customHeight="1" x14ac:dyDescent="0.35">
      <c r="A816" t="s">
        <v>846</v>
      </c>
      <c r="B816">
        <v>1986</v>
      </c>
      <c r="C816" t="s">
        <v>34</v>
      </c>
      <c r="D816">
        <v>7</v>
      </c>
      <c r="E816" s="7">
        <f t="shared" si="24"/>
        <v>31631</v>
      </c>
      <c r="F816" s="7" t="str">
        <f t="shared" si="25"/>
        <v>36Years</v>
      </c>
      <c r="G816">
        <v>3</v>
      </c>
      <c r="H816" s="14">
        <v>6746.74</v>
      </c>
      <c r="I816" t="s">
        <v>11</v>
      </c>
      <c r="J816" t="s">
        <v>10</v>
      </c>
      <c r="K816" t="s">
        <v>167</v>
      </c>
    </row>
    <row r="817" spans="1:11" ht="14.5" customHeight="1" x14ac:dyDescent="0.35">
      <c r="A817" t="s">
        <v>847</v>
      </c>
      <c r="B817">
        <v>1986</v>
      </c>
      <c r="C817" t="s">
        <v>17</v>
      </c>
      <c r="D817">
        <v>5</v>
      </c>
      <c r="E817" s="7">
        <f t="shared" si="24"/>
        <v>31568</v>
      </c>
      <c r="F817" s="7" t="str">
        <f t="shared" si="25"/>
        <v>37Years</v>
      </c>
      <c r="G817">
        <v>3</v>
      </c>
      <c r="H817" s="14">
        <v>6748.59</v>
      </c>
      <c r="I817" t="s">
        <v>11</v>
      </c>
      <c r="J817" t="s">
        <v>15</v>
      </c>
      <c r="K817" t="s">
        <v>167</v>
      </c>
    </row>
    <row r="818" spans="1:11" ht="14.5" customHeight="1" x14ac:dyDescent="0.35">
      <c r="A818" t="s">
        <v>848</v>
      </c>
      <c r="B818">
        <v>1970</v>
      </c>
      <c r="C818" t="s">
        <v>17</v>
      </c>
      <c r="D818">
        <v>17</v>
      </c>
      <c r="E818" s="7">
        <f t="shared" si="24"/>
        <v>25736</v>
      </c>
      <c r="F818" s="7" t="str">
        <f t="shared" si="25"/>
        <v>52Years</v>
      </c>
      <c r="G818">
        <v>0</v>
      </c>
      <c r="H818" s="14">
        <v>6749.63</v>
      </c>
      <c r="I818" t="s">
        <v>10</v>
      </c>
      <c r="J818" t="s">
        <v>15</v>
      </c>
      <c r="K818" t="s">
        <v>12</v>
      </c>
    </row>
    <row r="819" spans="1:11" ht="14.5" customHeight="1" x14ac:dyDescent="0.35">
      <c r="A819" t="s">
        <v>849</v>
      </c>
      <c r="B819">
        <v>1966</v>
      </c>
      <c r="C819" t="s">
        <v>29</v>
      </c>
      <c r="D819">
        <v>9</v>
      </c>
      <c r="E819" s="7">
        <f t="shared" si="24"/>
        <v>24450</v>
      </c>
      <c r="F819" s="7" t="str">
        <f t="shared" si="25"/>
        <v>56Years</v>
      </c>
      <c r="G819">
        <v>0</v>
      </c>
      <c r="H819" s="14">
        <v>6750.27</v>
      </c>
      <c r="I819" t="s">
        <v>11</v>
      </c>
      <c r="J819" t="s">
        <v>10</v>
      </c>
      <c r="K819" t="s">
        <v>12</v>
      </c>
    </row>
    <row r="820" spans="1:11" ht="14.5" customHeight="1" x14ac:dyDescent="0.35">
      <c r="A820" t="s">
        <v>850</v>
      </c>
      <c r="B820">
        <v>1988</v>
      </c>
      <c r="C820" t="s">
        <v>36</v>
      </c>
      <c r="D820">
        <v>10</v>
      </c>
      <c r="E820" s="7">
        <f t="shared" si="24"/>
        <v>32426</v>
      </c>
      <c r="F820" s="7" t="str">
        <f t="shared" si="25"/>
        <v>34Years</v>
      </c>
      <c r="G820">
        <v>3</v>
      </c>
      <c r="H820" s="14">
        <v>6753.04</v>
      </c>
      <c r="I820" t="s">
        <v>10</v>
      </c>
      <c r="J820" t="s">
        <v>10</v>
      </c>
      <c r="K820" t="s">
        <v>246</v>
      </c>
    </row>
    <row r="821" spans="1:11" ht="14.5" customHeight="1" x14ac:dyDescent="0.35">
      <c r="A821" t="s">
        <v>851</v>
      </c>
      <c r="B821">
        <v>1981</v>
      </c>
      <c r="C821" t="s">
        <v>19</v>
      </c>
      <c r="D821">
        <v>21</v>
      </c>
      <c r="E821" s="7">
        <f t="shared" si="24"/>
        <v>29850</v>
      </c>
      <c r="F821" s="7" t="str">
        <f t="shared" si="25"/>
        <v>41Years</v>
      </c>
      <c r="G821">
        <v>1</v>
      </c>
      <c r="H821" s="14">
        <v>6770.19</v>
      </c>
      <c r="I821" t="s">
        <v>10</v>
      </c>
      <c r="J821" t="s">
        <v>11</v>
      </c>
      <c r="K821" t="s">
        <v>12</v>
      </c>
    </row>
    <row r="822" spans="1:11" ht="14.5" customHeight="1" x14ac:dyDescent="0.35">
      <c r="A822" t="s">
        <v>852</v>
      </c>
      <c r="B822">
        <v>1981</v>
      </c>
      <c r="C822" t="s">
        <v>19</v>
      </c>
      <c r="D822">
        <v>3</v>
      </c>
      <c r="E822" s="7">
        <f t="shared" si="24"/>
        <v>29832</v>
      </c>
      <c r="F822" s="7" t="str">
        <f t="shared" si="25"/>
        <v>41Years</v>
      </c>
      <c r="G822">
        <v>1</v>
      </c>
      <c r="H822" s="14">
        <v>6775.96</v>
      </c>
      <c r="I822" t="s">
        <v>10</v>
      </c>
      <c r="J822" t="s">
        <v>11</v>
      </c>
      <c r="K822" t="s">
        <v>41</v>
      </c>
    </row>
    <row r="823" spans="1:11" ht="14.5" customHeight="1" x14ac:dyDescent="0.35">
      <c r="A823" t="s">
        <v>853</v>
      </c>
      <c r="B823">
        <v>1981</v>
      </c>
      <c r="C823" t="s">
        <v>36</v>
      </c>
      <c r="D823">
        <v>8</v>
      </c>
      <c r="E823" s="7">
        <f t="shared" si="24"/>
        <v>29867</v>
      </c>
      <c r="F823" s="7" t="str">
        <f t="shared" si="25"/>
        <v>41Years</v>
      </c>
      <c r="G823">
        <v>1</v>
      </c>
      <c r="H823" s="14">
        <v>6781.35</v>
      </c>
      <c r="I823" t="s">
        <v>10</v>
      </c>
      <c r="J823" t="s">
        <v>15</v>
      </c>
      <c r="K823" t="s">
        <v>12</v>
      </c>
    </row>
    <row r="824" spans="1:11" ht="14.5" customHeight="1" x14ac:dyDescent="0.35">
      <c r="A824" t="s">
        <v>854</v>
      </c>
      <c r="B824">
        <v>1980</v>
      </c>
      <c r="C824" t="s">
        <v>14</v>
      </c>
      <c r="D824">
        <v>23</v>
      </c>
      <c r="E824" s="7">
        <f t="shared" si="24"/>
        <v>29548</v>
      </c>
      <c r="F824" s="7" t="str">
        <f t="shared" si="25"/>
        <v>42Years</v>
      </c>
      <c r="G824">
        <v>2</v>
      </c>
      <c r="H824" s="14">
        <v>6781.52</v>
      </c>
      <c r="I824" t="s">
        <v>10</v>
      </c>
      <c r="J824" t="s">
        <v>10</v>
      </c>
      <c r="K824" t="s">
        <v>12</v>
      </c>
    </row>
    <row r="825" spans="1:11" ht="14.5" customHeight="1" x14ac:dyDescent="0.35">
      <c r="A825" t="s">
        <v>855</v>
      </c>
      <c r="B825">
        <v>1985</v>
      </c>
      <c r="C825" t="s">
        <v>29</v>
      </c>
      <c r="D825">
        <v>24</v>
      </c>
      <c r="E825" s="7">
        <f t="shared" si="24"/>
        <v>31405</v>
      </c>
      <c r="F825" s="7" t="str">
        <f t="shared" si="25"/>
        <v>37Years</v>
      </c>
      <c r="G825">
        <v>3</v>
      </c>
      <c r="H825" s="14">
        <v>6796.86</v>
      </c>
      <c r="I825" t="s">
        <v>11</v>
      </c>
      <c r="J825" t="s">
        <v>11</v>
      </c>
      <c r="K825" t="s">
        <v>22</v>
      </c>
    </row>
    <row r="826" spans="1:11" ht="14.5" customHeight="1" x14ac:dyDescent="0.35">
      <c r="A826" t="s">
        <v>856</v>
      </c>
      <c r="B826">
        <v>1991</v>
      </c>
      <c r="C826" t="s">
        <v>17</v>
      </c>
      <c r="D826">
        <v>29</v>
      </c>
      <c r="E826" s="7">
        <f t="shared" si="24"/>
        <v>33418</v>
      </c>
      <c r="F826" s="7" t="str">
        <f t="shared" si="25"/>
        <v>31Years</v>
      </c>
      <c r="G826">
        <v>5</v>
      </c>
      <c r="H826" s="14">
        <v>6799.46</v>
      </c>
      <c r="I826" t="s">
        <v>15</v>
      </c>
      <c r="J826" t="s">
        <v>10</v>
      </c>
      <c r="K826" t="s">
        <v>275</v>
      </c>
    </row>
    <row r="827" spans="1:11" ht="14.5" customHeight="1" x14ac:dyDescent="0.35">
      <c r="A827" t="s">
        <v>857</v>
      </c>
      <c r="B827">
        <v>1975</v>
      </c>
      <c r="C827" t="s">
        <v>34</v>
      </c>
      <c r="D827">
        <v>17</v>
      </c>
      <c r="E827" s="7">
        <f t="shared" si="24"/>
        <v>27623</v>
      </c>
      <c r="F827" s="7" t="str">
        <f t="shared" si="25"/>
        <v>47Years</v>
      </c>
      <c r="G827">
        <v>1</v>
      </c>
      <c r="H827" s="14">
        <v>6809.46</v>
      </c>
      <c r="I827" t="s">
        <v>10</v>
      </c>
      <c r="J827" t="s">
        <v>15</v>
      </c>
      <c r="K827" t="s">
        <v>22</v>
      </c>
    </row>
    <row r="828" spans="1:11" ht="14.5" customHeight="1" x14ac:dyDescent="0.35">
      <c r="A828" t="s">
        <v>858</v>
      </c>
      <c r="B828">
        <v>1994</v>
      </c>
      <c r="C828" t="s">
        <v>9</v>
      </c>
      <c r="D828">
        <v>8</v>
      </c>
      <c r="E828" s="7">
        <f t="shared" si="24"/>
        <v>34523</v>
      </c>
      <c r="F828" s="7" t="str">
        <f t="shared" si="25"/>
        <v>28Years</v>
      </c>
      <c r="G828">
        <v>0</v>
      </c>
      <c r="H828" s="14">
        <v>6827.69</v>
      </c>
      <c r="I828" t="s">
        <v>10</v>
      </c>
      <c r="J828" t="s">
        <v>10</v>
      </c>
      <c r="K828" t="s">
        <v>299</v>
      </c>
    </row>
    <row r="829" spans="1:11" ht="14.5" customHeight="1" x14ac:dyDescent="0.35">
      <c r="A829" t="s">
        <v>859</v>
      </c>
      <c r="B829">
        <v>1979</v>
      </c>
      <c r="C829" t="s">
        <v>9</v>
      </c>
      <c r="D829">
        <v>15</v>
      </c>
      <c r="E829" s="7">
        <f t="shared" si="24"/>
        <v>29051</v>
      </c>
      <c r="F829" s="7" t="str">
        <f t="shared" si="25"/>
        <v>43Years</v>
      </c>
      <c r="G829">
        <v>0</v>
      </c>
      <c r="H829" s="14">
        <v>6837.37</v>
      </c>
      <c r="I829" t="s">
        <v>11</v>
      </c>
      <c r="J829" t="s">
        <v>15</v>
      </c>
      <c r="K829" t="s">
        <v>167</v>
      </c>
    </row>
    <row r="830" spans="1:11" ht="14.5" customHeight="1" x14ac:dyDescent="0.35">
      <c r="A830" t="s">
        <v>860</v>
      </c>
      <c r="B830">
        <v>2000</v>
      </c>
      <c r="C830" t="s">
        <v>14</v>
      </c>
      <c r="D830">
        <v>30</v>
      </c>
      <c r="E830" s="7">
        <f t="shared" si="24"/>
        <v>36860</v>
      </c>
      <c r="F830" s="7" t="str">
        <f t="shared" si="25"/>
        <v>22Years</v>
      </c>
      <c r="G830">
        <v>0</v>
      </c>
      <c r="H830" s="14">
        <v>6842.28</v>
      </c>
      <c r="I830" t="s">
        <v>10</v>
      </c>
      <c r="J830" t="s">
        <v>15</v>
      </c>
      <c r="K830" t="s">
        <v>22</v>
      </c>
    </row>
    <row r="831" spans="1:11" ht="14.5" customHeight="1" x14ac:dyDescent="0.35">
      <c r="A831" t="s">
        <v>861</v>
      </c>
      <c r="B831">
        <v>1977</v>
      </c>
      <c r="C831" t="s">
        <v>17</v>
      </c>
      <c r="D831">
        <v>15</v>
      </c>
      <c r="E831" s="7">
        <f t="shared" si="24"/>
        <v>28291</v>
      </c>
      <c r="F831" s="7" t="str">
        <f t="shared" si="25"/>
        <v>45Years</v>
      </c>
      <c r="G831">
        <v>2</v>
      </c>
      <c r="H831" s="14">
        <v>6843.17</v>
      </c>
      <c r="I831" t="s">
        <v>10</v>
      </c>
      <c r="J831" t="s">
        <v>15</v>
      </c>
      <c r="K831" t="s">
        <v>12</v>
      </c>
    </row>
    <row r="832" spans="1:11" ht="14.5" customHeight="1" x14ac:dyDescent="0.35">
      <c r="A832" t="s">
        <v>862</v>
      </c>
      <c r="B832">
        <v>1979</v>
      </c>
      <c r="C832" t="s">
        <v>14</v>
      </c>
      <c r="D832">
        <v>4</v>
      </c>
      <c r="E832" s="7">
        <f t="shared" si="24"/>
        <v>29163</v>
      </c>
      <c r="F832" s="7" t="str">
        <f t="shared" si="25"/>
        <v>43Years</v>
      </c>
      <c r="G832">
        <v>1</v>
      </c>
      <c r="H832" s="14">
        <v>6849.03</v>
      </c>
      <c r="I832" t="s">
        <v>10</v>
      </c>
      <c r="J832" t="s">
        <v>10</v>
      </c>
      <c r="K832" t="s">
        <v>41</v>
      </c>
    </row>
    <row r="833" spans="1:11" ht="14.5" customHeight="1" x14ac:dyDescent="0.35">
      <c r="A833" t="s">
        <v>863</v>
      </c>
      <c r="B833">
        <v>1981</v>
      </c>
      <c r="C833" t="s">
        <v>17</v>
      </c>
      <c r="D833">
        <v>19</v>
      </c>
      <c r="E833" s="7">
        <f t="shared" si="24"/>
        <v>29756</v>
      </c>
      <c r="F833" s="7" t="str">
        <f t="shared" si="25"/>
        <v>41Years</v>
      </c>
      <c r="G833">
        <v>1</v>
      </c>
      <c r="H833" s="14">
        <v>6858.48</v>
      </c>
      <c r="I833" t="s">
        <v>10</v>
      </c>
      <c r="J833" t="s">
        <v>10</v>
      </c>
      <c r="K833" t="s">
        <v>165</v>
      </c>
    </row>
    <row r="834" spans="1:11" ht="14.5" customHeight="1" x14ac:dyDescent="0.35">
      <c r="A834" t="s">
        <v>864</v>
      </c>
      <c r="B834">
        <v>1978</v>
      </c>
      <c r="C834" t="s">
        <v>34</v>
      </c>
      <c r="D834">
        <v>5</v>
      </c>
      <c r="E834" s="7">
        <f t="shared" si="24"/>
        <v>28707</v>
      </c>
      <c r="F834" s="7" t="str">
        <f t="shared" si="25"/>
        <v>44Years</v>
      </c>
      <c r="G834">
        <v>2</v>
      </c>
      <c r="H834" s="14">
        <v>6863.49</v>
      </c>
      <c r="I834" t="s">
        <v>10</v>
      </c>
      <c r="J834" t="s">
        <v>15</v>
      </c>
      <c r="K834" t="s">
        <v>12</v>
      </c>
    </row>
    <row r="835" spans="1:11" ht="14.5" customHeight="1" x14ac:dyDescent="0.35">
      <c r="A835" t="s">
        <v>865</v>
      </c>
      <c r="B835">
        <v>1969</v>
      </c>
      <c r="C835" t="s">
        <v>36</v>
      </c>
      <c r="D835">
        <v>23</v>
      </c>
      <c r="E835" s="7">
        <f t="shared" ref="E835:E898" si="26">DATE(B835,MONTH(1&amp;C835),D835)</f>
        <v>25499</v>
      </c>
      <c r="F835" s="7" t="str">
        <f t="shared" ref="F835:F898" si="27">DATEDIF(E835, "2023-6-8", "Y") &amp; "Years"</f>
        <v>53Years</v>
      </c>
      <c r="G835">
        <v>0</v>
      </c>
      <c r="H835" s="14">
        <v>6868.39</v>
      </c>
      <c r="I835" t="s">
        <v>10</v>
      </c>
      <c r="J835" t="s">
        <v>10</v>
      </c>
      <c r="K835" t="s">
        <v>12</v>
      </c>
    </row>
    <row r="836" spans="1:11" ht="14.5" customHeight="1" x14ac:dyDescent="0.35">
      <c r="A836" t="s">
        <v>866</v>
      </c>
      <c r="B836">
        <v>1981</v>
      </c>
      <c r="C836" t="s">
        <v>17</v>
      </c>
      <c r="D836">
        <v>23</v>
      </c>
      <c r="E836" s="7">
        <f t="shared" si="26"/>
        <v>29760</v>
      </c>
      <c r="F836" s="7" t="str">
        <f t="shared" si="27"/>
        <v>41Years</v>
      </c>
      <c r="G836">
        <v>2</v>
      </c>
      <c r="H836" s="14">
        <v>6875.96</v>
      </c>
      <c r="I836" t="s">
        <v>10</v>
      </c>
      <c r="J836" t="s">
        <v>10</v>
      </c>
      <c r="K836" t="s">
        <v>41</v>
      </c>
    </row>
    <row r="837" spans="1:11" ht="14.5" customHeight="1" x14ac:dyDescent="0.35">
      <c r="A837" t="s">
        <v>867</v>
      </c>
      <c r="B837">
        <v>2004</v>
      </c>
      <c r="C837" t="s">
        <v>29</v>
      </c>
      <c r="D837">
        <v>24</v>
      </c>
      <c r="E837" s="7">
        <f t="shared" si="26"/>
        <v>38345</v>
      </c>
      <c r="F837" s="7" t="str">
        <f t="shared" si="27"/>
        <v>18Years</v>
      </c>
      <c r="G837">
        <v>0</v>
      </c>
      <c r="H837" s="14">
        <v>6876.53</v>
      </c>
      <c r="I837" t="s">
        <v>10</v>
      </c>
      <c r="J837" t="s">
        <v>15</v>
      </c>
      <c r="K837" t="s">
        <v>22</v>
      </c>
    </row>
    <row r="838" spans="1:11" ht="14.5" customHeight="1" x14ac:dyDescent="0.35">
      <c r="A838" t="s">
        <v>868</v>
      </c>
      <c r="B838">
        <v>1985</v>
      </c>
      <c r="C838" t="s">
        <v>19</v>
      </c>
      <c r="D838">
        <v>10</v>
      </c>
      <c r="E838" s="7">
        <f t="shared" si="26"/>
        <v>31300</v>
      </c>
      <c r="F838" s="7" t="str">
        <f t="shared" si="27"/>
        <v>37Years</v>
      </c>
      <c r="G838">
        <v>2</v>
      </c>
      <c r="H838" s="14">
        <v>6877.98</v>
      </c>
      <c r="I838" t="s">
        <v>10</v>
      </c>
      <c r="J838" t="s">
        <v>15</v>
      </c>
      <c r="K838" t="s">
        <v>246</v>
      </c>
    </row>
    <row r="839" spans="1:11" ht="14.5" customHeight="1" x14ac:dyDescent="0.35">
      <c r="A839" t="s">
        <v>869</v>
      </c>
      <c r="B839">
        <v>1989</v>
      </c>
      <c r="C839" t="s">
        <v>29</v>
      </c>
      <c r="D839">
        <v>21</v>
      </c>
      <c r="E839" s="7">
        <f t="shared" si="26"/>
        <v>32863</v>
      </c>
      <c r="F839" s="7" t="str">
        <f t="shared" si="27"/>
        <v>33Years</v>
      </c>
      <c r="G839">
        <v>3</v>
      </c>
      <c r="H839" s="14">
        <v>6895.19</v>
      </c>
      <c r="I839" t="s">
        <v>10</v>
      </c>
      <c r="J839" t="s">
        <v>11</v>
      </c>
      <c r="K839" t="s">
        <v>246</v>
      </c>
    </row>
    <row r="840" spans="1:11" ht="14.5" customHeight="1" x14ac:dyDescent="0.35">
      <c r="A840" t="s">
        <v>870</v>
      </c>
      <c r="B840">
        <v>1984</v>
      </c>
      <c r="C840" t="s">
        <v>19</v>
      </c>
      <c r="D840">
        <v>5</v>
      </c>
      <c r="E840" s="7">
        <f t="shared" si="26"/>
        <v>30930</v>
      </c>
      <c r="F840" s="7" t="str">
        <f t="shared" si="27"/>
        <v>38Years</v>
      </c>
      <c r="G840">
        <v>2</v>
      </c>
      <c r="H840" s="14">
        <v>6933.24</v>
      </c>
      <c r="I840" t="s">
        <v>10</v>
      </c>
      <c r="J840" t="s">
        <v>11</v>
      </c>
      <c r="K840" t="s">
        <v>22</v>
      </c>
    </row>
    <row r="841" spans="1:11" ht="14.5" customHeight="1" x14ac:dyDescent="0.35">
      <c r="A841" t="s">
        <v>871</v>
      </c>
      <c r="B841">
        <v>1978</v>
      </c>
      <c r="C841" t="s">
        <v>14</v>
      </c>
      <c r="D841">
        <v>29</v>
      </c>
      <c r="E841" s="7">
        <f t="shared" si="26"/>
        <v>28823</v>
      </c>
      <c r="F841" s="7" t="str">
        <f t="shared" si="27"/>
        <v>44Years</v>
      </c>
      <c r="G841">
        <v>2</v>
      </c>
      <c r="H841" s="14">
        <v>6938.11</v>
      </c>
      <c r="I841" t="s">
        <v>10</v>
      </c>
      <c r="J841" t="s">
        <v>10</v>
      </c>
      <c r="K841" t="s">
        <v>12</v>
      </c>
    </row>
    <row r="842" spans="1:11" ht="14.5" customHeight="1" x14ac:dyDescent="0.35">
      <c r="A842" t="s">
        <v>872</v>
      </c>
      <c r="B842">
        <v>1980</v>
      </c>
      <c r="C842" t="s">
        <v>34</v>
      </c>
      <c r="D842">
        <v>30</v>
      </c>
      <c r="E842" s="7">
        <f t="shared" si="26"/>
        <v>29463</v>
      </c>
      <c r="F842" s="7" t="str">
        <f t="shared" si="27"/>
        <v>42Years</v>
      </c>
      <c r="G842">
        <v>1</v>
      </c>
      <c r="H842" s="14">
        <v>6940.91</v>
      </c>
      <c r="I842" t="s">
        <v>10</v>
      </c>
      <c r="J842" t="s">
        <v>10</v>
      </c>
      <c r="K842" t="s">
        <v>22</v>
      </c>
    </row>
    <row r="843" spans="1:11" ht="14.5" customHeight="1" x14ac:dyDescent="0.35">
      <c r="A843" t="s">
        <v>873</v>
      </c>
      <c r="B843">
        <v>1980</v>
      </c>
      <c r="C843" t="s">
        <v>36</v>
      </c>
      <c r="D843">
        <v>5</v>
      </c>
      <c r="E843" s="7">
        <f t="shared" si="26"/>
        <v>29499</v>
      </c>
      <c r="F843" s="7" t="str">
        <f t="shared" si="27"/>
        <v>42Years</v>
      </c>
      <c r="G843">
        <v>2</v>
      </c>
      <c r="H843" s="14">
        <v>6940.94</v>
      </c>
      <c r="I843" t="s">
        <v>10</v>
      </c>
      <c r="J843" t="s">
        <v>11</v>
      </c>
      <c r="K843" t="s">
        <v>12</v>
      </c>
    </row>
    <row r="844" spans="1:11" ht="14.5" customHeight="1" x14ac:dyDescent="0.35">
      <c r="A844" t="s">
        <v>874</v>
      </c>
      <c r="B844">
        <v>1978</v>
      </c>
      <c r="C844" t="s">
        <v>29</v>
      </c>
      <c r="D844">
        <v>15</v>
      </c>
      <c r="E844" s="7">
        <f t="shared" si="26"/>
        <v>28839</v>
      </c>
      <c r="F844" s="7" t="str">
        <f t="shared" si="27"/>
        <v>44Years</v>
      </c>
      <c r="G844">
        <v>0</v>
      </c>
      <c r="H844" s="14">
        <v>6948.7</v>
      </c>
      <c r="I844" t="s">
        <v>15</v>
      </c>
      <c r="J844" t="s">
        <v>10</v>
      </c>
      <c r="K844" t="s">
        <v>22</v>
      </c>
    </row>
    <row r="845" spans="1:11" ht="14.5" customHeight="1" x14ac:dyDescent="0.35">
      <c r="A845" t="s">
        <v>875</v>
      </c>
      <c r="B845">
        <v>1980</v>
      </c>
      <c r="C845" t="s">
        <v>34</v>
      </c>
      <c r="D845">
        <v>18</v>
      </c>
      <c r="E845" s="7">
        <f t="shared" si="26"/>
        <v>29451</v>
      </c>
      <c r="F845" s="7" t="str">
        <f t="shared" si="27"/>
        <v>42Years</v>
      </c>
      <c r="G845">
        <v>2</v>
      </c>
      <c r="H845" s="14">
        <v>6951.12</v>
      </c>
      <c r="I845" t="s">
        <v>10</v>
      </c>
      <c r="J845" t="s">
        <v>10</v>
      </c>
      <c r="K845" t="s">
        <v>12</v>
      </c>
    </row>
    <row r="846" spans="1:11" ht="14.5" customHeight="1" x14ac:dyDescent="0.35">
      <c r="A846" t="s">
        <v>876</v>
      </c>
      <c r="B846">
        <v>1975</v>
      </c>
      <c r="C846" t="s">
        <v>17</v>
      </c>
      <c r="D846">
        <v>3</v>
      </c>
      <c r="E846" s="7">
        <f t="shared" si="26"/>
        <v>27548</v>
      </c>
      <c r="F846" s="7" t="str">
        <f t="shared" si="27"/>
        <v>48Years</v>
      </c>
      <c r="G846">
        <v>1</v>
      </c>
      <c r="H846" s="14">
        <v>6965.21</v>
      </c>
      <c r="I846" t="s">
        <v>10</v>
      </c>
      <c r="J846" t="s">
        <v>11</v>
      </c>
      <c r="K846" t="s">
        <v>12</v>
      </c>
    </row>
    <row r="847" spans="1:11" ht="14.5" customHeight="1" x14ac:dyDescent="0.35">
      <c r="A847" t="s">
        <v>877</v>
      </c>
      <c r="B847">
        <v>1985</v>
      </c>
      <c r="C847" t="s">
        <v>29</v>
      </c>
      <c r="D847">
        <v>10</v>
      </c>
      <c r="E847" s="7">
        <f t="shared" si="26"/>
        <v>31391</v>
      </c>
      <c r="F847" s="7" t="str">
        <f t="shared" si="27"/>
        <v>37Years</v>
      </c>
      <c r="G847">
        <v>3</v>
      </c>
      <c r="H847" s="14">
        <v>6985.51</v>
      </c>
      <c r="I847" t="s">
        <v>10</v>
      </c>
      <c r="J847" t="s">
        <v>10</v>
      </c>
      <c r="K847" t="s">
        <v>165</v>
      </c>
    </row>
    <row r="848" spans="1:11" ht="14.5" customHeight="1" x14ac:dyDescent="0.35">
      <c r="A848" t="s">
        <v>878</v>
      </c>
      <c r="B848">
        <v>1982</v>
      </c>
      <c r="C848" t="s">
        <v>36</v>
      </c>
      <c r="D848">
        <v>18</v>
      </c>
      <c r="E848" s="7">
        <f t="shared" si="26"/>
        <v>30242</v>
      </c>
      <c r="F848" s="7" t="str">
        <f t="shared" si="27"/>
        <v>40Years</v>
      </c>
      <c r="G848">
        <v>2</v>
      </c>
      <c r="H848" s="14">
        <v>6986.7</v>
      </c>
      <c r="I848" t="s">
        <v>11</v>
      </c>
      <c r="J848" t="s">
        <v>15</v>
      </c>
      <c r="K848" t="s">
        <v>22</v>
      </c>
    </row>
    <row r="849" spans="1:11" ht="14.5" customHeight="1" x14ac:dyDescent="0.35">
      <c r="A849" t="s">
        <v>879</v>
      </c>
      <c r="B849">
        <v>1982</v>
      </c>
      <c r="C849" t="s">
        <v>19</v>
      </c>
      <c r="D849">
        <v>1</v>
      </c>
      <c r="E849" s="7">
        <f t="shared" si="26"/>
        <v>30195</v>
      </c>
      <c r="F849" s="7" t="str">
        <f t="shared" si="27"/>
        <v>40Years</v>
      </c>
      <c r="G849">
        <v>3</v>
      </c>
      <c r="H849" s="14">
        <v>6989.95</v>
      </c>
      <c r="I849" t="s">
        <v>10</v>
      </c>
      <c r="J849" t="s">
        <v>15</v>
      </c>
      <c r="K849" t="s">
        <v>12</v>
      </c>
    </row>
    <row r="850" spans="1:11" ht="14.5" customHeight="1" x14ac:dyDescent="0.35">
      <c r="A850" t="s">
        <v>880</v>
      </c>
      <c r="B850">
        <v>1969</v>
      </c>
      <c r="C850" t="s">
        <v>9</v>
      </c>
      <c r="D850">
        <v>6</v>
      </c>
      <c r="E850" s="7">
        <f t="shared" si="26"/>
        <v>25390</v>
      </c>
      <c r="F850" s="7" t="str">
        <f t="shared" si="27"/>
        <v>53Years</v>
      </c>
      <c r="G850">
        <v>0</v>
      </c>
      <c r="H850" s="14">
        <v>7003.1</v>
      </c>
      <c r="I850" t="s">
        <v>10</v>
      </c>
      <c r="J850" t="s">
        <v>11</v>
      </c>
      <c r="K850" t="s">
        <v>12</v>
      </c>
    </row>
    <row r="851" spans="1:11" ht="14.5" customHeight="1" x14ac:dyDescent="0.35">
      <c r="A851" t="s">
        <v>881</v>
      </c>
      <c r="B851">
        <v>1978</v>
      </c>
      <c r="C851" t="s">
        <v>17</v>
      </c>
      <c r="D851">
        <v>2</v>
      </c>
      <c r="E851" s="7">
        <f t="shared" si="26"/>
        <v>28643</v>
      </c>
      <c r="F851" s="7" t="str">
        <f t="shared" si="27"/>
        <v>45Years</v>
      </c>
      <c r="G851">
        <v>2</v>
      </c>
      <c r="H851" s="14">
        <v>7033.08</v>
      </c>
      <c r="I851" t="s">
        <v>10</v>
      </c>
      <c r="J851" t="s">
        <v>10</v>
      </c>
      <c r="K851" t="s">
        <v>12</v>
      </c>
    </row>
    <row r="852" spans="1:11" ht="14.5" customHeight="1" x14ac:dyDescent="0.35">
      <c r="A852" t="s">
        <v>882</v>
      </c>
      <c r="B852">
        <v>1995</v>
      </c>
      <c r="C852" t="s">
        <v>36</v>
      </c>
      <c r="D852">
        <v>29</v>
      </c>
      <c r="E852" s="7">
        <f t="shared" si="26"/>
        <v>35001</v>
      </c>
      <c r="F852" s="7" t="str">
        <f t="shared" si="27"/>
        <v>27Years</v>
      </c>
      <c r="G852">
        <v>0</v>
      </c>
      <c r="H852" s="14">
        <v>7042.11</v>
      </c>
      <c r="I852" t="s">
        <v>10</v>
      </c>
      <c r="J852" t="s">
        <v>11</v>
      </c>
      <c r="K852" t="s">
        <v>22</v>
      </c>
    </row>
    <row r="853" spans="1:11" ht="14.5" customHeight="1" x14ac:dyDescent="0.35">
      <c r="A853" t="s">
        <v>883</v>
      </c>
      <c r="B853">
        <v>1980</v>
      </c>
      <c r="C853" t="s">
        <v>9</v>
      </c>
      <c r="D853">
        <v>26</v>
      </c>
      <c r="E853" s="7">
        <f t="shared" si="26"/>
        <v>29428</v>
      </c>
      <c r="F853" s="7" t="str">
        <f t="shared" si="27"/>
        <v>42Years</v>
      </c>
      <c r="G853">
        <v>1</v>
      </c>
      <c r="H853" s="14">
        <v>7045.5</v>
      </c>
      <c r="I853" t="s">
        <v>10</v>
      </c>
      <c r="J853" t="s">
        <v>15</v>
      </c>
      <c r="K853" t="s">
        <v>41</v>
      </c>
    </row>
    <row r="854" spans="1:11" ht="14.5" customHeight="1" x14ac:dyDescent="0.35">
      <c r="A854" t="s">
        <v>884</v>
      </c>
      <c r="B854">
        <v>1980</v>
      </c>
      <c r="C854" t="s">
        <v>36</v>
      </c>
      <c r="D854">
        <v>22</v>
      </c>
      <c r="E854" s="7">
        <f t="shared" si="26"/>
        <v>29516</v>
      </c>
      <c r="F854" s="7" t="str">
        <f t="shared" si="27"/>
        <v>42Years</v>
      </c>
      <c r="G854">
        <v>1</v>
      </c>
      <c r="H854" s="14">
        <v>7046.72</v>
      </c>
      <c r="I854" t="s">
        <v>10</v>
      </c>
      <c r="J854" t="s">
        <v>11</v>
      </c>
      <c r="K854" t="s">
        <v>12</v>
      </c>
    </row>
    <row r="855" spans="1:11" ht="14.5" customHeight="1" x14ac:dyDescent="0.35">
      <c r="A855" t="s">
        <v>885</v>
      </c>
      <c r="B855">
        <v>1980</v>
      </c>
      <c r="C855" t="s">
        <v>9</v>
      </c>
      <c r="D855">
        <v>21</v>
      </c>
      <c r="E855" s="7">
        <f t="shared" si="26"/>
        <v>29423</v>
      </c>
      <c r="F855" s="7" t="str">
        <f t="shared" si="27"/>
        <v>42Years</v>
      </c>
      <c r="G855">
        <v>0</v>
      </c>
      <c r="H855" s="14">
        <v>7050.02</v>
      </c>
      <c r="I855" t="s">
        <v>10</v>
      </c>
      <c r="J855" t="s">
        <v>15</v>
      </c>
      <c r="K855" t="s">
        <v>246</v>
      </c>
    </row>
    <row r="856" spans="1:11" ht="14.5" customHeight="1" x14ac:dyDescent="0.35">
      <c r="A856" t="s">
        <v>886</v>
      </c>
      <c r="B856">
        <v>1980</v>
      </c>
      <c r="C856" t="s">
        <v>17</v>
      </c>
      <c r="D856">
        <v>28</v>
      </c>
      <c r="E856" s="7">
        <f t="shared" si="26"/>
        <v>29400</v>
      </c>
      <c r="F856" s="7" t="str">
        <f t="shared" si="27"/>
        <v>42Years</v>
      </c>
      <c r="G856">
        <v>1</v>
      </c>
      <c r="H856" s="14">
        <v>7050.64</v>
      </c>
      <c r="I856" t="s">
        <v>10</v>
      </c>
      <c r="J856" t="s">
        <v>11</v>
      </c>
      <c r="K856" t="s">
        <v>41</v>
      </c>
    </row>
    <row r="857" spans="1:11" ht="14.5" customHeight="1" x14ac:dyDescent="0.35">
      <c r="A857" t="s">
        <v>887</v>
      </c>
      <c r="B857">
        <v>1978</v>
      </c>
      <c r="C857" t="s">
        <v>17</v>
      </c>
      <c r="D857">
        <v>24</v>
      </c>
      <c r="E857" s="7">
        <f t="shared" si="26"/>
        <v>28665</v>
      </c>
      <c r="F857" s="7" t="str">
        <f t="shared" si="27"/>
        <v>44Years</v>
      </c>
      <c r="G857">
        <v>2</v>
      </c>
      <c r="H857" s="14">
        <v>7054.41</v>
      </c>
      <c r="I857" t="s">
        <v>10</v>
      </c>
      <c r="J857" t="s">
        <v>10</v>
      </c>
      <c r="K857" t="s">
        <v>12</v>
      </c>
    </row>
    <row r="858" spans="1:11" ht="14.5" customHeight="1" x14ac:dyDescent="0.35">
      <c r="A858" t="s">
        <v>888</v>
      </c>
      <c r="B858">
        <v>1982</v>
      </c>
      <c r="C858" t="s">
        <v>36</v>
      </c>
      <c r="D858">
        <v>6</v>
      </c>
      <c r="E858" s="7">
        <f t="shared" si="26"/>
        <v>30230</v>
      </c>
      <c r="F858" s="7" t="str">
        <f t="shared" si="27"/>
        <v>40Years</v>
      </c>
      <c r="G858">
        <v>1</v>
      </c>
      <c r="H858" s="14">
        <v>7077.19</v>
      </c>
      <c r="I858" t="s">
        <v>10</v>
      </c>
      <c r="J858" t="s">
        <v>11</v>
      </c>
      <c r="K858" t="s">
        <v>246</v>
      </c>
    </row>
    <row r="859" spans="1:11" ht="14.5" customHeight="1" x14ac:dyDescent="0.35">
      <c r="A859" t="s">
        <v>889</v>
      </c>
      <c r="B859">
        <v>1992</v>
      </c>
      <c r="C859" t="s">
        <v>17</v>
      </c>
      <c r="D859">
        <v>18</v>
      </c>
      <c r="E859" s="7">
        <f t="shared" si="26"/>
        <v>33773</v>
      </c>
      <c r="F859" s="7" t="str">
        <f t="shared" si="27"/>
        <v>30Years</v>
      </c>
      <c r="G859">
        <v>0</v>
      </c>
      <c r="H859" s="14">
        <v>7096.98</v>
      </c>
      <c r="I859" t="s">
        <v>10</v>
      </c>
      <c r="J859" t="s">
        <v>10</v>
      </c>
      <c r="K859" t="s">
        <v>22</v>
      </c>
    </row>
    <row r="860" spans="1:11" ht="14.5" customHeight="1" x14ac:dyDescent="0.35">
      <c r="A860" t="s">
        <v>890</v>
      </c>
      <c r="B860">
        <v>1987</v>
      </c>
      <c r="C860" t="s">
        <v>34</v>
      </c>
      <c r="D860">
        <v>11</v>
      </c>
      <c r="E860" s="7">
        <f t="shared" si="26"/>
        <v>32000</v>
      </c>
      <c r="F860" s="7" t="str">
        <f t="shared" si="27"/>
        <v>35Years</v>
      </c>
      <c r="G860">
        <v>3</v>
      </c>
      <c r="H860" s="14">
        <v>7106.81</v>
      </c>
      <c r="I860" t="s">
        <v>10</v>
      </c>
      <c r="J860" t="s">
        <v>15</v>
      </c>
      <c r="K860" t="s">
        <v>22</v>
      </c>
    </row>
    <row r="861" spans="1:11" ht="14.5" customHeight="1" x14ac:dyDescent="0.35">
      <c r="A861" t="s">
        <v>891</v>
      </c>
      <c r="B861">
        <v>1968</v>
      </c>
      <c r="C861" t="s">
        <v>17</v>
      </c>
      <c r="D861">
        <v>29</v>
      </c>
      <c r="E861" s="7">
        <f t="shared" si="26"/>
        <v>25018</v>
      </c>
      <c r="F861" s="7" t="str">
        <f t="shared" si="27"/>
        <v>54Years</v>
      </c>
      <c r="G861">
        <v>0</v>
      </c>
      <c r="H861" s="14">
        <v>7125.25</v>
      </c>
      <c r="I861" t="s">
        <v>11</v>
      </c>
      <c r="J861" t="s">
        <v>10</v>
      </c>
      <c r="K861" t="s">
        <v>12</v>
      </c>
    </row>
    <row r="862" spans="1:11" ht="14.5" customHeight="1" x14ac:dyDescent="0.35">
      <c r="A862" t="s">
        <v>892</v>
      </c>
      <c r="B862">
        <v>1993</v>
      </c>
      <c r="C862" t="s">
        <v>34</v>
      </c>
      <c r="D862">
        <v>1</v>
      </c>
      <c r="E862" s="7">
        <f t="shared" si="26"/>
        <v>34182</v>
      </c>
      <c r="F862" s="7" t="str">
        <f t="shared" si="27"/>
        <v>29Years</v>
      </c>
      <c r="G862">
        <v>0</v>
      </c>
      <c r="H862" s="14">
        <v>7128.64</v>
      </c>
      <c r="I862" t="s">
        <v>10</v>
      </c>
      <c r="J862" t="s">
        <v>10</v>
      </c>
      <c r="K862" t="s">
        <v>299</v>
      </c>
    </row>
    <row r="863" spans="1:11" ht="14.5" customHeight="1" x14ac:dyDescent="0.35">
      <c r="A863" t="s">
        <v>893</v>
      </c>
      <c r="B863">
        <v>1984</v>
      </c>
      <c r="C863" t="s">
        <v>9</v>
      </c>
      <c r="D863">
        <v>7</v>
      </c>
      <c r="E863" s="7">
        <f t="shared" si="26"/>
        <v>30870</v>
      </c>
      <c r="F863" s="7" t="str">
        <f t="shared" si="27"/>
        <v>38Years</v>
      </c>
      <c r="G863">
        <v>2</v>
      </c>
      <c r="H863" s="14">
        <v>7133.9</v>
      </c>
      <c r="I863" t="s">
        <v>10</v>
      </c>
      <c r="J863" t="s">
        <v>15</v>
      </c>
      <c r="K863" t="s">
        <v>246</v>
      </c>
    </row>
    <row r="864" spans="1:11" ht="14.5" customHeight="1" x14ac:dyDescent="0.35">
      <c r="A864" t="s">
        <v>894</v>
      </c>
      <c r="B864">
        <v>1999</v>
      </c>
      <c r="C864" t="s">
        <v>34</v>
      </c>
      <c r="D864">
        <v>8</v>
      </c>
      <c r="E864" s="7">
        <f t="shared" si="26"/>
        <v>36380</v>
      </c>
      <c r="F864" s="7" t="str">
        <f t="shared" si="27"/>
        <v>23Years</v>
      </c>
      <c r="G864">
        <v>0</v>
      </c>
      <c r="H864" s="14">
        <v>7144.4</v>
      </c>
      <c r="I864" t="s">
        <v>10</v>
      </c>
      <c r="J864" t="s">
        <v>15</v>
      </c>
      <c r="K864" t="s">
        <v>631</v>
      </c>
    </row>
    <row r="865" spans="1:11" ht="14.5" customHeight="1" x14ac:dyDescent="0.35">
      <c r="A865" t="s">
        <v>895</v>
      </c>
      <c r="B865">
        <v>1984</v>
      </c>
      <c r="C865" t="s">
        <v>14</v>
      </c>
      <c r="D865">
        <v>21</v>
      </c>
      <c r="E865" s="7">
        <f t="shared" si="26"/>
        <v>31007</v>
      </c>
      <c r="F865" s="7" t="str">
        <f t="shared" si="27"/>
        <v>38Years</v>
      </c>
      <c r="G865">
        <v>2</v>
      </c>
      <c r="H865" s="14">
        <v>7144.86</v>
      </c>
      <c r="I865" t="s">
        <v>10</v>
      </c>
      <c r="J865" t="s">
        <v>10</v>
      </c>
      <c r="K865" t="s">
        <v>246</v>
      </c>
    </row>
    <row r="866" spans="1:11" ht="14.5" customHeight="1" x14ac:dyDescent="0.35">
      <c r="A866" t="s">
        <v>896</v>
      </c>
      <c r="B866">
        <v>1976</v>
      </c>
      <c r="C866" t="s">
        <v>17</v>
      </c>
      <c r="D866">
        <v>24</v>
      </c>
      <c r="E866" s="7">
        <f t="shared" si="26"/>
        <v>27935</v>
      </c>
      <c r="F866" s="7" t="str">
        <f t="shared" si="27"/>
        <v>46Years</v>
      </c>
      <c r="G866">
        <v>0</v>
      </c>
      <c r="H866" s="14">
        <v>7147.11</v>
      </c>
      <c r="I866" t="s">
        <v>11</v>
      </c>
      <c r="J866" t="s">
        <v>10</v>
      </c>
      <c r="K866" t="s">
        <v>41</v>
      </c>
    </row>
    <row r="867" spans="1:11" ht="14.5" customHeight="1" x14ac:dyDescent="0.35">
      <c r="A867" t="s">
        <v>897</v>
      </c>
      <c r="B867">
        <v>1978</v>
      </c>
      <c r="C867" t="s">
        <v>9</v>
      </c>
      <c r="D867">
        <v>30</v>
      </c>
      <c r="E867" s="7">
        <f t="shared" si="26"/>
        <v>28701</v>
      </c>
      <c r="F867" s="7" t="str">
        <f t="shared" si="27"/>
        <v>44Years</v>
      </c>
      <c r="G867">
        <v>1</v>
      </c>
      <c r="H867" s="14">
        <v>7147.47</v>
      </c>
      <c r="I867" t="s">
        <v>10</v>
      </c>
      <c r="J867" t="s">
        <v>11</v>
      </c>
      <c r="K867" t="s">
        <v>12</v>
      </c>
    </row>
    <row r="868" spans="1:11" ht="14.5" customHeight="1" x14ac:dyDescent="0.35">
      <c r="A868" t="s">
        <v>898</v>
      </c>
      <c r="B868">
        <v>1984</v>
      </c>
      <c r="C868" t="s">
        <v>17</v>
      </c>
      <c r="D868">
        <v>29</v>
      </c>
      <c r="E868" s="7">
        <f t="shared" si="26"/>
        <v>30862</v>
      </c>
      <c r="F868" s="7" t="str">
        <f t="shared" si="27"/>
        <v>38Years</v>
      </c>
      <c r="G868">
        <v>3</v>
      </c>
      <c r="H868" s="14">
        <v>7151.09</v>
      </c>
      <c r="I868" t="s">
        <v>10</v>
      </c>
      <c r="J868" t="s">
        <v>10</v>
      </c>
      <c r="K868" t="s">
        <v>41</v>
      </c>
    </row>
    <row r="869" spans="1:11" ht="14.5" customHeight="1" x14ac:dyDescent="0.35">
      <c r="A869" t="s">
        <v>899</v>
      </c>
      <c r="B869">
        <v>1978</v>
      </c>
      <c r="C869" t="s">
        <v>19</v>
      </c>
      <c r="D869">
        <v>6</v>
      </c>
      <c r="E869" s="7">
        <f t="shared" si="26"/>
        <v>28739</v>
      </c>
      <c r="F869" s="7" t="str">
        <f t="shared" si="27"/>
        <v>44Years</v>
      </c>
      <c r="G869">
        <v>1</v>
      </c>
      <c r="H869" s="14">
        <v>7152.67</v>
      </c>
      <c r="I869" t="s">
        <v>11</v>
      </c>
      <c r="J869" t="s">
        <v>10</v>
      </c>
      <c r="K869" t="s">
        <v>12</v>
      </c>
    </row>
    <row r="870" spans="1:11" ht="14.5" customHeight="1" x14ac:dyDescent="0.35">
      <c r="A870" t="s">
        <v>900</v>
      </c>
      <c r="B870">
        <v>1981</v>
      </c>
      <c r="C870" t="s">
        <v>9</v>
      </c>
      <c r="D870">
        <v>17</v>
      </c>
      <c r="E870" s="7">
        <f t="shared" si="26"/>
        <v>29784</v>
      </c>
      <c r="F870" s="7" t="str">
        <f t="shared" si="27"/>
        <v>41Years</v>
      </c>
      <c r="G870">
        <v>1</v>
      </c>
      <c r="H870" s="14">
        <v>7153.55</v>
      </c>
      <c r="I870" t="s">
        <v>10</v>
      </c>
      <c r="J870" t="s">
        <v>15</v>
      </c>
      <c r="K870" t="s">
        <v>22</v>
      </c>
    </row>
    <row r="871" spans="1:11" ht="14.5" customHeight="1" x14ac:dyDescent="0.35">
      <c r="A871" t="s">
        <v>901</v>
      </c>
      <c r="B871">
        <v>1980</v>
      </c>
      <c r="C871" t="s">
        <v>17</v>
      </c>
      <c r="D871">
        <v>22</v>
      </c>
      <c r="E871" s="7">
        <f t="shared" si="26"/>
        <v>29394</v>
      </c>
      <c r="F871" s="7" t="str">
        <f t="shared" si="27"/>
        <v>42Years</v>
      </c>
      <c r="G871">
        <v>2</v>
      </c>
      <c r="H871" s="14">
        <v>7160.09</v>
      </c>
      <c r="I871" t="s">
        <v>10</v>
      </c>
      <c r="J871" t="s">
        <v>10</v>
      </c>
      <c r="K871" t="s">
        <v>41</v>
      </c>
    </row>
    <row r="872" spans="1:11" ht="14.5" customHeight="1" x14ac:dyDescent="0.35">
      <c r="A872" t="s">
        <v>902</v>
      </c>
      <c r="B872">
        <v>1980</v>
      </c>
      <c r="C872" t="s">
        <v>36</v>
      </c>
      <c r="D872">
        <v>7</v>
      </c>
      <c r="E872" s="7">
        <f t="shared" si="26"/>
        <v>29501</v>
      </c>
      <c r="F872" s="7" t="str">
        <f t="shared" si="27"/>
        <v>42Years</v>
      </c>
      <c r="G872">
        <v>2</v>
      </c>
      <c r="H872" s="14">
        <v>7160.33</v>
      </c>
      <c r="I872" t="s">
        <v>10</v>
      </c>
      <c r="J872" t="s">
        <v>15</v>
      </c>
      <c r="K872" t="s">
        <v>12</v>
      </c>
    </row>
    <row r="873" spans="1:11" ht="14.5" customHeight="1" x14ac:dyDescent="0.35">
      <c r="A873" t="s">
        <v>903</v>
      </c>
      <c r="B873">
        <v>1980</v>
      </c>
      <c r="C873" t="s">
        <v>19</v>
      </c>
      <c r="D873">
        <v>30</v>
      </c>
      <c r="E873" s="7">
        <f t="shared" si="26"/>
        <v>29494</v>
      </c>
      <c r="F873" s="7" t="str">
        <f t="shared" si="27"/>
        <v>42Years</v>
      </c>
      <c r="G873">
        <v>2</v>
      </c>
      <c r="H873" s="14">
        <v>7162.01</v>
      </c>
      <c r="I873" t="s">
        <v>10</v>
      </c>
      <c r="J873" t="s">
        <v>11</v>
      </c>
      <c r="K873" t="s">
        <v>12</v>
      </c>
    </row>
    <row r="874" spans="1:11" ht="14.5" customHeight="1" x14ac:dyDescent="0.35">
      <c r="A874" t="s">
        <v>904</v>
      </c>
      <c r="B874">
        <v>1982</v>
      </c>
      <c r="C874" t="s">
        <v>34</v>
      </c>
      <c r="D874">
        <v>16</v>
      </c>
      <c r="E874" s="7">
        <f t="shared" si="26"/>
        <v>30179</v>
      </c>
      <c r="F874" s="7" t="str">
        <f t="shared" si="27"/>
        <v>40Years</v>
      </c>
      <c r="G874">
        <v>2</v>
      </c>
      <c r="H874" s="14">
        <v>7173.36</v>
      </c>
      <c r="I874" t="s">
        <v>11</v>
      </c>
      <c r="J874" t="s">
        <v>10</v>
      </c>
      <c r="K874" t="s">
        <v>167</v>
      </c>
    </row>
    <row r="875" spans="1:11" ht="14.5" customHeight="1" x14ac:dyDescent="0.35">
      <c r="A875" t="s">
        <v>905</v>
      </c>
      <c r="B875">
        <v>1975</v>
      </c>
      <c r="C875" t="s">
        <v>9</v>
      </c>
      <c r="D875">
        <v>19</v>
      </c>
      <c r="E875" s="7">
        <f t="shared" si="26"/>
        <v>27594</v>
      </c>
      <c r="F875" s="7" t="str">
        <f t="shared" si="27"/>
        <v>47Years</v>
      </c>
      <c r="G875">
        <v>1</v>
      </c>
      <c r="H875" s="14">
        <v>7175.51</v>
      </c>
      <c r="I875" t="s">
        <v>10</v>
      </c>
      <c r="J875" t="s">
        <v>11</v>
      </c>
      <c r="K875" t="s">
        <v>12</v>
      </c>
    </row>
    <row r="876" spans="1:11" ht="14.5" customHeight="1" x14ac:dyDescent="0.35">
      <c r="A876" t="s">
        <v>906</v>
      </c>
      <c r="B876">
        <v>1968</v>
      </c>
      <c r="C876" t="s">
        <v>34</v>
      </c>
      <c r="D876">
        <v>26</v>
      </c>
      <c r="E876" s="7">
        <f t="shared" si="26"/>
        <v>25076</v>
      </c>
      <c r="F876" s="7" t="str">
        <f t="shared" si="27"/>
        <v>54Years</v>
      </c>
      <c r="G876">
        <v>0</v>
      </c>
      <c r="H876" s="14">
        <v>7179.52</v>
      </c>
      <c r="I876" t="s">
        <v>11</v>
      </c>
      <c r="J876" t="s">
        <v>11</v>
      </c>
      <c r="K876" t="s">
        <v>12</v>
      </c>
    </row>
    <row r="877" spans="1:11" ht="14.5" customHeight="1" x14ac:dyDescent="0.35">
      <c r="A877" t="s">
        <v>907</v>
      </c>
      <c r="B877">
        <v>1982</v>
      </c>
      <c r="C877" t="s">
        <v>19</v>
      </c>
      <c r="D877">
        <v>14</v>
      </c>
      <c r="E877" s="7">
        <f t="shared" si="26"/>
        <v>30208</v>
      </c>
      <c r="F877" s="7" t="str">
        <f t="shared" si="27"/>
        <v>40Years</v>
      </c>
      <c r="G877">
        <v>3</v>
      </c>
      <c r="H877" s="14">
        <v>7196.87</v>
      </c>
      <c r="I877" t="s">
        <v>11</v>
      </c>
      <c r="J877" t="s">
        <v>10</v>
      </c>
      <c r="K877" t="s">
        <v>41</v>
      </c>
    </row>
    <row r="878" spans="1:11" ht="14.5" customHeight="1" x14ac:dyDescent="0.35">
      <c r="A878" t="s">
        <v>908</v>
      </c>
      <c r="B878">
        <v>1983</v>
      </c>
      <c r="C878" t="s">
        <v>34</v>
      </c>
      <c r="D878">
        <v>11</v>
      </c>
      <c r="E878" s="7">
        <f t="shared" si="26"/>
        <v>30539</v>
      </c>
      <c r="F878" s="7" t="str">
        <f t="shared" si="27"/>
        <v>39Years</v>
      </c>
      <c r="G878">
        <v>2</v>
      </c>
      <c r="H878" s="14">
        <v>7201.7</v>
      </c>
      <c r="I878" t="s">
        <v>10</v>
      </c>
      <c r="J878" t="s">
        <v>11</v>
      </c>
      <c r="K878" t="s">
        <v>22</v>
      </c>
    </row>
    <row r="879" spans="1:11" ht="14.5" customHeight="1" x14ac:dyDescent="0.35">
      <c r="A879" t="s">
        <v>909</v>
      </c>
      <c r="B879">
        <v>1983</v>
      </c>
      <c r="C879" t="s">
        <v>14</v>
      </c>
      <c r="D879">
        <v>21</v>
      </c>
      <c r="E879" s="7">
        <f t="shared" si="26"/>
        <v>30641</v>
      </c>
      <c r="F879" s="7" t="str">
        <f t="shared" si="27"/>
        <v>39Years</v>
      </c>
      <c r="G879">
        <v>2</v>
      </c>
      <c r="H879" s="14">
        <v>7209.49</v>
      </c>
      <c r="I879" t="s">
        <v>10</v>
      </c>
      <c r="J879" t="s">
        <v>11</v>
      </c>
      <c r="K879" t="s">
        <v>22</v>
      </c>
    </row>
    <row r="880" spans="1:11" ht="14.5" customHeight="1" x14ac:dyDescent="0.35">
      <c r="A880" t="s">
        <v>910</v>
      </c>
      <c r="B880">
        <v>1991</v>
      </c>
      <c r="C880" t="s">
        <v>17</v>
      </c>
      <c r="D880">
        <v>28</v>
      </c>
      <c r="E880" s="7">
        <f t="shared" si="26"/>
        <v>33417</v>
      </c>
      <c r="F880" s="7" t="str">
        <f t="shared" si="27"/>
        <v>31Years</v>
      </c>
      <c r="G880">
        <v>3</v>
      </c>
      <c r="H880" s="14">
        <v>7220.25</v>
      </c>
      <c r="I880" t="s">
        <v>10</v>
      </c>
      <c r="J880" t="s">
        <v>10</v>
      </c>
      <c r="K880" t="s">
        <v>299</v>
      </c>
    </row>
    <row r="881" spans="1:11" ht="14.5" customHeight="1" x14ac:dyDescent="0.35">
      <c r="A881" t="s">
        <v>911</v>
      </c>
      <c r="B881">
        <v>1977</v>
      </c>
      <c r="C881" t="s">
        <v>19</v>
      </c>
      <c r="D881">
        <v>15</v>
      </c>
      <c r="E881" s="7">
        <f t="shared" si="26"/>
        <v>28383</v>
      </c>
      <c r="F881" s="7" t="str">
        <f t="shared" si="27"/>
        <v>45Years</v>
      </c>
      <c r="G881">
        <v>0</v>
      </c>
      <c r="H881" s="14">
        <v>7222.79</v>
      </c>
      <c r="I881" t="s">
        <v>11</v>
      </c>
      <c r="J881" t="s">
        <v>11</v>
      </c>
      <c r="K881" t="s">
        <v>22</v>
      </c>
    </row>
    <row r="882" spans="1:11" ht="14.5" customHeight="1" x14ac:dyDescent="0.35">
      <c r="A882" t="s">
        <v>912</v>
      </c>
      <c r="B882">
        <v>1986</v>
      </c>
      <c r="C882" t="s">
        <v>9</v>
      </c>
      <c r="D882">
        <v>13</v>
      </c>
      <c r="E882" s="7">
        <f t="shared" si="26"/>
        <v>31606</v>
      </c>
      <c r="F882" s="7" t="str">
        <f t="shared" si="27"/>
        <v>36Years</v>
      </c>
      <c r="G882">
        <v>3</v>
      </c>
      <c r="H882" s="14">
        <v>7228.22</v>
      </c>
      <c r="I882" t="s">
        <v>10</v>
      </c>
      <c r="J882" t="s">
        <v>15</v>
      </c>
      <c r="K882" t="s">
        <v>246</v>
      </c>
    </row>
    <row r="883" spans="1:11" ht="14.5" customHeight="1" x14ac:dyDescent="0.35">
      <c r="A883" t="s">
        <v>913</v>
      </c>
      <c r="B883">
        <v>1986</v>
      </c>
      <c r="C883" t="s">
        <v>19</v>
      </c>
      <c r="D883">
        <v>2</v>
      </c>
      <c r="E883" s="7">
        <f t="shared" si="26"/>
        <v>31657</v>
      </c>
      <c r="F883" s="7" t="str">
        <f t="shared" si="27"/>
        <v>36Years</v>
      </c>
      <c r="G883">
        <v>4</v>
      </c>
      <c r="H883" s="14">
        <v>7243.81</v>
      </c>
      <c r="I883" t="s">
        <v>10</v>
      </c>
      <c r="J883" t="s">
        <v>11</v>
      </c>
      <c r="K883" t="s">
        <v>12</v>
      </c>
    </row>
    <row r="884" spans="1:11" ht="14.5" customHeight="1" x14ac:dyDescent="0.35">
      <c r="A884" t="s">
        <v>914</v>
      </c>
      <c r="B884">
        <v>1982</v>
      </c>
      <c r="C884" t="s">
        <v>9</v>
      </c>
      <c r="D884">
        <v>24</v>
      </c>
      <c r="E884" s="7">
        <f t="shared" si="26"/>
        <v>30156</v>
      </c>
      <c r="F884" s="7" t="str">
        <f t="shared" si="27"/>
        <v>40Years</v>
      </c>
      <c r="G884">
        <v>3</v>
      </c>
      <c r="H884" s="14">
        <v>7248.71</v>
      </c>
      <c r="I884" t="s">
        <v>10</v>
      </c>
      <c r="J884" t="s">
        <v>15</v>
      </c>
      <c r="K884" t="s">
        <v>12</v>
      </c>
    </row>
    <row r="885" spans="1:11" ht="14.5" customHeight="1" x14ac:dyDescent="0.35">
      <c r="A885" t="s">
        <v>915</v>
      </c>
      <c r="B885">
        <v>1981</v>
      </c>
      <c r="C885" t="s">
        <v>34</v>
      </c>
      <c r="D885">
        <v>14</v>
      </c>
      <c r="E885" s="7">
        <f t="shared" si="26"/>
        <v>29812</v>
      </c>
      <c r="F885" s="7" t="str">
        <f t="shared" si="27"/>
        <v>41Years</v>
      </c>
      <c r="G885">
        <v>2</v>
      </c>
      <c r="H885" s="14">
        <v>7256.72</v>
      </c>
      <c r="I885" t="s">
        <v>11</v>
      </c>
      <c r="J885" t="s">
        <v>10</v>
      </c>
      <c r="K885" t="s">
        <v>22</v>
      </c>
    </row>
    <row r="886" spans="1:11" ht="14.5" customHeight="1" x14ac:dyDescent="0.35">
      <c r="A886" t="s">
        <v>916</v>
      </c>
      <c r="B886">
        <v>1981</v>
      </c>
      <c r="C886" t="s">
        <v>17</v>
      </c>
      <c r="D886">
        <v>13</v>
      </c>
      <c r="E886" s="7">
        <f t="shared" si="26"/>
        <v>29750</v>
      </c>
      <c r="F886" s="7" t="str">
        <f t="shared" si="27"/>
        <v>41Years</v>
      </c>
      <c r="G886">
        <v>2</v>
      </c>
      <c r="H886" s="14">
        <v>7261.74</v>
      </c>
      <c r="I886" t="s">
        <v>11</v>
      </c>
      <c r="J886" t="s">
        <v>11</v>
      </c>
      <c r="K886" t="s">
        <v>22</v>
      </c>
    </row>
    <row r="887" spans="1:11" ht="14.5" customHeight="1" x14ac:dyDescent="0.35">
      <c r="A887" t="s">
        <v>917</v>
      </c>
      <c r="B887">
        <v>1973</v>
      </c>
      <c r="C887" t="s">
        <v>36</v>
      </c>
      <c r="D887">
        <v>25</v>
      </c>
      <c r="E887" s="7">
        <f t="shared" si="26"/>
        <v>26962</v>
      </c>
      <c r="F887" s="7" t="str">
        <f t="shared" si="27"/>
        <v>49Years</v>
      </c>
      <c r="G887">
        <v>0</v>
      </c>
      <c r="H887" s="14">
        <v>7265.58</v>
      </c>
      <c r="I887" t="s">
        <v>10</v>
      </c>
      <c r="J887" t="s">
        <v>10</v>
      </c>
      <c r="K887" t="s">
        <v>12</v>
      </c>
    </row>
    <row r="888" spans="1:11" ht="14.5" customHeight="1" x14ac:dyDescent="0.35">
      <c r="A888" t="s">
        <v>918</v>
      </c>
      <c r="B888">
        <v>1981</v>
      </c>
      <c r="C888" t="s">
        <v>34</v>
      </c>
      <c r="D888">
        <v>4</v>
      </c>
      <c r="E888" s="7">
        <f t="shared" si="26"/>
        <v>29802</v>
      </c>
      <c r="F888" s="7" t="str">
        <f t="shared" si="27"/>
        <v>41Years</v>
      </c>
      <c r="G888">
        <v>2</v>
      </c>
      <c r="H888" s="14">
        <v>7265.7</v>
      </c>
      <c r="I888" t="s">
        <v>11</v>
      </c>
      <c r="J888" t="s">
        <v>11</v>
      </c>
      <c r="K888" t="s">
        <v>22</v>
      </c>
    </row>
    <row r="889" spans="1:11" ht="14.5" customHeight="1" x14ac:dyDescent="0.35">
      <c r="A889" t="s">
        <v>919</v>
      </c>
      <c r="B889">
        <v>1976</v>
      </c>
      <c r="C889" t="s">
        <v>29</v>
      </c>
      <c r="D889">
        <v>18</v>
      </c>
      <c r="E889" s="7">
        <f t="shared" si="26"/>
        <v>28112</v>
      </c>
      <c r="F889" s="7" t="str">
        <f t="shared" si="27"/>
        <v>46Years</v>
      </c>
      <c r="G889">
        <v>2</v>
      </c>
      <c r="H889" s="14">
        <v>7273.02</v>
      </c>
      <c r="I889" t="s">
        <v>10</v>
      </c>
      <c r="J889" t="s">
        <v>15</v>
      </c>
      <c r="K889" t="s">
        <v>12</v>
      </c>
    </row>
    <row r="890" spans="1:11" ht="14.5" customHeight="1" x14ac:dyDescent="0.35">
      <c r="A890" t="s">
        <v>920</v>
      </c>
      <c r="B890">
        <v>1985</v>
      </c>
      <c r="C890" t="s">
        <v>14</v>
      </c>
      <c r="D890">
        <v>2</v>
      </c>
      <c r="E890" s="7">
        <f t="shared" si="26"/>
        <v>31353</v>
      </c>
      <c r="F890" s="7" t="str">
        <f t="shared" si="27"/>
        <v>37Years</v>
      </c>
      <c r="G890">
        <v>3</v>
      </c>
      <c r="H890" s="14">
        <v>7281.51</v>
      </c>
      <c r="I890" t="s">
        <v>10</v>
      </c>
      <c r="J890" t="s">
        <v>15</v>
      </c>
      <c r="K890" t="s">
        <v>22</v>
      </c>
    </row>
    <row r="891" spans="1:11" ht="14.5" customHeight="1" x14ac:dyDescent="0.35">
      <c r="A891" t="s">
        <v>921</v>
      </c>
      <c r="B891">
        <v>1966</v>
      </c>
      <c r="C891" t="s">
        <v>29</v>
      </c>
      <c r="D891">
        <v>26</v>
      </c>
      <c r="E891" s="7">
        <f t="shared" si="26"/>
        <v>24467</v>
      </c>
      <c r="F891" s="7" t="str">
        <f t="shared" si="27"/>
        <v>56Years</v>
      </c>
      <c r="G891">
        <v>0</v>
      </c>
      <c r="H891" s="14">
        <v>7302.46</v>
      </c>
      <c r="I891" t="s">
        <v>11</v>
      </c>
      <c r="J891" t="s">
        <v>15</v>
      </c>
      <c r="K891" t="s">
        <v>22</v>
      </c>
    </row>
    <row r="892" spans="1:11" ht="14.5" customHeight="1" x14ac:dyDescent="0.35">
      <c r="A892" t="s">
        <v>922</v>
      </c>
      <c r="B892">
        <v>1965</v>
      </c>
      <c r="C892" t="s">
        <v>17</v>
      </c>
      <c r="D892">
        <v>6</v>
      </c>
      <c r="E892" s="7">
        <f t="shared" si="26"/>
        <v>23899</v>
      </c>
      <c r="F892" s="7" t="str">
        <f t="shared" si="27"/>
        <v>58Years</v>
      </c>
      <c r="G892">
        <v>0</v>
      </c>
      <c r="H892" s="14">
        <v>7304.65</v>
      </c>
      <c r="I892" t="s">
        <v>11</v>
      </c>
      <c r="J892" t="s">
        <v>11</v>
      </c>
      <c r="K892" t="s">
        <v>12</v>
      </c>
    </row>
    <row r="893" spans="1:11" ht="14.5" customHeight="1" x14ac:dyDescent="0.35">
      <c r="A893" t="s">
        <v>923</v>
      </c>
      <c r="B893">
        <v>1965</v>
      </c>
      <c r="C893" t="s">
        <v>17</v>
      </c>
      <c r="D893">
        <v>25</v>
      </c>
      <c r="E893" s="7">
        <f t="shared" si="26"/>
        <v>23918</v>
      </c>
      <c r="F893" s="7" t="str">
        <f t="shared" si="27"/>
        <v>57Years</v>
      </c>
      <c r="G893">
        <v>0</v>
      </c>
      <c r="H893" s="14">
        <v>7318.21</v>
      </c>
      <c r="I893" t="s">
        <v>11</v>
      </c>
      <c r="J893" t="s">
        <v>15</v>
      </c>
      <c r="K893" t="s">
        <v>12</v>
      </c>
    </row>
    <row r="894" spans="1:11" ht="14.5" customHeight="1" x14ac:dyDescent="0.35">
      <c r="A894" t="s">
        <v>924</v>
      </c>
      <c r="B894">
        <v>1972</v>
      </c>
      <c r="C894" t="s">
        <v>34</v>
      </c>
      <c r="D894">
        <v>11</v>
      </c>
      <c r="E894" s="7">
        <f t="shared" si="26"/>
        <v>26522</v>
      </c>
      <c r="F894" s="7" t="str">
        <f t="shared" si="27"/>
        <v>50Years</v>
      </c>
      <c r="G894">
        <v>0</v>
      </c>
      <c r="H894" s="14">
        <v>7318.22</v>
      </c>
      <c r="I894" t="s">
        <v>10</v>
      </c>
      <c r="J894" t="s">
        <v>11</v>
      </c>
      <c r="K894" t="s">
        <v>22</v>
      </c>
    </row>
    <row r="895" spans="1:11" ht="14.5" customHeight="1" x14ac:dyDescent="0.35">
      <c r="A895" t="s">
        <v>925</v>
      </c>
      <c r="B895">
        <v>1965</v>
      </c>
      <c r="C895" t="s">
        <v>9</v>
      </c>
      <c r="D895">
        <v>11</v>
      </c>
      <c r="E895" s="7">
        <f t="shared" si="26"/>
        <v>23934</v>
      </c>
      <c r="F895" s="7" t="str">
        <f t="shared" si="27"/>
        <v>57Years</v>
      </c>
      <c r="G895">
        <v>0</v>
      </c>
      <c r="H895" s="14">
        <v>7322.86</v>
      </c>
      <c r="I895" t="s">
        <v>11</v>
      </c>
      <c r="J895" t="s">
        <v>11</v>
      </c>
      <c r="K895" t="s">
        <v>22</v>
      </c>
    </row>
    <row r="896" spans="1:11" ht="14.5" customHeight="1" x14ac:dyDescent="0.35">
      <c r="A896" t="s">
        <v>926</v>
      </c>
      <c r="B896">
        <v>2004</v>
      </c>
      <c r="C896" t="s">
        <v>14</v>
      </c>
      <c r="D896">
        <v>15</v>
      </c>
      <c r="E896" s="7">
        <f t="shared" si="26"/>
        <v>38306</v>
      </c>
      <c r="F896" s="7" t="str">
        <f t="shared" si="27"/>
        <v>18Years</v>
      </c>
      <c r="G896">
        <v>0</v>
      </c>
      <c r="H896" s="14">
        <v>7323.73</v>
      </c>
      <c r="I896" t="s">
        <v>10</v>
      </c>
      <c r="J896" t="s">
        <v>10</v>
      </c>
      <c r="K896" t="s">
        <v>246</v>
      </c>
    </row>
    <row r="897" spans="1:11" ht="14.5" customHeight="1" x14ac:dyDescent="0.35">
      <c r="A897" t="s">
        <v>927</v>
      </c>
      <c r="B897">
        <v>1979</v>
      </c>
      <c r="C897" t="s">
        <v>17</v>
      </c>
      <c r="D897">
        <v>19</v>
      </c>
      <c r="E897" s="7">
        <f t="shared" si="26"/>
        <v>29025</v>
      </c>
      <c r="F897" s="7" t="str">
        <f t="shared" si="27"/>
        <v>43Years</v>
      </c>
      <c r="G897">
        <v>0</v>
      </c>
      <c r="H897" s="14">
        <v>7325.05</v>
      </c>
      <c r="I897" t="s">
        <v>10</v>
      </c>
      <c r="J897" t="s">
        <v>11</v>
      </c>
      <c r="K897" t="s">
        <v>246</v>
      </c>
    </row>
    <row r="898" spans="1:11" ht="14.5" customHeight="1" x14ac:dyDescent="0.35">
      <c r="A898" t="s">
        <v>928</v>
      </c>
      <c r="B898">
        <v>1984</v>
      </c>
      <c r="C898" t="s">
        <v>9</v>
      </c>
      <c r="D898">
        <v>25</v>
      </c>
      <c r="E898" s="7">
        <f t="shared" si="26"/>
        <v>30888</v>
      </c>
      <c r="F898" s="7" t="str">
        <f t="shared" si="27"/>
        <v>38Years</v>
      </c>
      <c r="G898">
        <v>3</v>
      </c>
      <c r="H898" s="14">
        <v>7325.47</v>
      </c>
      <c r="I898" t="s">
        <v>10</v>
      </c>
      <c r="J898" t="s">
        <v>15</v>
      </c>
      <c r="K898" t="s">
        <v>22</v>
      </c>
    </row>
    <row r="899" spans="1:11" ht="14.5" customHeight="1" x14ac:dyDescent="0.35">
      <c r="A899" t="s">
        <v>929</v>
      </c>
      <c r="B899">
        <v>1979</v>
      </c>
      <c r="C899" t="s">
        <v>19</v>
      </c>
      <c r="D899">
        <v>19</v>
      </c>
      <c r="E899" s="7">
        <f t="shared" ref="E899:E962" si="28">DATE(B899,MONTH(1&amp;C899),D899)</f>
        <v>29117</v>
      </c>
      <c r="F899" s="7" t="str">
        <f t="shared" ref="F899:F962" si="29">DATEDIF(E899, "2023-6-8", "Y") &amp; "Years"</f>
        <v>43Years</v>
      </c>
      <c r="G899">
        <v>1</v>
      </c>
      <c r="H899" s="14">
        <v>7337.75</v>
      </c>
      <c r="I899" t="s">
        <v>10</v>
      </c>
      <c r="J899" t="s">
        <v>11</v>
      </c>
      <c r="K899" t="s">
        <v>41</v>
      </c>
    </row>
    <row r="900" spans="1:11" ht="14.5" customHeight="1" x14ac:dyDescent="0.35">
      <c r="A900" t="s">
        <v>930</v>
      </c>
      <c r="B900">
        <v>1986</v>
      </c>
      <c r="C900" t="s">
        <v>17</v>
      </c>
      <c r="D900">
        <v>15</v>
      </c>
      <c r="E900" s="7">
        <f t="shared" si="28"/>
        <v>31578</v>
      </c>
      <c r="F900" s="7" t="str">
        <f t="shared" si="29"/>
        <v>36Years</v>
      </c>
      <c r="G900">
        <v>3</v>
      </c>
      <c r="H900" s="14">
        <v>7339.93</v>
      </c>
      <c r="I900" t="s">
        <v>10</v>
      </c>
      <c r="J900" t="s">
        <v>10</v>
      </c>
      <c r="K900" t="s">
        <v>22</v>
      </c>
    </row>
    <row r="901" spans="1:11" ht="14.5" customHeight="1" x14ac:dyDescent="0.35">
      <c r="A901" t="s">
        <v>931</v>
      </c>
      <c r="B901">
        <v>1977</v>
      </c>
      <c r="C901" t="s">
        <v>29</v>
      </c>
      <c r="D901">
        <v>18</v>
      </c>
      <c r="E901" s="7">
        <f t="shared" si="28"/>
        <v>28477</v>
      </c>
      <c r="F901" s="7" t="str">
        <f t="shared" si="29"/>
        <v>45Years</v>
      </c>
      <c r="G901">
        <v>0</v>
      </c>
      <c r="H901" s="14">
        <v>7345.08</v>
      </c>
      <c r="I901" t="s">
        <v>10</v>
      </c>
      <c r="J901" t="s">
        <v>15</v>
      </c>
      <c r="K901" t="s">
        <v>41</v>
      </c>
    </row>
    <row r="902" spans="1:11" ht="14.5" customHeight="1" x14ac:dyDescent="0.35">
      <c r="A902" t="s">
        <v>932</v>
      </c>
      <c r="B902">
        <v>1979</v>
      </c>
      <c r="C902" t="s">
        <v>17</v>
      </c>
      <c r="D902">
        <v>26</v>
      </c>
      <c r="E902" s="7">
        <f t="shared" si="28"/>
        <v>29032</v>
      </c>
      <c r="F902" s="7" t="str">
        <f t="shared" si="29"/>
        <v>43Years</v>
      </c>
      <c r="G902">
        <v>1</v>
      </c>
      <c r="H902" s="14">
        <v>7345.73</v>
      </c>
      <c r="I902" t="s">
        <v>10</v>
      </c>
      <c r="J902" t="s">
        <v>15</v>
      </c>
      <c r="K902" t="s">
        <v>12</v>
      </c>
    </row>
    <row r="903" spans="1:11" ht="14.5" customHeight="1" x14ac:dyDescent="0.35">
      <c r="A903" t="s">
        <v>933</v>
      </c>
      <c r="B903">
        <v>1977</v>
      </c>
      <c r="C903" t="s">
        <v>29</v>
      </c>
      <c r="D903">
        <v>1</v>
      </c>
      <c r="E903" s="7">
        <f t="shared" si="28"/>
        <v>28460</v>
      </c>
      <c r="F903" s="7" t="str">
        <f t="shared" si="29"/>
        <v>45Years</v>
      </c>
      <c r="G903">
        <v>0</v>
      </c>
      <c r="H903" s="14">
        <v>7348.14</v>
      </c>
      <c r="I903" t="s">
        <v>10</v>
      </c>
      <c r="J903" t="s">
        <v>15</v>
      </c>
      <c r="K903" t="s">
        <v>41</v>
      </c>
    </row>
    <row r="904" spans="1:11" ht="14.5" customHeight="1" x14ac:dyDescent="0.35">
      <c r="A904" t="s">
        <v>934</v>
      </c>
      <c r="B904">
        <v>1993</v>
      </c>
      <c r="C904" t="s">
        <v>36</v>
      </c>
      <c r="D904">
        <v>5</v>
      </c>
      <c r="E904" s="7">
        <f t="shared" si="28"/>
        <v>34247</v>
      </c>
      <c r="F904" s="7" t="str">
        <f t="shared" si="29"/>
        <v>29Years</v>
      </c>
      <c r="G904">
        <v>0</v>
      </c>
      <c r="H904" s="14">
        <v>7349.12</v>
      </c>
      <c r="I904" t="s">
        <v>10</v>
      </c>
      <c r="J904" t="s">
        <v>10</v>
      </c>
      <c r="K904" t="s">
        <v>299</v>
      </c>
    </row>
    <row r="905" spans="1:11" ht="14.5" customHeight="1" x14ac:dyDescent="0.35">
      <c r="A905" t="s">
        <v>935</v>
      </c>
      <c r="B905">
        <v>1983</v>
      </c>
      <c r="C905" t="s">
        <v>17</v>
      </c>
      <c r="D905">
        <v>21</v>
      </c>
      <c r="E905" s="7">
        <f t="shared" si="28"/>
        <v>30488</v>
      </c>
      <c r="F905" s="7" t="str">
        <f t="shared" si="29"/>
        <v>39Years</v>
      </c>
      <c r="G905">
        <v>3</v>
      </c>
      <c r="H905" s="14">
        <v>7357.49</v>
      </c>
      <c r="I905" t="s">
        <v>10</v>
      </c>
      <c r="J905" t="s">
        <v>10</v>
      </c>
      <c r="K905" t="s">
        <v>22</v>
      </c>
    </row>
    <row r="906" spans="1:11" ht="14.5" customHeight="1" x14ac:dyDescent="0.35">
      <c r="A906" t="s">
        <v>936</v>
      </c>
      <c r="B906">
        <v>1981</v>
      </c>
      <c r="C906" t="s">
        <v>9</v>
      </c>
      <c r="D906">
        <v>16</v>
      </c>
      <c r="E906" s="7">
        <f t="shared" si="28"/>
        <v>29783</v>
      </c>
      <c r="F906" s="7" t="str">
        <f t="shared" si="29"/>
        <v>41Years</v>
      </c>
      <c r="G906">
        <v>1</v>
      </c>
      <c r="H906" s="14">
        <v>7358.18</v>
      </c>
      <c r="I906" t="s">
        <v>10</v>
      </c>
      <c r="J906" t="s">
        <v>11</v>
      </c>
      <c r="K906" t="s">
        <v>246</v>
      </c>
    </row>
    <row r="907" spans="1:11" ht="14.5" customHeight="1" x14ac:dyDescent="0.35">
      <c r="A907" t="s">
        <v>937</v>
      </c>
      <c r="B907">
        <v>1965</v>
      </c>
      <c r="C907" t="s">
        <v>29</v>
      </c>
      <c r="D907">
        <v>9</v>
      </c>
      <c r="E907" s="7">
        <f t="shared" si="28"/>
        <v>24085</v>
      </c>
      <c r="F907" s="7" t="str">
        <f t="shared" si="29"/>
        <v>57Years</v>
      </c>
      <c r="G907">
        <v>0</v>
      </c>
      <c r="H907" s="14">
        <v>7362.31</v>
      </c>
      <c r="I907" t="s">
        <v>11</v>
      </c>
      <c r="J907" t="s">
        <v>11</v>
      </c>
      <c r="K907" t="s">
        <v>12</v>
      </c>
    </row>
    <row r="908" spans="1:11" ht="14.5" customHeight="1" x14ac:dyDescent="0.35">
      <c r="A908" t="s">
        <v>938</v>
      </c>
      <c r="B908">
        <v>1981</v>
      </c>
      <c r="C908" t="s">
        <v>14</v>
      </c>
      <c r="D908">
        <v>24</v>
      </c>
      <c r="E908" s="7">
        <f t="shared" si="28"/>
        <v>29914</v>
      </c>
      <c r="F908" s="7" t="str">
        <f t="shared" si="29"/>
        <v>41Years</v>
      </c>
      <c r="G908">
        <v>2</v>
      </c>
      <c r="H908" s="14">
        <v>7371.77</v>
      </c>
      <c r="I908" t="s">
        <v>10</v>
      </c>
      <c r="J908" t="s">
        <v>15</v>
      </c>
      <c r="K908" t="s">
        <v>41</v>
      </c>
    </row>
    <row r="909" spans="1:11" ht="14.5" customHeight="1" x14ac:dyDescent="0.35">
      <c r="A909" t="s">
        <v>939</v>
      </c>
      <c r="B909">
        <v>1993</v>
      </c>
      <c r="C909" t="s">
        <v>9</v>
      </c>
      <c r="D909">
        <v>22</v>
      </c>
      <c r="E909" s="7">
        <f t="shared" si="28"/>
        <v>34172</v>
      </c>
      <c r="F909" s="7" t="str">
        <f t="shared" si="29"/>
        <v>29Years</v>
      </c>
      <c r="G909">
        <v>0</v>
      </c>
      <c r="H909" s="14">
        <v>7388.85</v>
      </c>
      <c r="I909" t="s">
        <v>10</v>
      </c>
      <c r="J909" t="s">
        <v>10</v>
      </c>
      <c r="K909" t="s">
        <v>534</v>
      </c>
    </row>
    <row r="910" spans="1:11" ht="14.5" customHeight="1" x14ac:dyDescent="0.35">
      <c r="A910" t="s">
        <v>940</v>
      </c>
      <c r="B910">
        <v>1965</v>
      </c>
      <c r="C910" t="s">
        <v>29</v>
      </c>
      <c r="D910">
        <v>5</v>
      </c>
      <c r="E910" s="7">
        <f t="shared" si="28"/>
        <v>24081</v>
      </c>
      <c r="F910" s="7" t="str">
        <f t="shared" si="29"/>
        <v>57Years</v>
      </c>
      <c r="G910">
        <v>0</v>
      </c>
      <c r="H910" s="14">
        <v>7403.98</v>
      </c>
      <c r="I910" t="s">
        <v>11</v>
      </c>
      <c r="J910" t="s">
        <v>10</v>
      </c>
      <c r="K910" t="s">
        <v>12</v>
      </c>
    </row>
    <row r="911" spans="1:11" ht="14.5" customHeight="1" x14ac:dyDescent="0.35">
      <c r="A911" t="s">
        <v>941</v>
      </c>
      <c r="B911">
        <v>1983</v>
      </c>
      <c r="C911" t="s">
        <v>19</v>
      </c>
      <c r="D911">
        <v>19</v>
      </c>
      <c r="E911" s="7">
        <f t="shared" si="28"/>
        <v>30578</v>
      </c>
      <c r="F911" s="7" t="str">
        <f t="shared" si="29"/>
        <v>39Years</v>
      </c>
      <c r="G911">
        <v>3</v>
      </c>
      <c r="H911" s="14">
        <v>7418.52</v>
      </c>
      <c r="I911" t="s">
        <v>10</v>
      </c>
      <c r="J911" t="s">
        <v>10</v>
      </c>
      <c r="K911" t="s">
        <v>41</v>
      </c>
    </row>
    <row r="912" spans="1:11" ht="14.5" customHeight="1" x14ac:dyDescent="0.35">
      <c r="A912" t="s">
        <v>942</v>
      </c>
      <c r="B912">
        <v>1978</v>
      </c>
      <c r="C912" t="s">
        <v>14</v>
      </c>
      <c r="D912">
        <v>12</v>
      </c>
      <c r="E912" s="7">
        <f t="shared" si="28"/>
        <v>28806</v>
      </c>
      <c r="F912" s="7" t="str">
        <f t="shared" si="29"/>
        <v>44Years</v>
      </c>
      <c r="G912">
        <v>0</v>
      </c>
      <c r="H912" s="14">
        <v>7419.48</v>
      </c>
      <c r="I912" t="s">
        <v>10</v>
      </c>
      <c r="J912" t="s">
        <v>10</v>
      </c>
      <c r="K912" t="s">
        <v>22</v>
      </c>
    </row>
    <row r="913" spans="1:11" ht="14.5" customHeight="1" x14ac:dyDescent="0.35">
      <c r="A913" t="s">
        <v>943</v>
      </c>
      <c r="B913">
        <v>1978</v>
      </c>
      <c r="C913" t="s">
        <v>29</v>
      </c>
      <c r="D913">
        <v>2</v>
      </c>
      <c r="E913" s="7">
        <f t="shared" si="28"/>
        <v>28826</v>
      </c>
      <c r="F913" s="7" t="str">
        <f t="shared" si="29"/>
        <v>44Years</v>
      </c>
      <c r="G913">
        <v>0</v>
      </c>
      <c r="H913" s="14">
        <v>7421.19</v>
      </c>
      <c r="I913" t="s">
        <v>10</v>
      </c>
      <c r="J913" t="s">
        <v>11</v>
      </c>
      <c r="K913" t="s">
        <v>22</v>
      </c>
    </row>
    <row r="914" spans="1:11" ht="14.5" customHeight="1" x14ac:dyDescent="0.35">
      <c r="A914" t="s">
        <v>944</v>
      </c>
      <c r="B914">
        <v>1977</v>
      </c>
      <c r="C914" t="s">
        <v>34</v>
      </c>
      <c r="D914">
        <v>25</v>
      </c>
      <c r="E914" s="7">
        <f t="shared" si="28"/>
        <v>28362</v>
      </c>
      <c r="F914" s="7" t="str">
        <f t="shared" si="29"/>
        <v>45Years</v>
      </c>
      <c r="G914">
        <v>1</v>
      </c>
      <c r="H914" s="14">
        <v>7441.05</v>
      </c>
      <c r="I914" t="s">
        <v>11</v>
      </c>
      <c r="J914" t="s">
        <v>10</v>
      </c>
      <c r="K914" t="s">
        <v>41</v>
      </c>
    </row>
    <row r="915" spans="1:11" ht="14.5" customHeight="1" x14ac:dyDescent="0.35">
      <c r="A915" t="s">
        <v>945</v>
      </c>
      <c r="B915">
        <v>1979</v>
      </c>
      <c r="C915" t="s">
        <v>19</v>
      </c>
      <c r="D915">
        <v>1</v>
      </c>
      <c r="E915" s="7">
        <f t="shared" si="28"/>
        <v>29099</v>
      </c>
      <c r="F915" s="7" t="str">
        <f t="shared" si="29"/>
        <v>43Years</v>
      </c>
      <c r="G915">
        <v>2</v>
      </c>
      <c r="H915" s="14">
        <v>7441.5</v>
      </c>
      <c r="I915" t="s">
        <v>11</v>
      </c>
      <c r="J915" t="s">
        <v>10</v>
      </c>
      <c r="K915" t="s">
        <v>41</v>
      </c>
    </row>
    <row r="916" spans="1:11" ht="14.5" customHeight="1" x14ac:dyDescent="0.35">
      <c r="A916" t="s">
        <v>946</v>
      </c>
      <c r="B916">
        <v>1980</v>
      </c>
      <c r="C916" t="s">
        <v>9</v>
      </c>
      <c r="D916">
        <v>7</v>
      </c>
      <c r="E916" s="7">
        <f t="shared" si="28"/>
        <v>29409</v>
      </c>
      <c r="F916" s="7" t="str">
        <f t="shared" si="29"/>
        <v>42Years</v>
      </c>
      <c r="G916">
        <v>1</v>
      </c>
      <c r="H916" s="14">
        <v>7443.64</v>
      </c>
      <c r="I916" t="s">
        <v>10</v>
      </c>
      <c r="J916" t="s">
        <v>11</v>
      </c>
      <c r="K916" t="s">
        <v>22</v>
      </c>
    </row>
    <row r="917" spans="1:11" ht="14.5" customHeight="1" x14ac:dyDescent="0.35">
      <c r="A917" t="s">
        <v>947</v>
      </c>
      <c r="B917">
        <v>1977</v>
      </c>
      <c r="C917" t="s">
        <v>19</v>
      </c>
      <c r="D917">
        <v>25</v>
      </c>
      <c r="E917" s="7">
        <f t="shared" si="28"/>
        <v>28393</v>
      </c>
      <c r="F917" s="7" t="str">
        <f t="shared" si="29"/>
        <v>45Years</v>
      </c>
      <c r="G917">
        <v>1</v>
      </c>
      <c r="H917" s="14">
        <v>7445.92</v>
      </c>
      <c r="I917" t="s">
        <v>11</v>
      </c>
      <c r="J917" t="s">
        <v>15</v>
      </c>
      <c r="K917" t="s">
        <v>41</v>
      </c>
    </row>
    <row r="918" spans="1:11" ht="14.5" customHeight="1" x14ac:dyDescent="0.35">
      <c r="A918" t="s">
        <v>948</v>
      </c>
      <c r="B918">
        <v>1977</v>
      </c>
      <c r="C918" t="s">
        <v>19</v>
      </c>
      <c r="D918">
        <v>30</v>
      </c>
      <c r="E918" s="7">
        <f t="shared" si="28"/>
        <v>28398</v>
      </c>
      <c r="F918" s="7" t="str">
        <f t="shared" si="29"/>
        <v>45Years</v>
      </c>
      <c r="G918">
        <v>0</v>
      </c>
      <c r="H918" s="14">
        <v>7448.4</v>
      </c>
      <c r="I918" t="s">
        <v>11</v>
      </c>
      <c r="J918" t="s">
        <v>11</v>
      </c>
      <c r="K918" t="s">
        <v>355</v>
      </c>
    </row>
    <row r="919" spans="1:11" ht="14.5" customHeight="1" x14ac:dyDescent="0.35">
      <c r="A919" t="s">
        <v>949</v>
      </c>
      <c r="B919">
        <v>2001</v>
      </c>
      <c r="C919" t="s">
        <v>17</v>
      </c>
      <c r="D919">
        <v>1</v>
      </c>
      <c r="E919" s="7">
        <f t="shared" si="28"/>
        <v>37043</v>
      </c>
      <c r="F919" s="7" t="str">
        <f t="shared" si="29"/>
        <v>22Years</v>
      </c>
      <c r="G919">
        <v>0</v>
      </c>
      <c r="H919" s="14">
        <v>7450.36</v>
      </c>
      <c r="I919" t="s">
        <v>10</v>
      </c>
      <c r="J919" t="s">
        <v>10</v>
      </c>
      <c r="K919" t="s">
        <v>22</v>
      </c>
    </row>
    <row r="920" spans="1:11" ht="14.5" customHeight="1" x14ac:dyDescent="0.35">
      <c r="A920" t="s">
        <v>950</v>
      </c>
      <c r="B920">
        <v>1967</v>
      </c>
      <c r="C920" t="s">
        <v>34</v>
      </c>
      <c r="D920">
        <v>4</v>
      </c>
      <c r="E920" s="7">
        <f t="shared" si="28"/>
        <v>24688</v>
      </c>
      <c r="F920" s="7" t="str">
        <f t="shared" si="29"/>
        <v>55Years</v>
      </c>
      <c r="G920">
        <v>0</v>
      </c>
      <c r="H920" s="14">
        <v>7463.51</v>
      </c>
      <c r="I920" t="s">
        <v>11</v>
      </c>
      <c r="J920" t="s">
        <v>11</v>
      </c>
      <c r="K920" t="s">
        <v>12</v>
      </c>
    </row>
    <row r="921" spans="1:11" ht="14.5" customHeight="1" x14ac:dyDescent="0.35">
      <c r="A921" t="s">
        <v>951</v>
      </c>
      <c r="B921">
        <v>1996</v>
      </c>
      <c r="C921" t="s">
        <v>17</v>
      </c>
      <c r="D921">
        <v>14</v>
      </c>
      <c r="E921" s="7">
        <f t="shared" si="28"/>
        <v>35230</v>
      </c>
      <c r="F921" s="7" t="str">
        <f t="shared" si="29"/>
        <v>26Years</v>
      </c>
      <c r="G921">
        <v>0</v>
      </c>
      <c r="H921" s="14">
        <v>7487.38</v>
      </c>
      <c r="I921" t="s">
        <v>10</v>
      </c>
      <c r="J921" t="s">
        <v>11</v>
      </c>
      <c r="K921" t="s">
        <v>22</v>
      </c>
    </row>
    <row r="922" spans="1:11" ht="14.5" customHeight="1" x14ac:dyDescent="0.35">
      <c r="A922" t="s">
        <v>952</v>
      </c>
      <c r="B922">
        <v>1988</v>
      </c>
      <c r="C922" t="s">
        <v>29</v>
      </c>
      <c r="D922">
        <v>15</v>
      </c>
      <c r="E922" s="7">
        <f t="shared" si="28"/>
        <v>32492</v>
      </c>
      <c r="F922" s="7" t="str">
        <f t="shared" si="29"/>
        <v>34Years</v>
      </c>
      <c r="G922">
        <v>3</v>
      </c>
      <c r="H922" s="14">
        <v>7494.63</v>
      </c>
      <c r="I922" t="s">
        <v>10</v>
      </c>
      <c r="J922" t="s">
        <v>11</v>
      </c>
      <c r="K922" t="s">
        <v>199</v>
      </c>
    </row>
    <row r="923" spans="1:11" ht="14.5" customHeight="1" x14ac:dyDescent="0.35">
      <c r="A923" t="s">
        <v>953</v>
      </c>
      <c r="B923">
        <v>1997</v>
      </c>
      <c r="C923" t="s">
        <v>36</v>
      </c>
      <c r="D923">
        <v>28</v>
      </c>
      <c r="E923" s="7">
        <f t="shared" si="28"/>
        <v>35731</v>
      </c>
      <c r="F923" s="7" t="str">
        <f t="shared" si="29"/>
        <v>25Years</v>
      </c>
      <c r="G923">
        <v>0</v>
      </c>
      <c r="H923" s="14">
        <v>7504.3</v>
      </c>
      <c r="I923" t="s">
        <v>10</v>
      </c>
      <c r="J923" t="s">
        <v>15</v>
      </c>
      <c r="K923" t="s">
        <v>22</v>
      </c>
    </row>
    <row r="924" spans="1:11" ht="14.5" customHeight="1" x14ac:dyDescent="0.35">
      <c r="A924" t="s">
        <v>954</v>
      </c>
      <c r="B924">
        <v>1983</v>
      </c>
      <c r="C924" t="s">
        <v>9</v>
      </c>
      <c r="D924">
        <v>10</v>
      </c>
      <c r="E924" s="7">
        <f t="shared" si="28"/>
        <v>30507</v>
      </c>
      <c r="F924" s="7" t="str">
        <f t="shared" si="29"/>
        <v>39Years</v>
      </c>
      <c r="G924">
        <v>4</v>
      </c>
      <c r="H924" s="14">
        <v>7512.27</v>
      </c>
      <c r="I924" t="s">
        <v>11</v>
      </c>
      <c r="J924" t="s">
        <v>10</v>
      </c>
      <c r="K924" t="s">
        <v>41</v>
      </c>
    </row>
    <row r="925" spans="1:11" ht="14.5" customHeight="1" x14ac:dyDescent="0.35">
      <c r="A925" t="s">
        <v>955</v>
      </c>
      <c r="B925">
        <v>1978</v>
      </c>
      <c r="C925" t="s">
        <v>36</v>
      </c>
      <c r="D925">
        <v>18</v>
      </c>
      <c r="E925" s="7">
        <f t="shared" si="28"/>
        <v>28781</v>
      </c>
      <c r="F925" s="7" t="str">
        <f t="shared" si="29"/>
        <v>44Years</v>
      </c>
      <c r="G925">
        <v>1</v>
      </c>
      <c r="H925" s="14">
        <v>7518.03</v>
      </c>
      <c r="I925" t="s">
        <v>10</v>
      </c>
      <c r="J925" t="s">
        <v>11</v>
      </c>
      <c r="K925" t="s">
        <v>22</v>
      </c>
    </row>
    <row r="926" spans="1:11" ht="14.5" customHeight="1" x14ac:dyDescent="0.35">
      <c r="A926" t="s">
        <v>956</v>
      </c>
      <c r="B926">
        <v>1976</v>
      </c>
      <c r="C926" t="s">
        <v>36</v>
      </c>
      <c r="D926">
        <v>10</v>
      </c>
      <c r="E926" s="7">
        <f t="shared" si="28"/>
        <v>28043</v>
      </c>
      <c r="F926" s="7" t="str">
        <f t="shared" si="29"/>
        <v>46Years</v>
      </c>
      <c r="G926">
        <v>0</v>
      </c>
      <c r="H926" s="14">
        <v>7526.71</v>
      </c>
      <c r="I926" t="s">
        <v>11</v>
      </c>
      <c r="J926" t="s">
        <v>15</v>
      </c>
      <c r="K926" t="s">
        <v>22</v>
      </c>
    </row>
    <row r="927" spans="1:11" ht="14.5" customHeight="1" x14ac:dyDescent="0.35">
      <c r="A927" t="s">
        <v>957</v>
      </c>
      <c r="B927">
        <v>1978</v>
      </c>
      <c r="C927" t="s">
        <v>29</v>
      </c>
      <c r="D927">
        <v>14</v>
      </c>
      <c r="E927" s="7">
        <f t="shared" si="28"/>
        <v>28838</v>
      </c>
      <c r="F927" s="7" t="str">
        <f t="shared" si="29"/>
        <v>44Years</v>
      </c>
      <c r="G927">
        <v>2</v>
      </c>
      <c r="H927" s="14">
        <v>7531.7</v>
      </c>
      <c r="I927" t="s">
        <v>10</v>
      </c>
      <c r="J927" t="s">
        <v>15</v>
      </c>
      <c r="K927" t="s">
        <v>12</v>
      </c>
    </row>
    <row r="928" spans="1:11" ht="14.5" customHeight="1" x14ac:dyDescent="0.35">
      <c r="A928" t="s">
        <v>958</v>
      </c>
      <c r="B928">
        <v>1984</v>
      </c>
      <c r="C928" t="s">
        <v>34</v>
      </c>
      <c r="D928">
        <v>22</v>
      </c>
      <c r="E928" s="7">
        <f t="shared" si="28"/>
        <v>30916</v>
      </c>
      <c r="F928" s="7" t="str">
        <f t="shared" si="29"/>
        <v>38Years</v>
      </c>
      <c r="G928">
        <v>3</v>
      </c>
      <c r="H928" s="14">
        <v>7537.16</v>
      </c>
      <c r="I928" t="s">
        <v>10</v>
      </c>
      <c r="J928" t="s">
        <v>10</v>
      </c>
      <c r="K928" t="s">
        <v>22</v>
      </c>
    </row>
    <row r="929" spans="1:11" ht="14.5" customHeight="1" x14ac:dyDescent="0.35">
      <c r="A929" t="s">
        <v>959</v>
      </c>
      <c r="B929">
        <v>1988</v>
      </c>
      <c r="C929" t="s">
        <v>29</v>
      </c>
      <c r="D929">
        <v>15</v>
      </c>
      <c r="E929" s="7">
        <f t="shared" si="28"/>
        <v>32492</v>
      </c>
      <c r="F929" s="7" t="str">
        <f t="shared" si="29"/>
        <v>34Years</v>
      </c>
      <c r="G929">
        <v>3</v>
      </c>
      <c r="H929" s="14">
        <v>7538.52</v>
      </c>
      <c r="I929" t="s">
        <v>10</v>
      </c>
      <c r="J929" t="s">
        <v>10</v>
      </c>
      <c r="K929" t="s">
        <v>22</v>
      </c>
    </row>
    <row r="930" spans="1:11" ht="14.5" customHeight="1" x14ac:dyDescent="0.35">
      <c r="A930" t="s">
        <v>960</v>
      </c>
      <c r="B930">
        <v>1994</v>
      </c>
      <c r="C930" t="s">
        <v>34</v>
      </c>
      <c r="D930">
        <v>14</v>
      </c>
      <c r="E930" s="7">
        <f t="shared" si="28"/>
        <v>34560</v>
      </c>
      <c r="F930" s="7" t="str">
        <f t="shared" si="29"/>
        <v>28Years</v>
      </c>
      <c r="G930">
        <v>0</v>
      </c>
      <c r="H930" s="14">
        <v>7567.13</v>
      </c>
      <c r="I930" t="s">
        <v>10</v>
      </c>
      <c r="J930" t="s">
        <v>10</v>
      </c>
      <c r="K930" t="s">
        <v>299</v>
      </c>
    </row>
    <row r="931" spans="1:11" ht="14.5" customHeight="1" x14ac:dyDescent="0.35">
      <c r="A931" t="s">
        <v>961</v>
      </c>
      <c r="B931">
        <v>1967</v>
      </c>
      <c r="C931" t="s">
        <v>9</v>
      </c>
      <c r="D931">
        <v>17</v>
      </c>
      <c r="E931" s="7">
        <f t="shared" si="28"/>
        <v>24670</v>
      </c>
      <c r="F931" s="7" t="str">
        <f t="shared" si="29"/>
        <v>55Years</v>
      </c>
      <c r="G931">
        <v>0</v>
      </c>
      <c r="H931" s="14">
        <v>7585.62</v>
      </c>
      <c r="I931" t="s">
        <v>11</v>
      </c>
      <c r="J931" t="s">
        <v>10</v>
      </c>
      <c r="K931" t="s">
        <v>12</v>
      </c>
    </row>
    <row r="932" spans="1:11" ht="14.5" customHeight="1" x14ac:dyDescent="0.35">
      <c r="A932" t="s">
        <v>962</v>
      </c>
      <c r="B932">
        <v>1997</v>
      </c>
      <c r="C932" t="s">
        <v>19</v>
      </c>
      <c r="D932">
        <v>30</v>
      </c>
      <c r="E932" s="7">
        <f t="shared" si="28"/>
        <v>35703</v>
      </c>
      <c r="F932" s="7" t="str">
        <f t="shared" si="29"/>
        <v>25Years</v>
      </c>
      <c r="G932">
        <v>0</v>
      </c>
      <c r="H932" s="14">
        <v>7607.03</v>
      </c>
      <c r="I932" t="s">
        <v>10</v>
      </c>
      <c r="J932" t="s">
        <v>10</v>
      </c>
      <c r="K932" t="s">
        <v>22</v>
      </c>
    </row>
    <row r="933" spans="1:11" ht="14.5" customHeight="1" x14ac:dyDescent="0.35">
      <c r="A933" t="s">
        <v>963</v>
      </c>
      <c r="B933">
        <v>1968</v>
      </c>
      <c r="C933" t="s">
        <v>9</v>
      </c>
      <c r="D933">
        <v>3</v>
      </c>
      <c r="E933" s="7">
        <f t="shared" si="28"/>
        <v>25022</v>
      </c>
      <c r="F933" s="7" t="str">
        <f t="shared" si="29"/>
        <v>54Years</v>
      </c>
      <c r="G933">
        <v>0</v>
      </c>
      <c r="H933" s="14">
        <v>7609.6</v>
      </c>
      <c r="I933" t="s">
        <v>11</v>
      </c>
      <c r="J933" t="s">
        <v>10</v>
      </c>
      <c r="K933" t="s">
        <v>22</v>
      </c>
    </row>
    <row r="934" spans="1:11" ht="14.5" customHeight="1" x14ac:dyDescent="0.35">
      <c r="A934" t="s">
        <v>964</v>
      </c>
      <c r="B934">
        <v>1996</v>
      </c>
      <c r="C934" t="s">
        <v>19</v>
      </c>
      <c r="D934">
        <v>17</v>
      </c>
      <c r="E934" s="7">
        <f t="shared" si="28"/>
        <v>35325</v>
      </c>
      <c r="F934" s="7" t="str">
        <f t="shared" si="29"/>
        <v>26Years</v>
      </c>
      <c r="G934">
        <v>0</v>
      </c>
      <c r="H934" s="14">
        <v>7623.13</v>
      </c>
      <c r="I934" t="s">
        <v>10</v>
      </c>
      <c r="J934" t="s">
        <v>11</v>
      </c>
      <c r="K934" t="s">
        <v>41</v>
      </c>
    </row>
    <row r="935" spans="1:11" ht="14.5" customHeight="1" x14ac:dyDescent="0.35">
      <c r="A935" t="s">
        <v>965</v>
      </c>
      <c r="B935">
        <v>1978</v>
      </c>
      <c r="C935" t="s">
        <v>14</v>
      </c>
      <c r="D935">
        <v>28</v>
      </c>
      <c r="E935" s="7">
        <f t="shared" si="28"/>
        <v>28822</v>
      </c>
      <c r="F935" s="7" t="str">
        <f t="shared" si="29"/>
        <v>44Years</v>
      </c>
      <c r="G935">
        <v>1</v>
      </c>
      <c r="H935" s="14">
        <v>7623.52</v>
      </c>
      <c r="I935" t="s">
        <v>10</v>
      </c>
      <c r="J935" t="s">
        <v>15</v>
      </c>
      <c r="K935" t="s">
        <v>41</v>
      </c>
    </row>
    <row r="936" spans="1:11" ht="14.5" customHeight="1" x14ac:dyDescent="0.35">
      <c r="A936" t="s">
        <v>966</v>
      </c>
      <c r="B936">
        <v>1978</v>
      </c>
      <c r="C936" t="s">
        <v>14</v>
      </c>
      <c r="D936">
        <v>6</v>
      </c>
      <c r="E936" s="7">
        <f t="shared" si="28"/>
        <v>28800</v>
      </c>
      <c r="F936" s="7" t="str">
        <f t="shared" si="29"/>
        <v>44Years</v>
      </c>
      <c r="G936">
        <v>1</v>
      </c>
      <c r="H936" s="14">
        <v>7624.63</v>
      </c>
      <c r="I936" t="s">
        <v>10</v>
      </c>
      <c r="J936" t="s">
        <v>15</v>
      </c>
      <c r="K936" t="s">
        <v>41</v>
      </c>
    </row>
    <row r="937" spans="1:11" ht="14.5" customHeight="1" x14ac:dyDescent="0.35">
      <c r="A937" t="s">
        <v>967</v>
      </c>
      <c r="B937">
        <v>1978</v>
      </c>
      <c r="C937" t="s">
        <v>14</v>
      </c>
      <c r="D937">
        <v>29</v>
      </c>
      <c r="E937" s="7">
        <f t="shared" si="28"/>
        <v>28823</v>
      </c>
      <c r="F937" s="7" t="str">
        <f t="shared" si="29"/>
        <v>44Years</v>
      </c>
      <c r="G937">
        <v>1</v>
      </c>
      <c r="H937" s="14">
        <v>7626.99</v>
      </c>
      <c r="I937" t="s">
        <v>10</v>
      </c>
      <c r="J937" t="s">
        <v>10</v>
      </c>
      <c r="K937" t="s">
        <v>41</v>
      </c>
    </row>
    <row r="938" spans="1:11" ht="14.5" customHeight="1" x14ac:dyDescent="0.35">
      <c r="A938" t="s">
        <v>968</v>
      </c>
      <c r="B938">
        <v>1978</v>
      </c>
      <c r="C938" t="s">
        <v>34</v>
      </c>
      <c r="D938">
        <v>24</v>
      </c>
      <c r="E938" s="7">
        <f t="shared" si="28"/>
        <v>28726</v>
      </c>
      <c r="F938" s="7" t="str">
        <f t="shared" si="29"/>
        <v>44Years</v>
      </c>
      <c r="G938">
        <v>1</v>
      </c>
      <c r="H938" s="14">
        <v>7633.72</v>
      </c>
      <c r="I938" t="s">
        <v>10</v>
      </c>
      <c r="J938" t="s">
        <v>15</v>
      </c>
      <c r="K938" t="s">
        <v>12</v>
      </c>
    </row>
    <row r="939" spans="1:11" ht="14.5" customHeight="1" x14ac:dyDescent="0.35">
      <c r="A939" t="s">
        <v>969</v>
      </c>
      <c r="B939">
        <v>2001</v>
      </c>
      <c r="C939" t="s">
        <v>29</v>
      </c>
      <c r="D939">
        <v>13</v>
      </c>
      <c r="E939" s="7">
        <f t="shared" si="28"/>
        <v>37238</v>
      </c>
      <c r="F939" s="7" t="str">
        <f t="shared" si="29"/>
        <v>21Years</v>
      </c>
      <c r="G939">
        <v>0</v>
      </c>
      <c r="H939" s="14">
        <v>7636.92</v>
      </c>
      <c r="I939" t="s">
        <v>10</v>
      </c>
      <c r="J939" t="s">
        <v>11</v>
      </c>
      <c r="K939" t="s">
        <v>22</v>
      </c>
    </row>
    <row r="940" spans="1:11" ht="14.5" customHeight="1" x14ac:dyDescent="0.35">
      <c r="A940" t="s">
        <v>970</v>
      </c>
      <c r="B940">
        <v>1980</v>
      </c>
      <c r="C940" t="s">
        <v>17</v>
      </c>
      <c r="D940">
        <v>20</v>
      </c>
      <c r="E940" s="7">
        <f t="shared" si="28"/>
        <v>29392</v>
      </c>
      <c r="F940" s="7" t="str">
        <f t="shared" si="29"/>
        <v>42Years</v>
      </c>
      <c r="G940">
        <v>1</v>
      </c>
      <c r="H940" s="14">
        <v>7639.42</v>
      </c>
      <c r="I940" t="s">
        <v>10</v>
      </c>
      <c r="J940" t="s">
        <v>10</v>
      </c>
      <c r="K940" t="s">
        <v>246</v>
      </c>
    </row>
    <row r="941" spans="1:11" ht="14.5" customHeight="1" x14ac:dyDescent="0.35">
      <c r="A941" t="s">
        <v>971</v>
      </c>
      <c r="B941">
        <v>1980</v>
      </c>
      <c r="C941" t="s">
        <v>9</v>
      </c>
      <c r="D941">
        <v>24</v>
      </c>
      <c r="E941" s="7">
        <f t="shared" si="28"/>
        <v>29426</v>
      </c>
      <c r="F941" s="7" t="str">
        <f t="shared" si="29"/>
        <v>42Years</v>
      </c>
      <c r="G941">
        <v>2</v>
      </c>
      <c r="H941" s="14">
        <v>7640.31</v>
      </c>
      <c r="I941" t="s">
        <v>10</v>
      </c>
      <c r="J941" t="s">
        <v>15</v>
      </c>
      <c r="K941" t="s">
        <v>12</v>
      </c>
    </row>
    <row r="942" spans="1:11" ht="14.5" customHeight="1" x14ac:dyDescent="0.35">
      <c r="A942" t="s">
        <v>972</v>
      </c>
      <c r="B942">
        <v>1999</v>
      </c>
      <c r="C942" t="s">
        <v>17</v>
      </c>
      <c r="D942">
        <v>15</v>
      </c>
      <c r="E942" s="7">
        <f t="shared" si="28"/>
        <v>36326</v>
      </c>
      <c r="F942" s="7" t="str">
        <f t="shared" si="29"/>
        <v>23Years</v>
      </c>
      <c r="G942">
        <v>0</v>
      </c>
      <c r="H942" s="14">
        <v>7642.05</v>
      </c>
      <c r="I942" t="s">
        <v>10</v>
      </c>
      <c r="J942" t="s">
        <v>10</v>
      </c>
      <c r="K942" t="s">
        <v>534</v>
      </c>
    </row>
    <row r="943" spans="1:11" ht="14.5" customHeight="1" x14ac:dyDescent="0.35">
      <c r="A943" t="s">
        <v>973</v>
      </c>
      <c r="B943">
        <v>1980</v>
      </c>
      <c r="C943" t="s">
        <v>36</v>
      </c>
      <c r="D943">
        <v>16</v>
      </c>
      <c r="E943" s="7">
        <f t="shared" si="28"/>
        <v>29510</v>
      </c>
      <c r="F943" s="7" t="str">
        <f t="shared" si="29"/>
        <v>42Years</v>
      </c>
      <c r="G943">
        <v>1</v>
      </c>
      <c r="H943" s="14">
        <v>7650.77</v>
      </c>
      <c r="I943" t="s">
        <v>10</v>
      </c>
      <c r="J943" t="s">
        <v>10</v>
      </c>
      <c r="K943" t="s">
        <v>246</v>
      </c>
    </row>
    <row r="944" spans="1:11" ht="14.5" customHeight="1" x14ac:dyDescent="0.35">
      <c r="A944" t="s">
        <v>974</v>
      </c>
      <c r="B944">
        <v>1993</v>
      </c>
      <c r="C944" t="s">
        <v>34</v>
      </c>
      <c r="D944">
        <v>10</v>
      </c>
      <c r="E944" s="7">
        <f t="shared" si="28"/>
        <v>34191</v>
      </c>
      <c r="F944" s="7" t="str">
        <f t="shared" si="29"/>
        <v>29Years</v>
      </c>
      <c r="G944">
        <v>0</v>
      </c>
      <c r="H944" s="14">
        <v>7650.8</v>
      </c>
      <c r="I944" t="s">
        <v>10</v>
      </c>
      <c r="J944" t="s">
        <v>10</v>
      </c>
      <c r="K944" t="s">
        <v>22</v>
      </c>
    </row>
    <row r="945" spans="1:11" ht="14.5" customHeight="1" x14ac:dyDescent="0.35">
      <c r="A945" t="s">
        <v>975</v>
      </c>
      <c r="B945">
        <v>1998</v>
      </c>
      <c r="C945" t="s">
        <v>19</v>
      </c>
      <c r="D945">
        <v>30</v>
      </c>
      <c r="E945" s="7">
        <f t="shared" si="28"/>
        <v>36068</v>
      </c>
      <c r="F945" s="7" t="str">
        <f t="shared" si="29"/>
        <v>24Years</v>
      </c>
      <c r="G945">
        <v>0</v>
      </c>
      <c r="H945" s="14">
        <v>7652.26</v>
      </c>
      <c r="I945" t="s">
        <v>10</v>
      </c>
      <c r="J945" t="s">
        <v>11</v>
      </c>
      <c r="K945" t="s">
        <v>248</v>
      </c>
    </row>
    <row r="946" spans="1:11" ht="14.5" customHeight="1" x14ac:dyDescent="0.35">
      <c r="A946" t="s">
        <v>976</v>
      </c>
      <c r="B946">
        <v>1965</v>
      </c>
      <c r="C946" t="s">
        <v>29</v>
      </c>
      <c r="D946">
        <v>27</v>
      </c>
      <c r="E946" s="7">
        <f t="shared" si="28"/>
        <v>24103</v>
      </c>
      <c r="F946" s="7" t="str">
        <f t="shared" si="29"/>
        <v>57Years</v>
      </c>
      <c r="G946">
        <v>0</v>
      </c>
      <c r="H946" s="14">
        <v>7657.69</v>
      </c>
      <c r="I946" t="s">
        <v>11</v>
      </c>
      <c r="J946" t="s">
        <v>11</v>
      </c>
      <c r="K946" t="s">
        <v>22</v>
      </c>
    </row>
    <row r="947" spans="1:11" ht="14.5" customHeight="1" x14ac:dyDescent="0.35">
      <c r="A947" t="s">
        <v>977</v>
      </c>
      <c r="B947">
        <v>1976</v>
      </c>
      <c r="C947" t="s">
        <v>36</v>
      </c>
      <c r="D947">
        <v>9</v>
      </c>
      <c r="E947" s="7">
        <f t="shared" si="28"/>
        <v>28042</v>
      </c>
      <c r="F947" s="7" t="str">
        <f t="shared" si="29"/>
        <v>46Years</v>
      </c>
      <c r="G947">
        <v>2</v>
      </c>
      <c r="H947" s="14">
        <v>7662.47</v>
      </c>
      <c r="I947" t="s">
        <v>10</v>
      </c>
      <c r="J947" t="s">
        <v>15</v>
      </c>
      <c r="K947" t="s">
        <v>41</v>
      </c>
    </row>
    <row r="948" spans="1:11" ht="14.5" customHeight="1" x14ac:dyDescent="0.35">
      <c r="A948" t="s">
        <v>978</v>
      </c>
      <c r="B948">
        <v>1996</v>
      </c>
      <c r="C948" t="s">
        <v>14</v>
      </c>
      <c r="D948">
        <v>24</v>
      </c>
      <c r="E948" s="7">
        <f t="shared" si="28"/>
        <v>35393</v>
      </c>
      <c r="F948" s="7" t="str">
        <f t="shared" si="29"/>
        <v>26Years</v>
      </c>
      <c r="G948">
        <v>0</v>
      </c>
      <c r="H948" s="14">
        <v>7670.75</v>
      </c>
      <c r="I948" t="s">
        <v>10</v>
      </c>
      <c r="J948" t="s">
        <v>10</v>
      </c>
      <c r="K948" t="s">
        <v>631</v>
      </c>
    </row>
    <row r="949" spans="1:11" ht="14.5" customHeight="1" x14ac:dyDescent="0.35">
      <c r="A949" t="s">
        <v>979</v>
      </c>
      <c r="B949">
        <v>1995</v>
      </c>
      <c r="C949" t="s">
        <v>19</v>
      </c>
      <c r="D949">
        <v>13</v>
      </c>
      <c r="E949" s="7">
        <f t="shared" si="28"/>
        <v>34955</v>
      </c>
      <c r="F949" s="7" t="str">
        <f t="shared" si="29"/>
        <v>27Years</v>
      </c>
      <c r="G949">
        <v>0</v>
      </c>
      <c r="H949" s="14">
        <v>7676.4</v>
      </c>
      <c r="I949" t="s">
        <v>10</v>
      </c>
      <c r="J949" t="s">
        <v>15</v>
      </c>
      <c r="K949" t="s">
        <v>22</v>
      </c>
    </row>
    <row r="950" spans="1:11" ht="14.5" customHeight="1" x14ac:dyDescent="0.35">
      <c r="A950" t="s">
        <v>980</v>
      </c>
      <c r="B950">
        <v>1971</v>
      </c>
      <c r="C950" t="s">
        <v>36</v>
      </c>
      <c r="D950">
        <v>11</v>
      </c>
      <c r="E950" s="7">
        <f t="shared" si="28"/>
        <v>26217</v>
      </c>
      <c r="F950" s="7" t="str">
        <f t="shared" si="29"/>
        <v>51Years</v>
      </c>
      <c r="G950">
        <v>0</v>
      </c>
      <c r="H950" s="14">
        <v>7680.92</v>
      </c>
      <c r="I950" t="s">
        <v>10</v>
      </c>
      <c r="J950" t="s">
        <v>15</v>
      </c>
      <c r="K950" t="s">
        <v>12</v>
      </c>
    </row>
    <row r="951" spans="1:11" ht="14.5" customHeight="1" x14ac:dyDescent="0.35">
      <c r="A951" t="s">
        <v>981</v>
      </c>
      <c r="B951">
        <v>1981</v>
      </c>
      <c r="C951" t="s">
        <v>29</v>
      </c>
      <c r="D951">
        <v>19</v>
      </c>
      <c r="E951" s="7">
        <f t="shared" si="28"/>
        <v>29939</v>
      </c>
      <c r="F951" s="7" t="str">
        <f t="shared" si="29"/>
        <v>41Years</v>
      </c>
      <c r="G951">
        <v>1</v>
      </c>
      <c r="H951" s="14">
        <v>7681.17</v>
      </c>
      <c r="I951" t="s">
        <v>10</v>
      </c>
      <c r="J951" t="s">
        <v>10</v>
      </c>
      <c r="K951" t="s">
        <v>515</v>
      </c>
    </row>
    <row r="952" spans="1:11" ht="14.5" customHeight="1" x14ac:dyDescent="0.35">
      <c r="A952" t="s">
        <v>982</v>
      </c>
      <c r="B952">
        <v>1982</v>
      </c>
      <c r="C952" t="s">
        <v>29</v>
      </c>
      <c r="D952">
        <v>18</v>
      </c>
      <c r="E952" s="7">
        <f t="shared" si="28"/>
        <v>30303</v>
      </c>
      <c r="F952" s="7" t="str">
        <f t="shared" si="29"/>
        <v>40Years</v>
      </c>
      <c r="G952">
        <v>3</v>
      </c>
      <c r="H952" s="14">
        <v>7682.67</v>
      </c>
      <c r="I952" t="s">
        <v>10</v>
      </c>
      <c r="J952" t="s">
        <v>15</v>
      </c>
      <c r="K952" t="s">
        <v>12</v>
      </c>
    </row>
    <row r="953" spans="1:11" ht="14.5" customHeight="1" x14ac:dyDescent="0.35">
      <c r="A953" t="s">
        <v>983</v>
      </c>
      <c r="B953">
        <v>1987</v>
      </c>
      <c r="C953" t="s">
        <v>9</v>
      </c>
      <c r="D953">
        <v>12</v>
      </c>
      <c r="E953" s="7">
        <f t="shared" si="28"/>
        <v>31970</v>
      </c>
      <c r="F953" s="7" t="str">
        <f t="shared" si="29"/>
        <v>35Years</v>
      </c>
      <c r="G953">
        <v>3</v>
      </c>
      <c r="H953" s="14">
        <v>7684.62</v>
      </c>
      <c r="I953" t="s">
        <v>10</v>
      </c>
      <c r="J953" t="s">
        <v>11</v>
      </c>
      <c r="K953" t="s">
        <v>299</v>
      </c>
    </row>
    <row r="954" spans="1:11" ht="14.5" customHeight="1" x14ac:dyDescent="0.35">
      <c r="A954" t="s">
        <v>984</v>
      </c>
      <c r="B954">
        <v>1978</v>
      </c>
      <c r="C954" t="s">
        <v>29</v>
      </c>
      <c r="D954">
        <v>29</v>
      </c>
      <c r="E954" s="7">
        <f t="shared" si="28"/>
        <v>28853</v>
      </c>
      <c r="F954" s="7" t="str">
        <f t="shared" si="29"/>
        <v>44Years</v>
      </c>
      <c r="G954">
        <v>2</v>
      </c>
      <c r="H954" s="14">
        <v>7726.85</v>
      </c>
      <c r="I954" t="s">
        <v>15</v>
      </c>
      <c r="J954" t="s">
        <v>10</v>
      </c>
      <c r="K954" t="s">
        <v>41</v>
      </c>
    </row>
    <row r="955" spans="1:11" ht="14.5" customHeight="1" x14ac:dyDescent="0.35">
      <c r="A955" t="s">
        <v>985</v>
      </c>
      <c r="B955">
        <v>1979</v>
      </c>
      <c r="C955" t="s">
        <v>17</v>
      </c>
      <c r="D955">
        <v>2</v>
      </c>
      <c r="E955" s="7">
        <f t="shared" si="28"/>
        <v>29008</v>
      </c>
      <c r="F955" s="7" t="str">
        <f t="shared" si="29"/>
        <v>44Years</v>
      </c>
      <c r="G955">
        <v>1</v>
      </c>
      <c r="H955" s="14">
        <v>7727.25</v>
      </c>
      <c r="I955" t="s">
        <v>10</v>
      </c>
      <c r="J955" t="s">
        <v>11</v>
      </c>
      <c r="K955" t="s">
        <v>22</v>
      </c>
    </row>
    <row r="956" spans="1:11" ht="14.5" customHeight="1" x14ac:dyDescent="0.35">
      <c r="A956" t="s">
        <v>986</v>
      </c>
      <c r="B956">
        <v>1980</v>
      </c>
      <c r="C956" t="s">
        <v>19</v>
      </c>
      <c r="D956">
        <v>10</v>
      </c>
      <c r="E956" s="7">
        <f t="shared" si="28"/>
        <v>29474</v>
      </c>
      <c r="F956" s="7" t="str">
        <f t="shared" si="29"/>
        <v>42Years</v>
      </c>
      <c r="G956">
        <v>2</v>
      </c>
      <c r="H956" s="14">
        <v>7729.65</v>
      </c>
      <c r="I956" t="s">
        <v>11</v>
      </c>
      <c r="J956" t="s">
        <v>15</v>
      </c>
      <c r="K956" t="s">
        <v>167</v>
      </c>
    </row>
    <row r="957" spans="1:11" ht="14.5" customHeight="1" x14ac:dyDescent="0.35">
      <c r="A957" t="s">
        <v>987</v>
      </c>
      <c r="B957">
        <v>1978</v>
      </c>
      <c r="C957" t="s">
        <v>29</v>
      </c>
      <c r="D957">
        <v>4</v>
      </c>
      <c r="E957" s="7">
        <f t="shared" si="28"/>
        <v>28828</v>
      </c>
      <c r="F957" s="7" t="str">
        <f t="shared" si="29"/>
        <v>44Years</v>
      </c>
      <c r="G957">
        <v>2</v>
      </c>
      <c r="H957" s="14">
        <v>7731.43</v>
      </c>
      <c r="I957" t="s">
        <v>11</v>
      </c>
      <c r="J957" t="s">
        <v>10</v>
      </c>
      <c r="K957" t="s">
        <v>12</v>
      </c>
    </row>
    <row r="958" spans="1:11" ht="14.5" customHeight="1" x14ac:dyDescent="0.35">
      <c r="A958" t="s">
        <v>988</v>
      </c>
      <c r="B958">
        <v>1977</v>
      </c>
      <c r="C958" t="s">
        <v>34</v>
      </c>
      <c r="D958">
        <v>29</v>
      </c>
      <c r="E958" s="7">
        <f t="shared" si="28"/>
        <v>28366</v>
      </c>
      <c r="F958" s="7" t="str">
        <f t="shared" si="29"/>
        <v>45Years</v>
      </c>
      <c r="G958">
        <v>0</v>
      </c>
      <c r="H958" s="14">
        <v>7731.86</v>
      </c>
      <c r="I958" t="s">
        <v>10</v>
      </c>
      <c r="J958" t="s">
        <v>11</v>
      </c>
      <c r="K958" t="s">
        <v>22</v>
      </c>
    </row>
    <row r="959" spans="1:11" ht="14.5" customHeight="1" x14ac:dyDescent="0.35">
      <c r="A959" t="s">
        <v>989</v>
      </c>
      <c r="B959">
        <v>1965</v>
      </c>
      <c r="C959" t="s">
        <v>9</v>
      </c>
      <c r="D959">
        <v>18</v>
      </c>
      <c r="E959" s="7">
        <f t="shared" si="28"/>
        <v>23941</v>
      </c>
      <c r="F959" s="7" t="str">
        <f t="shared" si="29"/>
        <v>57Years</v>
      </c>
      <c r="G959">
        <v>0</v>
      </c>
      <c r="H959" s="14">
        <v>7736.39</v>
      </c>
      <c r="I959" t="s">
        <v>11</v>
      </c>
      <c r="J959" t="s">
        <v>10</v>
      </c>
      <c r="K959" t="s">
        <v>12</v>
      </c>
    </row>
    <row r="960" spans="1:11" ht="14.5" customHeight="1" x14ac:dyDescent="0.35">
      <c r="A960" t="s">
        <v>990</v>
      </c>
      <c r="B960">
        <v>1978</v>
      </c>
      <c r="C960" t="s">
        <v>19</v>
      </c>
      <c r="D960">
        <v>4</v>
      </c>
      <c r="E960" s="7">
        <f t="shared" si="28"/>
        <v>28737</v>
      </c>
      <c r="F960" s="7" t="str">
        <f t="shared" si="29"/>
        <v>44Years</v>
      </c>
      <c r="G960">
        <v>2</v>
      </c>
      <c r="H960" s="14">
        <v>7740.34</v>
      </c>
      <c r="I960" t="s">
        <v>15</v>
      </c>
      <c r="J960" t="s">
        <v>15</v>
      </c>
      <c r="K960" t="s">
        <v>41</v>
      </c>
    </row>
    <row r="961" spans="1:11" ht="14.5" customHeight="1" x14ac:dyDescent="0.35">
      <c r="A961" t="s">
        <v>991</v>
      </c>
      <c r="B961">
        <v>1976</v>
      </c>
      <c r="C961" t="s">
        <v>29</v>
      </c>
      <c r="D961">
        <v>12</v>
      </c>
      <c r="E961" s="7">
        <f t="shared" si="28"/>
        <v>28106</v>
      </c>
      <c r="F961" s="7" t="str">
        <f t="shared" si="29"/>
        <v>46Years</v>
      </c>
      <c r="G961">
        <v>1</v>
      </c>
      <c r="H961" s="14">
        <v>7742.11</v>
      </c>
      <c r="I961" t="s">
        <v>11</v>
      </c>
      <c r="J961" t="s">
        <v>10</v>
      </c>
      <c r="K961" t="s">
        <v>12</v>
      </c>
    </row>
    <row r="962" spans="1:11" ht="14.5" customHeight="1" x14ac:dyDescent="0.35">
      <c r="A962" t="s">
        <v>992</v>
      </c>
      <c r="B962">
        <v>1981</v>
      </c>
      <c r="C962" t="s">
        <v>17</v>
      </c>
      <c r="D962">
        <v>30</v>
      </c>
      <c r="E962" s="7">
        <f t="shared" si="28"/>
        <v>29767</v>
      </c>
      <c r="F962" s="7" t="str">
        <f t="shared" si="29"/>
        <v>41Years</v>
      </c>
      <c r="G962">
        <v>2</v>
      </c>
      <c r="H962" s="14">
        <v>7749.16</v>
      </c>
      <c r="I962" t="s">
        <v>10</v>
      </c>
      <c r="J962" t="s">
        <v>15</v>
      </c>
      <c r="K962" t="s">
        <v>22</v>
      </c>
    </row>
    <row r="963" spans="1:11" ht="14.5" customHeight="1" x14ac:dyDescent="0.35">
      <c r="A963" t="s">
        <v>993</v>
      </c>
      <c r="B963">
        <v>1997</v>
      </c>
      <c r="C963" t="s">
        <v>29</v>
      </c>
      <c r="D963">
        <v>21</v>
      </c>
      <c r="E963" s="7">
        <f t="shared" ref="E963:E1026" si="30">DATE(B963,MONTH(1&amp;C963),D963)</f>
        <v>35785</v>
      </c>
      <c r="F963" s="7" t="str">
        <f t="shared" ref="F963:F1026" si="31">DATEDIF(E963, "2023-6-8", "Y") &amp; "Years"</f>
        <v>25Years</v>
      </c>
      <c r="G963">
        <v>0</v>
      </c>
      <c r="H963" s="14">
        <v>7763.06</v>
      </c>
      <c r="I963" t="s">
        <v>10</v>
      </c>
      <c r="J963" t="s">
        <v>15</v>
      </c>
      <c r="K963" t="s">
        <v>22</v>
      </c>
    </row>
    <row r="964" spans="1:11" ht="14.5" customHeight="1" x14ac:dyDescent="0.35">
      <c r="A964" t="s">
        <v>994</v>
      </c>
      <c r="B964">
        <v>1974</v>
      </c>
      <c r="C964" t="s">
        <v>29</v>
      </c>
      <c r="D964">
        <v>6</v>
      </c>
      <c r="E964" s="7">
        <f t="shared" si="30"/>
        <v>27369</v>
      </c>
      <c r="F964" s="7" t="str">
        <f t="shared" si="31"/>
        <v>48Years</v>
      </c>
      <c r="G964">
        <v>0</v>
      </c>
      <c r="H964" s="14">
        <v>7789.64</v>
      </c>
      <c r="I964" t="s">
        <v>15</v>
      </c>
      <c r="J964" t="s">
        <v>11</v>
      </c>
      <c r="K964" t="s">
        <v>12</v>
      </c>
    </row>
    <row r="965" spans="1:11" ht="14.5" customHeight="1" x14ac:dyDescent="0.35">
      <c r="A965" t="s">
        <v>995</v>
      </c>
      <c r="B965">
        <v>1999</v>
      </c>
      <c r="C965" t="s">
        <v>29</v>
      </c>
      <c r="D965">
        <v>25</v>
      </c>
      <c r="E965" s="7">
        <f t="shared" si="30"/>
        <v>36519</v>
      </c>
      <c r="F965" s="7" t="str">
        <f t="shared" si="31"/>
        <v>23Years</v>
      </c>
      <c r="G965">
        <v>0</v>
      </c>
      <c r="H965" s="14">
        <v>7794.68</v>
      </c>
      <c r="I965" t="s">
        <v>10</v>
      </c>
      <c r="J965" t="s">
        <v>10</v>
      </c>
      <c r="K965" t="s">
        <v>534</v>
      </c>
    </row>
    <row r="966" spans="1:11" ht="14.5" customHeight="1" x14ac:dyDescent="0.35">
      <c r="A966" t="s">
        <v>996</v>
      </c>
      <c r="B966">
        <v>1997</v>
      </c>
      <c r="C966" t="s">
        <v>29</v>
      </c>
      <c r="D966">
        <v>2</v>
      </c>
      <c r="E966" s="7">
        <f t="shared" si="30"/>
        <v>35766</v>
      </c>
      <c r="F966" s="7" t="str">
        <f t="shared" si="31"/>
        <v>25Years</v>
      </c>
      <c r="G966">
        <v>0</v>
      </c>
      <c r="H966" s="14">
        <v>7803.77</v>
      </c>
      <c r="I966" t="s">
        <v>10</v>
      </c>
      <c r="J966" t="s">
        <v>11</v>
      </c>
      <c r="K966" t="s">
        <v>22</v>
      </c>
    </row>
    <row r="967" spans="1:11" ht="14.5" customHeight="1" x14ac:dyDescent="0.35">
      <c r="A967" t="s">
        <v>997</v>
      </c>
      <c r="B967">
        <v>1974</v>
      </c>
      <c r="C967" t="s">
        <v>14</v>
      </c>
      <c r="D967">
        <v>9</v>
      </c>
      <c r="E967" s="7">
        <f t="shared" si="30"/>
        <v>27342</v>
      </c>
      <c r="F967" s="7" t="str">
        <f t="shared" si="31"/>
        <v>48Years</v>
      </c>
      <c r="G967">
        <v>0</v>
      </c>
      <c r="H967" s="14">
        <v>7804.16</v>
      </c>
      <c r="I967" t="s">
        <v>10</v>
      </c>
      <c r="J967" t="s">
        <v>11</v>
      </c>
      <c r="K967" t="s">
        <v>12</v>
      </c>
    </row>
    <row r="968" spans="1:11" ht="14.5" customHeight="1" x14ac:dyDescent="0.35">
      <c r="A968" t="s">
        <v>998</v>
      </c>
      <c r="B968">
        <v>1991</v>
      </c>
      <c r="C968" t="s">
        <v>29</v>
      </c>
      <c r="D968">
        <v>21</v>
      </c>
      <c r="E968" s="7">
        <f t="shared" si="30"/>
        <v>33593</v>
      </c>
      <c r="F968" s="7" t="str">
        <f t="shared" si="31"/>
        <v>31Years</v>
      </c>
      <c r="G968">
        <v>3</v>
      </c>
      <c r="H968" s="14">
        <v>7812.67</v>
      </c>
      <c r="I968" t="s">
        <v>10</v>
      </c>
      <c r="J968" t="s">
        <v>15</v>
      </c>
      <c r="K968" t="s">
        <v>22</v>
      </c>
    </row>
    <row r="969" spans="1:11" ht="14.5" customHeight="1" x14ac:dyDescent="0.35">
      <c r="A969" t="s">
        <v>999</v>
      </c>
      <c r="B969">
        <v>1989</v>
      </c>
      <c r="C969" t="s">
        <v>36</v>
      </c>
      <c r="D969">
        <v>12</v>
      </c>
      <c r="E969" s="7">
        <f t="shared" si="30"/>
        <v>32793</v>
      </c>
      <c r="F969" s="7" t="str">
        <f t="shared" si="31"/>
        <v>33Years</v>
      </c>
      <c r="G969">
        <v>3</v>
      </c>
      <c r="H969" s="14">
        <v>7824.37</v>
      </c>
      <c r="I969" t="s">
        <v>10</v>
      </c>
      <c r="J969" t="s">
        <v>10</v>
      </c>
      <c r="K969" t="s">
        <v>22</v>
      </c>
    </row>
    <row r="970" spans="1:11" ht="14.5" customHeight="1" x14ac:dyDescent="0.35">
      <c r="A970" t="s">
        <v>1000</v>
      </c>
      <c r="B970">
        <v>2001</v>
      </c>
      <c r="C970" t="s">
        <v>36</v>
      </c>
      <c r="D970">
        <v>5</v>
      </c>
      <c r="E970" s="7">
        <f t="shared" si="30"/>
        <v>37169</v>
      </c>
      <c r="F970" s="7" t="str">
        <f t="shared" si="31"/>
        <v>21Years</v>
      </c>
      <c r="G970">
        <v>0</v>
      </c>
      <c r="H970" s="14">
        <v>7844.8</v>
      </c>
      <c r="I970" t="s">
        <v>10</v>
      </c>
      <c r="J970" t="s">
        <v>10</v>
      </c>
      <c r="K970" t="s">
        <v>22</v>
      </c>
    </row>
    <row r="971" spans="1:11" ht="14.5" customHeight="1" x14ac:dyDescent="0.35">
      <c r="A971" t="s">
        <v>1001</v>
      </c>
      <c r="B971">
        <v>1994</v>
      </c>
      <c r="C971" t="s">
        <v>14</v>
      </c>
      <c r="D971">
        <v>17</v>
      </c>
      <c r="E971" s="7">
        <f t="shared" si="30"/>
        <v>34655</v>
      </c>
      <c r="F971" s="7" t="str">
        <f t="shared" si="31"/>
        <v>28Years</v>
      </c>
      <c r="G971">
        <v>0</v>
      </c>
      <c r="H971" s="14">
        <v>7851.85</v>
      </c>
      <c r="I971" t="s">
        <v>10</v>
      </c>
      <c r="J971" t="s">
        <v>11</v>
      </c>
      <c r="K971" t="s">
        <v>22</v>
      </c>
    </row>
    <row r="972" spans="1:11" ht="14.5" customHeight="1" x14ac:dyDescent="0.35">
      <c r="A972" t="s">
        <v>1002</v>
      </c>
      <c r="B972">
        <v>1962</v>
      </c>
      <c r="C972" t="s">
        <v>36</v>
      </c>
      <c r="D972">
        <v>10</v>
      </c>
      <c r="E972" s="7">
        <f t="shared" si="30"/>
        <v>22929</v>
      </c>
      <c r="F972" s="7" t="str">
        <f t="shared" si="31"/>
        <v>60Years</v>
      </c>
      <c r="G972">
        <v>0</v>
      </c>
      <c r="H972" s="14">
        <v>7896.41</v>
      </c>
      <c r="I972" t="s">
        <v>11</v>
      </c>
      <c r="J972" t="s">
        <v>10</v>
      </c>
      <c r="K972" t="s">
        <v>12</v>
      </c>
    </row>
    <row r="973" spans="1:11" ht="14.5" customHeight="1" x14ac:dyDescent="0.35">
      <c r="A973" t="s">
        <v>1003</v>
      </c>
      <c r="B973">
        <v>1977</v>
      </c>
      <c r="C973" t="s">
        <v>9</v>
      </c>
      <c r="D973">
        <v>20</v>
      </c>
      <c r="E973" s="7">
        <f t="shared" si="30"/>
        <v>28326</v>
      </c>
      <c r="F973" s="7" t="str">
        <f t="shared" si="31"/>
        <v>45Years</v>
      </c>
      <c r="G973">
        <v>0</v>
      </c>
      <c r="H973" s="14">
        <v>7935.29</v>
      </c>
      <c r="I973" t="s">
        <v>10</v>
      </c>
      <c r="J973" t="s">
        <v>15</v>
      </c>
      <c r="K973" t="s">
        <v>246</v>
      </c>
    </row>
    <row r="974" spans="1:11" ht="14.5" customHeight="1" x14ac:dyDescent="0.35">
      <c r="A974" t="s">
        <v>1004</v>
      </c>
      <c r="B974">
        <v>1987</v>
      </c>
      <c r="C974" t="s">
        <v>36</v>
      </c>
      <c r="D974">
        <v>29</v>
      </c>
      <c r="E974" s="7">
        <f t="shared" si="30"/>
        <v>32079</v>
      </c>
      <c r="F974" s="7" t="str">
        <f t="shared" si="31"/>
        <v>35Years</v>
      </c>
      <c r="G974">
        <v>3</v>
      </c>
      <c r="H974" s="14">
        <v>7948.22</v>
      </c>
      <c r="I974" t="s">
        <v>10</v>
      </c>
      <c r="J974" t="s">
        <v>11</v>
      </c>
      <c r="K974" t="s">
        <v>199</v>
      </c>
    </row>
    <row r="975" spans="1:11" ht="14.5" customHeight="1" x14ac:dyDescent="0.35">
      <c r="A975" t="s">
        <v>1005</v>
      </c>
      <c r="B975">
        <v>1966</v>
      </c>
      <c r="C975" t="s">
        <v>9</v>
      </c>
      <c r="D975">
        <v>9</v>
      </c>
      <c r="E975" s="7">
        <f t="shared" si="30"/>
        <v>24297</v>
      </c>
      <c r="F975" s="7" t="str">
        <f t="shared" si="31"/>
        <v>56Years</v>
      </c>
      <c r="G975">
        <v>0</v>
      </c>
      <c r="H975" s="14">
        <v>7953.72</v>
      </c>
      <c r="I975" t="s">
        <v>11</v>
      </c>
      <c r="J975" t="s">
        <v>11</v>
      </c>
      <c r="K975" t="s">
        <v>22</v>
      </c>
    </row>
    <row r="976" spans="1:11" ht="14.5" customHeight="1" x14ac:dyDescent="0.35">
      <c r="A976" t="s">
        <v>1006</v>
      </c>
      <c r="B976">
        <v>1981</v>
      </c>
      <c r="C976" t="s">
        <v>29</v>
      </c>
      <c r="D976">
        <v>28</v>
      </c>
      <c r="E976" s="7">
        <f t="shared" si="30"/>
        <v>29948</v>
      </c>
      <c r="F976" s="7" t="str">
        <f t="shared" si="31"/>
        <v>41Years</v>
      </c>
      <c r="G976">
        <v>3</v>
      </c>
      <c r="H976" s="14">
        <v>7954.52</v>
      </c>
      <c r="I976" t="s">
        <v>10</v>
      </c>
      <c r="J976" t="s">
        <v>10</v>
      </c>
      <c r="K976" t="s">
        <v>41</v>
      </c>
    </row>
    <row r="977" spans="1:11" ht="14.5" customHeight="1" x14ac:dyDescent="0.35">
      <c r="A977" t="s">
        <v>1007</v>
      </c>
      <c r="B977">
        <v>1970</v>
      </c>
      <c r="C977" t="s">
        <v>17</v>
      </c>
      <c r="D977">
        <v>19</v>
      </c>
      <c r="E977" s="7">
        <f t="shared" si="30"/>
        <v>25738</v>
      </c>
      <c r="F977" s="7" t="str">
        <f t="shared" si="31"/>
        <v>52Years</v>
      </c>
      <c r="G977">
        <v>0</v>
      </c>
      <c r="H977" s="14">
        <v>7958.13</v>
      </c>
      <c r="I977" t="s">
        <v>10</v>
      </c>
      <c r="J977" t="s">
        <v>10</v>
      </c>
      <c r="K977" t="s">
        <v>12</v>
      </c>
    </row>
    <row r="978" spans="1:11" ht="14.5" customHeight="1" x14ac:dyDescent="0.35">
      <c r="A978" t="s">
        <v>1008</v>
      </c>
      <c r="B978">
        <v>1975</v>
      </c>
      <c r="C978" t="s">
        <v>34</v>
      </c>
      <c r="D978">
        <v>10</v>
      </c>
      <c r="E978" s="7">
        <f t="shared" si="30"/>
        <v>27616</v>
      </c>
      <c r="F978" s="7" t="str">
        <f t="shared" si="31"/>
        <v>47Years</v>
      </c>
      <c r="G978">
        <v>1</v>
      </c>
      <c r="H978" s="14">
        <v>7966.81</v>
      </c>
      <c r="I978" t="s">
        <v>10</v>
      </c>
      <c r="J978" t="s">
        <v>10</v>
      </c>
      <c r="K978" t="s">
        <v>12</v>
      </c>
    </row>
    <row r="979" spans="1:11" ht="14.5" customHeight="1" x14ac:dyDescent="0.35">
      <c r="A979" t="s">
        <v>1009</v>
      </c>
      <c r="B979">
        <v>1972</v>
      </c>
      <c r="C979" t="s">
        <v>14</v>
      </c>
      <c r="D979">
        <v>23</v>
      </c>
      <c r="E979" s="7">
        <f t="shared" si="30"/>
        <v>26626</v>
      </c>
      <c r="F979" s="7" t="str">
        <f t="shared" si="31"/>
        <v>50Years</v>
      </c>
      <c r="G979">
        <v>0</v>
      </c>
      <c r="H979" s="14">
        <v>7980.34</v>
      </c>
      <c r="I979" t="s">
        <v>10</v>
      </c>
      <c r="J979" t="s">
        <v>10</v>
      </c>
      <c r="K979" t="s">
        <v>12</v>
      </c>
    </row>
    <row r="980" spans="1:11" ht="14.5" customHeight="1" x14ac:dyDescent="0.35">
      <c r="A980" t="s">
        <v>1010</v>
      </c>
      <c r="B980">
        <v>1983</v>
      </c>
      <c r="C980" t="s">
        <v>34</v>
      </c>
      <c r="D980">
        <v>28</v>
      </c>
      <c r="E980" s="7">
        <f t="shared" si="30"/>
        <v>30556</v>
      </c>
      <c r="F980" s="7" t="str">
        <f t="shared" si="31"/>
        <v>39Years</v>
      </c>
      <c r="G980">
        <v>3</v>
      </c>
      <c r="H980" s="14">
        <v>7985.82</v>
      </c>
      <c r="I980" t="s">
        <v>10</v>
      </c>
      <c r="J980" t="s">
        <v>15</v>
      </c>
      <c r="K980" t="s">
        <v>246</v>
      </c>
    </row>
    <row r="981" spans="1:11" ht="14.5" customHeight="1" x14ac:dyDescent="0.35">
      <c r="A981" t="s">
        <v>1011</v>
      </c>
      <c r="B981">
        <v>1983</v>
      </c>
      <c r="C981" t="s">
        <v>34</v>
      </c>
      <c r="D981">
        <v>20</v>
      </c>
      <c r="E981" s="7">
        <f t="shared" si="30"/>
        <v>30548</v>
      </c>
      <c r="F981" s="7" t="str">
        <f t="shared" si="31"/>
        <v>39Years</v>
      </c>
      <c r="G981">
        <v>3</v>
      </c>
      <c r="H981" s="14">
        <v>7986.48</v>
      </c>
      <c r="I981" t="s">
        <v>10</v>
      </c>
      <c r="J981" t="s">
        <v>11</v>
      </c>
      <c r="K981" t="s">
        <v>246</v>
      </c>
    </row>
    <row r="982" spans="1:11" ht="14.5" customHeight="1" x14ac:dyDescent="0.35">
      <c r="A982" t="s">
        <v>1012</v>
      </c>
      <c r="B982">
        <v>1962</v>
      </c>
      <c r="C982" t="s">
        <v>34</v>
      </c>
      <c r="D982">
        <v>22</v>
      </c>
      <c r="E982" s="7">
        <f t="shared" si="30"/>
        <v>22880</v>
      </c>
      <c r="F982" s="7" t="str">
        <f t="shared" si="31"/>
        <v>60Years</v>
      </c>
      <c r="G982">
        <v>0</v>
      </c>
      <c r="H982" s="14">
        <v>8004.96</v>
      </c>
      <c r="I982" t="s">
        <v>11</v>
      </c>
      <c r="J982" t="s">
        <v>15</v>
      </c>
      <c r="K982" t="s">
        <v>12</v>
      </c>
    </row>
    <row r="983" spans="1:11" ht="14.5" customHeight="1" x14ac:dyDescent="0.35">
      <c r="A983" t="s">
        <v>1013</v>
      </c>
      <c r="B983">
        <v>1995</v>
      </c>
      <c r="C983" t="s">
        <v>19</v>
      </c>
      <c r="D983">
        <v>18</v>
      </c>
      <c r="E983" s="7">
        <f t="shared" si="30"/>
        <v>34960</v>
      </c>
      <c r="F983" s="7" t="str">
        <f t="shared" si="31"/>
        <v>27Years</v>
      </c>
      <c r="G983">
        <v>0</v>
      </c>
      <c r="H983" s="14">
        <v>8014.62</v>
      </c>
      <c r="I983" t="s">
        <v>10</v>
      </c>
      <c r="J983" t="s">
        <v>11</v>
      </c>
      <c r="K983" t="s">
        <v>22</v>
      </c>
    </row>
    <row r="984" spans="1:11" ht="14.5" customHeight="1" x14ac:dyDescent="0.35">
      <c r="A984" t="s">
        <v>1014</v>
      </c>
      <c r="B984">
        <v>1980</v>
      </c>
      <c r="C984" t="s">
        <v>14</v>
      </c>
      <c r="D984">
        <v>8</v>
      </c>
      <c r="E984" s="7">
        <f t="shared" si="30"/>
        <v>29533</v>
      </c>
      <c r="F984" s="7" t="str">
        <f t="shared" si="31"/>
        <v>42Years</v>
      </c>
      <c r="G984">
        <v>2</v>
      </c>
      <c r="H984" s="14">
        <v>8017.06</v>
      </c>
      <c r="I984" t="s">
        <v>10</v>
      </c>
      <c r="J984" t="s">
        <v>10</v>
      </c>
      <c r="K984" t="s">
        <v>22</v>
      </c>
    </row>
    <row r="985" spans="1:11" ht="14.5" customHeight="1" x14ac:dyDescent="0.35">
      <c r="A985" t="s">
        <v>1015</v>
      </c>
      <c r="B985">
        <v>1989</v>
      </c>
      <c r="C985" t="s">
        <v>14</v>
      </c>
      <c r="D985">
        <v>3</v>
      </c>
      <c r="E985" s="7">
        <f t="shared" si="30"/>
        <v>32815</v>
      </c>
      <c r="F985" s="7" t="str">
        <f t="shared" si="31"/>
        <v>33Years</v>
      </c>
      <c r="G985">
        <v>3</v>
      </c>
      <c r="H985" s="14">
        <v>8021.11</v>
      </c>
      <c r="I985" t="s">
        <v>10</v>
      </c>
      <c r="J985" t="s">
        <v>15</v>
      </c>
      <c r="K985" t="s">
        <v>22</v>
      </c>
    </row>
    <row r="986" spans="1:11" ht="14.5" customHeight="1" x14ac:dyDescent="0.35">
      <c r="A986" t="s">
        <v>1016</v>
      </c>
      <c r="B986">
        <v>1978</v>
      </c>
      <c r="C986" t="s">
        <v>9</v>
      </c>
      <c r="D986">
        <v>17</v>
      </c>
      <c r="E986" s="7">
        <f t="shared" si="30"/>
        <v>28688</v>
      </c>
      <c r="F986" s="7" t="str">
        <f t="shared" si="31"/>
        <v>44Years</v>
      </c>
      <c r="G986">
        <v>1</v>
      </c>
      <c r="H986" s="14">
        <v>8023.14</v>
      </c>
      <c r="I986" t="s">
        <v>10</v>
      </c>
      <c r="J986" t="s">
        <v>11</v>
      </c>
      <c r="K986" t="s">
        <v>22</v>
      </c>
    </row>
    <row r="987" spans="1:11" ht="14.5" customHeight="1" x14ac:dyDescent="0.35">
      <c r="A987" t="s">
        <v>1017</v>
      </c>
      <c r="B987">
        <v>1976</v>
      </c>
      <c r="C987" t="s">
        <v>29</v>
      </c>
      <c r="D987">
        <v>20</v>
      </c>
      <c r="E987" s="7">
        <f t="shared" si="30"/>
        <v>28114</v>
      </c>
      <c r="F987" s="7" t="str">
        <f t="shared" si="31"/>
        <v>46Years</v>
      </c>
      <c r="G987">
        <v>0</v>
      </c>
      <c r="H987" s="14">
        <v>8026.67</v>
      </c>
      <c r="I987" t="s">
        <v>10</v>
      </c>
      <c r="J987" t="s">
        <v>10</v>
      </c>
      <c r="K987" t="s">
        <v>22</v>
      </c>
    </row>
    <row r="988" spans="1:11" ht="14.5" customHeight="1" x14ac:dyDescent="0.35">
      <c r="A988" t="s">
        <v>1018</v>
      </c>
      <c r="B988">
        <v>1977</v>
      </c>
      <c r="C988" t="s">
        <v>14</v>
      </c>
      <c r="D988">
        <v>6</v>
      </c>
      <c r="E988" s="7">
        <f t="shared" si="30"/>
        <v>28435</v>
      </c>
      <c r="F988" s="7" t="str">
        <f t="shared" si="31"/>
        <v>45Years</v>
      </c>
      <c r="G988">
        <v>2</v>
      </c>
      <c r="H988" s="14">
        <v>8027.97</v>
      </c>
      <c r="I988" t="s">
        <v>11</v>
      </c>
      <c r="J988" t="s">
        <v>10</v>
      </c>
      <c r="K988" t="s">
        <v>41</v>
      </c>
    </row>
    <row r="989" spans="1:11" ht="14.5" customHeight="1" x14ac:dyDescent="0.35">
      <c r="A989" t="s">
        <v>1019</v>
      </c>
      <c r="B989">
        <v>2003</v>
      </c>
      <c r="C989" t="s">
        <v>29</v>
      </c>
      <c r="D989">
        <v>12</v>
      </c>
      <c r="E989" s="7">
        <f t="shared" si="30"/>
        <v>37967</v>
      </c>
      <c r="F989" s="7" t="str">
        <f t="shared" si="31"/>
        <v>19Years</v>
      </c>
      <c r="G989">
        <v>0</v>
      </c>
      <c r="H989" s="14">
        <v>8035.64</v>
      </c>
      <c r="I989" t="s">
        <v>10</v>
      </c>
      <c r="J989" t="s">
        <v>10</v>
      </c>
      <c r="K989" t="s">
        <v>22</v>
      </c>
    </row>
    <row r="990" spans="1:11" ht="14.5" customHeight="1" x14ac:dyDescent="0.35">
      <c r="A990" t="s">
        <v>1020</v>
      </c>
      <c r="B990">
        <v>1985</v>
      </c>
      <c r="C990" t="s">
        <v>14</v>
      </c>
      <c r="D990">
        <v>28</v>
      </c>
      <c r="E990" s="7">
        <f t="shared" si="30"/>
        <v>31379</v>
      </c>
      <c r="F990" s="7" t="str">
        <f t="shared" si="31"/>
        <v>37Years</v>
      </c>
      <c r="G990">
        <v>3</v>
      </c>
      <c r="H990" s="14">
        <v>8059.06</v>
      </c>
      <c r="I990" t="s">
        <v>10</v>
      </c>
      <c r="J990" t="s">
        <v>11</v>
      </c>
      <c r="K990" t="s">
        <v>22</v>
      </c>
    </row>
    <row r="991" spans="1:11" ht="14.5" customHeight="1" x14ac:dyDescent="0.35">
      <c r="A991" t="s">
        <v>1021</v>
      </c>
      <c r="B991">
        <v>1982</v>
      </c>
      <c r="C991" t="s">
        <v>29</v>
      </c>
      <c r="D991">
        <v>27</v>
      </c>
      <c r="E991" s="7">
        <f t="shared" si="30"/>
        <v>30312</v>
      </c>
      <c r="F991" s="7" t="str">
        <f t="shared" si="31"/>
        <v>40Years</v>
      </c>
      <c r="G991">
        <v>3</v>
      </c>
      <c r="H991" s="14">
        <v>8059.68</v>
      </c>
      <c r="I991" t="s">
        <v>10</v>
      </c>
      <c r="J991" t="s">
        <v>11</v>
      </c>
      <c r="K991" t="s">
        <v>22</v>
      </c>
    </row>
    <row r="992" spans="1:11" ht="14.5" customHeight="1" x14ac:dyDescent="0.35">
      <c r="A992" t="s">
        <v>1022</v>
      </c>
      <c r="B992">
        <v>1970</v>
      </c>
      <c r="C992" t="s">
        <v>29</v>
      </c>
      <c r="D992">
        <v>12</v>
      </c>
      <c r="E992" s="7">
        <f t="shared" si="30"/>
        <v>25914</v>
      </c>
      <c r="F992" s="7" t="str">
        <f t="shared" si="31"/>
        <v>52Years</v>
      </c>
      <c r="G992">
        <v>0</v>
      </c>
      <c r="H992" s="14">
        <v>8062.31</v>
      </c>
      <c r="I992" t="s">
        <v>10</v>
      </c>
      <c r="J992" t="s">
        <v>15</v>
      </c>
      <c r="K992" t="s">
        <v>12</v>
      </c>
    </row>
    <row r="993" spans="1:11" ht="14.5" customHeight="1" x14ac:dyDescent="0.35">
      <c r="A993" t="s">
        <v>1023</v>
      </c>
      <c r="B993">
        <v>1975</v>
      </c>
      <c r="C993" t="s">
        <v>17</v>
      </c>
      <c r="D993">
        <v>28</v>
      </c>
      <c r="E993" s="7">
        <f t="shared" si="30"/>
        <v>27573</v>
      </c>
      <c r="F993" s="7" t="str">
        <f t="shared" si="31"/>
        <v>47Years</v>
      </c>
      <c r="G993">
        <v>1</v>
      </c>
      <c r="H993" s="14">
        <v>8062.76</v>
      </c>
      <c r="I993" t="s">
        <v>11</v>
      </c>
      <c r="J993" t="s">
        <v>11</v>
      </c>
      <c r="K993" t="s">
        <v>41</v>
      </c>
    </row>
    <row r="994" spans="1:11" ht="14.5" customHeight="1" x14ac:dyDescent="0.35">
      <c r="A994" t="s">
        <v>1024</v>
      </c>
      <c r="B994">
        <v>1965</v>
      </c>
      <c r="C994" t="s">
        <v>34</v>
      </c>
      <c r="D994">
        <v>11</v>
      </c>
      <c r="E994" s="7">
        <f t="shared" si="30"/>
        <v>23965</v>
      </c>
      <c r="F994" s="7" t="str">
        <f t="shared" si="31"/>
        <v>57Years</v>
      </c>
      <c r="G994">
        <v>0</v>
      </c>
      <c r="H994" s="14">
        <v>8067.83</v>
      </c>
      <c r="I994" t="s">
        <v>11</v>
      </c>
      <c r="J994" t="s">
        <v>15</v>
      </c>
      <c r="K994" t="s">
        <v>12</v>
      </c>
    </row>
    <row r="995" spans="1:11" ht="14.5" customHeight="1" x14ac:dyDescent="0.35">
      <c r="A995" t="s">
        <v>1025</v>
      </c>
      <c r="B995">
        <v>1975</v>
      </c>
      <c r="C995" t="s">
        <v>29</v>
      </c>
      <c r="D995">
        <v>15</v>
      </c>
      <c r="E995" s="7">
        <f t="shared" si="30"/>
        <v>27743</v>
      </c>
      <c r="F995" s="7" t="str">
        <f t="shared" si="31"/>
        <v>47Years</v>
      </c>
      <c r="G995">
        <v>1</v>
      </c>
      <c r="H995" s="14">
        <v>8068.19</v>
      </c>
      <c r="I995" t="s">
        <v>11</v>
      </c>
      <c r="J995" t="s">
        <v>10</v>
      </c>
      <c r="K995" t="s">
        <v>41</v>
      </c>
    </row>
    <row r="996" spans="1:11" ht="14.5" customHeight="1" x14ac:dyDescent="0.35">
      <c r="A996" t="s">
        <v>1026</v>
      </c>
      <c r="B996">
        <v>1965</v>
      </c>
      <c r="C996" t="s">
        <v>36</v>
      </c>
      <c r="D996">
        <v>21</v>
      </c>
      <c r="E996" s="7">
        <f t="shared" si="30"/>
        <v>24036</v>
      </c>
      <c r="F996" s="7" t="str">
        <f t="shared" si="31"/>
        <v>57Years</v>
      </c>
      <c r="G996">
        <v>0</v>
      </c>
      <c r="H996" s="14">
        <v>8071.57</v>
      </c>
      <c r="I996" t="s">
        <v>11</v>
      </c>
      <c r="J996" t="s">
        <v>15</v>
      </c>
      <c r="K996" t="s">
        <v>41</v>
      </c>
    </row>
    <row r="997" spans="1:11" ht="14.5" customHeight="1" x14ac:dyDescent="0.35">
      <c r="A997" t="s">
        <v>1027</v>
      </c>
      <c r="B997">
        <v>1993</v>
      </c>
      <c r="C997" t="s">
        <v>14</v>
      </c>
      <c r="D997">
        <v>7</v>
      </c>
      <c r="E997" s="7">
        <f t="shared" si="30"/>
        <v>34280</v>
      </c>
      <c r="F997" s="7" t="str">
        <f t="shared" si="31"/>
        <v>29Years</v>
      </c>
      <c r="G997">
        <v>0</v>
      </c>
      <c r="H997" s="14">
        <v>8077.41</v>
      </c>
      <c r="I997" t="s">
        <v>10</v>
      </c>
      <c r="J997" t="s">
        <v>15</v>
      </c>
      <c r="K997" t="s">
        <v>534</v>
      </c>
    </row>
    <row r="998" spans="1:11" ht="14.5" customHeight="1" x14ac:dyDescent="0.35">
      <c r="A998" t="s">
        <v>1028</v>
      </c>
      <c r="B998">
        <v>2001</v>
      </c>
      <c r="C998" t="s">
        <v>34</v>
      </c>
      <c r="D998">
        <v>28</v>
      </c>
      <c r="E998" s="7">
        <f t="shared" si="30"/>
        <v>37131</v>
      </c>
      <c r="F998" s="7" t="str">
        <f t="shared" si="31"/>
        <v>21Years</v>
      </c>
      <c r="G998">
        <v>0</v>
      </c>
      <c r="H998" s="14">
        <v>8081.26</v>
      </c>
      <c r="I998" t="s">
        <v>10</v>
      </c>
      <c r="J998" t="s">
        <v>10</v>
      </c>
      <c r="K998" t="s">
        <v>22</v>
      </c>
    </row>
    <row r="999" spans="1:11" ht="14.5" customHeight="1" x14ac:dyDescent="0.35">
      <c r="A999" t="s">
        <v>1029</v>
      </c>
      <c r="B999">
        <v>1994</v>
      </c>
      <c r="C999" t="s">
        <v>36</v>
      </c>
      <c r="D999">
        <v>12</v>
      </c>
      <c r="E999" s="7">
        <f t="shared" si="30"/>
        <v>34619</v>
      </c>
      <c r="F999" s="7" t="str">
        <f t="shared" si="31"/>
        <v>28Years</v>
      </c>
      <c r="G999">
        <v>0</v>
      </c>
      <c r="H999" s="14">
        <v>8081.74</v>
      </c>
      <c r="I999" t="s">
        <v>10</v>
      </c>
      <c r="J999" t="s">
        <v>10</v>
      </c>
      <c r="K999" t="s">
        <v>534</v>
      </c>
    </row>
    <row r="1000" spans="1:11" ht="14.5" customHeight="1" x14ac:dyDescent="0.35">
      <c r="A1000" t="s">
        <v>1030</v>
      </c>
      <c r="B1000">
        <v>1975</v>
      </c>
      <c r="C1000" t="s">
        <v>29</v>
      </c>
      <c r="D1000">
        <v>21</v>
      </c>
      <c r="E1000" s="7">
        <f t="shared" si="30"/>
        <v>27749</v>
      </c>
      <c r="F1000" s="7" t="str">
        <f t="shared" si="31"/>
        <v>47Years</v>
      </c>
      <c r="G1000">
        <v>1</v>
      </c>
      <c r="H1000" s="14">
        <v>8083.92</v>
      </c>
      <c r="I1000" t="s">
        <v>11</v>
      </c>
      <c r="J1000" t="s">
        <v>11</v>
      </c>
      <c r="K1000" t="s">
        <v>12</v>
      </c>
    </row>
    <row r="1001" spans="1:11" ht="14.5" customHeight="1" x14ac:dyDescent="0.35">
      <c r="A1001" t="s">
        <v>1031</v>
      </c>
      <c r="B1001">
        <v>1967</v>
      </c>
      <c r="C1001" t="s">
        <v>17</v>
      </c>
      <c r="D1001">
        <v>10</v>
      </c>
      <c r="E1001" s="7">
        <f t="shared" si="30"/>
        <v>24633</v>
      </c>
      <c r="F1001" s="7" t="str">
        <f t="shared" si="31"/>
        <v>55Years</v>
      </c>
      <c r="G1001">
        <v>0</v>
      </c>
      <c r="H1001" s="14">
        <v>8091.3</v>
      </c>
      <c r="I1001" t="s">
        <v>11</v>
      </c>
      <c r="J1001" t="s">
        <v>15</v>
      </c>
      <c r="K1001" t="s">
        <v>22</v>
      </c>
    </row>
    <row r="1002" spans="1:11" ht="14.5" customHeight="1" x14ac:dyDescent="0.35">
      <c r="A1002" t="s">
        <v>1032</v>
      </c>
      <c r="B1002">
        <v>1973</v>
      </c>
      <c r="C1002" t="s">
        <v>36</v>
      </c>
      <c r="D1002">
        <v>11</v>
      </c>
      <c r="E1002" s="7">
        <f t="shared" si="30"/>
        <v>26948</v>
      </c>
      <c r="F1002" s="7" t="str">
        <f t="shared" si="31"/>
        <v>49Years</v>
      </c>
      <c r="G1002">
        <v>0</v>
      </c>
      <c r="H1002" s="14">
        <v>8112.59</v>
      </c>
      <c r="I1002" t="s">
        <v>10</v>
      </c>
      <c r="J1002" t="s">
        <v>10</v>
      </c>
      <c r="K1002" t="s">
        <v>12</v>
      </c>
    </row>
    <row r="1003" spans="1:11" ht="14.5" customHeight="1" x14ac:dyDescent="0.35">
      <c r="A1003" t="s">
        <v>1033</v>
      </c>
      <c r="B1003">
        <v>1978</v>
      </c>
      <c r="C1003" t="s">
        <v>19</v>
      </c>
      <c r="D1003">
        <v>1</v>
      </c>
      <c r="E1003" s="7">
        <f t="shared" si="30"/>
        <v>28734</v>
      </c>
      <c r="F1003" s="7" t="str">
        <f t="shared" si="31"/>
        <v>44Years</v>
      </c>
      <c r="G1003">
        <v>2</v>
      </c>
      <c r="H1003" s="14">
        <v>8116.27</v>
      </c>
      <c r="I1003" t="s">
        <v>11</v>
      </c>
      <c r="J1003" t="s">
        <v>15</v>
      </c>
      <c r="K1003" t="s">
        <v>22</v>
      </c>
    </row>
    <row r="1004" spans="1:11" ht="14.5" customHeight="1" x14ac:dyDescent="0.35">
      <c r="A1004" t="s">
        <v>1034</v>
      </c>
      <c r="B1004">
        <v>1973</v>
      </c>
      <c r="C1004" t="s">
        <v>29</v>
      </c>
      <c r="D1004">
        <v>16</v>
      </c>
      <c r="E1004" s="7">
        <f t="shared" si="30"/>
        <v>27014</v>
      </c>
      <c r="F1004" s="7" t="str">
        <f t="shared" si="31"/>
        <v>49Years</v>
      </c>
      <c r="G1004">
        <v>0</v>
      </c>
      <c r="H1004" s="14">
        <v>8116.68</v>
      </c>
      <c r="I1004" t="s">
        <v>11</v>
      </c>
      <c r="J1004" t="s">
        <v>15</v>
      </c>
      <c r="K1004" t="s">
        <v>41</v>
      </c>
    </row>
    <row r="1005" spans="1:11" ht="14.5" customHeight="1" x14ac:dyDescent="0.35">
      <c r="A1005" t="s">
        <v>1035</v>
      </c>
      <c r="B1005">
        <v>1973</v>
      </c>
      <c r="C1005" t="s">
        <v>34</v>
      </c>
      <c r="D1005">
        <v>30</v>
      </c>
      <c r="E1005" s="7">
        <f t="shared" si="30"/>
        <v>26906</v>
      </c>
      <c r="F1005" s="7" t="str">
        <f t="shared" si="31"/>
        <v>49Years</v>
      </c>
      <c r="G1005">
        <v>0</v>
      </c>
      <c r="H1005" s="14">
        <v>8124.41</v>
      </c>
      <c r="I1005" t="s">
        <v>11</v>
      </c>
      <c r="J1005" t="s">
        <v>15</v>
      </c>
      <c r="K1005" t="s">
        <v>12</v>
      </c>
    </row>
    <row r="1006" spans="1:11" ht="14.5" customHeight="1" x14ac:dyDescent="0.35">
      <c r="A1006" t="s">
        <v>1036</v>
      </c>
      <c r="B1006">
        <v>1973</v>
      </c>
      <c r="C1006" t="s">
        <v>19</v>
      </c>
      <c r="D1006">
        <v>3</v>
      </c>
      <c r="E1006" s="7">
        <f t="shared" si="30"/>
        <v>26910</v>
      </c>
      <c r="F1006" s="7" t="str">
        <f t="shared" si="31"/>
        <v>49Years</v>
      </c>
      <c r="G1006">
        <v>0</v>
      </c>
      <c r="H1006" s="14">
        <v>8125.78</v>
      </c>
      <c r="I1006" t="s">
        <v>10</v>
      </c>
      <c r="J1006" t="s">
        <v>10</v>
      </c>
      <c r="K1006" t="s">
        <v>12</v>
      </c>
    </row>
    <row r="1007" spans="1:11" ht="14.5" customHeight="1" x14ac:dyDescent="0.35">
      <c r="A1007" t="s">
        <v>1037</v>
      </c>
      <c r="B1007">
        <v>1990</v>
      </c>
      <c r="C1007" t="s">
        <v>17</v>
      </c>
      <c r="D1007">
        <v>21</v>
      </c>
      <c r="E1007" s="7">
        <f t="shared" si="30"/>
        <v>33045</v>
      </c>
      <c r="F1007" s="7" t="str">
        <f t="shared" si="31"/>
        <v>32Years</v>
      </c>
      <c r="G1007">
        <v>3</v>
      </c>
      <c r="H1007" s="14">
        <v>8157.92</v>
      </c>
      <c r="I1007" t="s">
        <v>10</v>
      </c>
      <c r="J1007" t="s">
        <v>11</v>
      </c>
      <c r="K1007" t="s">
        <v>199</v>
      </c>
    </row>
    <row r="1008" spans="1:11" ht="14.5" customHeight="1" x14ac:dyDescent="0.35">
      <c r="A1008" t="s">
        <v>1038</v>
      </c>
      <c r="B1008">
        <v>1982</v>
      </c>
      <c r="C1008" t="s">
        <v>17</v>
      </c>
      <c r="D1008">
        <v>28</v>
      </c>
      <c r="E1008" s="7">
        <f t="shared" si="30"/>
        <v>30130</v>
      </c>
      <c r="F1008" s="7" t="str">
        <f t="shared" si="31"/>
        <v>40Years</v>
      </c>
      <c r="G1008">
        <v>4</v>
      </c>
      <c r="H1008" s="14">
        <v>8162.72</v>
      </c>
      <c r="I1008" t="s">
        <v>11</v>
      </c>
      <c r="J1008" t="s">
        <v>11</v>
      </c>
      <c r="K1008" t="s">
        <v>22</v>
      </c>
    </row>
    <row r="1009" spans="1:11" ht="14.5" customHeight="1" x14ac:dyDescent="0.35">
      <c r="A1009" t="s">
        <v>1039</v>
      </c>
      <c r="B1009">
        <v>1963</v>
      </c>
      <c r="C1009" t="s">
        <v>14</v>
      </c>
      <c r="D1009">
        <v>5</v>
      </c>
      <c r="E1009" s="7">
        <f t="shared" si="30"/>
        <v>23320</v>
      </c>
      <c r="F1009" s="7" t="str">
        <f t="shared" si="31"/>
        <v>59Years</v>
      </c>
      <c r="G1009">
        <v>0</v>
      </c>
      <c r="H1009" s="14">
        <v>8177.9</v>
      </c>
      <c r="I1009" t="s">
        <v>11</v>
      </c>
      <c r="J1009" t="s">
        <v>15</v>
      </c>
      <c r="K1009" t="s">
        <v>12</v>
      </c>
    </row>
    <row r="1010" spans="1:11" ht="14.5" customHeight="1" x14ac:dyDescent="0.35">
      <c r="A1010" t="s">
        <v>1040</v>
      </c>
      <c r="B1010">
        <v>1983</v>
      </c>
      <c r="C1010" t="s">
        <v>17</v>
      </c>
      <c r="D1010">
        <v>8</v>
      </c>
      <c r="E1010" s="7">
        <f t="shared" si="30"/>
        <v>30475</v>
      </c>
      <c r="F1010" s="7" t="str">
        <f t="shared" si="31"/>
        <v>40Years</v>
      </c>
      <c r="G1010">
        <v>3</v>
      </c>
      <c r="H1010" s="14">
        <v>8179.51</v>
      </c>
      <c r="I1010" t="s">
        <v>10</v>
      </c>
      <c r="J1010" t="s">
        <v>10</v>
      </c>
      <c r="K1010" t="s">
        <v>515</v>
      </c>
    </row>
    <row r="1011" spans="1:11" ht="14.5" customHeight="1" x14ac:dyDescent="0.35">
      <c r="A1011" t="s">
        <v>1041</v>
      </c>
      <c r="B1011">
        <v>1997</v>
      </c>
      <c r="C1011" t="s">
        <v>36</v>
      </c>
      <c r="D1011">
        <v>21</v>
      </c>
      <c r="E1011" s="7">
        <f t="shared" si="30"/>
        <v>35724</v>
      </c>
      <c r="F1011" s="7" t="str">
        <f t="shared" si="31"/>
        <v>25Years</v>
      </c>
      <c r="G1011">
        <v>0</v>
      </c>
      <c r="H1011" s="14">
        <v>8182.89</v>
      </c>
      <c r="I1011" t="s">
        <v>10</v>
      </c>
      <c r="J1011" t="s">
        <v>15</v>
      </c>
      <c r="K1011" t="s">
        <v>534</v>
      </c>
    </row>
    <row r="1012" spans="1:11" ht="14.5" customHeight="1" x14ac:dyDescent="0.35">
      <c r="A1012" t="s">
        <v>1042</v>
      </c>
      <c r="B1012">
        <v>1962</v>
      </c>
      <c r="C1012" t="s">
        <v>14</v>
      </c>
      <c r="D1012">
        <v>23</v>
      </c>
      <c r="E1012" s="7">
        <f t="shared" si="30"/>
        <v>22973</v>
      </c>
      <c r="F1012" s="7" t="str">
        <f t="shared" si="31"/>
        <v>60Years</v>
      </c>
      <c r="G1012">
        <v>0</v>
      </c>
      <c r="H1012" s="14">
        <v>8188.12</v>
      </c>
      <c r="I1012" t="s">
        <v>11</v>
      </c>
      <c r="J1012" t="s">
        <v>11</v>
      </c>
      <c r="K1012" t="s">
        <v>12</v>
      </c>
    </row>
    <row r="1013" spans="1:11" ht="14.5" customHeight="1" x14ac:dyDescent="0.35">
      <c r="A1013" t="s">
        <v>1043</v>
      </c>
      <c r="B1013">
        <v>1978</v>
      </c>
      <c r="C1013" t="s">
        <v>36</v>
      </c>
      <c r="D1013">
        <v>24</v>
      </c>
      <c r="E1013" s="7">
        <f t="shared" si="30"/>
        <v>28787</v>
      </c>
      <c r="F1013" s="7" t="str">
        <f t="shared" si="31"/>
        <v>44Years</v>
      </c>
      <c r="G1013">
        <v>2</v>
      </c>
      <c r="H1013" s="14">
        <v>8211.1</v>
      </c>
      <c r="I1013" t="s">
        <v>10</v>
      </c>
      <c r="J1013" t="s">
        <v>11</v>
      </c>
      <c r="K1013" t="s">
        <v>12</v>
      </c>
    </row>
    <row r="1014" spans="1:11" ht="14.5" customHeight="1" x14ac:dyDescent="0.35">
      <c r="A1014" t="s">
        <v>1044</v>
      </c>
      <c r="B1014">
        <v>1978</v>
      </c>
      <c r="C1014" t="s">
        <v>17</v>
      </c>
      <c r="D1014">
        <v>30</v>
      </c>
      <c r="E1014" s="7">
        <f t="shared" si="30"/>
        <v>28671</v>
      </c>
      <c r="F1014" s="7" t="str">
        <f t="shared" si="31"/>
        <v>44Years</v>
      </c>
      <c r="G1014">
        <v>2</v>
      </c>
      <c r="H1014" s="14">
        <v>8219.2000000000007</v>
      </c>
      <c r="I1014" t="s">
        <v>10</v>
      </c>
      <c r="J1014" t="s">
        <v>10</v>
      </c>
      <c r="K1014" t="s">
        <v>12</v>
      </c>
    </row>
    <row r="1015" spans="1:11" ht="14.5" customHeight="1" x14ac:dyDescent="0.35">
      <c r="A1015" t="s">
        <v>1045</v>
      </c>
      <c r="B1015">
        <v>1976</v>
      </c>
      <c r="C1015" t="s">
        <v>19</v>
      </c>
      <c r="D1015">
        <v>3</v>
      </c>
      <c r="E1015" s="7">
        <f t="shared" si="30"/>
        <v>28006</v>
      </c>
      <c r="F1015" s="7" t="str">
        <f t="shared" si="31"/>
        <v>46Years</v>
      </c>
      <c r="G1015">
        <v>1</v>
      </c>
      <c r="H1015" s="14">
        <v>8232.64</v>
      </c>
      <c r="I1015" t="s">
        <v>10</v>
      </c>
      <c r="J1015" t="s">
        <v>11</v>
      </c>
      <c r="K1015" t="s">
        <v>12</v>
      </c>
    </row>
    <row r="1016" spans="1:11" ht="14.5" customHeight="1" x14ac:dyDescent="0.35">
      <c r="A1016" t="s">
        <v>1046</v>
      </c>
      <c r="B1016">
        <v>1976</v>
      </c>
      <c r="C1016" t="s">
        <v>17</v>
      </c>
      <c r="D1016">
        <v>30</v>
      </c>
      <c r="E1016" s="7">
        <f t="shared" si="30"/>
        <v>27941</v>
      </c>
      <c r="F1016" s="7" t="str">
        <f t="shared" si="31"/>
        <v>46Years</v>
      </c>
      <c r="G1016">
        <v>1</v>
      </c>
      <c r="H1016" s="14">
        <v>8233.1</v>
      </c>
      <c r="I1016" t="s">
        <v>10</v>
      </c>
      <c r="J1016" t="s">
        <v>10</v>
      </c>
      <c r="K1016" t="s">
        <v>12</v>
      </c>
    </row>
    <row r="1017" spans="1:11" ht="14.5" customHeight="1" x14ac:dyDescent="0.35">
      <c r="A1017" t="s">
        <v>1047</v>
      </c>
      <c r="B1017">
        <v>1976</v>
      </c>
      <c r="C1017" t="s">
        <v>19</v>
      </c>
      <c r="D1017">
        <v>2</v>
      </c>
      <c r="E1017" s="7">
        <f t="shared" si="30"/>
        <v>28005</v>
      </c>
      <c r="F1017" s="7" t="str">
        <f t="shared" si="31"/>
        <v>46Years</v>
      </c>
      <c r="G1017">
        <v>1</v>
      </c>
      <c r="H1017" s="14">
        <v>8240.59</v>
      </c>
      <c r="I1017" t="s">
        <v>10</v>
      </c>
      <c r="J1017" t="s">
        <v>10</v>
      </c>
      <c r="K1017" t="s">
        <v>12</v>
      </c>
    </row>
    <row r="1018" spans="1:11" ht="14.5" customHeight="1" x14ac:dyDescent="0.35">
      <c r="A1018" t="s">
        <v>1048</v>
      </c>
      <c r="B1018">
        <v>1982</v>
      </c>
      <c r="C1018" t="s">
        <v>19</v>
      </c>
      <c r="D1018">
        <v>27</v>
      </c>
      <c r="E1018" s="7">
        <f t="shared" si="30"/>
        <v>30221</v>
      </c>
      <c r="F1018" s="7" t="str">
        <f t="shared" si="31"/>
        <v>40Years</v>
      </c>
      <c r="G1018">
        <v>3</v>
      </c>
      <c r="H1018" s="14">
        <v>8252.2800000000007</v>
      </c>
      <c r="I1018" t="s">
        <v>10</v>
      </c>
      <c r="J1018" t="s">
        <v>10</v>
      </c>
      <c r="K1018" t="s">
        <v>246</v>
      </c>
    </row>
    <row r="1019" spans="1:11" ht="14.5" customHeight="1" x14ac:dyDescent="0.35">
      <c r="A1019" t="s">
        <v>1049</v>
      </c>
      <c r="B1019">
        <v>1964</v>
      </c>
      <c r="C1019" t="s">
        <v>19</v>
      </c>
      <c r="D1019">
        <v>5</v>
      </c>
      <c r="E1019" s="7">
        <f t="shared" si="30"/>
        <v>23625</v>
      </c>
      <c r="F1019" s="7" t="str">
        <f t="shared" si="31"/>
        <v>58Years</v>
      </c>
      <c r="G1019">
        <v>0</v>
      </c>
      <c r="H1019" s="14">
        <v>8268</v>
      </c>
      <c r="I1019" t="s">
        <v>11</v>
      </c>
      <c r="J1019" t="s">
        <v>11</v>
      </c>
      <c r="K1019" t="s">
        <v>12</v>
      </c>
    </row>
    <row r="1020" spans="1:11" ht="14.5" customHeight="1" x14ac:dyDescent="0.35">
      <c r="A1020" t="s">
        <v>1050</v>
      </c>
      <c r="B1020">
        <v>1974</v>
      </c>
      <c r="C1020" t="s">
        <v>34</v>
      </c>
      <c r="D1020">
        <v>5</v>
      </c>
      <c r="E1020" s="7">
        <f t="shared" si="30"/>
        <v>27246</v>
      </c>
      <c r="F1020" s="7" t="str">
        <f t="shared" si="31"/>
        <v>48Years</v>
      </c>
      <c r="G1020">
        <v>0</v>
      </c>
      <c r="H1020" s="14">
        <v>8269.0400000000009</v>
      </c>
      <c r="I1020" t="s">
        <v>10</v>
      </c>
      <c r="J1020" t="s">
        <v>15</v>
      </c>
      <c r="K1020" t="s">
        <v>41</v>
      </c>
    </row>
    <row r="1021" spans="1:11" ht="14.5" customHeight="1" x14ac:dyDescent="0.35">
      <c r="A1021" t="s">
        <v>1051</v>
      </c>
      <c r="B1021">
        <v>2000</v>
      </c>
      <c r="C1021" t="s">
        <v>14</v>
      </c>
      <c r="D1021">
        <v>28</v>
      </c>
      <c r="E1021" s="7">
        <f t="shared" si="30"/>
        <v>36858</v>
      </c>
      <c r="F1021" s="7" t="str">
        <f t="shared" si="31"/>
        <v>22Years</v>
      </c>
      <c r="G1021">
        <v>0</v>
      </c>
      <c r="H1021" s="14">
        <v>8271.4599999999991</v>
      </c>
      <c r="I1021" t="s">
        <v>10</v>
      </c>
      <c r="J1021" t="s">
        <v>15</v>
      </c>
      <c r="K1021" t="s">
        <v>248</v>
      </c>
    </row>
    <row r="1022" spans="1:11" ht="14.5" customHeight="1" x14ac:dyDescent="0.35">
      <c r="A1022" t="s">
        <v>1052</v>
      </c>
      <c r="B1022">
        <v>1974</v>
      </c>
      <c r="C1022" t="s">
        <v>19</v>
      </c>
      <c r="D1022">
        <v>26</v>
      </c>
      <c r="E1022" s="7">
        <f t="shared" si="30"/>
        <v>27298</v>
      </c>
      <c r="F1022" s="7" t="str">
        <f t="shared" si="31"/>
        <v>48Years</v>
      </c>
      <c r="G1022">
        <v>0</v>
      </c>
      <c r="H1022" s="14">
        <v>8277.52</v>
      </c>
      <c r="I1022" t="s">
        <v>10</v>
      </c>
      <c r="J1022" t="s">
        <v>10</v>
      </c>
      <c r="K1022" t="s">
        <v>41</v>
      </c>
    </row>
    <row r="1023" spans="1:11" ht="14.5" customHeight="1" x14ac:dyDescent="0.35">
      <c r="A1023" t="s">
        <v>1053</v>
      </c>
      <c r="B1023">
        <v>1974</v>
      </c>
      <c r="C1023" t="s">
        <v>29</v>
      </c>
      <c r="D1023">
        <v>22</v>
      </c>
      <c r="E1023" s="7">
        <f t="shared" si="30"/>
        <v>27385</v>
      </c>
      <c r="F1023" s="7" t="str">
        <f t="shared" si="31"/>
        <v>48Years</v>
      </c>
      <c r="G1023">
        <v>0</v>
      </c>
      <c r="H1023" s="14">
        <v>8280.6200000000008</v>
      </c>
      <c r="I1023" t="s">
        <v>10</v>
      </c>
      <c r="J1023" t="s">
        <v>10</v>
      </c>
      <c r="K1023" t="s">
        <v>12</v>
      </c>
    </row>
    <row r="1024" spans="1:11" ht="14.5" customHeight="1" x14ac:dyDescent="0.35">
      <c r="A1024" t="s">
        <v>1054</v>
      </c>
      <c r="B1024">
        <v>1974</v>
      </c>
      <c r="C1024" t="s">
        <v>17</v>
      </c>
      <c r="D1024">
        <v>6</v>
      </c>
      <c r="E1024" s="7">
        <f t="shared" si="30"/>
        <v>27186</v>
      </c>
      <c r="F1024" s="7" t="str">
        <f t="shared" si="31"/>
        <v>49Years</v>
      </c>
      <c r="G1024">
        <v>0</v>
      </c>
      <c r="H1024" s="14">
        <v>8283.68</v>
      </c>
      <c r="I1024" t="s">
        <v>10</v>
      </c>
      <c r="J1024" t="s">
        <v>11</v>
      </c>
      <c r="K1024" t="s">
        <v>12</v>
      </c>
    </row>
    <row r="1025" spans="1:11" ht="14.5" customHeight="1" x14ac:dyDescent="0.35">
      <c r="A1025" t="s">
        <v>1055</v>
      </c>
      <c r="B1025">
        <v>1978</v>
      </c>
      <c r="C1025" t="s">
        <v>17</v>
      </c>
      <c r="D1025">
        <v>26</v>
      </c>
      <c r="E1025" s="7">
        <f t="shared" si="30"/>
        <v>28667</v>
      </c>
      <c r="F1025" s="7" t="str">
        <f t="shared" si="31"/>
        <v>44Years</v>
      </c>
      <c r="G1025">
        <v>2</v>
      </c>
      <c r="H1025" s="14">
        <v>8302.5400000000009</v>
      </c>
      <c r="I1025" t="s">
        <v>11</v>
      </c>
      <c r="J1025" t="s">
        <v>11</v>
      </c>
      <c r="K1025" t="s">
        <v>167</v>
      </c>
    </row>
    <row r="1026" spans="1:11" ht="14.5" customHeight="1" x14ac:dyDescent="0.35">
      <c r="A1026" t="s">
        <v>1056</v>
      </c>
      <c r="B1026">
        <v>1979</v>
      </c>
      <c r="C1026" t="s">
        <v>34</v>
      </c>
      <c r="D1026">
        <v>7</v>
      </c>
      <c r="E1026" s="7">
        <f t="shared" si="30"/>
        <v>29074</v>
      </c>
      <c r="F1026" s="7" t="str">
        <f t="shared" si="31"/>
        <v>43Years</v>
      </c>
      <c r="G1026">
        <v>2</v>
      </c>
      <c r="H1026" s="14">
        <v>8310.84</v>
      </c>
      <c r="I1026" t="s">
        <v>10</v>
      </c>
      <c r="J1026" t="s">
        <v>10</v>
      </c>
      <c r="K1026" t="s">
        <v>22</v>
      </c>
    </row>
    <row r="1027" spans="1:11" ht="14.5" customHeight="1" x14ac:dyDescent="0.35">
      <c r="A1027" t="s">
        <v>1057</v>
      </c>
      <c r="B1027">
        <v>1993</v>
      </c>
      <c r="C1027" t="s">
        <v>17</v>
      </c>
      <c r="D1027">
        <v>22</v>
      </c>
      <c r="E1027" s="7">
        <f t="shared" ref="E1027:E1090" si="32">DATE(B1027,MONTH(1&amp;C1027),D1027)</f>
        <v>34142</v>
      </c>
      <c r="F1027" s="7" t="str">
        <f t="shared" ref="F1027:F1090" si="33">DATEDIF(E1027, "2023-6-8", "Y") &amp; "Years"</f>
        <v>29Years</v>
      </c>
      <c r="G1027">
        <v>0</v>
      </c>
      <c r="H1027" s="14">
        <v>8314.65</v>
      </c>
      <c r="I1027" t="s">
        <v>10</v>
      </c>
      <c r="J1027" t="s">
        <v>15</v>
      </c>
      <c r="K1027" t="s">
        <v>22</v>
      </c>
    </row>
    <row r="1028" spans="1:11" ht="14.5" customHeight="1" x14ac:dyDescent="0.35">
      <c r="A1028" t="s">
        <v>1058</v>
      </c>
      <c r="B1028">
        <v>1976</v>
      </c>
      <c r="C1028" t="s">
        <v>9</v>
      </c>
      <c r="D1028">
        <v>12</v>
      </c>
      <c r="E1028" s="7">
        <f t="shared" si="32"/>
        <v>27953</v>
      </c>
      <c r="F1028" s="7" t="str">
        <f t="shared" si="33"/>
        <v>46Years</v>
      </c>
      <c r="G1028">
        <v>1</v>
      </c>
      <c r="H1028" s="14">
        <v>8334.4599999999991</v>
      </c>
      <c r="I1028" t="s">
        <v>11</v>
      </c>
      <c r="J1028" t="s">
        <v>10</v>
      </c>
      <c r="K1028" t="s">
        <v>167</v>
      </c>
    </row>
    <row r="1029" spans="1:11" ht="14.5" customHeight="1" x14ac:dyDescent="0.35">
      <c r="A1029" t="s">
        <v>1059</v>
      </c>
      <c r="B1029">
        <v>1976</v>
      </c>
      <c r="C1029" t="s">
        <v>9</v>
      </c>
      <c r="D1029">
        <v>20</v>
      </c>
      <c r="E1029" s="7">
        <f t="shared" si="32"/>
        <v>27961</v>
      </c>
      <c r="F1029" s="7" t="str">
        <f t="shared" si="33"/>
        <v>46Years</v>
      </c>
      <c r="G1029">
        <v>1</v>
      </c>
      <c r="H1029" s="14">
        <v>8334.59</v>
      </c>
      <c r="I1029" t="s">
        <v>11</v>
      </c>
      <c r="J1029" t="s">
        <v>10</v>
      </c>
      <c r="K1029" t="s">
        <v>167</v>
      </c>
    </row>
    <row r="1030" spans="1:11" ht="14.5" customHeight="1" x14ac:dyDescent="0.35">
      <c r="A1030" t="s">
        <v>1060</v>
      </c>
      <c r="B1030">
        <v>1976</v>
      </c>
      <c r="C1030" t="s">
        <v>9</v>
      </c>
      <c r="D1030">
        <v>7</v>
      </c>
      <c r="E1030" s="7">
        <f t="shared" si="32"/>
        <v>27948</v>
      </c>
      <c r="F1030" s="7" t="str">
        <f t="shared" si="33"/>
        <v>46Years</v>
      </c>
      <c r="G1030">
        <v>1</v>
      </c>
      <c r="H1030" s="14">
        <v>8342.91</v>
      </c>
      <c r="I1030" t="s">
        <v>11</v>
      </c>
      <c r="J1030" t="s">
        <v>15</v>
      </c>
      <c r="K1030" t="s">
        <v>167</v>
      </c>
    </row>
    <row r="1031" spans="1:11" ht="14.5" customHeight="1" x14ac:dyDescent="0.35">
      <c r="A1031" t="s">
        <v>1061</v>
      </c>
      <c r="B1031">
        <v>1976</v>
      </c>
      <c r="C1031" t="s">
        <v>17</v>
      </c>
      <c r="D1031">
        <v>12</v>
      </c>
      <c r="E1031" s="7">
        <f t="shared" si="32"/>
        <v>27923</v>
      </c>
      <c r="F1031" s="7" t="str">
        <f t="shared" si="33"/>
        <v>46Years</v>
      </c>
      <c r="G1031">
        <v>2</v>
      </c>
      <c r="H1031" s="14">
        <v>8347.16</v>
      </c>
      <c r="I1031" t="s">
        <v>10</v>
      </c>
      <c r="J1031" t="s">
        <v>15</v>
      </c>
      <c r="K1031" t="s">
        <v>12</v>
      </c>
    </row>
    <row r="1032" spans="1:11" ht="14.5" customHeight="1" x14ac:dyDescent="0.35">
      <c r="A1032" t="s">
        <v>1062</v>
      </c>
      <c r="B1032">
        <v>1963</v>
      </c>
      <c r="C1032" t="s">
        <v>19</v>
      </c>
      <c r="D1032">
        <v>21</v>
      </c>
      <c r="E1032" s="7">
        <f t="shared" si="32"/>
        <v>23275</v>
      </c>
      <c r="F1032" s="7" t="str">
        <f t="shared" si="33"/>
        <v>59Years</v>
      </c>
      <c r="G1032">
        <v>0</v>
      </c>
      <c r="H1032" s="14">
        <v>8355.5400000000009</v>
      </c>
      <c r="I1032" t="s">
        <v>11</v>
      </c>
      <c r="J1032" t="s">
        <v>11</v>
      </c>
      <c r="K1032" t="s">
        <v>22</v>
      </c>
    </row>
    <row r="1033" spans="1:11" ht="14.5" customHeight="1" x14ac:dyDescent="0.35">
      <c r="A1033" t="s">
        <v>1063</v>
      </c>
      <c r="B1033">
        <v>1971</v>
      </c>
      <c r="C1033" t="s">
        <v>19</v>
      </c>
      <c r="D1033">
        <v>4</v>
      </c>
      <c r="E1033" s="7">
        <f t="shared" si="32"/>
        <v>26180</v>
      </c>
      <c r="F1033" s="7" t="str">
        <f t="shared" si="33"/>
        <v>51Years</v>
      </c>
      <c r="G1033">
        <v>0</v>
      </c>
      <c r="H1033" s="14">
        <v>8396.6200000000008</v>
      </c>
      <c r="I1033" t="s">
        <v>10</v>
      </c>
      <c r="J1033" t="s">
        <v>11</v>
      </c>
      <c r="K1033" t="s">
        <v>12</v>
      </c>
    </row>
    <row r="1034" spans="1:11" ht="14.5" customHeight="1" x14ac:dyDescent="0.35">
      <c r="A1034" t="s">
        <v>1064</v>
      </c>
      <c r="B1034">
        <v>1971</v>
      </c>
      <c r="C1034" t="s">
        <v>19</v>
      </c>
      <c r="D1034">
        <v>18</v>
      </c>
      <c r="E1034" s="7">
        <f t="shared" si="32"/>
        <v>26194</v>
      </c>
      <c r="F1034" s="7" t="str">
        <f t="shared" si="33"/>
        <v>51Years</v>
      </c>
      <c r="G1034">
        <v>0</v>
      </c>
      <c r="H1034" s="14">
        <v>8400.01</v>
      </c>
      <c r="I1034" t="s">
        <v>10</v>
      </c>
      <c r="J1034" t="s">
        <v>11</v>
      </c>
      <c r="K1034" t="s">
        <v>12</v>
      </c>
    </row>
    <row r="1035" spans="1:11" ht="14.5" customHeight="1" x14ac:dyDescent="0.35">
      <c r="A1035" t="s">
        <v>1065</v>
      </c>
      <c r="B1035">
        <v>1979</v>
      </c>
      <c r="C1035" t="s">
        <v>17</v>
      </c>
      <c r="D1035">
        <v>11</v>
      </c>
      <c r="E1035" s="7">
        <f t="shared" si="32"/>
        <v>29017</v>
      </c>
      <c r="F1035" s="7" t="str">
        <f t="shared" si="33"/>
        <v>43Years</v>
      </c>
      <c r="G1035">
        <v>3</v>
      </c>
      <c r="H1035" s="14">
        <v>8410.0499999999993</v>
      </c>
      <c r="I1035" t="s">
        <v>10</v>
      </c>
      <c r="J1035" t="s">
        <v>10</v>
      </c>
      <c r="K1035" t="s">
        <v>22</v>
      </c>
    </row>
    <row r="1036" spans="1:11" ht="14.5" customHeight="1" x14ac:dyDescent="0.35">
      <c r="A1036" t="s">
        <v>1066</v>
      </c>
      <c r="B1036">
        <v>1977</v>
      </c>
      <c r="C1036" t="s">
        <v>19</v>
      </c>
      <c r="D1036">
        <v>4</v>
      </c>
      <c r="E1036" s="7">
        <f t="shared" si="32"/>
        <v>28372</v>
      </c>
      <c r="F1036" s="7" t="str">
        <f t="shared" si="33"/>
        <v>45Years</v>
      </c>
      <c r="G1036">
        <v>2</v>
      </c>
      <c r="H1036" s="14">
        <v>8413.4599999999991</v>
      </c>
      <c r="I1036" t="s">
        <v>11</v>
      </c>
      <c r="J1036" t="s">
        <v>15</v>
      </c>
      <c r="K1036" t="s">
        <v>22</v>
      </c>
    </row>
    <row r="1037" spans="1:11" ht="14.5" customHeight="1" x14ac:dyDescent="0.35">
      <c r="A1037" t="s">
        <v>1067</v>
      </c>
      <c r="B1037">
        <v>1975</v>
      </c>
      <c r="C1037" t="s">
        <v>19</v>
      </c>
      <c r="D1037">
        <v>28</v>
      </c>
      <c r="E1037" s="7">
        <f t="shared" si="32"/>
        <v>27665</v>
      </c>
      <c r="F1037" s="7" t="str">
        <f t="shared" si="33"/>
        <v>47Years</v>
      </c>
      <c r="G1037">
        <v>1</v>
      </c>
      <c r="H1037" s="14">
        <v>8428.07</v>
      </c>
      <c r="I1037" t="s">
        <v>11</v>
      </c>
      <c r="J1037" t="s">
        <v>10</v>
      </c>
      <c r="K1037" t="s">
        <v>22</v>
      </c>
    </row>
    <row r="1038" spans="1:11" ht="14.5" customHeight="1" x14ac:dyDescent="0.35">
      <c r="A1038" t="s">
        <v>1068</v>
      </c>
      <c r="B1038">
        <v>1963</v>
      </c>
      <c r="C1038" t="s">
        <v>19</v>
      </c>
      <c r="D1038">
        <v>24</v>
      </c>
      <c r="E1038" s="7">
        <f t="shared" si="32"/>
        <v>23278</v>
      </c>
      <c r="F1038" s="7" t="str">
        <f t="shared" si="33"/>
        <v>59Years</v>
      </c>
      <c r="G1038">
        <v>0</v>
      </c>
      <c r="H1038" s="14">
        <v>8440.0499999999993</v>
      </c>
      <c r="I1038" t="s">
        <v>11</v>
      </c>
      <c r="J1038" t="s">
        <v>10</v>
      </c>
      <c r="K1038" t="s">
        <v>12</v>
      </c>
    </row>
    <row r="1039" spans="1:11" ht="14.5" customHeight="1" x14ac:dyDescent="0.35">
      <c r="A1039" t="s">
        <v>1069</v>
      </c>
      <c r="B1039">
        <v>1972</v>
      </c>
      <c r="C1039" t="s">
        <v>19</v>
      </c>
      <c r="D1039">
        <v>9</v>
      </c>
      <c r="E1039" s="7">
        <f t="shared" si="32"/>
        <v>26551</v>
      </c>
      <c r="F1039" s="7" t="str">
        <f t="shared" si="33"/>
        <v>50Years</v>
      </c>
      <c r="G1039">
        <v>0</v>
      </c>
      <c r="H1039" s="14">
        <v>8442.67</v>
      </c>
      <c r="I1039" t="s">
        <v>10</v>
      </c>
      <c r="J1039" t="s">
        <v>11</v>
      </c>
      <c r="K1039" t="s">
        <v>12</v>
      </c>
    </row>
    <row r="1040" spans="1:11" ht="14.5" customHeight="1" x14ac:dyDescent="0.35">
      <c r="A1040" t="s">
        <v>1070</v>
      </c>
      <c r="B1040">
        <v>1972</v>
      </c>
      <c r="C1040" t="s">
        <v>19</v>
      </c>
      <c r="D1040">
        <v>4</v>
      </c>
      <c r="E1040" s="7">
        <f t="shared" si="32"/>
        <v>26546</v>
      </c>
      <c r="F1040" s="7" t="str">
        <f t="shared" si="33"/>
        <v>50Years</v>
      </c>
      <c r="G1040">
        <v>0</v>
      </c>
      <c r="H1040" s="14">
        <v>8444.4699999999993</v>
      </c>
      <c r="I1040" t="s">
        <v>11</v>
      </c>
      <c r="J1040" t="s">
        <v>15</v>
      </c>
      <c r="K1040" t="s">
        <v>41</v>
      </c>
    </row>
    <row r="1041" spans="1:11" ht="14.5" customHeight="1" x14ac:dyDescent="0.35">
      <c r="A1041" t="s">
        <v>1071</v>
      </c>
      <c r="B1041">
        <v>1966</v>
      </c>
      <c r="C1041" t="s">
        <v>17</v>
      </c>
      <c r="D1041">
        <v>12</v>
      </c>
      <c r="E1041" s="7">
        <f t="shared" si="32"/>
        <v>24270</v>
      </c>
      <c r="F1041" s="7" t="str">
        <f t="shared" si="33"/>
        <v>56Years</v>
      </c>
      <c r="G1041">
        <v>0</v>
      </c>
      <c r="H1041" s="14">
        <v>8448.66</v>
      </c>
      <c r="I1041" t="s">
        <v>11</v>
      </c>
      <c r="J1041" t="s">
        <v>15</v>
      </c>
      <c r="K1041" t="s">
        <v>12</v>
      </c>
    </row>
    <row r="1042" spans="1:11" ht="14.5" customHeight="1" x14ac:dyDescent="0.35">
      <c r="A1042" t="s">
        <v>1072</v>
      </c>
      <c r="B1042">
        <v>1984</v>
      </c>
      <c r="C1042" t="s">
        <v>17</v>
      </c>
      <c r="D1042">
        <v>19</v>
      </c>
      <c r="E1042" s="7">
        <f t="shared" si="32"/>
        <v>30852</v>
      </c>
      <c r="F1042" s="7" t="str">
        <f t="shared" si="33"/>
        <v>38Years</v>
      </c>
      <c r="G1042">
        <v>3</v>
      </c>
      <c r="H1042" s="14">
        <v>8450.82</v>
      </c>
      <c r="I1042" t="s">
        <v>10</v>
      </c>
      <c r="J1042" t="s">
        <v>10</v>
      </c>
      <c r="K1042" t="s">
        <v>199</v>
      </c>
    </row>
    <row r="1043" spans="1:11" ht="14.5" customHeight="1" x14ac:dyDescent="0.35">
      <c r="A1043" t="s">
        <v>1073</v>
      </c>
      <c r="B1043">
        <v>1972</v>
      </c>
      <c r="C1043" t="s">
        <v>29</v>
      </c>
      <c r="D1043">
        <v>26</v>
      </c>
      <c r="E1043" s="7">
        <f t="shared" si="32"/>
        <v>26659</v>
      </c>
      <c r="F1043" s="7" t="str">
        <f t="shared" si="33"/>
        <v>50Years</v>
      </c>
      <c r="G1043">
        <v>0</v>
      </c>
      <c r="H1043" s="14">
        <v>8457.82</v>
      </c>
      <c r="I1043" t="s">
        <v>10</v>
      </c>
      <c r="J1043" t="s">
        <v>11</v>
      </c>
      <c r="K1043" t="s">
        <v>41</v>
      </c>
    </row>
    <row r="1044" spans="1:11" ht="14.5" customHeight="1" x14ac:dyDescent="0.35">
      <c r="A1044" t="s">
        <v>1074</v>
      </c>
      <c r="B1044">
        <v>1992</v>
      </c>
      <c r="C1044" t="s">
        <v>19</v>
      </c>
      <c r="D1044">
        <v>9</v>
      </c>
      <c r="E1044" s="7">
        <f t="shared" si="32"/>
        <v>33856</v>
      </c>
      <c r="F1044" s="7" t="str">
        <f t="shared" si="33"/>
        <v>30Years</v>
      </c>
      <c r="G1044">
        <v>0</v>
      </c>
      <c r="H1044" s="14">
        <v>8466.35</v>
      </c>
      <c r="I1044" t="s">
        <v>10</v>
      </c>
      <c r="J1044" t="s">
        <v>10</v>
      </c>
      <c r="K1044" t="s">
        <v>22</v>
      </c>
    </row>
    <row r="1045" spans="1:11" ht="14.5" customHeight="1" x14ac:dyDescent="0.35">
      <c r="A1045" t="s">
        <v>1075</v>
      </c>
      <c r="B1045">
        <v>1993</v>
      </c>
      <c r="C1045" t="s">
        <v>14</v>
      </c>
      <c r="D1045">
        <v>10</v>
      </c>
      <c r="E1045" s="7">
        <f t="shared" si="32"/>
        <v>34283</v>
      </c>
      <c r="F1045" s="7" t="str">
        <f t="shared" si="33"/>
        <v>29Years</v>
      </c>
      <c r="G1045">
        <v>0</v>
      </c>
      <c r="H1045" s="14">
        <v>8471.65</v>
      </c>
      <c r="I1045" t="s">
        <v>10</v>
      </c>
      <c r="J1045" t="s">
        <v>15</v>
      </c>
      <c r="K1045" t="s">
        <v>22</v>
      </c>
    </row>
    <row r="1046" spans="1:11" ht="14.5" customHeight="1" x14ac:dyDescent="0.35">
      <c r="A1046" t="s">
        <v>1076</v>
      </c>
      <c r="B1046">
        <v>1977</v>
      </c>
      <c r="C1046" t="s">
        <v>29</v>
      </c>
      <c r="D1046">
        <v>26</v>
      </c>
      <c r="E1046" s="7">
        <f t="shared" si="32"/>
        <v>28485</v>
      </c>
      <c r="F1046" s="7" t="str">
        <f t="shared" si="33"/>
        <v>45Years</v>
      </c>
      <c r="G1046">
        <v>2</v>
      </c>
      <c r="H1046" s="14">
        <v>8515.76</v>
      </c>
      <c r="I1046" t="s">
        <v>10</v>
      </c>
      <c r="J1046" t="s">
        <v>10</v>
      </c>
      <c r="K1046" t="s">
        <v>12</v>
      </c>
    </row>
    <row r="1047" spans="1:11" ht="14.5" customHeight="1" x14ac:dyDescent="0.35">
      <c r="A1047" t="s">
        <v>1077</v>
      </c>
      <c r="B1047">
        <v>1977</v>
      </c>
      <c r="C1047" t="s">
        <v>17</v>
      </c>
      <c r="D1047">
        <v>21</v>
      </c>
      <c r="E1047" s="7">
        <f t="shared" si="32"/>
        <v>28297</v>
      </c>
      <c r="F1047" s="7" t="str">
        <f t="shared" si="33"/>
        <v>45Years</v>
      </c>
      <c r="G1047">
        <v>2</v>
      </c>
      <c r="H1047" s="14">
        <v>8516.83</v>
      </c>
      <c r="I1047" t="s">
        <v>10</v>
      </c>
      <c r="J1047" t="s">
        <v>15</v>
      </c>
      <c r="K1047" t="s">
        <v>12</v>
      </c>
    </row>
    <row r="1048" spans="1:11" ht="14.5" customHeight="1" x14ac:dyDescent="0.35">
      <c r="A1048" t="s">
        <v>1078</v>
      </c>
      <c r="B1048">
        <v>1977</v>
      </c>
      <c r="C1048" t="s">
        <v>29</v>
      </c>
      <c r="D1048">
        <v>29</v>
      </c>
      <c r="E1048" s="7">
        <f t="shared" si="32"/>
        <v>28488</v>
      </c>
      <c r="F1048" s="7" t="str">
        <f t="shared" si="33"/>
        <v>45Years</v>
      </c>
      <c r="G1048">
        <v>2</v>
      </c>
      <c r="H1048" s="14">
        <v>8520.0300000000007</v>
      </c>
      <c r="I1048" t="s">
        <v>10</v>
      </c>
      <c r="J1048" t="s">
        <v>11</v>
      </c>
      <c r="K1048" t="s">
        <v>41</v>
      </c>
    </row>
    <row r="1049" spans="1:11" ht="14.5" customHeight="1" x14ac:dyDescent="0.35">
      <c r="A1049" t="s">
        <v>1079</v>
      </c>
      <c r="B1049">
        <v>1979</v>
      </c>
      <c r="C1049" t="s">
        <v>34</v>
      </c>
      <c r="D1049">
        <v>13</v>
      </c>
      <c r="E1049" s="7">
        <f t="shared" si="32"/>
        <v>29080</v>
      </c>
      <c r="F1049" s="7" t="str">
        <f t="shared" si="33"/>
        <v>43Years</v>
      </c>
      <c r="G1049">
        <v>3</v>
      </c>
      <c r="H1049" s="14">
        <v>8522</v>
      </c>
      <c r="I1049" t="s">
        <v>10</v>
      </c>
      <c r="J1049" t="s">
        <v>10</v>
      </c>
      <c r="K1049" t="s">
        <v>41</v>
      </c>
    </row>
    <row r="1050" spans="1:11" ht="14.5" customHeight="1" x14ac:dyDescent="0.35">
      <c r="A1050" t="s">
        <v>1080</v>
      </c>
      <c r="B1050">
        <v>1977</v>
      </c>
      <c r="C1050" t="s">
        <v>9</v>
      </c>
      <c r="D1050">
        <v>26</v>
      </c>
      <c r="E1050" s="7">
        <f t="shared" si="32"/>
        <v>28332</v>
      </c>
      <c r="F1050" s="7" t="str">
        <f t="shared" si="33"/>
        <v>45Years</v>
      </c>
      <c r="G1050">
        <v>2</v>
      </c>
      <c r="H1050" s="14">
        <v>8527.5300000000007</v>
      </c>
      <c r="I1050" t="s">
        <v>10</v>
      </c>
      <c r="J1050" t="s">
        <v>10</v>
      </c>
      <c r="K1050" t="s">
        <v>12</v>
      </c>
    </row>
    <row r="1051" spans="1:11" ht="14.5" customHeight="1" x14ac:dyDescent="0.35">
      <c r="A1051" t="s">
        <v>1081</v>
      </c>
      <c r="B1051">
        <v>1983</v>
      </c>
      <c r="C1051" t="s">
        <v>9</v>
      </c>
      <c r="D1051">
        <v>24</v>
      </c>
      <c r="E1051" s="7">
        <f t="shared" si="32"/>
        <v>30521</v>
      </c>
      <c r="F1051" s="7" t="str">
        <f t="shared" si="33"/>
        <v>39Years</v>
      </c>
      <c r="G1051">
        <v>0</v>
      </c>
      <c r="H1051" s="14">
        <v>8534.67</v>
      </c>
      <c r="I1051" t="s">
        <v>10</v>
      </c>
      <c r="J1051" t="s">
        <v>11</v>
      </c>
      <c r="K1051" t="s">
        <v>246</v>
      </c>
    </row>
    <row r="1052" spans="1:11" ht="14.5" customHeight="1" x14ac:dyDescent="0.35">
      <c r="A1052" t="s">
        <v>1082</v>
      </c>
      <c r="B1052">
        <v>1981</v>
      </c>
      <c r="C1052" t="s">
        <v>29</v>
      </c>
      <c r="D1052">
        <v>27</v>
      </c>
      <c r="E1052" s="7">
        <f t="shared" si="32"/>
        <v>29947</v>
      </c>
      <c r="F1052" s="7" t="str">
        <f t="shared" si="33"/>
        <v>41Years</v>
      </c>
      <c r="G1052">
        <v>3</v>
      </c>
      <c r="H1052" s="14">
        <v>8538.2900000000009</v>
      </c>
      <c r="I1052" t="s">
        <v>10</v>
      </c>
      <c r="J1052" t="s">
        <v>11</v>
      </c>
      <c r="K1052" t="s">
        <v>246</v>
      </c>
    </row>
    <row r="1053" spans="1:11" ht="14.5" customHeight="1" x14ac:dyDescent="0.35">
      <c r="A1053" t="s">
        <v>1083</v>
      </c>
      <c r="B1053">
        <v>1975</v>
      </c>
      <c r="C1053" t="s">
        <v>14</v>
      </c>
      <c r="D1053">
        <v>6</v>
      </c>
      <c r="E1053" s="7">
        <f t="shared" si="32"/>
        <v>27704</v>
      </c>
      <c r="F1053" s="7" t="str">
        <f t="shared" si="33"/>
        <v>47Years</v>
      </c>
      <c r="G1053">
        <v>1</v>
      </c>
      <c r="H1053" s="14">
        <v>8539.67</v>
      </c>
      <c r="I1053" t="s">
        <v>10</v>
      </c>
      <c r="J1053" t="s">
        <v>11</v>
      </c>
      <c r="K1053" t="s">
        <v>41</v>
      </c>
    </row>
    <row r="1054" spans="1:11" ht="14.5" customHeight="1" x14ac:dyDescent="0.35">
      <c r="A1054" t="s">
        <v>1084</v>
      </c>
      <c r="B1054">
        <v>1983</v>
      </c>
      <c r="C1054" t="s">
        <v>29</v>
      </c>
      <c r="D1054">
        <v>12</v>
      </c>
      <c r="E1054" s="7">
        <f t="shared" si="32"/>
        <v>30662</v>
      </c>
      <c r="F1054" s="7" t="str">
        <f t="shared" si="33"/>
        <v>39Years</v>
      </c>
      <c r="G1054">
        <v>1</v>
      </c>
      <c r="H1054" s="14">
        <v>8547.69</v>
      </c>
      <c r="I1054" t="s">
        <v>10</v>
      </c>
      <c r="J1054" t="s">
        <v>15</v>
      </c>
      <c r="K1054" t="s">
        <v>12</v>
      </c>
    </row>
    <row r="1055" spans="1:11" ht="14.5" customHeight="1" x14ac:dyDescent="0.35">
      <c r="A1055" t="s">
        <v>1085</v>
      </c>
      <c r="B1055">
        <v>1975</v>
      </c>
      <c r="C1055" t="s">
        <v>34</v>
      </c>
      <c r="D1055">
        <v>6</v>
      </c>
      <c r="E1055" s="7">
        <f t="shared" si="32"/>
        <v>27612</v>
      </c>
      <c r="F1055" s="7" t="str">
        <f t="shared" si="33"/>
        <v>47Years</v>
      </c>
      <c r="G1055">
        <v>1</v>
      </c>
      <c r="H1055" s="14">
        <v>8551.35</v>
      </c>
      <c r="I1055" t="s">
        <v>10</v>
      </c>
      <c r="J1055" t="s">
        <v>10</v>
      </c>
      <c r="K1055" t="s">
        <v>41</v>
      </c>
    </row>
    <row r="1056" spans="1:11" ht="14.5" customHeight="1" x14ac:dyDescent="0.35">
      <c r="A1056" t="s">
        <v>1086</v>
      </c>
      <c r="B1056">
        <v>1975</v>
      </c>
      <c r="C1056" t="s">
        <v>34</v>
      </c>
      <c r="D1056">
        <v>21</v>
      </c>
      <c r="E1056" s="7">
        <f t="shared" si="32"/>
        <v>27627</v>
      </c>
      <c r="F1056" s="7" t="str">
        <f t="shared" si="33"/>
        <v>47Years</v>
      </c>
      <c r="G1056">
        <v>1</v>
      </c>
      <c r="H1056" s="14">
        <v>8556.91</v>
      </c>
      <c r="I1056" t="s">
        <v>10</v>
      </c>
      <c r="J1056" t="s">
        <v>15</v>
      </c>
      <c r="K1056" t="s">
        <v>41</v>
      </c>
    </row>
    <row r="1057" spans="1:11" ht="14.5" customHeight="1" x14ac:dyDescent="0.35">
      <c r="A1057" t="s">
        <v>1087</v>
      </c>
      <c r="B1057">
        <v>1988</v>
      </c>
      <c r="C1057" t="s">
        <v>19</v>
      </c>
      <c r="D1057">
        <v>21</v>
      </c>
      <c r="E1057" s="7">
        <f t="shared" si="32"/>
        <v>32407</v>
      </c>
      <c r="F1057" s="7" t="str">
        <f t="shared" si="33"/>
        <v>34Years</v>
      </c>
      <c r="G1057">
        <v>3</v>
      </c>
      <c r="H1057" s="14">
        <v>8567.25</v>
      </c>
      <c r="I1057" t="s">
        <v>10</v>
      </c>
      <c r="J1057" t="s">
        <v>15</v>
      </c>
      <c r="K1057" t="s">
        <v>22</v>
      </c>
    </row>
    <row r="1058" spans="1:11" ht="14.5" customHeight="1" x14ac:dyDescent="0.35">
      <c r="A1058" t="s">
        <v>1088</v>
      </c>
      <c r="B1058">
        <v>1975</v>
      </c>
      <c r="C1058" t="s">
        <v>19</v>
      </c>
      <c r="D1058">
        <v>26</v>
      </c>
      <c r="E1058" s="7">
        <f t="shared" si="32"/>
        <v>27663</v>
      </c>
      <c r="F1058" s="7" t="str">
        <f t="shared" si="33"/>
        <v>47Years</v>
      </c>
      <c r="G1058">
        <v>1</v>
      </c>
      <c r="H1058" s="14">
        <v>8569.86</v>
      </c>
      <c r="I1058" t="s">
        <v>10</v>
      </c>
      <c r="J1058" t="s">
        <v>11</v>
      </c>
      <c r="K1058" t="s">
        <v>12</v>
      </c>
    </row>
    <row r="1059" spans="1:11" ht="14.5" customHeight="1" x14ac:dyDescent="0.35">
      <c r="A1059" t="s">
        <v>1089</v>
      </c>
      <c r="B1059">
        <v>1982</v>
      </c>
      <c r="C1059" t="s">
        <v>29</v>
      </c>
      <c r="D1059">
        <v>6</v>
      </c>
      <c r="E1059" s="7">
        <f t="shared" si="32"/>
        <v>30291</v>
      </c>
      <c r="F1059" s="7" t="str">
        <f t="shared" si="33"/>
        <v>40Years</v>
      </c>
      <c r="G1059">
        <v>3</v>
      </c>
      <c r="H1059" s="14">
        <v>8572.0400000000009</v>
      </c>
      <c r="I1059" t="s">
        <v>10</v>
      </c>
      <c r="J1059" t="s">
        <v>10</v>
      </c>
      <c r="K1059" t="s">
        <v>299</v>
      </c>
    </row>
    <row r="1060" spans="1:11" ht="14.5" customHeight="1" x14ac:dyDescent="0.35">
      <c r="A1060" t="s">
        <v>1090</v>
      </c>
      <c r="B1060">
        <v>1987</v>
      </c>
      <c r="C1060" t="s">
        <v>14</v>
      </c>
      <c r="D1060">
        <v>11</v>
      </c>
      <c r="E1060" s="7">
        <f t="shared" si="32"/>
        <v>32092</v>
      </c>
      <c r="F1060" s="7" t="str">
        <f t="shared" si="33"/>
        <v>35Years</v>
      </c>
      <c r="G1060">
        <v>3</v>
      </c>
      <c r="H1060" s="14">
        <v>8573.2999999999993</v>
      </c>
      <c r="I1060" t="s">
        <v>10</v>
      </c>
      <c r="J1060" t="s">
        <v>10</v>
      </c>
      <c r="K1060" t="s">
        <v>299</v>
      </c>
    </row>
    <row r="1061" spans="1:11" ht="14.5" customHeight="1" x14ac:dyDescent="0.35">
      <c r="A1061" t="s">
        <v>1091</v>
      </c>
      <c r="B1061">
        <v>1983</v>
      </c>
      <c r="C1061" t="s">
        <v>29</v>
      </c>
      <c r="D1061">
        <v>30</v>
      </c>
      <c r="E1061" s="7">
        <f t="shared" si="32"/>
        <v>30680</v>
      </c>
      <c r="F1061" s="7" t="str">
        <f t="shared" si="33"/>
        <v>39Years</v>
      </c>
      <c r="G1061">
        <v>5</v>
      </c>
      <c r="H1061" s="14">
        <v>8582.2999999999993</v>
      </c>
      <c r="I1061" t="s">
        <v>10</v>
      </c>
      <c r="J1061" t="s">
        <v>15</v>
      </c>
      <c r="K1061" t="s">
        <v>12</v>
      </c>
    </row>
    <row r="1062" spans="1:11" ht="14.5" customHeight="1" x14ac:dyDescent="0.35">
      <c r="A1062" t="s">
        <v>1092</v>
      </c>
      <c r="B1062">
        <v>1983</v>
      </c>
      <c r="C1062" t="s">
        <v>9</v>
      </c>
      <c r="D1062">
        <v>25</v>
      </c>
      <c r="E1062" s="7">
        <f t="shared" si="32"/>
        <v>30522</v>
      </c>
      <c r="F1062" s="7" t="str">
        <f t="shared" si="33"/>
        <v>39Years</v>
      </c>
      <c r="G1062">
        <v>5</v>
      </c>
      <c r="H1062" s="14">
        <v>8596.83</v>
      </c>
      <c r="I1062" t="s">
        <v>10</v>
      </c>
      <c r="J1062" t="s">
        <v>11</v>
      </c>
      <c r="K1062" t="s">
        <v>12</v>
      </c>
    </row>
    <row r="1063" spans="1:11" ht="14.5" customHeight="1" x14ac:dyDescent="0.35">
      <c r="A1063" t="s">
        <v>1093</v>
      </c>
      <c r="B1063">
        <v>1973</v>
      </c>
      <c r="C1063" t="s">
        <v>9</v>
      </c>
      <c r="D1063">
        <v>11</v>
      </c>
      <c r="E1063" s="7">
        <f t="shared" si="32"/>
        <v>26856</v>
      </c>
      <c r="F1063" s="7" t="str">
        <f t="shared" si="33"/>
        <v>49Years</v>
      </c>
      <c r="G1063">
        <v>0</v>
      </c>
      <c r="H1063" s="14">
        <v>8601.33</v>
      </c>
      <c r="I1063" t="s">
        <v>10</v>
      </c>
      <c r="J1063" t="s">
        <v>15</v>
      </c>
      <c r="K1063" t="s">
        <v>12</v>
      </c>
    </row>
    <row r="1064" spans="1:11" ht="14.5" customHeight="1" x14ac:dyDescent="0.35">
      <c r="A1064" t="s">
        <v>1094</v>
      </c>
      <c r="B1064">
        <v>1977</v>
      </c>
      <c r="C1064" t="s">
        <v>19</v>
      </c>
      <c r="D1064">
        <v>24</v>
      </c>
      <c r="E1064" s="7">
        <f t="shared" si="32"/>
        <v>28392</v>
      </c>
      <c r="F1064" s="7" t="str">
        <f t="shared" si="33"/>
        <v>45Years</v>
      </c>
      <c r="G1064">
        <v>2</v>
      </c>
      <c r="H1064" s="14">
        <v>8603.82</v>
      </c>
      <c r="I1064" t="s">
        <v>10</v>
      </c>
      <c r="J1064" t="s">
        <v>15</v>
      </c>
      <c r="K1064" t="s">
        <v>165</v>
      </c>
    </row>
    <row r="1065" spans="1:11" ht="14.5" customHeight="1" x14ac:dyDescent="0.35">
      <c r="A1065" t="s">
        <v>1095</v>
      </c>
      <c r="B1065">
        <v>1977</v>
      </c>
      <c r="C1065" t="s">
        <v>14</v>
      </c>
      <c r="D1065">
        <v>12</v>
      </c>
      <c r="E1065" s="7">
        <f t="shared" si="32"/>
        <v>28441</v>
      </c>
      <c r="F1065" s="7" t="str">
        <f t="shared" si="33"/>
        <v>45Years</v>
      </c>
      <c r="G1065">
        <v>2</v>
      </c>
      <c r="H1065" s="14">
        <v>8604.48</v>
      </c>
      <c r="I1065" t="s">
        <v>11</v>
      </c>
      <c r="J1065" t="s">
        <v>10</v>
      </c>
      <c r="K1065" t="s">
        <v>167</v>
      </c>
    </row>
    <row r="1066" spans="1:11" ht="14.5" customHeight="1" x14ac:dyDescent="0.35">
      <c r="A1066" t="s">
        <v>1096</v>
      </c>
      <c r="B1066">
        <v>1977</v>
      </c>
      <c r="C1066" t="s">
        <v>36</v>
      </c>
      <c r="D1066">
        <v>15</v>
      </c>
      <c r="E1066" s="7">
        <f t="shared" si="32"/>
        <v>28413</v>
      </c>
      <c r="F1066" s="7" t="str">
        <f t="shared" si="33"/>
        <v>45Years</v>
      </c>
      <c r="G1066">
        <v>3</v>
      </c>
      <c r="H1066" s="14">
        <v>8605.36</v>
      </c>
      <c r="I1066" t="s">
        <v>10</v>
      </c>
      <c r="J1066" t="s">
        <v>10</v>
      </c>
      <c r="K1066" t="s">
        <v>12</v>
      </c>
    </row>
    <row r="1067" spans="1:11" ht="14.5" customHeight="1" x14ac:dyDescent="0.35">
      <c r="A1067" t="s">
        <v>1097</v>
      </c>
      <c r="B1067">
        <v>1979</v>
      </c>
      <c r="C1067" t="s">
        <v>9</v>
      </c>
      <c r="D1067">
        <v>17</v>
      </c>
      <c r="E1067" s="7">
        <f t="shared" si="32"/>
        <v>29053</v>
      </c>
      <c r="F1067" s="7" t="str">
        <f t="shared" si="33"/>
        <v>43Years</v>
      </c>
      <c r="G1067">
        <v>3</v>
      </c>
      <c r="H1067" s="14">
        <v>8606.2199999999993</v>
      </c>
      <c r="I1067" t="s">
        <v>15</v>
      </c>
      <c r="J1067" t="s">
        <v>10</v>
      </c>
      <c r="K1067" t="s">
        <v>275</v>
      </c>
    </row>
    <row r="1068" spans="1:11" ht="14.5" customHeight="1" x14ac:dyDescent="0.35">
      <c r="A1068" t="s">
        <v>1098</v>
      </c>
      <c r="B1068">
        <v>1977</v>
      </c>
      <c r="C1068" t="s">
        <v>19</v>
      </c>
      <c r="D1068">
        <v>2</v>
      </c>
      <c r="E1068" s="7">
        <f t="shared" si="32"/>
        <v>28370</v>
      </c>
      <c r="F1068" s="7" t="str">
        <f t="shared" si="33"/>
        <v>45Years</v>
      </c>
      <c r="G1068">
        <v>3</v>
      </c>
      <c r="H1068" s="14">
        <v>8615.2999999999993</v>
      </c>
      <c r="I1068" t="s">
        <v>10</v>
      </c>
      <c r="J1068" t="s">
        <v>11</v>
      </c>
      <c r="K1068" t="s">
        <v>41</v>
      </c>
    </row>
    <row r="1069" spans="1:11" ht="14.5" customHeight="1" x14ac:dyDescent="0.35">
      <c r="A1069" t="s">
        <v>1099</v>
      </c>
      <c r="B1069">
        <v>1975</v>
      </c>
      <c r="C1069" t="s">
        <v>34</v>
      </c>
      <c r="D1069">
        <v>3</v>
      </c>
      <c r="E1069" s="7">
        <f t="shared" si="32"/>
        <v>27609</v>
      </c>
      <c r="F1069" s="7" t="str">
        <f t="shared" si="33"/>
        <v>47Years</v>
      </c>
      <c r="G1069">
        <v>1</v>
      </c>
      <c r="H1069" s="14">
        <v>8627.5400000000009</v>
      </c>
      <c r="I1069" t="s">
        <v>10</v>
      </c>
      <c r="J1069" t="s">
        <v>10</v>
      </c>
      <c r="K1069" t="s">
        <v>355</v>
      </c>
    </row>
    <row r="1070" spans="1:11" ht="14.5" customHeight="1" x14ac:dyDescent="0.35">
      <c r="A1070" t="s">
        <v>1100</v>
      </c>
      <c r="B1070">
        <v>1965</v>
      </c>
      <c r="C1070" t="s">
        <v>36</v>
      </c>
      <c r="D1070">
        <v>21</v>
      </c>
      <c r="E1070" s="7">
        <f t="shared" si="32"/>
        <v>24036</v>
      </c>
      <c r="F1070" s="7" t="str">
        <f t="shared" si="33"/>
        <v>57Years</v>
      </c>
      <c r="G1070">
        <v>0</v>
      </c>
      <c r="H1070" s="14">
        <v>8665.09</v>
      </c>
      <c r="I1070" t="s">
        <v>11</v>
      </c>
      <c r="J1070" t="s">
        <v>10</v>
      </c>
      <c r="K1070" t="s">
        <v>22</v>
      </c>
    </row>
    <row r="1071" spans="1:11" ht="14.5" customHeight="1" x14ac:dyDescent="0.35">
      <c r="A1071" t="s">
        <v>1101</v>
      </c>
      <c r="B1071">
        <v>1969</v>
      </c>
      <c r="C1071" t="s">
        <v>34</v>
      </c>
      <c r="D1071">
        <v>10</v>
      </c>
      <c r="E1071" s="7">
        <f t="shared" si="32"/>
        <v>25425</v>
      </c>
      <c r="F1071" s="7" t="str">
        <f t="shared" si="33"/>
        <v>53Years</v>
      </c>
      <c r="G1071">
        <v>0</v>
      </c>
      <c r="H1071" s="14">
        <v>8665.14</v>
      </c>
      <c r="I1071" t="s">
        <v>10</v>
      </c>
      <c r="J1071" t="s">
        <v>11</v>
      </c>
      <c r="K1071" t="s">
        <v>12</v>
      </c>
    </row>
    <row r="1072" spans="1:11" ht="14.5" customHeight="1" x14ac:dyDescent="0.35">
      <c r="A1072" t="s">
        <v>1102</v>
      </c>
      <c r="B1072">
        <v>1974</v>
      </c>
      <c r="C1072" t="s">
        <v>34</v>
      </c>
      <c r="D1072">
        <v>16</v>
      </c>
      <c r="E1072" s="7">
        <f t="shared" si="32"/>
        <v>27257</v>
      </c>
      <c r="F1072" s="7" t="str">
        <f t="shared" si="33"/>
        <v>48Years</v>
      </c>
      <c r="G1072">
        <v>0</v>
      </c>
      <c r="H1072" s="14">
        <v>8671.19</v>
      </c>
      <c r="I1072" t="s">
        <v>10</v>
      </c>
      <c r="J1072" t="s">
        <v>15</v>
      </c>
      <c r="K1072" t="s">
        <v>22</v>
      </c>
    </row>
    <row r="1073" spans="1:11" ht="14.5" customHeight="1" x14ac:dyDescent="0.35">
      <c r="A1073" t="s">
        <v>1103</v>
      </c>
      <c r="B1073">
        <v>1973</v>
      </c>
      <c r="C1073" t="s">
        <v>36</v>
      </c>
      <c r="D1073">
        <v>11</v>
      </c>
      <c r="E1073" s="7">
        <f t="shared" si="32"/>
        <v>26948</v>
      </c>
      <c r="F1073" s="7" t="str">
        <f t="shared" si="33"/>
        <v>49Years</v>
      </c>
      <c r="G1073">
        <v>0</v>
      </c>
      <c r="H1073" s="14">
        <v>8688.86</v>
      </c>
      <c r="I1073" t="s">
        <v>10</v>
      </c>
      <c r="J1073" t="s">
        <v>15</v>
      </c>
      <c r="K1073" t="s">
        <v>355</v>
      </c>
    </row>
    <row r="1074" spans="1:11" ht="14.5" customHeight="1" x14ac:dyDescent="0.35">
      <c r="A1074" t="s">
        <v>1104</v>
      </c>
      <c r="B1074">
        <v>1980</v>
      </c>
      <c r="C1074" t="s">
        <v>36</v>
      </c>
      <c r="D1074">
        <v>28</v>
      </c>
      <c r="E1074" s="7">
        <f t="shared" si="32"/>
        <v>29522</v>
      </c>
      <c r="F1074" s="7" t="str">
        <f t="shared" si="33"/>
        <v>42Years</v>
      </c>
      <c r="G1074">
        <v>2</v>
      </c>
      <c r="H1074" s="14">
        <v>8701.84</v>
      </c>
      <c r="I1074" t="s">
        <v>10</v>
      </c>
      <c r="J1074" t="s">
        <v>11</v>
      </c>
      <c r="K1074" t="s">
        <v>299</v>
      </c>
    </row>
    <row r="1075" spans="1:11" ht="14.5" customHeight="1" x14ac:dyDescent="0.35">
      <c r="A1075" t="s">
        <v>1105</v>
      </c>
      <c r="B1075">
        <v>1973</v>
      </c>
      <c r="C1075" t="s">
        <v>17</v>
      </c>
      <c r="D1075">
        <v>25</v>
      </c>
      <c r="E1075" s="7">
        <f t="shared" si="32"/>
        <v>26840</v>
      </c>
      <c r="F1075" s="7" t="str">
        <f t="shared" si="33"/>
        <v>49Years</v>
      </c>
      <c r="G1075">
        <v>1</v>
      </c>
      <c r="H1075" s="14">
        <v>8703.4599999999991</v>
      </c>
      <c r="I1075" t="s">
        <v>11</v>
      </c>
      <c r="J1075" t="s">
        <v>11</v>
      </c>
      <c r="K1075" t="s">
        <v>41</v>
      </c>
    </row>
    <row r="1076" spans="1:11" ht="14.5" customHeight="1" x14ac:dyDescent="0.35">
      <c r="A1076" t="s">
        <v>1106</v>
      </c>
      <c r="B1076">
        <v>1976</v>
      </c>
      <c r="C1076" t="s">
        <v>17</v>
      </c>
      <c r="D1076">
        <v>17</v>
      </c>
      <c r="E1076" s="7">
        <f t="shared" si="32"/>
        <v>27928</v>
      </c>
      <c r="F1076" s="7" t="str">
        <f t="shared" si="33"/>
        <v>46Years</v>
      </c>
      <c r="G1076">
        <v>2</v>
      </c>
      <c r="H1076" s="14">
        <v>8733.23</v>
      </c>
      <c r="I1076" t="s">
        <v>10</v>
      </c>
      <c r="J1076" t="s">
        <v>11</v>
      </c>
      <c r="K1076" t="s">
        <v>22</v>
      </c>
    </row>
    <row r="1077" spans="1:11" ht="14.5" customHeight="1" x14ac:dyDescent="0.35">
      <c r="A1077" t="s">
        <v>1107</v>
      </c>
      <c r="B1077">
        <v>1999</v>
      </c>
      <c r="C1077" t="s">
        <v>34</v>
      </c>
      <c r="D1077">
        <v>23</v>
      </c>
      <c r="E1077" s="7">
        <f t="shared" si="32"/>
        <v>36395</v>
      </c>
      <c r="F1077" s="7" t="str">
        <f t="shared" si="33"/>
        <v>23Years</v>
      </c>
      <c r="G1077">
        <v>0</v>
      </c>
      <c r="H1077" s="14">
        <v>8747.68</v>
      </c>
      <c r="I1077" t="s">
        <v>10</v>
      </c>
      <c r="J1077" t="s">
        <v>11</v>
      </c>
      <c r="K1077" t="s">
        <v>41</v>
      </c>
    </row>
    <row r="1078" spans="1:11" ht="14.5" customHeight="1" x14ac:dyDescent="0.35">
      <c r="A1078" t="s">
        <v>1108</v>
      </c>
      <c r="B1078">
        <v>1969</v>
      </c>
      <c r="C1078" t="s">
        <v>19</v>
      </c>
      <c r="D1078">
        <v>9</v>
      </c>
      <c r="E1078" s="7">
        <f t="shared" si="32"/>
        <v>25455</v>
      </c>
      <c r="F1078" s="7" t="str">
        <f t="shared" si="33"/>
        <v>53Years</v>
      </c>
      <c r="G1078">
        <v>0</v>
      </c>
      <c r="H1078" s="14">
        <v>8760.1200000000008</v>
      </c>
      <c r="I1078" t="s">
        <v>10</v>
      </c>
      <c r="J1078" t="s">
        <v>15</v>
      </c>
      <c r="K1078" t="s">
        <v>12</v>
      </c>
    </row>
    <row r="1079" spans="1:11" ht="14.5" customHeight="1" x14ac:dyDescent="0.35">
      <c r="A1079" t="s">
        <v>1109</v>
      </c>
      <c r="B1079">
        <v>1974</v>
      </c>
      <c r="C1079" t="s">
        <v>19</v>
      </c>
      <c r="D1079">
        <v>6</v>
      </c>
      <c r="E1079" s="7">
        <f t="shared" si="32"/>
        <v>27278</v>
      </c>
      <c r="F1079" s="7" t="str">
        <f t="shared" si="33"/>
        <v>48Years</v>
      </c>
      <c r="G1079">
        <v>1</v>
      </c>
      <c r="H1079" s="14">
        <v>8765.25</v>
      </c>
      <c r="I1079" t="s">
        <v>10</v>
      </c>
      <c r="J1079" t="s">
        <v>11</v>
      </c>
      <c r="K1079" t="s">
        <v>22</v>
      </c>
    </row>
    <row r="1080" spans="1:11" ht="14.5" customHeight="1" x14ac:dyDescent="0.35">
      <c r="A1080" t="s">
        <v>1110</v>
      </c>
      <c r="B1080">
        <v>1971</v>
      </c>
      <c r="C1080" t="s">
        <v>34</v>
      </c>
      <c r="D1080">
        <v>23</v>
      </c>
      <c r="E1080" s="7">
        <f t="shared" si="32"/>
        <v>26168</v>
      </c>
      <c r="F1080" s="7" t="str">
        <f t="shared" si="33"/>
        <v>51Years</v>
      </c>
      <c r="G1080">
        <v>0</v>
      </c>
      <c r="H1080" s="14">
        <v>8782.4699999999993</v>
      </c>
      <c r="I1080" t="s">
        <v>10</v>
      </c>
      <c r="J1080" t="s">
        <v>11</v>
      </c>
      <c r="K1080" t="s">
        <v>41</v>
      </c>
    </row>
    <row r="1081" spans="1:11" ht="14.5" customHeight="1" x14ac:dyDescent="0.35">
      <c r="A1081" t="s">
        <v>1111</v>
      </c>
      <c r="B1081">
        <v>1971</v>
      </c>
      <c r="C1081" t="s">
        <v>17</v>
      </c>
      <c r="D1081">
        <v>18</v>
      </c>
      <c r="E1081" s="7">
        <f t="shared" si="32"/>
        <v>26102</v>
      </c>
      <c r="F1081" s="7" t="str">
        <f t="shared" si="33"/>
        <v>51Years</v>
      </c>
      <c r="G1081">
        <v>0</v>
      </c>
      <c r="H1081" s="14">
        <v>8798.59</v>
      </c>
      <c r="I1081" t="s">
        <v>10</v>
      </c>
      <c r="J1081" t="s">
        <v>15</v>
      </c>
      <c r="K1081" t="s">
        <v>41</v>
      </c>
    </row>
    <row r="1082" spans="1:11" ht="14.5" customHeight="1" x14ac:dyDescent="0.35">
      <c r="A1082" t="s">
        <v>1112</v>
      </c>
      <c r="B1082">
        <v>1965</v>
      </c>
      <c r="C1082" t="s">
        <v>34</v>
      </c>
      <c r="D1082">
        <v>29</v>
      </c>
      <c r="E1082" s="7">
        <f t="shared" si="32"/>
        <v>23983</v>
      </c>
      <c r="F1082" s="7" t="str">
        <f t="shared" si="33"/>
        <v>57Years</v>
      </c>
      <c r="G1082">
        <v>0</v>
      </c>
      <c r="H1082" s="14">
        <v>8800.49</v>
      </c>
      <c r="I1082" t="s">
        <v>11</v>
      </c>
      <c r="J1082" t="s">
        <v>10</v>
      </c>
      <c r="K1082" t="s">
        <v>12</v>
      </c>
    </row>
    <row r="1083" spans="1:11" ht="14.5" customHeight="1" x14ac:dyDescent="0.35">
      <c r="A1083" t="s">
        <v>1113</v>
      </c>
      <c r="B1083">
        <v>2001</v>
      </c>
      <c r="C1083" t="s">
        <v>14</v>
      </c>
      <c r="D1083">
        <v>7</v>
      </c>
      <c r="E1083" s="7">
        <f t="shared" si="32"/>
        <v>37202</v>
      </c>
      <c r="F1083" s="7" t="str">
        <f t="shared" si="33"/>
        <v>21Years</v>
      </c>
      <c r="G1083">
        <v>0</v>
      </c>
      <c r="H1083" s="14">
        <v>8821.8799999999992</v>
      </c>
      <c r="I1083" t="s">
        <v>10</v>
      </c>
      <c r="J1083" t="s">
        <v>11</v>
      </c>
      <c r="K1083" t="s">
        <v>248</v>
      </c>
    </row>
    <row r="1084" spans="1:11" ht="14.5" customHeight="1" x14ac:dyDescent="0.35">
      <c r="A1084" t="s">
        <v>1114</v>
      </c>
      <c r="B1084">
        <v>1976</v>
      </c>
      <c r="C1084" t="s">
        <v>17</v>
      </c>
      <c r="D1084">
        <v>14</v>
      </c>
      <c r="E1084" s="7">
        <f t="shared" si="32"/>
        <v>27925</v>
      </c>
      <c r="F1084" s="7" t="str">
        <f t="shared" si="33"/>
        <v>46Years</v>
      </c>
      <c r="G1084">
        <v>2</v>
      </c>
      <c r="H1084" s="14">
        <v>8823.2800000000007</v>
      </c>
      <c r="I1084" t="s">
        <v>10</v>
      </c>
      <c r="J1084" t="s">
        <v>15</v>
      </c>
      <c r="K1084" t="s">
        <v>41</v>
      </c>
    </row>
    <row r="1085" spans="1:11" ht="14.5" customHeight="1" x14ac:dyDescent="0.35">
      <c r="A1085" t="s">
        <v>1115</v>
      </c>
      <c r="B1085">
        <v>1976</v>
      </c>
      <c r="C1085" t="s">
        <v>36</v>
      </c>
      <c r="D1085">
        <v>19</v>
      </c>
      <c r="E1085" s="7">
        <f t="shared" si="32"/>
        <v>28052</v>
      </c>
      <c r="F1085" s="7" t="str">
        <f t="shared" si="33"/>
        <v>46Years</v>
      </c>
      <c r="G1085">
        <v>1</v>
      </c>
      <c r="H1085" s="14">
        <v>8823.99</v>
      </c>
      <c r="I1085" t="s">
        <v>10</v>
      </c>
      <c r="J1085" t="s">
        <v>11</v>
      </c>
      <c r="K1085" t="s">
        <v>246</v>
      </c>
    </row>
    <row r="1086" spans="1:11" ht="14.5" customHeight="1" x14ac:dyDescent="0.35">
      <c r="A1086" t="s">
        <v>1116</v>
      </c>
      <c r="B1086">
        <v>1988</v>
      </c>
      <c r="C1086" t="s">
        <v>34</v>
      </c>
      <c r="D1086">
        <v>22</v>
      </c>
      <c r="E1086" s="7">
        <f t="shared" si="32"/>
        <v>32377</v>
      </c>
      <c r="F1086" s="7" t="str">
        <f t="shared" si="33"/>
        <v>34Years</v>
      </c>
      <c r="G1086">
        <v>3</v>
      </c>
      <c r="H1086" s="14">
        <v>8824.27</v>
      </c>
      <c r="I1086" t="s">
        <v>10</v>
      </c>
      <c r="J1086" t="s">
        <v>15</v>
      </c>
      <c r="K1086" t="s">
        <v>199</v>
      </c>
    </row>
    <row r="1087" spans="1:11" ht="14.5" customHeight="1" x14ac:dyDescent="0.35">
      <c r="A1087" t="s">
        <v>1117</v>
      </c>
      <c r="B1087">
        <v>1976</v>
      </c>
      <c r="C1087" t="s">
        <v>9</v>
      </c>
      <c r="D1087">
        <v>14</v>
      </c>
      <c r="E1087" s="7">
        <f t="shared" si="32"/>
        <v>27955</v>
      </c>
      <c r="F1087" s="7" t="str">
        <f t="shared" si="33"/>
        <v>46Years</v>
      </c>
      <c r="G1087">
        <v>2</v>
      </c>
      <c r="H1087" s="14">
        <v>8825.09</v>
      </c>
      <c r="I1087" t="s">
        <v>10</v>
      </c>
      <c r="J1087" t="s">
        <v>11</v>
      </c>
      <c r="K1087" t="s">
        <v>41</v>
      </c>
    </row>
    <row r="1088" spans="1:11" ht="14.5" customHeight="1" x14ac:dyDescent="0.35">
      <c r="A1088" t="s">
        <v>1118</v>
      </c>
      <c r="B1088">
        <v>1972</v>
      </c>
      <c r="C1088" t="s">
        <v>14</v>
      </c>
      <c r="D1088">
        <v>14</v>
      </c>
      <c r="E1088" s="7">
        <f t="shared" si="32"/>
        <v>26617</v>
      </c>
      <c r="F1088" s="7" t="str">
        <f t="shared" si="33"/>
        <v>50Years</v>
      </c>
      <c r="G1088">
        <v>0</v>
      </c>
      <c r="H1088" s="14">
        <v>8827.2099999999991</v>
      </c>
      <c r="I1088" t="s">
        <v>11</v>
      </c>
      <c r="J1088" t="s">
        <v>15</v>
      </c>
      <c r="K1088" t="s">
        <v>22</v>
      </c>
    </row>
    <row r="1089" spans="1:11" ht="14.5" customHeight="1" x14ac:dyDescent="0.35">
      <c r="A1089" t="s">
        <v>1119</v>
      </c>
      <c r="B1089">
        <v>1972</v>
      </c>
      <c r="C1089" t="s">
        <v>14</v>
      </c>
      <c r="D1089">
        <v>22</v>
      </c>
      <c r="E1089" s="7">
        <f t="shared" si="32"/>
        <v>26625</v>
      </c>
      <c r="F1089" s="7" t="str">
        <f t="shared" si="33"/>
        <v>50Years</v>
      </c>
      <c r="G1089">
        <v>0</v>
      </c>
      <c r="H1089" s="14">
        <v>8835.26</v>
      </c>
      <c r="I1089" t="s">
        <v>11</v>
      </c>
      <c r="J1089" t="s">
        <v>10</v>
      </c>
      <c r="K1089" t="s">
        <v>22</v>
      </c>
    </row>
    <row r="1090" spans="1:11" ht="14.5" customHeight="1" x14ac:dyDescent="0.35">
      <c r="A1090" t="s">
        <v>1120</v>
      </c>
      <c r="B1090">
        <v>1974</v>
      </c>
      <c r="C1090" t="s">
        <v>17</v>
      </c>
      <c r="D1090">
        <v>18</v>
      </c>
      <c r="E1090" s="7">
        <f t="shared" si="32"/>
        <v>27198</v>
      </c>
      <c r="F1090" s="7" t="str">
        <f t="shared" si="33"/>
        <v>48Years</v>
      </c>
      <c r="G1090">
        <v>1</v>
      </c>
      <c r="H1090" s="14">
        <v>8871.15</v>
      </c>
      <c r="I1090" t="s">
        <v>10</v>
      </c>
      <c r="J1090" t="s">
        <v>11</v>
      </c>
      <c r="K1090" t="s">
        <v>12</v>
      </c>
    </row>
    <row r="1091" spans="1:11" ht="14.5" customHeight="1" x14ac:dyDescent="0.35">
      <c r="A1091" t="s">
        <v>1121</v>
      </c>
      <c r="B1091">
        <v>1973</v>
      </c>
      <c r="C1091" t="s">
        <v>19</v>
      </c>
      <c r="D1091">
        <v>9</v>
      </c>
      <c r="E1091" s="7">
        <f t="shared" ref="E1091:E1154" si="34">DATE(B1091,MONTH(1&amp;C1091),D1091)</f>
        <v>26916</v>
      </c>
      <c r="F1091" s="7" t="str">
        <f t="shared" ref="F1091:F1154" si="35">DATEDIF(E1091, "2023-6-8", "Y") &amp; "Years"</f>
        <v>49Years</v>
      </c>
      <c r="G1091">
        <v>0</v>
      </c>
      <c r="H1091" s="14">
        <v>8890.59</v>
      </c>
      <c r="I1091" t="s">
        <v>10</v>
      </c>
      <c r="J1091" t="s">
        <v>11</v>
      </c>
      <c r="K1091" t="s">
        <v>22</v>
      </c>
    </row>
    <row r="1092" spans="1:11" ht="14.5" customHeight="1" x14ac:dyDescent="0.35">
      <c r="A1092" t="s">
        <v>1122</v>
      </c>
      <c r="B1092">
        <v>1978</v>
      </c>
      <c r="C1092" t="s">
        <v>29</v>
      </c>
      <c r="D1092">
        <v>16</v>
      </c>
      <c r="E1092" s="7">
        <f t="shared" si="34"/>
        <v>28840</v>
      </c>
      <c r="F1092" s="7" t="str">
        <f t="shared" si="35"/>
        <v>44Years</v>
      </c>
      <c r="G1092">
        <v>3</v>
      </c>
      <c r="H1092" s="14">
        <v>8891.14</v>
      </c>
      <c r="I1092" t="s">
        <v>10</v>
      </c>
      <c r="J1092" t="s">
        <v>11</v>
      </c>
      <c r="K1092" t="s">
        <v>355</v>
      </c>
    </row>
    <row r="1093" spans="1:11" ht="14.5" customHeight="1" x14ac:dyDescent="0.35">
      <c r="A1093" t="s">
        <v>1123</v>
      </c>
      <c r="B1093">
        <v>1997</v>
      </c>
      <c r="C1093" t="s">
        <v>14</v>
      </c>
      <c r="D1093">
        <v>28</v>
      </c>
      <c r="E1093" s="7">
        <f t="shared" si="34"/>
        <v>35762</v>
      </c>
      <c r="F1093" s="7" t="str">
        <f t="shared" si="35"/>
        <v>25Years</v>
      </c>
      <c r="G1093">
        <v>0</v>
      </c>
      <c r="H1093" s="14">
        <v>8906.14</v>
      </c>
      <c r="I1093" t="s">
        <v>10</v>
      </c>
      <c r="J1093" t="s">
        <v>10</v>
      </c>
      <c r="K1093" t="s">
        <v>22</v>
      </c>
    </row>
    <row r="1094" spans="1:11" ht="14.5" customHeight="1" x14ac:dyDescent="0.35">
      <c r="A1094" t="s">
        <v>1124</v>
      </c>
      <c r="B1094">
        <v>1967</v>
      </c>
      <c r="C1094" t="s">
        <v>19</v>
      </c>
      <c r="D1094">
        <v>6</v>
      </c>
      <c r="E1094" s="7">
        <f t="shared" si="34"/>
        <v>24721</v>
      </c>
      <c r="F1094" s="7" t="str">
        <f t="shared" si="35"/>
        <v>55Years</v>
      </c>
      <c r="G1094">
        <v>0</v>
      </c>
      <c r="H1094" s="14">
        <v>8908.4699999999993</v>
      </c>
      <c r="I1094" t="s">
        <v>11</v>
      </c>
      <c r="J1094" t="s">
        <v>10</v>
      </c>
      <c r="K1094" t="s">
        <v>12</v>
      </c>
    </row>
    <row r="1095" spans="1:11" ht="14.5" customHeight="1" x14ac:dyDescent="0.35">
      <c r="A1095" t="s">
        <v>1125</v>
      </c>
      <c r="B1095">
        <v>1975</v>
      </c>
      <c r="C1095" t="s">
        <v>9</v>
      </c>
      <c r="D1095">
        <v>7</v>
      </c>
      <c r="E1095" s="7">
        <f t="shared" si="34"/>
        <v>27582</v>
      </c>
      <c r="F1095" s="7" t="str">
        <f t="shared" si="35"/>
        <v>47Years</v>
      </c>
      <c r="G1095">
        <v>1</v>
      </c>
      <c r="H1095" s="14">
        <v>8930.93</v>
      </c>
      <c r="I1095" t="s">
        <v>10</v>
      </c>
      <c r="J1095" t="s">
        <v>10</v>
      </c>
      <c r="K1095" t="s">
        <v>22</v>
      </c>
    </row>
    <row r="1096" spans="1:11" ht="14.5" customHeight="1" x14ac:dyDescent="0.35">
      <c r="A1096" t="s">
        <v>1126</v>
      </c>
      <c r="B1096">
        <v>1972</v>
      </c>
      <c r="C1096" t="s">
        <v>17</v>
      </c>
      <c r="D1096">
        <v>6</v>
      </c>
      <c r="E1096" s="7">
        <f t="shared" si="34"/>
        <v>26456</v>
      </c>
      <c r="F1096" s="7" t="str">
        <f t="shared" si="35"/>
        <v>51Years</v>
      </c>
      <c r="G1096">
        <v>0</v>
      </c>
      <c r="H1096" s="14">
        <v>8932.08</v>
      </c>
      <c r="I1096" t="s">
        <v>10</v>
      </c>
      <c r="J1096" t="s">
        <v>15</v>
      </c>
      <c r="K1096" t="s">
        <v>41</v>
      </c>
    </row>
    <row r="1097" spans="1:11" ht="14.5" customHeight="1" x14ac:dyDescent="0.35">
      <c r="A1097" t="s">
        <v>1127</v>
      </c>
      <c r="B1097">
        <v>1976</v>
      </c>
      <c r="C1097" t="s">
        <v>29</v>
      </c>
      <c r="D1097">
        <v>25</v>
      </c>
      <c r="E1097" s="7">
        <f t="shared" si="34"/>
        <v>28119</v>
      </c>
      <c r="F1097" s="7" t="str">
        <f t="shared" si="35"/>
        <v>46Years</v>
      </c>
      <c r="G1097">
        <v>3</v>
      </c>
      <c r="H1097" s="14">
        <v>8944.1200000000008</v>
      </c>
      <c r="I1097" t="s">
        <v>11</v>
      </c>
      <c r="J1097" t="s">
        <v>10</v>
      </c>
      <c r="K1097" t="s">
        <v>12</v>
      </c>
    </row>
    <row r="1098" spans="1:11" ht="14.5" customHeight="1" x14ac:dyDescent="0.35">
      <c r="A1098" t="s">
        <v>1128</v>
      </c>
      <c r="B1098">
        <v>1992</v>
      </c>
      <c r="C1098" t="s">
        <v>19</v>
      </c>
      <c r="D1098">
        <v>27</v>
      </c>
      <c r="E1098" s="7">
        <f t="shared" si="34"/>
        <v>33874</v>
      </c>
      <c r="F1098" s="7" t="str">
        <f t="shared" si="35"/>
        <v>30Years</v>
      </c>
      <c r="G1098">
        <v>0</v>
      </c>
      <c r="H1098" s="14">
        <v>8954.99</v>
      </c>
      <c r="I1098" t="s">
        <v>10</v>
      </c>
      <c r="J1098" t="s">
        <v>11</v>
      </c>
      <c r="K1098" t="s">
        <v>534</v>
      </c>
    </row>
    <row r="1099" spans="1:11" ht="14.5" customHeight="1" x14ac:dyDescent="0.35">
      <c r="A1099" t="s">
        <v>1129</v>
      </c>
      <c r="B1099">
        <v>1974</v>
      </c>
      <c r="C1099" t="s">
        <v>34</v>
      </c>
      <c r="D1099">
        <v>17</v>
      </c>
      <c r="E1099" s="7">
        <f t="shared" si="34"/>
        <v>27258</v>
      </c>
      <c r="F1099" s="7" t="str">
        <f t="shared" si="35"/>
        <v>48Years</v>
      </c>
      <c r="G1099">
        <v>1</v>
      </c>
      <c r="H1099" s="14">
        <v>8964.06</v>
      </c>
      <c r="I1099" t="s">
        <v>11</v>
      </c>
      <c r="J1099" t="s">
        <v>10</v>
      </c>
      <c r="K1099" t="s">
        <v>167</v>
      </c>
    </row>
    <row r="1100" spans="1:11" ht="14.5" customHeight="1" x14ac:dyDescent="0.35">
      <c r="A1100" t="s">
        <v>1130</v>
      </c>
      <c r="B1100">
        <v>1983</v>
      </c>
      <c r="C1100" t="s">
        <v>9</v>
      </c>
      <c r="D1100">
        <v>15</v>
      </c>
      <c r="E1100" s="7">
        <f t="shared" si="34"/>
        <v>30512</v>
      </c>
      <c r="F1100" s="7" t="str">
        <f t="shared" si="35"/>
        <v>39Years</v>
      </c>
      <c r="G1100">
        <v>5</v>
      </c>
      <c r="H1100" s="14">
        <v>8965.7999999999993</v>
      </c>
      <c r="I1100" t="s">
        <v>10</v>
      </c>
      <c r="J1100" t="s">
        <v>11</v>
      </c>
      <c r="K1100" t="s">
        <v>22</v>
      </c>
    </row>
    <row r="1101" spans="1:11" ht="14.5" customHeight="1" x14ac:dyDescent="0.35">
      <c r="A1101" t="s">
        <v>1131</v>
      </c>
      <c r="B1101">
        <v>1974</v>
      </c>
      <c r="C1101" t="s">
        <v>19</v>
      </c>
      <c r="D1101">
        <v>8</v>
      </c>
      <c r="E1101" s="7">
        <f t="shared" si="34"/>
        <v>27280</v>
      </c>
      <c r="F1101" s="7" t="str">
        <f t="shared" si="35"/>
        <v>48Years</v>
      </c>
      <c r="G1101">
        <v>2</v>
      </c>
      <c r="H1101" s="14">
        <v>8968.33</v>
      </c>
      <c r="I1101" t="s">
        <v>11</v>
      </c>
      <c r="J1101" t="s">
        <v>10</v>
      </c>
      <c r="K1101" t="s">
        <v>41</v>
      </c>
    </row>
    <row r="1102" spans="1:11" ht="14.5" customHeight="1" x14ac:dyDescent="0.35">
      <c r="A1102" t="s">
        <v>1132</v>
      </c>
      <c r="B1102">
        <v>1974</v>
      </c>
      <c r="C1102" t="s">
        <v>9</v>
      </c>
      <c r="D1102">
        <v>21</v>
      </c>
      <c r="E1102" s="7">
        <f t="shared" si="34"/>
        <v>27231</v>
      </c>
      <c r="F1102" s="7" t="str">
        <f t="shared" si="35"/>
        <v>48Years</v>
      </c>
      <c r="G1102">
        <v>2</v>
      </c>
      <c r="H1102" s="14">
        <v>8978.19</v>
      </c>
      <c r="I1102" t="s">
        <v>10</v>
      </c>
      <c r="J1102" t="s">
        <v>10</v>
      </c>
      <c r="K1102" t="s">
        <v>12</v>
      </c>
    </row>
    <row r="1103" spans="1:11" ht="14.5" customHeight="1" x14ac:dyDescent="0.35">
      <c r="A1103" t="s">
        <v>1133</v>
      </c>
      <c r="B1103">
        <v>1973</v>
      </c>
      <c r="C1103" t="s">
        <v>36</v>
      </c>
      <c r="D1103">
        <v>11</v>
      </c>
      <c r="E1103" s="7">
        <f t="shared" si="34"/>
        <v>26948</v>
      </c>
      <c r="F1103" s="7" t="str">
        <f t="shared" si="35"/>
        <v>49Years</v>
      </c>
      <c r="G1103">
        <v>0</v>
      </c>
      <c r="H1103" s="14">
        <v>8988.16</v>
      </c>
      <c r="I1103" t="s">
        <v>10</v>
      </c>
      <c r="J1103" t="s">
        <v>15</v>
      </c>
      <c r="K1103" t="s">
        <v>22</v>
      </c>
    </row>
    <row r="1104" spans="1:11" ht="14.5" customHeight="1" x14ac:dyDescent="0.35">
      <c r="A1104" t="s">
        <v>1134</v>
      </c>
      <c r="B1104">
        <v>1979</v>
      </c>
      <c r="C1104" t="s">
        <v>29</v>
      </c>
      <c r="D1104">
        <v>16</v>
      </c>
      <c r="E1104" s="7">
        <f t="shared" si="34"/>
        <v>29205</v>
      </c>
      <c r="F1104" s="7" t="str">
        <f t="shared" si="35"/>
        <v>43Years</v>
      </c>
      <c r="G1104">
        <v>2</v>
      </c>
      <c r="H1104" s="14">
        <v>8998.43</v>
      </c>
      <c r="I1104" t="s">
        <v>10</v>
      </c>
      <c r="J1104" t="s">
        <v>15</v>
      </c>
      <c r="K1104" t="s">
        <v>199</v>
      </c>
    </row>
    <row r="1105" spans="1:11" ht="14.5" customHeight="1" x14ac:dyDescent="0.35">
      <c r="A1105" t="s">
        <v>1135</v>
      </c>
      <c r="B1105">
        <v>1993</v>
      </c>
      <c r="C1105" t="s">
        <v>29</v>
      </c>
      <c r="D1105">
        <v>1</v>
      </c>
      <c r="E1105" s="7">
        <f t="shared" si="34"/>
        <v>34304</v>
      </c>
      <c r="F1105" s="7" t="str">
        <f t="shared" si="35"/>
        <v>29Years</v>
      </c>
      <c r="G1105">
        <v>0</v>
      </c>
      <c r="H1105" s="14">
        <v>9010.2000000000007</v>
      </c>
      <c r="I1105" t="s">
        <v>10</v>
      </c>
      <c r="J1105" t="s">
        <v>11</v>
      </c>
      <c r="K1105" t="s">
        <v>534</v>
      </c>
    </row>
    <row r="1106" spans="1:11" ht="14.5" customHeight="1" x14ac:dyDescent="0.35">
      <c r="A1106" t="s">
        <v>1136</v>
      </c>
      <c r="B1106">
        <v>1972</v>
      </c>
      <c r="C1106" t="s">
        <v>29</v>
      </c>
      <c r="D1106">
        <v>7</v>
      </c>
      <c r="E1106" s="7">
        <f t="shared" si="34"/>
        <v>26640</v>
      </c>
      <c r="F1106" s="7" t="str">
        <f t="shared" si="35"/>
        <v>50Years</v>
      </c>
      <c r="G1106">
        <v>1</v>
      </c>
      <c r="H1106" s="14">
        <v>9048.0300000000007</v>
      </c>
      <c r="I1106" t="s">
        <v>10</v>
      </c>
      <c r="J1106" t="s">
        <v>10</v>
      </c>
      <c r="K1106" t="s">
        <v>12</v>
      </c>
    </row>
    <row r="1107" spans="1:11" ht="14.5" customHeight="1" x14ac:dyDescent="0.35">
      <c r="A1107" t="s">
        <v>1137</v>
      </c>
      <c r="B1107">
        <v>1972</v>
      </c>
      <c r="C1107" t="s">
        <v>29</v>
      </c>
      <c r="D1107">
        <v>2</v>
      </c>
      <c r="E1107" s="7">
        <f t="shared" si="34"/>
        <v>26635</v>
      </c>
      <c r="F1107" s="7" t="str">
        <f t="shared" si="35"/>
        <v>50Years</v>
      </c>
      <c r="G1107">
        <v>1</v>
      </c>
      <c r="H1107" s="14">
        <v>9058.73</v>
      </c>
      <c r="I1107" t="s">
        <v>11</v>
      </c>
      <c r="J1107" t="s">
        <v>10</v>
      </c>
      <c r="K1107" t="s">
        <v>12</v>
      </c>
    </row>
    <row r="1108" spans="1:11" ht="14.5" customHeight="1" x14ac:dyDescent="0.35">
      <c r="A1108" t="s">
        <v>1138</v>
      </c>
      <c r="B1108">
        <v>1977</v>
      </c>
      <c r="C1108" t="s">
        <v>14</v>
      </c>
      <c r="D1108">
        <v>4</v>
      </c>
      <c r="E1108" s="7">
        <f t="shared" si="34"/>
        <v>28433</v>
      </c>
      <c r="F1108" s="7" t="str">
        <f t="shared" si="35"/>
        <v>45Years</v>
      </c>
      <c r="G1108">
        <v>2</v>
      </c>
      <c r="H1108" s="14">
        <v>9095.07</v>
      </c>
      <c r="I1108" t="s">
        <v>10</v>
      </c>
      <c r="J1108" t="s">
        <v>10</v>
      </c>
      <c r="K1108" t="s">
        <v>246</v>
      </c>
    </row>
    <row r="1109" spans="1:11" ht="14.5" customHeight="1" x14ac:dyDescent="0.35">
      <c r="A1109" t="s">
        <v>1139</v>
      </c>
      <c r="B1109">
        <v>1965</v>
      </c>
      <c r="C1109" t="s">
        <v>14</v>
      </c>
      <c r="D1109">
        <v>9</v>
      </c>
      <c r="E1109" s="7">
        <f t="shared" si="34"/>
        <v>24055</v>
      </c>
      <c r="F1109" s="7" t="str">
        <f t="shared" si="35"/>
        <v>57Years</v>
      </c>
      <c r="G1109">
        <v>0</v>
      </c>
      <c r="H1109" s="14">
        <v>9095.94</v>
      </c>
      <c r="I1109" t="s">
        <v>11</v>
      </c>
      <c r="J1109" t="s">
        <v>15</v>
      </c>
      <c r="K1109" t="s">
        <v>41</v>
      </c>
    </row>
    <row r="1110" spans="1:11" ht="14.5" customHeight="1" x14ac:dyDescent="0.35">
      <c r="A1110" t="s">
        <v>1140</v>
      </c>
      <c r="B1110">
        <v>1977</v>
      </c>
      <c r="C1110" t="s">
        <v>29</v>
      </c>
      <c r="D1110">
        <v>2</v>
      </c>
      <c r="E1110" s="7">
        <f t="shared" si="34"/>
        <v>28461</v>
      </c>
      <c r="F1110" s="7" t="str">
        <f t="shared" si="35"/>
        <v>45Years</v>
      </c>
      <c r="G1110">
        <v>3</v>
      </c>
      <c r="H1110" s="14">
        <v>9101.7999999999993</v>
      </c>
      <c r="I1110" t="s">
        <v>10</v>
      </c>
      <c r="J1110" t="s">
        <v>15</v>
      </c>
      <c r="K1110" t="s">
        <v>41</v>
      </c>
    </row>
    <row r="1111" spans="1:11" ht="14.5" customHeight="1" x14ac:dyDescent="0.35">
      <c r="A1111" t="s">
        <v>1141</v>
      </c>
      <c r="B1111">
        <v>1970</v>
      </c>
      <c r="C1111" t="s">
        <v>34</v>
      </c>
      <c r="D1111">
        <v>12</v>
      </c>
      <c r="E1111" s="7">
        <f t="shared" si="34"/>
        <v>25792</v>
      </c>
      <c r="F1111" s="7" t="str">
        <f t="shared" si="35"/>
        <v>52Years</v>
      </c>
      <c r="G1111">
        <v>0</v>
      </c>
      <c r="H1111" s="14">
        <v>9140.9500000000007</v>
      </c>
      <c r="I1111" t="s">
        <v>11</v>
      </c>
      <c r="J1111" t="s">
        <v>11</v>
      </c>
      <c r="K1111" t="s">
        <v>12</v>
      </c>
    </row>
    <row r="1112" spans="1:11" ht="14.5" customHeight="1" x14ac:dyDescent="0.35">
      <c r="A1112" t="s">
        <v>1142</v>
      </c>
      <c r="B1112">
        <v>1970</v>
      </c>
      <c r="C1112" t="s">
        <v>36</v>
      </c>
      <c r="D1112">
        <v>18</v>
      </c>
      <c r="E1112" s="7">
        <f t="shared" si="34"/>
        <v>25859</v>
      </c>
      <c r="F1112" s="7" t="str">
        <f t="shared" si="35"/>
        <v>52Years</v>
      </c>
      <c r="G1112">
        <v>0</v>
      </c>
      <c r="H1112" s="14">
        <v>9144.57</v>
      </c>
      <c r="I1112" t="s">
        <v>11</v>
      </c>
      <c r="J1112" t="s">
        <v>10</v>
      </c>
      <c r="K1112" t="s">
        <v>41</v>
      </c>
    </row>
    <row r="1113" spans="1:11" ht="14.5" customHeight="1" x14ac:dyDescent="0.35">
      <c r="A1113" t="s">
        <v>1143</v>
      </c>
      <c r="B1113">
        <v>1982</v>
      </c>
      <c r="C1113" t="s">
        <v>29</v>
      </c>
      <c r="D1113">
        <v>8</v>
      </c>
      <c r="E1113" s="7">
        <f t="shared" si="34"/>
        <v>30293</v>
      </c>
      <c r="F1113" s="7" t="str">
        <f t="shared" si="35"/>
        <v>40Years</v>
      </c>
      <c r="G1113">
        <v>3</v>
      </c>
      <c r="H1113" s="14">
        <v>9147.5</v>
      </c>
      <c r="I1113" t="s">
        <v>10</v>
      </c>
      <c r="J1113" t="s">
        <v>15</v>
      </c>
      <c r="K1113" t="s">
        <v>22</v>
      </c>
    </row>
    <row r="1114" spans="1:11" ht="14.5" customHeight="1" x14ac:dyDescent="0.35">
      <c r="A1114" t="s">
        <v>1144</v>
      </c>
      <c r="B1114">
        <v>1990</v>
      </c>
      <c r="C1114" t="s">
        <v>34</v>
      </c>
      <c r="D1114">
        <v>23</v>
      </c>
      <c r="E1114" s="7">
        <f t="shared" si="34"/>
        <v>33108</v>
      </c>
      <c r="F1114" s="7" t="str">
        <f t="shared" si="35"/>
        <v>32Years</v>
      </c>
      <c r="G1114">
        <v>3</v>
      </c>
      <c r="H1114" s="14">
        <v>9159.51</v>
      </c>
      <c r="I1114" t="s">
        <v>10</v>
      </c>
      <c r="J1114" t="s">
        <v>10</v>
      </c>
      <c r="K1114" t="s">
        <v>299</v>
      </c>
    </row>
    <row r="1115" spans="1:11" ht="14.5" customHeight="1" x14ac:dyDescent="0.35">
      <c r="A1115" t="s">
        <v>1145</v>
      </c>
      <c r="B1115">
        <v>1970</v>
      </c>
      <c r="C1115" t="s">
        <v>36</v>
      </c>
      <c r="D1115">
        <v>24</v>
      </c>
      <c r="E1115" s="7">
        <f t="shared" si="34"/>
        <v>25865</v>
      </c>
      <c r="F1115" s="7" t="str">
        <f t="shared" si="35"/>
        <v>52Years</v>
      </c>
      <c r="G1115">
        <v>0</v>
      </c>
      <c r="H1115" s="14">
        <v>9171.75</v>
      </c>
      <c r="I1115" t="s">
        <v>10</v>
      </c>
      <c r="J1115" t="s">
        <v>10</v>
      </c>
      <c r="K1115" t="s">
        <v>22</v>
      </c>
    </row>
    <row r="1116" spans="1:11" ht="14.5" customHeight="1" x14ac:dyDescent="0.35">
      <c r="A1116" t="s">
        <v>1146</v>
      </c>
      <c r="B1116">
        <v>1971</v>
      </c>
      <c r="C1116" t="s">
        <v>29</v>
      </c>
      <c r="D1116">
        <v>29</v>
      </c>
      <c r="E1116" s="7">
        <f t="shared" si="34"/>
        <v>26296</v>
      </c>
      <c r="F1116" s="7" t="str">
        <f t="shared" si="35"/>
        <v>51Years</v>
      </c>
      <c r="G1116">
        <v>0</v>
      </c>
      <c r="H1116" s="14">
        <v>9174.14</v>
      </c>
      <c r="I1116" t="s">
        <v>11</v>
      </c>
      <c r="J1116" t="s">
        <v>15</v>
      </c>
      <c r="K1116" t="s">
        <v>22</v>
      </c>
    </row>
    <row r="1117" spans="1:11" ht="14.5" customHeight="1" x14ac:dyDescent="0.35">
      <c r="A1117" t="s">
        <v>1147</v>
      </c>
      <c r="B1117">
        <v>1973</v>
      </c>
      <c r="C1117" t="s">
        <v>29</v>
      </c>
      <c r="D1117">
        <v>25</v>
      </c>
      <c r="E1117" s="7">
        <f t="shared" si="34"/>
        <v>27023</v>
      </c>
      <c r="F1117" s="7" t="str">
        <f t="shared" si="35"/>
        <v>49Years</v>
      </c>
      <c r="G1117">
        <v>1</v>
      </c>
      <c r="H1117" s="14">
        <v>9182.17</v>
      </c>
      <c r="I1117" t="s">
        <v>10</v>
      </c>
      <c r="J1117" t="s">
        <v>11</v>
      </c>
      <c r="K1117" t="s">
        <v>41</v>
      </c>
    </row>
    <row r="1118" spans="1:11" ht="14.5" customHeight="1" x14ac:dyDescent="0.35">
      <c r="A1118" t="s">
        <v>1148</v>
      </c>
      <c r="B1118">
        <v>1976</v>
      </c>
      <c r="C1118" t="s">
        <v>19</v>
      </c>
      <c r="D1118">
        <v>10</v>
      </c>
      <c r="E1118" s="7">
        <f t="shared" si="34"/>
        <v>28013</v>
      </c>
      <c r="F1118" s="7" t="str">
        <f t="shared" si="35"/>
        <v>46Years</v>
      </c>
      <c r="G1118">
        <v>2</v>
      </c>
      <c r="H1118" s="14">
        <v>9193.84</v>
      </c>
      <c r="I1118" t="s">
        <v>10</v>
      </c>
      <c r="J1118" t="s">
        <v>15</v>
      </c>
      <c r="K1118" t="s">
        <v>22</v>
      </c>
    </row>
    <row r="1119" spans="1:11" ht="14.5" customHeight="1" x14ac:dyDescent="0.35">
      <c r="A1119" t="s">
        <v>1149</v>
      </c>
      <c r="B1119">
        <v>1986</v>
      </c>
      <c r="C1119" t="s">
        <v>29</v>
      </c>
      <c r="D1119">
        <v>25</v>
      </c>
      <c r="E1119" s="7">
        <f t="shared" si="34"/>
        <v>31771</v>
      </c>
      <c r="F1119" s="7" t="str">
        <f t="shared" si="35"/>
        <v>36Years</v>
      </c>
      <c r="G1119">
        <v>3</v>
      </c>
      <c r="H1119" s="14">
        <v>9210.06</v>
      </c>
      <c r="I1119" t="s">
        <v>10</v>
      </c>
      <c r="J1119" t="s">
        <v>11</v>
      </c>
      <c r="K1119" t="s">
        <v>299</v>
      </c>
    </row>
    <row r="1120" spans="1:11" ht="14.5" customHeight="1" x14ac:dyDescent="0.35">
      <c r="A1120" t="s">
        <v>1150</v>
      </c>
      <c r="B1120">
        <v>1981</v>
      </c>
      <c r="C1120" t="s">
        <v>29</v>
      </c>
      <c r="D1120">
        <v>5</v>
      </c>
      <c r="E1120" s="7">
        <f t="shared" si="34"/>
        <v>29925</v>
      </c>
      <c r="F1120" s="7" t="str">
        <f t="shared" si="35"/>
        <v>41Years</v>
      </c>
      <c r="G1120">
        <v>5</v>
      </c>
      <c r="H1120" s="14">
        <v>9222.4</v>
      </c>
      <c r="I1120" t="s">
        <v>10</v>
      </c>
      <c r="J1120" t="s">
        <v>11</v>
      </c>
      <c r="K1120" t="s">
        <v>165</v>
      </c>
    </row>
    <row r="1121" spans="1:11" ht="14.5" customHeight="1" x14ac:dyDescent="0.35">
      <c r="A1121" t="s">
        <v>1151</v>
      </c>
      <c r="B1121">
        <v>1975</v>
      </c>
      <c r="C1121" t="s">
        <v>29</v>
      </c>
      <c r="D1121">
        <v>6</v>
      </c>
      <c r="E1121" s="7">
        <f t="shared" si="34"/>
        <v>27734</v>
      </c>
      <c r="F1121" s="7" t="str">
        <f t="shared" si="35"/>
        <v>47Years</v>
      </c>
      <c r="G1121">
        <v>2</v>
      </c>
      <c r="H1121" s="14">
        <v>9225.26</v>
      </c>
      <c r="I1121" t="s">
        <v>11</v>
      </c>
      <c r="J1121" t="s">
        <v>11</v>
      </c>
      <c r="K1121" t="s">
        <v>163</v>
      </c>
    </row>
    <row r="1122" spans="1:11" ht="14.5" customHeight="1" x14ac:dyDescent="0.35">
      <c r="A1122" t="s">
        <v>1152</v>
      </c>
      <c r="B1122">
        <v>1980</v>
      </c>
      <c r="C1122" t="s">
        <v>36</v>
      </c>
      <c r="D1122">
        <v>5</v>
      </c>
      <c r="E1122" s="7">
        <f t="shared" si="34"/>
        <v>29499</v>
      </c>
      <c r="F1122" s="7" t="str">
        <f t="shared" si="35"/>
        <v>42Years</v>
      </c>
      <c r="G1122">
        <v>2</v>
      </c>
      <c r="H1122" s="14">
        <v>9247.94</v>
      </c>
      <c r="I1122" t="s">
        <v>10</v>
      </c>
      <c r="J1122" t="s">
        <v>15</v>
      </c>
      <c r="K1122" t="s">
        <v>299</v>
      </c>
    </row>
    <row r="1123" spans="1:11" ht="14.5" customHeight="1" x14ac:dyDescent="0.35">
      <c r="A1123" t="s">
        <v>1153</v>
      </c>
      <c r="B1123">
        <v>1974</v>
      </c>
      <c r="C1123" t="s">
        <v>34</v>
      </c>
      <c r="D1123">
        <v>21</v>
      </c>
      <c r="E1123" s="7">
        <f t="shared" si="34"/>
        <v>27262</v>
      </c>
      <c r="F1123" s="7" t="str">
        <f t="shared" si="35"/>
        <v>48Years</v>
      </c>
      <c r="G1123">
        <v>1</v>
      </c>
      <c r="H1123" s="14">
        <v>9249.5</v>
      </c>
      <c r="I1123" t="s">
        <v>10</v>
      </c>
      <c r="J1123" t="s">
        <v>15</v>
      </c>
      <c r="K1123" t="s">
        <v>22</v>
      </c>
    </row>
    <row r="1124" spans="1:11" ht="14.5" customHeight="1" x14ac:dyDescent="0.35">
      <c r="A1124" t="s">
        <v>1154</v>
      </c>
      <c r="B1124">
        <v>1971</v>
      </c>
      <c r="C1124" t="s">
        <v>34</v>
      </c>
      <c r="D1124">
        <v>6</v>
      </c>
      <c r="E1124" s="7">
        <f t="shared" si="34"/>
        <v>26151</v>
      </c>
      <c r="F1124" s="7" t="str">
        <f t="shared" si="35"/>
        <v>51Years</v>
      </c>
      <c r="G1124">
        <v>0</v>
      </c>
      <c r="H1124" s="14">
        <v>9264.7999999999993</v>
      </c>
      <c r="I1124" t="s">
        <v>10</v>
      </c>
      <c r="J1124" t="s">
        <v>15</v>
      </c>
      <c r="K1124" t="s">
        <v>41</v>
      </c>
    </row>
    <row r="1125" spans="1:11" ht="14.5" customHeight="1" x14ac:dyDescent="0.35">
      <c r="A1125" t="s">
        <v>1155</v>
      </c>
      <c r="B1125">
        <v>1973</v>
      </c>
      <c r="C1125" t="s">
        <v>36</v>
      </c>
      <c r="D1125">
        <v>27</v>
      </c>
      <c r="E1125" s="7">
        <f t="shared" si="34"/>
        <v>26964</v>
      </c>
      <c r="F1125" s="7" t="str">
        <f t="shared" si="35"/>
        <v>49Years</v>
      </c>
      <c r="G1125">
        <v>1</v>
      </c>
      <c r="H1125" s="14">
        <v>9282.48</v>
      </c>
      <c r="I1125" t="s">
        <v>11</v>
      </c>
      <c r="J1125" t="s">
        <v>10</v>
      </c>
      <c r="K1125" t="s">
        <v>167</v>
      </c>
    </row>
    <row r="1126" spans="1:11" ht="14.5" customHeight="1" x14ac:dyDescent="0.35">
      <c r="A1126" t="s">
        <v>1156</v>
      </c>
      <c r="B1126">
        <v>1971</v>
      </c>
      <c r="C1126" t="s">
        <v>9</v>
      </c>
      <c r="D1126">
        <v>2</v>
      </c>
      <c r="E1126" s="7">
        <f t="shared" si="34"/>
        <v>26116</v>
      </c>
      <c r="F1126" s="7" t="str">
        <f t="shared" si="35"/>
        <v>51Years</v>
      </c>
      <c r="G1126">
        <v>0</v>
      </c>
      <c r="H1126" s="14">
        <v>9283.56</v>
      </c>
      <c r="I1126" t="s">
        <v>10</v>
      </c>
      <c r="J1126" t="s">
        <v>11</v>
      </c>
      <c r="K1126" t="s">
        <v>12</v>
      </c>
    </row>
    <row r="1127" spans="1:11" ht="14.5" customHeight="1" x14ac:dyDescent="0.35">
      <c r="A1127" t="s">
        <v>1157</v>
      </c>
      <c r="B1127">
        <v>1969</v>
      </c>
      <c r="C1127" t="s">
        <v>14</v>
      </c>
      <c r="D1127">
        <v>26</v>
      </c>
      <c r="E1127" s="7">
        <f t="shared" si="34"/>
        <v>25533</v>
      </c>
      <c r="F1127" s="7" t="str">
        <f t="shared" si="35"/>
        <v>53Years</v>
      </c>
      <c r="G1127">
        <v>0</v>
      </c>
      <c r="H1127" s="14">
        <v>9285.8700000000008</v>
      </c>
      <c r="I1127" t="s">
        <v>10</v>
      </c>
      <c r="J1127" t="s">
        <v>11</v>
      </c>
      <c r="K1127" t="s">
        <v>12</v>
      </c>
    </row>
    <row r="1128" spans="1:11" ht="14.5" customHeight="1" x14ac:dyDescent="0.35">
      <c r="A1128" t="s">
        <v>1158</v>
      </c>
      <c r="B1128">
        <v>1973</v>
      </c>
      <c r="C1128" t="s">
        <v>36</v>
      </c>
      <c r="D1128">
        <v>16</v>
      </c>
      <c r="E1128" s="7">
        <f t="shared" si="34"/>
        <v>26953</v>
      </c>
      <c r="F1128" s="7" t="str">
        <f t="shared" si="35"/>
        <v>49Years</v>
      </c>
      <c r="G1128">
        <v>1</v>
      </c>
      <c r="H1128" s="14">
        <v>9288.0300000000007</v>
      </c>
      <c r="I1128" t="s">
        <v>10</v>
      </c>
      <c r="J1128" t="s">
        <v>11</v>
      </c>
      <c r="K1128" t="s">
        <v>169</v>
      </c>
    </row>
    <row r="1129" spans="1:11" ht="14.5" customHeight="1" x14ac:dyDescent="0.35">
      <c r="A1129" t="s">
        <v>1159</v>
      </c>
      <c r="B1129">
        <v>1973</v>
      </c>
      <c r="C1129" t="s">
        <v>19</v>
      </c>
      <c r="D1129">
        <v>18</v>
      </c>
      <c r="E1129" s="7">
        <f t="shared" si="34"/>
        <v>26925</v>
      </c>
      <c r="F1129" s="7" t="str">
        <f t="shared" si="35"/>
        <v>49Years</v>
      </c>
      <c r="G1129">
        <v>1</v>
      </c>
      <c r="H1129" s="14">
        <v>9290.14</v>
      </c>
      <c r="I1129" t="s">
        <v>11</v>
      </c>
      <c r="J1129" t="s">
        <v>11</v>
      </c>
      <c r="K1129" t="s">
        <v>167</v>
      </c>
    </row>
    <row r="1130" spans="1:11" ht="14.5" customHeight="1" x14ac:dyDescent="0.35">
      <c r="A1130" t="s">
        <v>1160</v>
      </c>
      <c r="B1130">
        <v>1976</v>
      </c>
      <c r="C1130" t="s">
        <v>14</v>
      </c>
      <c r="D1130">
        <v>3</v>
      </c>
      <c r="E1130" s="7">
        <f t="shared" si="34"/>
        <v>28067</v>
      </c>
      <c r="F1130" s="7" t="str">
        <f t="shared" si="35"/>
        <v>46Years</v>
      </c>
      <c r="G1130">
        <v>3</v>
      </c>
      <c r="H1130" s="14">
        <v>9301.89</v>
      </c>
      <c r="I1130" t="s">
        <v>10</v>
      </c>
      <c r="J1130" t="s">
        <v>15</v>
      </c>
      <c r="K1130" t="s">
        <v>22</v>
      </c>
    </row>
    <row r="1131" spans="1:11" ht="14.5" customHeight="1" x14ac:dyDescent="0.35">
      <c r="A1131" t="s">
        <v>1161</v>
      </c>
      <c r="B1131">
        <v>1973</v>
      </c>
      <c r="C1131" t="s">
        <v>36</v>
      </c>
      <c r="D1131">
        <v>16</v>
      </c>
      <c r="E1131" s="7">
        <f t="shared" si="34"/>
        <v>26953</v>
      </c>
      <c r="F1131" s="7" t="str">
        <f t="shared" si="35"/>
        <v>49Years</v>
      </c>
      <c r="G1131">
        <v>2</v>
      </c>
      <c r="H1131" s="14">
        <v>9304.7000000000007</v>
      </c>
      <c r="I1131" t="s">
        <v>11</v>
      </c>
      <c r="J1131" t="s">
        <v>11</v>
      </c>
      <c r="K1131" t="s">
        <v>12</v>
      </c>
    </row>
    <row r="1132" spans="1:11" ht="14.5" customHeight="1" x14ac:dyDescent="0.35">
      <c r="A1132" t="s">
        <v>1162</v>
      </c>
      <c r="B1132">
        <v>1963</v>
      </c>
      <c r="C1132" t="s">
        <v>17</v>
      </c>
      <c r="D1132">
        <v>8</v>
      </c>
      <c r="E1132" s="7">
        <f t="shared" si="34"/>
        <v>23170</v>
      </c>
      <c r="F1132" s="7" t="str">
        <f t="shared" si="35"/>
        <v>60Years</v>
      </c>
      <c r="G1132">
        <v>0</v>
      </c>
      <c r="H1132" s="14">
        <v>9310.81</v>
      </c>
      <c r="I1132" t="s">
        <v>11</v>
      </c>
      <c r="J1132" t="s">
        <v>15</v>
      </c>
      <c r="K1132" t="s">
        <v>12</v>
      </c>
    </row>
    <row r="1133" spans="1:11" ht="14.5" customHeight="1" x14ac:dyDescent="0.35">
      <c r="A1133" t="s">
        <v>1163</v>
      </c>
      <c r="B1133">
        <v>1977</v>
      </c>
      <c r="C1133" t="s">
        <v>36</v>
      </c>
      <c r="D1133">
        <v>12</v>
      </c>
      <c r="E1133" s="7">
        <f t="shared" si="34"/>
        <v>28410</v>
      </c>
      <c r="F1133" s="7" t="str">
        <f t="shared" si="35"/>
        <v>45Years</v>
      </c>
      <c r="G1133">
        <v>2</v>
      </c>
      <c r="H1133" s="14">
        <v>9315.41</v>
      </c>
      <c r="I1133" t="s">
        <v>10</v>
      </c>
      <c r="J1133" t="s">
        <v>15</v>
      </c>
      <c r="K1133" t="s">
        <v>246</v>
      </c>
    </row>
    <row r="1134" spans="1:11" ht="14.5" customHeight="1" x14ac:dyDescent="0.35">
      <c r="A1134" t="s">
        <v>1164</v>
      </c>
      <c r="B1134">
        <v>1988</v>
      </c>
      <c r="C1134" t="s">
        <v>9</v>
      </c>
      <c r="D1134">
        <v>9</v>
      </c>
      <c r="E1134" s="7">
        <f t="shared" si="34"/>
        <v>32333</v>
      </c>
      <c r="F1134" s="7" t="str">
        <f t="shared" si="35"/>
        <v>34Years</v>
      </c>
      <c r="G1134">
        <v>3</v>
      </c>
      <c r="H1134" s="14">
        <v>9320.26</v>
      </c>
      <c r="I1134" t="s">
        <v>10</v>
      </c>
      <c r="J1134" t="s">
        <v>15</v>
      </c>
      <c r="K1134" t="s">
        <v>22</v>
      </c>
    </row>
    <row r="1135" spans="1:11" ht="14.5" customHeight="1" x14ac:dyDescent="0.35">
      <c r="A1135" t="s">
        <v>1165</v>
      </c>
      <c r="B1135">
        <v>1996</v>
      </c>
      <c r="C1135" t="s">
        <v>36</v>
      </c>
      <c r="D1135">
        <v>12</v>
      </c>
      <c r="E1135" s="7">
        <f t="shared" si="34"/>
        <v>35350</v>
      </c>
      <c r="F1135" s="7" t="str">
        <f t="shared" si="35"/>
        <v>26Years</v>
      </c>
      <c r="G1135">
        <v>0</v>
      </c>
      <c r="H1135" s="14">
        <v>9338.61</v>
      </c>
      <c r="I1135" t="s">
        <v>10</v>
      </c>
      <c r="J1135" t="s">
        <v>15</v>
      </c>
      <c r="K1135" t="s">
        <v>534</v>
      </c>
    </row>
    <row r="1136" spans="1:11" ht="14.5" customHeight="1" x14ac:dyDescent="0.35">
      <c r="A1136" t="s">
        <v>1166</v>
      </c>
      <c r="B1136">
        <v>1988</v>
      </c>
      <c r="C1136" t="s">
        <v>9</v>
      </c>
      <c r="D1136">
        <v>1</v>
      </c>
      <c r="E1136" s="7">
        <f t="shared" si="34"/>
        <v>32325</v>
      </c>
      <c r="F1136" s="7" t="str">
        <f t="shared" si="35"/>
        <v>34Years</v>
      </c>
      <c r="G1136">
        <v>3</v>
      </c>
      <c r="H1136" s="14">
        <v>9344.2000000000007</v>
      </c>
      <c r="I1136" t="s">
        <v>10</v>
      </c>
      <c r="J1136" t="s">
        <v>15</v>
      </c>
      <c r="K1136" t="s">
        <v>299</v>
      </c>
    </row>
    <row r="1137" spans="1:11" ht="14.5" customHeight="1" x14ac:dyDescent="0.35">
      <c r="A1137" t="s">
        <v>1167</v>
      </c>
      <c r="B1137">
        <v>1971</v>
      </c>
      <c r="C1137" t="s">
        <v>36</v>
      </c>
      <c r="D1137">
        <v>8</v>
      </c>
      <c r="E1137" s="7">
        <f t="shared" si="34"/>
        <v>26214</v>
      </c>
      <c r="F1137" s="7" t="str">
        <f t="shared" si="35"/>
        <v>51Years</v>
      </c>
      <c r="G1137">
        <v>0</v>
      </c>
      <c r="H1137" s="14">
        <v>9361.33</v>
      </c>
      <c r="I1137" t="s">
        <v>11</v>
      </c>
      <c r="J1137" t="s">
        <v>15</v>
      </c>
      <c r="K1137" t="s">
        <v>167</v>
      </c>
    </row>
    <row r="1138" spans="1:11" ht="14.5" customHeight="1" x14ac:dyDescent="0.35">
      <c r="A1138" t="s">
        <v>1168</v>
      </c>
      <c r="B1138">
        <v>1969</v>
      </c>
      <c r="C1138" t="s">
        <v>14</v>
      </c>
      <c r="D1138">
        <v>24</v>
      </c>
      <c r="E1138" s="7">
        <f t="shared" si="34"/>
        <v>25531</v>
      </c>
      <c r="F1138" s="7" t="str">
        <f t="shared" si="35"/>
        <v>53Years</v>
      </c>
      <c r="G1138">
        <v>0</v>
      </c>
      <c r="H1138" s="14">
        <v>9377.4500000000007</v>
      </c>
      <c r="I1138" t="s">
        <v>10</v>
      </c>
      <c r="J1138" t="s">
        <v>11</v>
      </c>
      <c r="K1138" t="s">
        <v>12</v>
      </c>
    </row>
    <row r="1139" spans="1:11" ht="14.5" customHeight="1" x14ac:dyDescent="0.35">
      <c r="A1139" t="s">
        <v>1169</v>
      </c>
      <c r="B1139">
        <v>1971</v>
      </c>
      <c r="C1139" t="s">
        <v>14</v>
      </c>
      <c r="D1139">
        <v>26</v>
      </c>
      <c r="E1139" s="7">
        <f t="shared" si="34"/>
        <v>26263</v>
      </c>
      <c r="F1139" s="7" t="str">
        <f t="shared" si="35"/>
        <v>51Years</v>
      </c>
      <c r="G1139">
        <v>1</v>
      </c>
      <c r="H1139" s="14">
        <v>9377.9</v>
      </c>
      <c r="I1139" t="s">
        <v>10</v>
      </c>
      <c r="J1139" t="s">
        <v>15</v>
      </c>
      <c r="K1139" t="s">
        <v>12</v>
      </c>
    </row>
    <row r="1140" spans="1:11" ht="14.5" customHeight="1" x14ac:dyDescent="0.35">
      <c r="A1140" t="s">
        <v>1170</v>
      </c>
      <c r="B1140">
        <v>1975</v>
      </c>
      <c r="C1140" t="s">
        <v>29</v>
      </c>
      <c r="D1140">
        <v>2</v>
      </c>
      <c r="E1140" s="7">
        <f t="shared" si="34"/>
        <v>27730</v>
      </c>
      <c r="F1140" s="7" t="str">
        <f t="shared" si="35"/>
        <v>47Years</v>
      </c>
      <c r="G1140">
        <v>1</v>
      </c>
      <c r="H1140" s="14">
        <v>9380.75</v>
      </c>
      <c r="I1140" t="s">
        <v>10</v>
      </c>
      <c r="J1140" t="s">
        <v>10</v>
      </c>
      <c r="K1140" t="s">
        <v>246</v>
      </c>
    </row>
    <row r="1141" spans="1:11" ht="14.5" customHeight="1" x14ac:dyDescent="0.35">
      <c r="A1141" t="s">
        <v>1171</v>
      </c>
      <c r="B1141">
        <v>1971</v>
      </c>
      <c r="C1141" t="s">
        <v>29</v>
      </c>
      <c r="D1141">
        <v>29</v>
      </c>
      <c r="E1141" s="7">
        <f t="shared" si="34"/>
        <v>26296</v>
      </c>
      <c r="F1141" s="7" t="str">
        <f t="shared" si="35"/>
        <v>51Years</v>
      </c>
      <c r="G1141">
        <v>1</v>
      </c>
      <c r="H1141" s="14">
        <v>9386.16</v>
      </c>
      <c r="I1141" t="s">
        <v>11</v>
      </c>
      <c r="J1141" t="s">
        <v>10</v>
      </c>
      <c r="K1141" t="s">
        <v>12</v>
      </c>
    </row>
    <row r="1142" spans="1:11" ht="14.5" customHeight="1" x14ac:dyDescent="0.35">
      <c r="A1142" t="s">
        <v>1172</v>
      </c>
      <c r="B1142">
        <v>1971</v>
      </c>
      <c r="C1142" t="s">
        <v>36</v>
      </c>
      <c r="D1142">
        <v>20</v>
      </c>
      <c r="E1142" s="7">
        <f t="shared" si="34"/>
        <v>26226</v>
      </c>
      <c r="F1142" s="7" t="str">
        <f t="shared" si="35"/>
        <v>51Years</v>
      </c>
      <c r="G1142">
        <v>1</v>
      </c>
      <c r="H1142" s="14">
        <v>9391.35</v>
      </c>
      <c r="I1142" t="s">
        <v>11</v>
      </c>
      <c r="J1142" t="s">
        <v>11</v>
      </c>
      <c r="K1142" t="s">
        <v>41</v>
      </c>
    </row>
    <row r="1143" spans="1:11" ht="14.5" customHeight="1" x14ac:dyDescent="0.35">
      <c r="A1143" t="s">
        <v>1173</v>
      </c>
      <c r="B1143">
        <v>1976</v>
      </c>
      <c r="C1143" t="s">
        <v>36</v>
      </c>
      <c r="D1143">
        <v>17</v>
      </c>
      <c r="E1143" s="7">
        <f t="shared" si="34"/>
        <v>28050</v>
      </c>
      <c r="F1143" s="7" t="str">
        <f t="shared" si="35"/>
        <v>46Years</v>
      </c>
      <c r="G1143">
        <v>2</v>
      </c>
      <c r="H1143" s="14">
        <v>9411.01</v>
      </c>
      <c r="I1143" t="s">
        <v>10</v>
      </c>
      <c r="J1143" t="s">
        <v>11</v>
      </c>
      <c r="K1143" t="s">
        <v>246</v>
      </c>
    </row>
    <row r="1144" spans="1:11" ht="14.5" customHeight="1" x14ac:dyDescent="0.35">
      <c r="A1144" t="s">
        <v>1174</v>
      </c>
      <c r="B1144">
        <v>1976</v>
      </c>
      <c r="C1144" t="s">
        <v>36</v>
      </c>
      <c r="D1144">
        <v>30</v>
      </c>
      <c r="E1144" s="7">
        <f t="shared" si="34"/>
        <v>28063</v>
      </c>
      <c r="F1144" s="7" t="str">
        <f t="shared" si="35"/>
        <v>46Years</v>
      </c>
      <c r="G1144">
        <v>3</v>
      </c>
      <c r="H1144" s="14">
        <v>9414.92</v>
      </c>
      <c r="I1144" t="s">
        <v>10</v>
      </c>
      <c r="J1144" t="s">
        <v>10</v>
      </c>
      <c r="K1144" t="s">
        <v>41</v>
      </c>
    </row>
    <row r="1145" spans="1:11" ht="14.5" customHeight="1" x14ac:dyDescent="0.35">
      <c r="A1145" t="s">
        <v>1175</v>
      </c>
      <c r="B1145">
        <v>1976</v>
      </c>
      <c r="C1145" t="s">
        <v>14</v>
      </c>
      <c r="D1145">
        <v>3</v>
      </c>
      <c r="E1145" s="7">
        <f t="shared" si="34"/>
        <v>28067</v>
      </c>
      <c r="F1145" s="7" t="str">
        <f t="shared" si="35"/>
        <v>46Years</v>
      </c>
      <c r="G1145">
        <v>2</v>
      </c>
      <c r="H1145" s="14">
        <v>9432.93</v>
      </c>
      <c r="I1145" t="s">
        <v>10</v>
      </c>
      <c r="J1145" t="s">
        <v>15</v>
      </c>
      <c r="K1145" t="s">
        <v>246</v>
      </c>
    </row>
    <row r="1146" spans="1:11" ht="14.5" customHeight="1" x14ac:dyDescent="0.35">
      <c r="A1146" t="s">
        <v>1176</v>
      </c>
      <c r="B1146">
        <v>1974</v>
      </c>
      <c r="C1146" t="s">
        <v>14</v>
      </c>
      <c r="D1146">
        <v>27</v>
      </c>
      <c r="E1146" s="7">
        <f t="shared" si="34"/>
        <v>27360</v>
      </c>
      <c r="F1146" s="7" t="str">
        <f t="shared" si="35"/>
        <v>48Years</v>
      </c>
      <c r="G1146">
        <v>1</v>
      </c>
      <c r="H1146" s="14">
        <v>9447.25</v>
      </c>
      <c r="I1146" t="s">
        <v>10</v>
      </c>
      <c r="J1146" t="s">
        <v>15</v>
      </c>
      <c r="K1146" t="s">
        <v>246</v>
      </c>
    </row>
    <row r="1147" spans="1:11" ht="14.5" customHeight="1" x14ac:dyDescent="0.35">
      <c r="A1147" t="s">
        <v>1177</v>
      </c>
      <c r="B1147">
        <v>1974</v>
      </c>
      <c r="C1147" t="s">
        <v>17</v>
      </c>
      <c r="D1147">
        <v>8</v>
      </c>
      <c r="E1147" s="7">
        <f t="shared" si="34"/>
        <v>27188</v>
      </c>
      <c r="F1147" s="7" t="str">
        <f t="shared" si="35"/>
        <v>49Years</v>
      </c>
      <c r="G1147">
        <v>1</v>
      </c>
      <c r="H1147" s="14">
        <v>9447.3799999999992</v>
      </c>
      <c r="I1147" t="s">
        <v>10</v>
      </c>
      <c r="J1147" t="s">
        <v>11</v>
      </c>
      <c r="K1147" t="s">
        <v>246</v>
      </c>
    </row>
    <row r="1148" spans="1:11" ht="14.5" customHeight="1" x14ac:dyDescent="0.35">
      <c r="A1148" t="s">
        <v>1178</v>
      </c>
      <c r="B1148">
        <v>1987</v>
      </c>
      <c r="C1148" t="s">
        <v>14</v>
      </c>
      <c r="D1148">
        <v>14</v>
      </c>
      <c r="E1148" s="7">
        <f t="shared" si="34"/>
        <v>32095</v>
      </c>
      <c r="F1148" s="7" t="str">
        <f t="shared" si="35"/>
        <v>35Years</v>
      </c>
      <c r="G1148">
        <v>3</v>
      </c>
      <c r="H1148" s="14">
        <v>9448.42</v>
      </c>
      <c r="I1148" t="s">
        <v>10</v>
      </c>
      <c r="J1148" t="s">
        <v>11</v>
      </c>
      <c r="K1148" t="s">
        <v>299</v>
      </c>
    </row>
    <row r="1149" spans="1:11" ht="14.5" customHeight="1" x14ac:dyDescent="0.35">
      <c r="A1149" t="s">
        <v>1179</v>
      </c>
      <c r="B1149">
        <v>1979</v>
      </c>
      <c r="C1149" t="s">
        <v>9</v>
      </c>
      <c r="D1149">
        <v>17</v>
      </c>
      <c r="E1149" s="7">
        <f t="shared" si="34"/>
        <v>29053</v>
      </c>
      <c r="F1149" s="7" t="str">
        <f t="shared" si="35"/>
        <v>43Years</v>
      </c>
      <c r="G1149">
        <v>2</v>
      </c>
      <c r="H1149" s="14">
        <v>9453.92</v>
      </c>
      <c r="I1149" t="s">
        <v>10</v>
      </c>
      <c r="J1149" t="s">
        <v>10</v>
      </c>
      <c r="K1149" t="s">
        <v>299</v>
      </c>
    </row>
    <row r="1150" spans="1:11" ht="14.5" customHeight="1" x14ac:dyDescent="0.35">
      <c r="A1150" t="s">
        <v>1180</v>
      </c>
      <c r="B1150">
        <v>1969</v>
      </c>
      <c r="C1150" t="s">
        <v>17</v>
      </c>
      <c r="D1150">
        <v>4</v>
      </c>
      <c r="E1150" s="7">
        <f t="shared" si="34"/>
        <v>25358</v>
      </c>
      <c r="F1150" s="7" t="str">
        <f t="shared" si="35"/>
        <v>54Years</v>
      </c>
      <c r="G1150">
        <v>0</v>
      </c>
      <c r="H1150" s="14">
        <v>9487.64</v>
      </c>
      <c r="I1150" t="s">
        <v>10</v>
      </c>
      <c r="J1150" t="s">
        <v>10</v>
      </c>
      <c r="K1150" t="s">
        <v>12</v>
      </c>
    </row>
    <row r="1151" spans="1:11" ht="14.5" customHeight="1" x14ac:dyDescent="0.35">
      <c r="A1151" t="s">
        <v>1181</v>
      </c>
      <c r="B1151">
        <v>1976</v>
      </c>
      <c r="C1151" t="s">
        <v>14</v>
      </c>
      <c r="D1151">
        <v>28</v>
      </c>
      <c r="E1151" s="7">
        <f t="shared" si="34"/>
        <v>28092</v>
      </c>
      <c r="F1151" s="7" t="str">
        <f t="shared" si="35"/>
        <v>46Years</v>
      </c>
      <c r="G1151">
        <v>3</v>
      </c>
      <c r="H1151" s="14">
        <v>9500.57</v>
      </c>
      <c r="I1151" t="s">
        <v>10</v>
      </c>
      <c r="J1151" t="s">
        <v>11</v>
      </c>
      <c r="K1151" t="s">
        <v>355</v>
      </c>
    </row>
    <row r="1152" spans="1:11" ht="14.5" customHeight="1" x14ac:dyDescent="0.35">
      <c r="A1152" t="s">
        <v>1182</v>
      </c>
      <c r="B1152">
        <v>1969</v>
      </c>
      <c r="C1152" t="s">
        <v>34</v>
      </c>
      <c r="D1152">
        <v>24</v>
      </c>
      <c r="E1152" s="7">
        <f t="shared" si="34"/>
        <v>25439</v>
      </c>
      <c r="F1152" s="7" t="str">
        <f t="shared" si="35"/>
        <v>53Years</v>
      </c>
      <c r="G1152">
        <v>0</v>
      </c>
      <c r="H1152" s="14">
        <v>9504.31</v>
      </c>
      <c r="I1152" t="s">
        <v>11</v>
      </c>
      <c r="J1152" t="s">
        <v>10</v>
      </c>
      <c r="K1152" t="s">
        <v>12</v>
      </c>
    </row>
    <row r="1153" spans="1:11" ht="14.5" customHeight="1" x14ac:dyDescent="0.35">
      <c r="A1153" t="s">
        <v>1183</v>
      </c>
      <c r="B1153">
        <v>1992</v>
      </c>
      <c r="C1153" t="s">
        <v>34</v>
      </c>
      <c r="D1153">
        <v>22</v>
      </c>
      <c r="E1153" s="7">
        <f t="shared" si="34"/>
        <v>33838</v>
      </c>
      <c r="F1153" s="7" t="str">
        <f t="shared" si="35"/>
        <v>30Years</v>
      </c>
      <c r="G1153">
        <v>0</v>
      </c>
      <c r="H1153" s="14">
        <v>9507.68</v>
      </c>
      <c r="I1153" t="s">
        <v>10</v>
      </c>
      <c r="J1153" t="s">
        <v>15</v>
      </c>
      <c r="K1153" t="s">
        <v>22</v>
      </c>
    </row>
    <row r="1154" spans="1:11" ht="14.5" customHeight="1" x14ac:dyDescent="0.35">
      <c r="A1154" t="s">
        <v>1184</v>
      </c>
      <c r="B1154">
        <v>1971</v>
      </c>
      <c r="C1154" t="s">
        <v>14</v>
      </c>
      <c r="D1154">
        <v>29</v>
      </c>
      <c r="E1154" s="7">
        <f t="shared" si="34"/>
        <v>26266</v>
      </c>
      <c r="F1154" s="7" t="str">
        <f t="shared" si="35"/>
        <v>51Years</v>
      </c>
      <c r="G1154">
        <v>0</v>
      </c>
      <c r="H1154" s="14">
        <v>9528.9</v>
      </c>
      <c r="I1154" t="s">
        <v>10</v>
      </c>
      <c r="J1154" t="s">
        <v>10</v>
      </c>
      <c r="K1154" t="s">
        <v>41</v>
      </c>
    </row>
    <row r="1155" spans="1:11" ht="14.5" customHeight="1" x14ac:dyDescent="0.35">
      <c r="A1155" t="s">
        <v>1185</v>
      </c>
      <c r="B1155">
        <v>1973</v>
      </c>
      <c r="C1155" t="s">
        <v>29</v>
      </c>
      <c r="D1155">
        <v>21</v>
      </c>
      <c r="E1155" s="7">
        <f t="shared" ref="E1155:E1218" si="36">DATE(B1155,MONTH(1&amp;C1155),D1155)</f>
        <v>27019</v>
      </c>
      <c r="F1155" s="7" t="str">
        <f t="shared" ref="F1155:F1218" si="37">DATEDIF(E1155, "2023-6-8", "Y") &amp; "Years"</f>
        <v>49Years</v>
      </c>
      <c r="G1155">
        <v>0</v>
      </c>
      <c r="H1155" s="14">
        <v>9538.65</v>
      </c>
      <c r="I1155" t="s">
        <v>10</v>
      </c>
      <c r="J1155" t="s">
        <v>11</v>
      </c>
      <c r="K1155" t="s">
        <v>299</v>
      </c>
    </row>
    <row r="1156" spans="1:11" ht="14.5" customHeight="1" x14ac:dyDescent="0.35">
      <c r="A1156" t="s">
        <v>1186</v>
      </c>
      <c r="B1156">
        <v>1975</v>
      </c>
      <c r="C1156" t="s">
        <v>9</v>
      </c>
      <c r="D1156">
        <v>28</v>
      </c>
      <c r="E1156" s="7">
        <f t="shared" si="36"/>
        <v>27603</v>
      </c>
      <c r="F1156" s="7" t="str">
        <f t="shared" si="37"/>
        <v>47Years</v>
      </c>
      <c r="G1156">
        <v>1</v>
      </c>
      <c r="H1156" s="14">
        <v>9540.17</v>
      </c>
      <c r="I1156" t="s">
        <v>10</v>
      </c>
      <c r="J1156" t="s">
        <v>10</v>
      </c>
      <c r="K1156" t="s">
        <v>246</v>
      </c>
    </row>
    <row r="1157" spans="1:11" ht="14.5" customHeight="1" x14ac:dyDescent="0.35">
      <c r="A1157" t="s">
        <v>1187</v>
      </c>
      <c r="B1157">
        <v>1972</v>
      </c>
      <c r="C1157" t="s">
        <v>19</v>
      </c>
      <c r="D1157">
        <v>22</v>
      </c>
      <c r="E1157" s="7">
        <f t="shared" si="36"/>
        <v>26564</v>
      </c>
      <c r="F1157" s="7" t="str">
        <f t="shared" si="37"/>
        <v>50Years</v>
      </c>
      <c r="G1157">
        <v>0</v>
      </c>
      <c r="H1157" s="14">
        <v>9541.7000000000007</v>
      </c>
      <c r="I1157" t="s">
        <v>10</v>
      </c>
      <c r="J1157" t="s">
        <v>15</v>
      </c>
      <c r="K1157" t="s">
        <v>246</v>
      </c>
    </row>
    <row r="1158" spans="1:11" ht="14.5" customHeight="1" x14ac:dyDescent="0.35">
      <c r="A1158" t="s">
        <v>1188</v>
      </c>
      <c r="B1158">
        <v>1972</v>
      </c>
      <c r="C1158" t="s">
        <v>19</v>
      </c>
      <c r="D1158">
        <v>22</v>
      </c>
      <c r="E1158" s="7">
        <f t="shared" si="36"/>
        <v>26564</v>
      </c>
      <c r="F1158" s="7" t="str">
        <f t="shared" si="37"/>
        <v>50Years</v>
      </c>
      <c r="G1158">
        <v>1</v>
      </c>
      <c r="H1158" s="14">
        <v>9549.57</v>
      </c>
      <c r="I1158" t="s">
        <v>10</v>
      </c>
      <c r="J1158" t="s">
        <v>15</v>
      </c>
      <c r="K1158" t="s">
        <v>12</v>
      </c>
    </row>
    <row r="1159" spans="1:11" ht="14.5" customHeight="1" x14ac:dyDescent="0.35">
      <c r="A1159" t="s">
        <v>1189</v>
      </c>
      <c r="B1159">
        <v>1974</v>
      </c>
      <c r="C1159" t="s">
        <v>34</v>
      </c>
      <c r="D1159">
        <v>14</v>
      </c>
      <c r="E1159" s="7">
        <f t="shared" si="36"/>
        <v>27255</v>
      </c>
      <c r="F1159" s="7" t="str">
        <f t="shared" si="37"/>
        <v>48Years</v>
      </c>
      <c r="G1159">
        <v>3</v>
      </c>
      <c r="H1159" s="14">
        <v>9563.0300000000007</v>
      </c>
      <c r="I1159" t="s">
        <v>11</v>
      </c>
      <c r="J1159" t="s">
        <v>15</v>
      </c>
      <c r="K1159" t="s">
        <v>41</v>
      </c>
    </row>
    <row r="1160" spans="1:11" ht="14.5" customHeight="1" x14ac:dyDescent="0.35">
      <c r="A1160" t="s">
        <v>1190</v>
      </c>
      <c r="B1160">
        <v>1973</v>
      </c>
      <c r="C1160" t="s">
        <v>29</v>
      </c>
      <c r="D1160">
        <v>1</v>
      </c>
      <c r="E1160" s="7">
        <f t="shared" si="36"/>
        <v>26999</v>
      </c>
      <c r="F1160" s="7" t="str">
        <f t="shared" si="37"/>
        <v>49Years</v>
      </c>
      <c r="G1160">
        <v>1</v>
      </c>
      <c r="H1160" s="14">
        <v>9566.99</v>
      </c>
      <c r="I1160" t="s">
        <v>10</v>
      </c>
      <c r="J1160" t="s">
        <v>15</v>
      </c>
      <c r="K1160" t="s">
        <v>22</v>
      </c>
    </row>
    <row r="1161" spans="1:11" ht="14.5" customHeight="1" x14ac:dyDescent="0.35">
      <c r="A1161" t="s">
        <v>1191</v>
      </c>
      <c r="B1161">
        <v>1966</v>
      </c>
      <c r="C1161" t="s">
        <v>29</v>
      </c>
      <c r="D1161">
        <v>4</v>
      </c>
      <c r="E1161" s="7">
        <f t="shared" si="36"/>
        <v>24445</v>
      </c>
      <c r="F1161" s="7" t="str">
        <f t="shared" si="37"/>
        <v>56Years</v>
      </c>
      <c r="G1161">
        <v>0</v>
      </c>
      <c r="H1161" s="14">
        <v>9582.5400000000009</v>
      </c>
      <c r="I1161" t="s">
        <v>11</v>
      </c>
      <c r="J1161" t="s">
        <v>10</v>
      </c>
      <c r="K1161" t="s">
        <v>12</v>
      </c>
    </row>
    <row r="1162" spans="1:11" ht="14.5" customHeight="1" x14ac:dyDescent="0.35">
      <c r="A1162" t="s">
        <v>1192</v>
      </c>
      <c r="B1162">
        <v>1973</v>
      </c>
      <c r="C1162" t="s">
        <v>14</v>
      </c>
      <c r="D1162">
        <v>28</v>
      </c>
      <c r="E1162" s="7">
        <f t="shared" si="36"/>
        <v>26996</v>
      </c>
      <c r="F1162" s="7" t="str">
        <f t="shared" si="37"/>
        <v>49Years</v>
      </c>
      <c r="G1162">
        <v>1</v>
      </c>
      <c r="H1162" s="14">
        <v>9583.89</v>
      </c>
      <c r="I1162" t="s">
        <v>10</v>
      </c>
      <c r="J1162" t="s">
        <v>11</v>
      </c>
      <c r="K1162" t="s">
        <v>22</v>
      </c>
    </row>
    <row r="1163" spans="1:11" ht="14.5" customHeight="1" x14ac:dyDescent="0.35">
      <c r="A1163" t="s">
        <v>1193</v>
      </c>
      <c r="B1163">
        <v>1981</v>
      </c>
      <c r="C1163" t="s">
        <v>36</v>
      </c>
      <c r="D1163">
        <v>18</v>
      </c>
      <c r="E1163" s="7">
        <f t="shared" si="36"/>
        <v>29877</v>
      </c>
      <c r="F1163" s="7" t="str">
        <f t="shared" si="37"/>
        <v>41Years</v>
      </c>
      <c r="G1163">
        <v>1</v>
      </c>
      <c r="H1163" s="14">
        <v>9584.0400000000009</v>
      </c>
      <c r="I1163" t="s">
        <v>10</v>
      </c>
      <c r="J1163" t="s">
        <v>15</v>
      </c>
      <c r="K1163" t="s">
        <v>299</v>
      </c>
    </row>
    <row r="1164" spans="1:11" ht="14.5" customHeight="1" x14ac:dyDescent="0.35">
      <c r="A1164" t="s">
        <v>1194</v>
      </c>
      <c r="B1164">
        <v>1964</v>
      </c>
      <c r="C1164" t="s">
        <v>29</v>
      </c>
      <c r="D1164">
        <v>15</v>
      </c>
      <c r="E1164" s="7">
        <f t="shared" si="36"/>
        <v>23726</v>
      </c>
      <c r="F1164" s="7" t="str">
        <f t="shared" si="37"/>
        <v>58Years</v>
      </c>
      <c r="G1164">
        <v>0</v>
      </c>
      <c r="H1164" s="14">
        <v>9597.6299999999992</v>
      </c>
      <c r="I1164" t="s">
        <v>11</v>
      </c>
      <c r="J1164" t="s">
        <v>11</v>
      </c>
      <c r="K1164" t="s">
        <v>12</v>
      </c>
    </row>
    <row r="1165" spans="1:11" ht="14.5" customHeight="1" x14ac:dyDescent="0.35">
      <c r="A1165" t="s">
        <v>1195</v>
      </c>
      <c r="B1165">
        <v>1972</v>
      </c>
      <c r="C1165" t="s">
        <v>29</v>
      </c>
      <c r="D1165">
        <v>27</v>
      </c>
      <c r="E1165" s="7">
        <f t="shared" si="36"/>
        <v>26660</v>
      </c>
      <c r="F1165" s="7" t="str">
        <f t="shared" si="37"/>
        <v>50Years</v>
      </c>
      <c r="G1165">
        <v>1</v>
      </c>
      <c r="H1165" s="14">
        <v>9617.66</v>
      </c>
      <c r="I1165" t="s">
        <v>11</v>
      </c>
      <c r="J1165" t="s">
        <v>11</v>
      </c>
      <c r="K1165" t="s">
        <v>167</v>
      </c>
    </row>
    <row r="1166" spans="1:11" ht="14.5" customHeight="1" x14ac:dyDescent="0.35">
      <c r="A1166" t="s">
        <v>1196</v>
      </c>
      <c r="B1166">
        <v>1982</v>
      </c>
      <c r="C1166" t="s">
        <v>34</v>
      </c>
      <c r="D1166">
        <v>29</v>
      </c>
      <c r="E1166" s="7">
        <f t="shared" si="36"/>
        <v>30192</v>
      </c>
      <c r="F1166" s="7" t="str">
        <f t="shared" si="37"/>
        <v>40Years</v>
      </c>
      <c r="G1166">
        <v>3</v>
      </c>
      <c r="H1166" s="14">
        <v>9619.18</v>
      </c>
      <c r="I1166" t="s">
        <v>10</v>
      </c>
      <c r="J1166" t="s">
        <v>15</v>
      </c>
      <c r="K1166" t="s">
        <v>199</v>
      </c>
    </row>
    <row r="1167" spans="1:11" ht="14.5" customHeight="1" x14ac:dyDescent="0.35">
      <c r="A1167" t="s">
        <v>1197</v>
      </c>
      <c r="B1167">
        <v>1975</v>
      </c>
      <c r="C1167" t="s">
        <v>36</v>
      </c>
      <c r="D1167">
        <v>29</v>
      </c>
      <c r="E1167" s="7">
        <f t="shared" si="36"/>
        <v>27696</v>
      </c>
      <c r="F1167" s="7" t="str">
        <f t="shared" si="37"/>
        <v>47Years</v>
      </c>
      <c r="G1167">
        <v>3</v>
      </c>
      <c r="H1167" s="14">
        <v>9620.33</v>
      </c>
      <c r="I1167" t="s">
        <v>11</v>
      </c>
      <c r="J1167" t="s">
        <v>11</v>
      </c>
      <c r="K1167" t="s">
        <v>22</v>
      </c>
    </row>
    <row r="1168" spans="1:11" ht="14.5" customHeight="1" x14ac:dyDescent="0.35">
      <c r="A1168" t="s">
        <v>1198</v>
      </c>
      <c r="B1168">
        <v>1970</v>
      </c>
      <c r="C1168" t="s">
        <v>29</v>
      </c>
      <c r="D1168">
        <v>16</v>
      </c>
      <c r="E1168" s="7">
        <f t="shared" si="36"/>
        <v>25918</v>
      </c>
      <c r="F1168" s="7" t="str">
        <f t="shared" si="37"/>
        <v>52Years</v>
      </c>
      <c r="G1168">
        <v>0</v>
      </c>
      <c r="H1168" s="14">
        <v>9625.92</v>
      </c>
      <c r="I1168" t="s">
        <v>10</v>
      </c>
      <c r="J1168" t="s">
        <v>11</v>
      </c>
      <c r="K1168" t="s">
        <v>41</v>
      </c>
    </row>
    <row r="1169" spans="1:11" ht="14.5" customHeight="1" x14ac:dyDescent="0.35">
      <c r="A1169" t="s">
        <v>1199</v>
      </c>
      <c r="B1169">
        <v>1998</v>
      </c>
      <c r="C1169" t="s">
        <v>17</v>
      </c>
      <c r="D1169">
        <v>23</v>
      </c>
      <c r="E1169" s="7">
        <f t="shared" si="36"/>
        <v>35969</v>
      </c>
      <c r="F1169" s="7" t="str">
        <f t="shared" si="37"/>
        <v>24Years</v>
      </c>
      <c r="G1169">
        <v>0</v>
      </c>
      <c r="H1169" s="14">
        <v>9628.7900000000009</v>
      </c>
      <c r="I1169" t="s">
        <v>10</v>
      </c>
      <c r="J1169" t="s">
        <v>10</v>
      </c>
      <c r="K1169" t="s">
        <v>534</v>
      </c>
    </row>
    <row r="1170" spans="1:11" ht="14.5" customHeight="1" x14ac:dyDescent="0.35">
      <c r="A1170" t="s">
        <v>1200</v>
      </c>
      <c r="B1170">
        <v>1979</v>
      </c>
      <c r="C1170" t="s">
        <v>29</v>
      </c>
      <c r="D1170">
        <v>19</v>
      </c>
      <c r="E1170" s="7">
        <f t="shared" si="36"/>
        <v>29208</v>
      </c>
      <c r="F1170" s="7" t="str">
        <f t="shared" si="37"/>
        <v>43Years</v>
      </c>
      <c r="G1170">
        <v>2</v>
      </c>
      <c r="H1170" s="14">
        <v>9630.2999999999993</v>
      </c>
      <c r="I1170" t="s">
        <v>10</v>
      </c>
      <c r="J1170" t="s">
        <v>10</v>
      </c>
      <c r="K1170" t="s">
        <v>299</v>
      </c>
    </row>
    <row r="1171" spans="1:11" ht="14.5" customHeight="1" x14ac:dyDescent="0.35">
      <c r="A1171" t="s">
        <v>1201</v>
      </c>
      <c r="B1171">
        <v>1972</v>
      </c>
      <c r="C1171" t="s">
        <v>36</v>
      </c>
      <c r="D1171">
        <v>23</v>
      </c>
      <c r="E1171" s="7">
        <f t="shared" si="36"/>
        <v>26595</v>
      </c>
      <c r="F1171" s="7" t="str">
        <f t="shared" si="37"/>
        <v>50Years</v>
      </c>
      <c r="G1171">
        <v>2</v>
      </c>
      <c r="H1171" s="14">
        <v>9630.4</v>
      </c>
      <c r="I1171" t="s">
        <v>10</v>
      </c>
      <c r="J1171" t="s">
        <v>10</v>
      </c>
      <c r="K1171" t="s">
        <v>41</v>
      </c>
    </row>
    <row r="1172" spans="1:11" ht="14.5" customHeight="1" x14ac:dyDescent="0.35">
      <c r="A1172" t="s">
        <v>1202</v>
      </c>
      <c r="B1172">
        <v>1968</v>
      </c>
      <c r="C1172" t="s">
        <v>17</v>
      </c>
      <c r="D1172">
        <v>22</v>
      </c>
      <c r="E1172" s="7">
        <f t="shared" si="36"/>
        <v>25011</v>
      </c>
      <c r="F1172" s="7" t="str">
        <f t="shared" si="37"/>
        <v>54Years</v>
      </c>
      <c r="G1172">
        <v>0</v>
      </c>
      <c r="H1172" s="14">
        <v>9630.91</v>
      </c>
      <c r="I1172" t="s">
        <v>11</v>
      </c>
      <c r="J1172" t="s">
        <v>10</v>
      </c>
      <c r="K1172" t="s">
        <v>12</v>
      </c>
    </row>
    <row r="1173" spans="1:11" ht="14.5" customHeight="1" x14ac:dyDescent="0.35">
      <c r="A1173" t="s">
        <v>1203</v>
      </c>
      <c r="B1173">
        <v>1970</v>
      </c>
      <c r="C1173" t="s">
        <v>19</v>
      </c>
      <c r="D1173">
        <v>30</v>
      </c>
      <c r="E1173" s="7">
        <f t="shared" si="36"/>
        <v>25841</v>
      </c>
      <c r="F1173" s="7" t="str">
        <f t="shared" si="37"/>
        <v>52Years</v>
      </c>
      <c r="G1173">
        <v>0</v>
      </c>
      <c r="H1173" s="14">
        <v>9634.5400000000009</v>
      </c>
      <c r="I1173" t="s">
        <v>10</v>
      </c>
      <c r="J1173" t="s">
        <v>10</v>
      </c>
      <c r="K1173" t="s">
        <v>41</v>
      </c>
    </row>
    <row r="1174" spans="1:11" ht="14.5" customHeight="1" x14ac:dyDescent="0.35">
      <c r="A1174" t="s">
        <v>1204</v>
      </c>
      <c r="B1174">
        <v>1971</v>
      </c>
      <c r="C1174" t="s">
        <v>9</v>
      </c>
      <c r="D1174">
        <v>19</v>
      </c>
      <c r="E1174" s="7">
        <f t="shared" si="36"/>
        <v>26133</v>
      </c>
      <c r="F1174" s="7" t="str">
        <f t="shared" si="37"/>
        <v>51Years</v>
      </c>
      <c r="G1174">
        <v>0</v>
      </c>
      <c r="H1174" s="14">
        <v>9644.25</v>
      </c>
      <c r="I1174" t="s">
        <v>10</v>
      </c>
      <c r="J1174" t="s">
        <v>15</v>
      </c>
      <c r="K1174" t="s">
        <v>22</v>
      </c>
    </row>
    <row r="1175" spans="1:11" ht="14.5" customHeight="1" x14ac:dyDescent="0.35">
      <c r="A1175" t="s">
        <v>1205</v>
      </c>
      <c r="B1175">
        <v>1974</v>
      </c>
      <c r="C1175" t="s">
        <v>9</v>
      </c>
      <c r="D1175">
        <v>8</v>
      </c>
      <c r="E1175" s="7">
        <f t="shared" si="36"/>
        <v>27218</v>
      </c>
      <c r="F1175" s="7" t="str">
        <f t="shared" si="37"/>
        <v>48Years</v>
      </c>
      <c r="G1175">
        <v>0</v>
      </c>
      <c r="H1175" s="14">
        <v>9653.81</v>
      </c>
      <c r="I1175" t="s">
        <v>10</v>
      </c>
      <c r="J1175" t="s">
        <v>10</v>
      </c>
      <c r="K1175" t="s">
        <v>41</v>
      </c>
    </row>
    <row r="1176" spans="1:11" ht="14.5" customHeight="1" x14ac:dyDescent="0.35">
      <c r="A1176" t="s">
        <v>1206</v>
      </c>
      <c r="B1176">
        <v>1981</v>
      </c>
      <c r="C1176" t="s">
        <v>34</v>
      </c>
      <c r="D1176">
        <v>8</v>
      </c>
      <c r="E1176" s="7">
        <f t="shared" si="36"/>
        <v>29806</v>
      </c>
      <c r="F1176" s="7" t="str">
        <f t="shared" si="37"/>
        <v>41Years</v>
      </c>
      <c r="G1176">
        <v>1</v>
      </c>
      <c r="H1176" s="14">
        <v>9664.34</v>
      </c>
      <c r="I1176" t="s">
        <v>10</v>
      </c>
      <c r="J1176" t="s">
        <v>11</v>
      </c>
      <c r="K1176" t="s">
        <v>41</v>
      </c>
    </row>
    <row r="1177" spans="1:11" ht="14.5" customHeight="1" x14ac:dyDescent="0.35">
      <c r="A1177" t="s">
        <v>1207</v>
      </c>
      <c r="B1177">
        <v>1966</v>
      </c>
      <c r="C1177" t="s">
        <v>19</v>
      </c>
      <c r="D1177">
        <v>16</v>
      </c>
      <c r="E1177" s="7">
        <f t="shared" si="36"/>
        <v>24366</v>
      </c>
      <c r="F1177" s="7" t="str">
        <f t="shared" si="37"/>
        <v>56Years</v>
      </c>
      <c r="G1177">
        <v>0</v>
      </c>
      <c r="H1177" s="14">
        <v>9684.2900000000009</v>
      </c>
      <c r="I1177" t="s">
        <v>11</v>
      </c>
      <c r="J1177" t="s">
        <v>10</v>
      </c>
      <c r="K1177" t="s">
        <v>12</v>
      </c>
    </row>
    <row r="1178" spans="1:11" ht="14.5" customHeight="1" x14ac:dyDescent="0.35">
      <c r="A1178" t="s">
        <v>1208</v>
      </c>
      <c r="B1178">
        <v>1964</v>
      </c>
      <c r="C1178" t="s">
        <v>14</v>
      </c>
      <c r="D1178">
        <v>7</v>
      </c>
      <c r="E1178" s="7">
        <f t="shared" si="36"/>
        <v>23688</v>
      </c>
      <c r="F1178" s="7" t="str">
        <f t="shared" si="37"/>
        <v>58Years</v>
      </c>
      <c r="G1178">
        <v>0</v>
      </c>
      <c r="H1178" s="14">
        <v>9698.42</v>
      </c>
      <c r="I1178" t="s">
        <v>11</v>
      </c>
      <c r="J1178" t="s">
        <v>11</v>
      </c>
      <c r="K1178" t="s">
        <v>12</v>
      </c>
    </row>
    <row r="1179" spans="1:11" ht="14.5" customHeight="1" x14ac:dyDescent="0.35">
      <c r="A1179" t="s">
        <v>1209</v>
      </c>
      <c r="B1179">
        <v>1977</v>
      </c>
      <c r="C1179" t="s">
        <v>19</v>
      </c>
      <c r="D1179">
        <v>19</v>
      </c>
      <c r="E1179" s="7">
        <f t="shared" si="36"/>
        <v>28387</v>
      </c>
      <c r="F1179" s="7" t="str">
        <f t="shared" si="37"/>
        <v>45Years</v>
      </c>
      <c r="G1179">
        <v>3</v>
      </c>
      <c r="H1179" s="14">
        <v>9704.67</v>
      </c>
      <c r="I1179" t="s">
        <v>10</v>
      </c>
      <c r="J1179" t="s">
        <v>11</v>
      </c>
      <c r="K1179" t="s">
        <v>246</v>
      </c>
    </row>
    <row r="1180" spans="1:11" ht="14.5" customHeight="1" x14ac:dyDescent="0.35">
      <c r="A1180" t="s">
        <v>1210</v>
      </c>
      <c r="B1180">
        <v>1972</v>
      </c>
      <c r="C1180" t="s">
        <v>9</v>
      </c>
      <c r="D1180">
        <v>10</v>
      </c>
      <c r="E1180" s="7">
        <f t="shared" si="36"/>
        <v>26490</v>
      </c>
      <c r="F1180" s="7" t="str">
        <f t="shared" si="37"/>
        <v>50Years</v>
      </c>
      <c r="G1180">
        <v>0</v>
      </c>
      <c r="H1180" s="14">
        <v>9710.7099999999991</v>
      </c>
      <c r="I1180" t="s">
        <v>10</v>
      </c>
      <c r="J1180" t="s">
        <v>15</v>
      </c>
      <c r="K1180" t="s">
        <v>299</v>
      </c>
    </row>
    <row r="1181" spans="1:11" ht="14.5" customHeight="1" x14ac:dyDescent="0.35">
      <c r="A1181" t="s">
        <v>1211</v>
      </c>
      <c r="B1181">
        <v>1975</v>
      </c>
      <c r="C1181" t="s">
        <v>17</v>
      </c>
      <c r="D1181">
        <v>27</v>
      </c>
      <c r="E1181" s="7">
        <f t="shared" si="36"/>
        <v>27572</v>
      </c>
      <c r="F1181" s="7" t="str">
        <f t="shared" si="37"/>
        <v>47Years</v>
      </c>
      <c r="G1181">
        <v>2</v>
      </c>
      <c r="H1181" s="14">
        <v>9715.84</v>
      </c>
      <c r="I1181" t="s">
        <v>10</v>
      </c>
      <c r="J1181" t="s">
        <v>15</v>
      </c>
      <c r="K1181" t="s">
        <v>246</v>
      </c>
    </row>
    <row r="1182" spans="1:11" ht="14.5" customHeight="1" x14ac:dyDescent="0.35">
      <c r="A1182" t="s">
        <v>1212</v>
      </c>
      <c r="B1182">
        <v>1970</v>
      </c>
      <c r="C1182" t="s">
        <v>19</v>
      </c>
      <c r="D1182">
        <v>12</v>
      </c>
      <c r="E1182" s="7">
        <f t="shared" si="36"/>
        <v>25823</v>
      </c>
      <c r="F1182" s="7" t="str">
        <f t="shared" si="37"/>
        <v>52Years</v>
      </c>
      <c r="G1182">
        <v>0</v>
      </c>
      <c r="H1182" s="14">
        <v>9722.77</v>
      </c>
      <c r="I1182" t="s">
        <v>11</v>
      </c>
      <c r="J1182" t="s">
        <v>15</v>
      </c>
      <c r="K1182" t="s">
        <v>167</v>
      </c>
    </row>
    <row r="1183" spans="1:11" ht="14.5" customHeight="1" x14ac:dyDescent="0.35">
      <c r="A1183" t="s">
        <v>1213</v>
      </c>
      <c r="B1183">
        <v>1970</v>
      </c>
      <c r="C1183" t="s">
        <v>34</v>
      </c>
      <c r="D1183">
        <v>18</v>
      </c>
      <c r="E1183" s="7">
        <f t="shared" si="36"/>
        <v>25798</v>
      </c>
      <c r="F1183" s="7" t="str">
        <f t="shared" si="37"/>
        <v>52Years</v>
      </c>
      <c r="G1183">
        <v>1</v>
      </c>
      <c r="H1183" s="14">
        <v>9724.5300000000007</v>
      </c>
      <c r="I1183" t="s">
        <v>11</v>
      </c>
      <c r="J1183" t="s">
        <v>15</v>
      </c>
      <c r="K1183" t="s">
        <v>41</v>
      </c>
    </row>
    <row r="1184" spans="1:11" ht="14.5" customHeight="1" x14ac:dyDescent="0.35">
      <c r="A1184" t="s">
        <v>1214</v>
      </c>
      <c r="B1184">
        <v>1970</v>
      </c>
      <c r="C1184" t="s">
        <v>9</v>
      </c>
      <c r="D1184">
        <v>4</v>
      </c>
      <c r="E1184" s="7">
        <f t="shared" si="36"/>
        <v>25753</v>
      </c>
      <c r="F1184" s="7" t="str">
        <f t="shared" si="37"/>
        <v>52Years</v>
      </c>
      <c r="G1184">
        <v>1</v>
      </c>
      <c r="H1184" s="14">
        <v>9748.91</v>
      </c>
      <c r="I1184" t="s">
        <v>10</v>
      </c>
      <c r="J1184" t="s">
        <v>15</v>
      </c>
      <c r="K1184" t="s">
        <v>12</v>
      </c>
    </row>
    <row r="1185" spans="1:11" ht="14.5" customHeight="1" x14ac:dyDescent="0.35">
      <c r="A1185" t="s">
        <v>1215</v>
      </c>
      <c r="B1185">
        <v>2001</v>
      </c>
      <c r="C1185" t="s">
        <v>9</v>
      </c>
      <c r="D1185">
        <v>14</v>
      </c>
      <c r="E1185" s="7">
        <f t="shared" si="36"/>
        <v>37086</v>
      </c>
      <c r="F1185" s="7" t="str">
        <f t="shared" si="37"/>
        <v>21Years</v>
      </c>
      <c r="G1185">
        <v>0</v>
      </c>
      <c r="H1185" s="14">
        <v>9753.49</v>
      </c>
      <c r="I1185" t="s">
        <v>10</v>
      </c>
      <c r="J1185" t="s">
        <v>10</v>
      </c>
      <c r="K1185" t="s">
        <v>22</v>
      </c>
    </row>
    <row r="1186" spans="1:11" ht="14.5" customHeight="1" x14ac:dyDescent="0.35">
      <c r="A1186" t="s">
        <v>1216</v>
      </c>
      <c r="B1186">
        <v>1965</v>
      </c>
      <c r="C1186" t="s">
        <v>19</v>
      </c>
      <c r="D1186">
        <v>5</v>
      </c>
      <c r="E1186" s="7">
        <f t="shared" si="36"/>
        <v>23990</v>
      </c>
      <c r="F1186" s="7" t="str">
        <f t="shared" si="37"/>
        <v>57Years</v>
      </c>
      <c r="G1186">
        <v>0</v>
      </c>
      <c r="H1186" s="14">
        <v>9764.08</v>
      </c>
      <c r="I1186" t="s">
        <v>11</v>
      </c>
      <c r="J1186" t="s">
        <v>15</v>
      </c>
      <c r="K1186" t="s">
        <v>22</v>
      </c>
    </row>
    <row r="1187" spans="1:11" ht="14.5" customHeight="1" x14ac:dyDescent="0.35">
      <c r="A1187" t="s">
        <v>1217</v>
      </c>
      <c r="B1187">
        <v>1973</v>
      </c>
      <c r="C1187" t="s">
        <v>9</v>
      </c>
      <c r="D1187">
        <v>7</v>
      </c>
      <c r="E1187" s="7">
        <f t="shared" si="36"/>
        <v>26852</v>
      </c>
      <c r="F1187" s="7" t="str">
        <f t="shared" si="37"/>
        <v>49Years</v>
      </c>
      <c r="G1187">
        <v>1</v>
      </c>
      <c r="H1187" s="14">
        <v>9778.35</v>
      </c>
      <c r="I1187" t="s">
        <v>10</v>
      </c>
      <c r="J1187" t="s">
        <v>10</v>
      </c>
      <c r="K1187" t="s">
        <v>246</v>
      </c>
    </row>
    <row r="1188" spans="1:11" ht="14.5" customHeight="1" x14ac:dyDescent="0.35">
      <c r="A1188" t="s">
        <v>1218</v>
      </c>
      <c r="B1188">
        <v>1996</v>
      </c>
      <c r="C1188" t="s">
        <v>34</v>
      </c>
      <c r="D1188">
        <v>8</v>
      </c>
      <c r="E1188" s="7">
        <f t="shared" si="36"/>
        <v>35285</v>
      </c>
      <c r="F1188" s="7" t="str">
        <f t="shared" si="37"/>
        <v>26Years</v>
      </c>
      <c r="G1188">
        <v>0</v>
      </c>
      <c r="H1188" s="14">
        <v>9787.32</v>
      </c>
      <c r="I1188" t="s">
        <v>10</v>
      </c>
      <c r="J1188" t="s">
        <v>11</v>
      </c>
      <c r="K1188" t="s">
        <v>248</v>
      </c>
    </row>
    <row r="1189" spans="1:11" ht="14.5" customHeight="1" x14ac:dyDescent="0.35">
      <c r="A1189" t="s">
        <v>1219</v>
      </c>
      <c r="B1189">
        <v>1977</v>
      </c>
      <c r="C1189" t="s">
        <v>17</v>
      </c>
      <c r="D1189">
        <v>7</v>
      </c>
      <c r="E1189" s="7">
        <f t="shared" si="36"/>
        <v>28283</v>
      </c>
      <c r="F1189" s="7" t="str">
        <f t="shared" si="37"/>
        <v>46Years</v>
      </c>
      <c r="G1189">
        <v>5</v>
      </c>
      <c r="H1189" s="14">
        <v>9788.8700000000008</v>
      </c>
      <c r="I1189" t="s">
        <v>11</v>
      </c>
      <c r="J1189" t="s">
        <v>10</v>
      </c>
      <c r="K1189" t="s">
        <v>12</v>
      </c>
    </row>
    <row r="1190" spans="1:11" ht="14.5" customHeight="1" x14ac:dyDescent="0.35">
      <c r="A1190" t="s">
        <v>1220</v>
      </c>
      <c r="B1190">
        <v>1973</v>
      </c>
      <c r="C1190" t="s">
        <v>19</v>
      </c>
      <c r="D1190">
        <v>17</v>
      </c>
      <c r="E1190" s="7">
        <f t="shared" si="36"/>
        <v>26924</v>
      </c>
      <c r="F1190" s="7" t="str">
        <f t="shared" si="37"/>
        <v>49Years</v>
      </c>
      <c r="G1190">
        <v>2</v>
      </c>
      <c r="H1190" s="14">
        <v>9800.89</v>
      </c>
      <c r="I1190" t="s">
        <v>10</v>
      </c>
      <c r="J1190" t="s">
        <v>15</v>
      </c>
      <c r="K1190" t="s">
        <v>12</v>
      </c>
    </row>
    <row r="1191" spans="1:11" ht="14.5" customHeight="1" x14ac:dyDescent="0.35">
      <c r="A1191" t="s">
        <v>1221</v>
      </c>
      <c r="B1191">
        <v>1972</v>
      </c>
      <c r="C1191" t="s">
        <v>17</v>
      </c>
      <c r="D1191">
        <v>28</v>
      </c>
      <c r="E1191" s="7">
        <f t="shared" si="36"/>
        <v>26478</v>
      </c>
      <c r="F1191" s="7" t="str">
        <f t="shared" si="37"/>
        <v>50Years</v>
      </c>
      <c r="G1191">
        <v>0</v>
      </c>
      <c r="H1191" s="14">
        <v>9819.25</v>
      </c>
      <c r="I1191" t="s">
        <v>10</v>
      </c>
      <c r="J1191" t="s">
        <v>10</v>
      </c>
      <c r="K1191" t="s">
        <v>299</v>
      </c>
    </row>
    <row r="1192" spans="1:11" ht="14.5" customHeight="1" x14ac:dyDescent="0.35">
      <c r="A1192" t="s">
        <v>1222</v>
      </c>
      <c r="B1192">
        <v>1972</v>
      </c>
      <c r="C1192" t="s">
        <v>19</v>
      </c>
      <c r="D1192">
        <v>26</v>
      </c>
      <c r="E1192" s="7">
        <f t="shared" si="36"/>
        <v>26568</v>
      </c>
      <c r="F1192" s="7" t="str">
        <f t="shared" si="37"/>
        <v>50Years</v>
      </c>
      <c r="G1192">
        <v>0</v>
      </c>
      <c r="H1192" s="14">
        <v>9836.2099999999991</v>
      </c>
      <c r="I1192" t="s">
        <v>10</v>
      </c>
      <c r="J1192" t="s">
        <v>11</v>
      </c>
      <c r="K1192" t="s">
        <v>299</v>
      </c>
    </row>
    <row r="1193" spans="1:11" ht="14.5" customHeight="1" x14ac:dyDescent="0.35">
      <c r="A1193" t="s">
        <v>1223</v>
      </c>
      <c r="B1193">
        <v>1992</v>
      </c>
      <c r="C1193" t="s">
        <v>34</v>
      </c>
      <c r="D1193">
        <v>13</v>
      </c>
      <c r="E1193" s="7">
        <f t="shared" si="36"/>
        <v>33829</v>
      </c>
      <c r="F1193" s="7" t="str">
        <f t="shared" si="37"/>
        <v>30Years</v>
      </c>
      <c r="G1193">
        <v>0</v>
      </c>
      <c r="H1193" s="14">
        <v>9844.4500000000007</v>
      </c>
      <c r="I1193" t="s">
        <v>10</v>
      </c>
      <c r="J1193" t="s">
        <v>15</v>
      </c>
      <c r="K1193" t="s">
        <v>22</v>
      </c>
    </row>
    <row r="1194" spans="1:11" ht="14.5" customHeight="1" x14ac:dyDescent="0.35">
      <c r="A1194" t="s">
        <v>1224</v>
      </c>
      <c r="B1194">
        <v>1968</v>
      </c>
      <c r="C1194" t="s">
        <v>14</v>
      </c>
      <c r="D1194">
        <v>4</v>
      </c>
      <c r="E1194" s="7">
        <f t="shared" si="36"/>
        <v>25146</v>
      </c>
      <c r="F1194" s="7" t="str">
        <f t="shared" si="37"/>
        <v>54Years</v>
      </c>
      <c r="G1194">
        <v>0</v>
      </c>
      <c r="H1194" s="14">
        <v>9850.43</v>
      </c>
      <c r="I1194" t="s">
        <v>11</v>
      </c>
      <c r="J1194" t="s">
        <v>11</v>
      </c>
      <c r="K1194" t="s">
        <v>41</v>
      </c>
    </row>
    <row r="1195" spans="1:11" ht="14.5" customHeight="1" x14ac:dyDescent="0.35">
      <c r="A1195" t="s">
        <v>1225</v>
      </c>
      <c r="B1195">
        <v>1971</v>
      </c>
      <c r="C1195" t="s">
        <v>36</v>
      </c>
      <c r="D1195">
        <v>23</v>
      </c>
      <c r="E1195" s="7">
        <f t="shared" si="36"/>
        <v>26229</v>
      </c>
      <c r="F1195" s="7" t="str">
        <f t="shared" si="37"/>
        <v>51Years</v>
      </c>
      <c r="G1195">
        <v>1</v>
      </c>
      <c r="H1195" s="14">
        <v>9855.1299999999992</v>
      </c>
      <c r="I1195" t="s">
        <v>10</v>
      </c>
      <c r="J1195" t="s">
        <v>11</v>
      </c>
      <c r="K1195" t="s">
        <v>12</v>
      </c>
    </row>
    <row r="1196" spans="1:11" ht="14.5" customHeight="1" x14ac:dyDescent="0.35">
      <c r="A1196" t="s">
        <v>1226</v>
      </c>
      <c r="B1196">
        <v>1971</v>
      </c>
      <c r="C1196" t="s">
        <v>9</v>
      </c>
      <c r="D1196">
        <v>17</v>
      </c>
      <c r="E1196" s="7">
        <f t="shared" si="36"/>
        <v>26131</v>
      </c>
      <c r="F1196" s="7" t="str">
        <f t="shared" si="37"/>
        <v>51Years</v>
      </c>
      <c r="G1196">
        <v>1</v>
      </c>
      <c r="H1196" s="14">
        <v>9861.0300000000007</v>
      </c>
      <c r="I1196" t="s">
        <v>10</v>
      </c>
      <c r="J1196" t="s">
        <v>10</v>
      </c>
      <c r="K1196" t="s">
        <v>41</v>
      </c>
    </row>
    <row r="1197" spans="1:11" ht="14.5" customHeight="1" x14ac:dyDescent="0.35">
      <c r="A1197" t="s">
        <v>1227</v>
      </c>
      <c r="B1197">
        <v>1969</v>
      </c>
      <c r="C1197" t="s">
        <v>36</v>
      </c>
      <c r="D1197">
        <v>20</v>
      </c>
      <c r="E1197" s="7">
        <f t="shared" si="36"/>
        <v>25496</v>
      </c>
      <c r="F1197" s="7" t="str">
        <f t="shared" si="37"/>
        <v>53Years</v>
      </c>
      <c r="G1197">
        <v>0</v>
      </c>
      <c r="H1197" s="14">
        <v>9863.4699999999993</v>
      </c>
      <c r="I1197" t="s">
        <v>11</v>
      </c>
      <c r="J1197" t="s">
        <v>11</v>
      </c>
      <c r="K1197" t="s">
        <v>22</v>
      </c>
    </row>
    <row r="1198" spans="1:11" ht="14.5" customHeight="1" x14ac:dyDescent="0.35">
      <c r="A1198" t="s">
        <v>1228</v>
      </c>
      <c r="B1198">
        <v>1971</v>
      </c>
      <c r="C1198" t="s">
        <v>14</v>
      </c>
      <c r="D1198">
        <v>9</v>
      </c>
      <c r="E1198" s="7">
        <f t="shared" si="36"/>
        <v>26246</v>
      </c>
      <c r="F1198" s="7" t="str">
        <f t="shared" si="37"/>
        <v>51Years</v>
      </c>
      <c r="G1198">
        <v>0</v>
      </c>
      <c r="H1198" s="14">
        <v>9866.2999999999993</v>
      </c>
      <c r="I1198" t="s">
        <v>10</v>
      </c>
      <c r="J1198" t="s">
        <v>11</v>
      </c>
      <c r="K1198" t="s">
        <v>246</v>
      </c>
    </row>
    <row r="1199" spans="1:11" ht="14.5" customHeight="1" x14ac:dyDescent="0.35">
      <c r="A1199" t="s">
        <v>1229</v>
      </c>
      <c r="B1199">
        <v>1969</v>
      </c>
      <c r="C1199" t="s">
        <v>34</v>
      </c>
      <c r="D1199">
        <v>13</v>
      </c>
      <c r="E1199" s="7">
        <f t="shared" si="36"/>
        <v>25428</v>
      </c>
      <c r="F1199" s="7" t="str">
        <f t="shared" si="37"/>
        <v>53Years</v>
      </c>
      <c r="G1199">
        <v>0</v>
      </c>
      <c r="H1199" s="14">
        <v>9869.81</v>
      </c>
      <c r="I1199" t="s">
        <v>11</v>
      </c>
      <c r="J1199" t="s">
        <v>11</v>
      </c>
      <c r="K1199" t="s">
        <v>22</v>
      </c>
    </row>
    <row r="1200" spans="1:11" ht="14.5" customHeight="1" x14ac:dyDescent="0.35">
      <c r="A1200" t="s">
        <v>1230</v>
      </c>
      <c r="B1200">
        <v>1998</v>
      </c>
      <c r="C1200" t="s">
        <v>9</v>
      </c>
      <c r="D1200">
        <v>6</v>
      </c>
      <c r="E1200" s="7">
        <f t="shared" si="36"/>
        <v>35982</v>
      </c>
      <c r="F1200" s="7" t="str">
        <f t="shared" si="37"/>
        <v>24Years</v>
      </c>
      <c r="G1200">
        <v>0</v>
      </c>
      <c r="H1200" s="14">
        <v>9870.59</v>
      </c>
      <c r="I1200" t="s">
        <v>10</v>
      </c>
      <c r="J1200" t="s">
        <v>10</v>
      </c>
      <c r="K1200" t="s">
        <v>248</v>
      </c>
    </row>
    <row r="1201" spans="1:11" ht="14.5" customHeight="1" x14ac:dyDescent="0.35">
      <c r="A1201" t="s">
        <v>1231</v>
      </c>
      <c r="B1201">
        <v>1971</v>
      </c>
      <c r="C1201" t="s">
        <v>29</v>
      </c>
      <c r="D1201">
        <v>22</v>
      </c>
      <c r="E1201" s="7">
        <f t="shared" si="36"/>
        <v>26289</v>
      </c>
      <c r="F1201" s="7" t="str">
        <f t="shared" si="37"/>
        <v>51Years</v>
      </c>
      <c r="G1201">
        <v>1</v>
      </c>
      <c r="H1201" s="14">
        <v>9872.7000000000007</v>
      </c>
      <c r="I1201" t="s">
        <v>10</v>
      </c>
      <c r="J1201" t="s">
        <v>10</v>
      </c>
      <c r="K1201" t="s">
        <v>41</v>
      </c>
    </row>
    <row r="1202" spans="1:11" ht="14.5" customHeight="1" x14ac:dyDescent="0.35">
      <c r="A1202" t="s">
        <v>1232</v>
      </c>
      <c r="B1202">
        <v>1971</v>
      </c>
      <c r="C1202" t="s">
        <v>9</v>
      </c>
      <c r="D1202">
        <v>3</v>
      </c>
      <c r="E1202" s="7">
        <f t="shared" si="36"/>
        <v>26117</v>
      </c>
      <c r="F1202" s="7" t="str">
        <f t="shared" si="37"/>
        <v>51Years</v>
      </c>
      <c r="G1202">
        <v>0</v>
      </c>
      <c r="H1202" s="14">
        <v>9875.68</v>
      </c>
      <c r="I1202" t="s">
        <v>10</v>
      </c>
      <c r="J1202" t="s">
        <v>11</v>
      </c>
      <c r="K1202" t="s">
        <v>246</v>
      </c>
    </row>
    <row r="1203" spans="1:11" ht="14.5" customHeight="1" x14ac:dyDescent="0.35">
      <c r="A1203" t="s">
        <v>1233</v>
      </c>
      <c r="B1203">
        <v>1971</v>
      </c>
      <c r="C1203" t="s">
        <v>36</v>
      </c>
      <c r="D1203">
        <v>3</v>
      </c>
      <c r="E1203" s="7">
        <f t="shared" si="36"/>
        <v>26209</v>
      </c>
      <c r="F1203" s="7" t="str">
        <f t="shared" si="37"/>
        <v>51Years</v>
      </c>
      <c r="G1203">
        <v>1</v>
      </c>
      <c r="H1203" s="14">
        <v>9877.61</v>
      </c>
      <c r="I1203" t="s">
        <v>10</v>
      </c>
      <c r="J1203" t="s">
        <v>15</v>
      </c>
      <c r="K1203" t="s">
        <v>12</v>
      </c>
    </row>
    <row r="1204" spans="1:11" ht="14.5" customHeight="1" x14ac:dyDescent="0.35">
      <c r="A1204" t="s">
        <v>1234</v>
      </c>
      <c r="B1204">
        <v>1971</v>
      </c>
      <c r="C1204" t="s">
        <v>14</v>
      </c>
      <c r="D1204">
        <v>8</v>
      </c>
      <c r="E1204" s="7">
        <f t="shared" si="36"/>
        <v>26245</v>
      </c>
      <c r="F1204" s="7" t="str">
        <f t="shared" si="37"/>
        <v>51Years</v>
      </c>
      <c r="G1204">
        <v>1</v>
      </c>
      <c r="H1204" s="14">
        <v>9880.07</v>
      </c>
      <c r="I1204" t="s">
        <v>10</v>
      </c>
      <c r="J1204" t="s">
        <v>11</v>
      </c>
      <c r="K1204" t="s">
        <v>41</v>
      </c>
    </row>
    <row r="1205" spans="1:11" ht="14.5" customHeight="1" x14ac:dyDescent="0.35">
      <c r="A1205" t="s">
        <v>1235</v>
      </c>
      <c r="B1205">
        <v>1966</v>
      </c>
      <c r="C1205" t="s">
        <v>14</v>
      </c>
      <c r="D1205">
        <v>5</v>
      </c>
      <c r="E1205" s="7">
        <f t="shared" si="36"/>
        <v>24416</v>
      </c>
      <c r="F1205" s="7" t="str">
        <f t="shared" si="37"/>
        <v>56Years</v>
      </c>
      <c r="G1205">
        <v>0</v>
      </c>
      <c r="H1205" s="14">
        <v>9890.23</v>
      </c>
      <c r="I1205" t="s">
        <v>11</v>
      </c>
      <c r="J1205" t="s">
        <v>11</v>
      </c>
      <c r="K1205" t="s">
        <v>12</v>
      </c>
    </row>
    <row r="1206" spans="1:11" ht="14.5" customHeight="1" x14ac:dyDescent="0.35">
      <c r="A1206" t="s">
        <v>1236</v>
      </c>
      <c r="B1206">
        <v>1996</v>
      </c>
      <c r="C1206" t="s">
        <v>9</v>
      </c>
      <c r="D1206">
        <v>8</v>
      </c>
      <c r="E1206" s="7">
        <f t="shared" si="36"/>
        <v>35254</v>
      </c>
      <c r="F1206" s="7" t="str">
        <f t="shared" si="37"/>
        <v>26Years</v>
      </c>
      <c r="G1206">
        <v>0</v>
      </c>
      <c r="H1206" s="14">
        <v>9894.69</v>
      </c>
      <c r="I1206" t="s">
        <v>10</v>
      </c>
      <c r="J1206" t="s">
        <v>11</v>
      </c>
      <c r="K1206" t="s">
        <v>22</v>
      </c>
    </row>
    <row r="1207" spans="1:11" ht="14.5" customHeight="1" x14ac:dyDescent="0.35">
      <c r="A1207" t="s">
        <v>1237</v>
      </c>
      <c r="B1207">
        <v>1962</v>
      </c>
      <c r="C1207" t="s">
        <v>34</v>
      </c>
      <c r="D1207">
        <v>17</v>
      </c>
      <c r="E1207" s="7">
        <f t="shared" si="36"/>
        <v>22875</v>
      </c>
      <c r="F1207" s="7" t="str">
        <f t="shared" si="37"/>
        <v>60Years</v>
      </c>
      <c r="G1207">
        <v>0</v>
      </c>
      <c r="H1207" s="14">
        <v>9907.83</v>
      </c>
      <c r="I1207" t="s">
        <v>11</v>
      </c>
      <c r="J1207" t="s">
        <v>10</v>
      </c>
      <c r="K1207" t="s">
        <v>12</v>
      </c>
    </row>
    <row r="1208" spans="1:11" ht="14.5" customHeight="1" x14ac:dyDescent="0.35">
      <c r="A1208" t="s">
        <v>1238</v>
      </c>
      <c r="B1208">
        <v>1972</v>
      </c>
      <c r="C1208" t="s">
        <v>19</v>
      </c>
      <c r="D1208">
        <v>14</v>
      </c>
      <c r="E1208" s="7">
        <f t="shared" si="36"/>
        <v>26556</v>
      </c>
      <c r="F1208" s="7" t="str">
        <f t="shared" si="37"/>
        <v>50Years</v>
      </c>
      <c r="G1208">
        <v>1</v>
      </c>
      <c r="H1208" s="14">
        <v>9910.36</v>
      </c>
      <c r="I1208" t="s">
        <v>10</v>
      </c>
      <c r="J1208" t="s">
        <v>11</v>
      </c>
      <c r="K1208" t="s">
        <v>22</v>
      </c>
    </row>
    <row r="1209" spans="1:11" ht="14.5" customHeight="1" x14ac:dyDescent="0.35">
      <c r="A1209" t="s">
        <v>1239</v>
      </c>
      <c r="B1209">
        <v>1985</v>
      </c>
      <c r="C1209" t="s">
        <v>34</v>
      </c>
      <c r="D1209">
        <v>19</v>
      </c>
      <c r="E1209" s="7">
        <f t="shared" si="36"/>
        <v>31278</v>
      </c>
      <c r="F1209" s="7" t="str">
        <f t="shared" si="37"/>
        <v>37Years</v>
      </c>
      <c r="G1209">
        <v>3</v>
      </c>
      <c r="H1209" s="14">
        <v>9930.64</v>
      </c>
      <c r="I1209" t="s">
        <v>10</v>
      </c>
      <c r="J1209" t="s">
        <v>11</v>
      </c>
      <c r="K1209" t="s">
        <v>199</v>
      </c>
    </row>
    <row r="1210" spans="1:11" ht="14.5" customHeight="1" x14ac:dyDescent="0.35">
      <c r="A1210" t="s">
        <v>1240</v>
      </c>
      <c r="B1210">
        <v>1983</v>
      </c>
      <c r="C1210" t="s">
        <v>29</v>
      </c>
      <c r="D1210">
        <v>3</v>
      </c>
      <c r="E1210" s="7">
        <f t="shared" si="36"/>
        <v>30653</v>
      </c>
      <c r="F1210" s="7" t="str">
        <f t="shared" si="37"/>
        <v>39Years</v>
      </c>
      <c r="G1210">
        <v>3</v>
      </c>
      <c r="H1210" s="14">
        <v>9931.9599999999991</v>
      </c>
      <c r="I1210" t="s">
        <v>10</v>
      </c>
      <c r="J1210" t="s">
        <v>10</v>
      </c>
      <c r="K1210" t="s">
        <v>22</v>
      </c>
    </row>
    <row r="1211" spans="1:11" ht="14.5" customHeight="1" x14ac:dyDescent="0.35">
      <c r="A1211" t="s">
        <v>1241</v>
      </c>
      <c r="B1211">
        <v>1964</v>
      </c>
      <c r="C1211" t="s">
        <v>19</v>
      </c>
      <c r="D1211">
        <v>11</v>
      </c>
      <c r="E1211" s="7">
        <f t="shared" si="36"/>
        <v>23631</v>
      </c>
      <c r="F1211" s="7" t="str">
        <f t="shared" si="37"/>
        <v>58Years</v>
      </c>
      <c r="G1211">
        <v>0</v>
      </c>
      <c r="H1211" s="14">
        <v>9933.44</v>
      </c>
      <c r="I1211" t="s">
        <v>11</v>
      </c>
      <c r="J1211" t="s">
        <v>11</v>
      </c>
      <c r="K1211" t="s">
        <v>12</v>
      </c>
    </row>
    <row r="1212" spans="1:11" ht="14.5" customHeight="1" x14ac:dyDescent="0.35">
      <c r="A1212" t="s">
        <v>1242</v>
      </c>
      <c r="B1212">
        <v>1971</v>
      </c>
      <c r="C1212" t="s">
        <v>29</v>
      </c>
      <c r="D1212">
        <v>26</v>
      </c>
      <c r="E1212" s="7">
        <f t="shared" si="36"/>
        <v>26293</v>
      </c>
      <c r="F1212" s="7" t="str">
        <f t="shared" si="37"/>
        <v>51Years</v>
      </c>
      <c r="G1212">
        <v>1</v>
      </c>
      <c r="H1212" s="14">
        <v>9957.7199999999993</v>
      </c>
      <c r="I1212" t="s">
        <v>10</v>
      </c>
      <c r="J1212" t="s">
        <v>11</v>
      </c>
      <c r="K1212" t="s">
        <v>169</v>
      </c>
    </row>
    <row r="1213" spans="1:11" ht="14.5" customHeight="1" x14ac:dyDescent="0.35">
      <c r="A1213" t="s">
        <v>1243</v>
      </c>
      <c r="B1213">
        <v>1971</v>
      </c>
      <c r="C1213" t="s">
        <v>36</v>
      </c>
      <c r="D1213">
        <v>6</v>
      </c>
      <c r="E1213" s="7">
        <f t="shared" si="36"/>
        <v>26212</v>
      </c>
      <c r="F1213" s="7" t="str">
        <f t="shared" si="37"/>
        <v>51Years</v>
      </c>
      <c r="G1213">
        <v>1</v>
      </c>
      <c r="H1213" s="14">
        <v>9964.06</v>
      </c>
      <c r="I1213" t="s">
        <v>10</v>
      </c>
      <c r="J1213" t="s">
        <v>10</v>
      </c>
      <c r="K1213" t="s">
        <v>165</v>
      </c>
    </row>
    <row r="1214" spans="1:11" ht="14.5" customHeight="1" x14ac:dyDescent="0.35">
      <c r="A1214" t="s">
        <v>1244</v>
      </c>
      <c r="B1214">
        <v>1970</v>
      </c>
      <c r="C1214" t="s">
        <v>34</v>
      </c>
      <c r="D1214">
        <v>11</v>
      </c>
      <c r="E1214" s="7">
        <f t="shared" si="36"/>
        <v>25791</v>
      </c>
      <c r="F1214" s="7" t="str">
        <f t="shared" si="37"/>
        <v>52Years</v>
      </c>
      <c r="G1214">
        <v>0</v>
      </c>
      <c r="H1214" s="14">
        <v>9991.0400000000009</v>
      </c>
      <c r="I1214" t="s">
        <v>10</v>
      </c>
      <c r="J1214" t="s">
        <v>11</v>
      </c>
      <c r="K1214" t="s">
        <v>22</v>
      </c>
    </row>
    <row r="1215" spans="1:11" ht="14.5" customHeight="1" x14ac:dyDescent="0.35">
      <c r="A1215" t="s">
        <v>1245</v>
      </c>
      <c r="B1215">
        <v>1988</v>
      </c>
      <c r="C1215" t="s">
        <v>9</v>
      </c>
      <c r="D1215">
        <v>3</v>
      </c>
      <c r="E1215" s="7">
        <f t="shared" si="36"/>
        <v>32327</v>
      </c>
      <c r="F1215" s="7" t="str">
        <f t="shared" si="37"/>
        <v>34Years</v>
      </c>
      <c r="G1215">
        <v>3</v>
      </c>
      <c r="H1215" s="14">
        <v>10011.44</v>
      </c>
      <c r="I1215" t="s">
        <v>11</v>
      </c>
      <c r="J1215" t="s">
        <v>11</v>
      </c>
      <c r="K1215" t="s">
        <v>534</v>
      </c>
    </row>
    <row r="1216" spans="1:11" ht="14.5" customHeight="1" x14ac:dyDescent="0.35">
      <c r="A1216" t="s">
        <v>1246</v>
      </c>
      <c r="B1216">
        <v>1979</v>
      </c>
      <c r="C1216" t="s">
        <v>29</v>
      </c>
      <c r="D1216">
        <v>28</v>
      </c>
      <c r="E1216" s="7">
        <f t="shared" si="36"/>
        <v>29217</v>
      </c>
      <c r="F1216" s="7" t="str">
        <f t="shared" si="37"/>
        <v>43Years</v>
      </c>
      <c r="G1216">
        <v>2</v>
      </c>
      <c r="H1216" s="14">
        <v>10027.15</v>
      </c>
      <c r="I1216" t="s">
        <v>11</v>
      </c>
      <c r="J1216" t="s">
        <v>15</v>
      </c>
      <c r="K1216" t="s">
        <v>299</v>
      </c>
    </row>
    <row r="1217" spans="1:11" ht="14.5" customHeight="1" x14ac:dyDescent="0.35">
      <c r="A1217" t="s">
        <v>1247</v>
      </c>
      <c r="B1217">
        <v>1974</v>
      </c>
      <c r="C1217" t="s">
        <v>34</v>
      </c>
      <c r="D1217">
        <v>30</v>
      </c>
      <c r="E1217" s="7">
        <f t="shared" si="36"/>
        <v>27271</v>
      </c>
      <c r="F1217" s="7" t="str">
        <f t="shared" si="37"/>
        <v>48Years</v>
      </c>
      <c r="G1217">
        <v>2</v>
      </c>
      <c r="H1217" s="14">
        <v>10043.25</v>
      </c>
      <c r="I1217" t="s">
        <v>11</v>
      </c>
      <c r="J1217" t="s">
        <v>10</v>
      </c>
      <c r="K1217" t="s">
        <v>246</v>
      </c>
    </row>
    <row r="1218" spans="1:11" ht="14.5" customHeight="1" x14ac:dyDescent="0.35">
      <c r="A1218" t="s">
        <v>1248</v>
      </c>
      <c r="B1218">
        <v>1969</v>
      </c>
      <c r="C1218" t="s">
        <v>34</v>
      </c>
      <c r="D1218">
        <v>22</v>
      </c>
      <c r="E1218" s="7">
        <f t="shared" si="36"/>
        <v>25437</v>
      </c>
      <c r="F1218" s="7" t="str">
        <f t="shared" si="37"/>
        <v>53Years</v>
      </c>
      <c r="G1218">
        <v>1</v>
      </c>
      <c r="H1218" s="14">
        <v>10065.41</v>
      </c>
      <c r="I1218" t="s">
        <v>11</v>
      </c>
      <c r="J1218" t="s">
        <v>10</v>
      </c>
      <c r="K1218" t="s">
        <v>41</v>
      </c>
    </row>
    <row r="1219" spans="1:11" ht="14.5" customHeight="1" x14ac:dyDescent="0.35">
      <c r="A1219" t="s">
        <v>1249</v>
      </c>
      <c r="B1219">
        <v>1969</v>
      </c>
      <c r="C1219" t="s">
        <v>36</v>
      </c>
      <c r="D1219">
        <v>27</v>
      </c>
      <c r="E1219" s="7">
        <f t="shared" ref="E1219:E1282" si="38">DATE(B1219,MONTH(1&amp;C1219),D1219)</f>
        <v>25503</v>
      </c>
      <c r="F1219" s="7" t="str">
        <f t="shared" ref="F1219:F1282" si="39">DATEDIF(E1219, "2023-6-8", "Y") &amp; "Years"</f>
        <v>53Years</v>
      </c>
      <c r="G1219">
        <v>0</v>
      </c>
      <c r="H1219" s="14">
        <v>10072.06</v>
      </c>
      <c r="I1219" t="s">
        <v>11</v>
      </c>
      <c r="J1219" t="s">
        <v>15</v>
      </c>
      <c r="K1219" t="s">
        <v>355</v>
      </c>
    </row>
    <row r="1220" spans="1:11" ht="14.5" customHeight="1" x14ac:dyDescent="0.35">
      <c r="A1220" t="s">
        <v>1250</v>
      </c>
      <c r="B1220">
        <v>1969</v>
      </c>
      <c r="C1220" t="s">
        <v>9</v>
      </c>
      <c r="D1220">
        <v>3</v>
      </c>
      <c r="E1220" s="7">
        <f t="shared" si="38"/>
        <v>25387</v>
      </c>
      <c r="F1220" s="7" t="str">
        <f t="shared" si="39"/>
        <v>53Years</v>
      </c>
      <c r="G1220">
        <v>1</v>
      </c>
      <c r="H1220" s="14">
        <v>10085.85</v>
      </c>
      <c r="I1220" t="s">
        <v>11</v>
      </c>
      <c r="J1220" t="s">
        <v>11</v>
      </c>
      <c r="K1220" t="s">
        <v>41</v>
      </c>
    </row>
    <row r="1221" spans="1:11" ht="14.5" customHeight="1" x14ac:dyDescent="0.35">
      <c r="A1221" t="s">
        <v>1251</v>
      </c>
      <c r="B1221">
        <v>1976</v>
      </c>
      <c r="C1221" t="s">
        <v>29</v>
      </c>
      <c r="D1221">
        <v>19</v>
      </c>
      <c r="E1221" s="7">
        <f t="shared" si="38"/>
        <v>28113</v>
      </c>
      <c r="F1221" s="7" t="str">
        <f t="shared" si="39"/>
        <v>46Years</v>
      </c>
      <c r="G1221">
        <v>5</v>
      </c>
      <c r="H1221" s="14">
        <v>10096.969999999999</v>
      </c>
      <c r="I1221" t="s">
        <v>11</v>
      </c>
      <c r="J1221" t="s">
        <v>10</v>
      </c>
      <c r="K1221" t="s">
        <v>41</v>
      </c>
    </row>
    <row r="1222" spans="1:11" ht="14.5" customHeight="1" x14ac:dyDescent="0.35">
      <c r="A1222" t="s">
        <v>1252</v>
      </c>
      <c r="B1222">
        <v>1972</v>
      </c>
      <c r="C1222" t="s">
        <v>36</v>
      </c>
      <c r="D1222">
        <v>19</v>
      </c>
      <c r="E1222" s="7">
        <f t="shared" si="38"/>
        <v>26591</v>
      </c>
      <c r="F1222" s="7" t="str">
        <f t="shared" si="39"/>
        <v>50Years</v>
      </c>
      <c r="G1222">
        <v>1</v>
      </c>
      <c r="H1222" s="14">
        <v>10106.129999999999</v>
      </c>
      <c r="I1222" t="s">
        <v>11</v>
      </c>
      <c r="J1222" t="s">
        <v>15</v>
      </c>
      <c r="K1222" t="s">
        <v>246</v>
      </c>
    </row>
    <row r="1223" spans="1:11" ht="14.5" customHeight="1" x14ac:dyDescent="0.35">
      <c r="A1223" t="s">
        <v>1253</v>
      </c>
      <c r="B1223">
        <v>1972</v>
      </c>
      <c r="C1223" t="s">
        <v>34</v>
      </c>
      <c r="D1223">
        <v>8</v>
      </c>
      <c r="E1223" s="7">
        <f t="shared" si="38"/>
        <v>26519</v>
      </c>
      <c r="F1223" s="7" t="str">
        <f t="shared" si="39"/>
        <v>50Years</v>
      </c>
      <c r="G1223">
        <v>2</v>
      </c>
      <c r="H1223" s="14">
        <v>10107.219999999999</v>
      </c>
      <c r="I1223" t="s">
        <v>11</v>
      </c>
      <c r="J1223" t="s">
        <v>15</v>
      </c>
      <c r="K1223" t="s">
        <v>12</v>
      </c>
    </row>
    <row r="1224" spans="1:11" ht="14.5" customHeight="1" x14ac:dyDescent="0.35">
      <c r="A1224" t="s">
        <v>1254</v>
      </c>
      <c r="B1224">
        <v>1975</v>
      </c>
      <c r="C1224" t="s">
        <v>9</v>
      </c>
      <c r="D1224">
        <v>2</v>
      </c>
      <c r="E1224" s="7">
        <f t="shared" si="38"/>
        <v>27577</v>
      </c>
      <c r="F1224" s="7" t="str">
        <f t="shared" si="39"/>
        <v>47Years</v>
      </c>
      <c r="G1224">
        <v>3</v>
      </c>
      <c r="H1224" s="14">
        <v>10115.01</v>
      </c>
      <c r="I1224" t="s">
        <v>11</v>
      </c>
      <c r="J1224" t="s">
        <v>11</v>
      </c>
      <c r="K1224" t="s">
        <v>22</v>
      </c>
    </row>
    <row r="1225" spans="1:11" ht="14.5" customHeight="1" x14ac:dyDescent="0.35">
      <c r="A1225" t="s">
        <v>1255</v>
      </c>
      <c r="B1225">
        <v>1972</v>
      </c>
      <c r="C1225" t="s">
        <v>14</v>
      </c>
      <c r="D1225">
        <v>16</v>
      </c>
      <c r="E1225" s="7">
        <f t="shared" si="38"/>
        <v>26619</v>
      </c>
      <c r="F1225" s="7" t="str">
        <f t="shared" si="39"/>
        <v>50Years</v>
      </c>
      <c r="G1225">
        <v>2</v>
      </c>
      <c r="H1225" s="14">
        <v>10118.42</v>
      </c>
      <c r="I1225" t="s">
        <v>11</v>
      </c>
      <c r="J1225" t="s">
        <v>11</v>
      </c>
      <c r="K1225" t="s">
        <v>41</v>
      </c>
    </row>
    <row r="1226" spans="1:11" ht="14.5" customHeight="1" x14ac:dyDescent="0.35">
      <c r="A1226" t="s">
        <v>1256</v>
      </c>
      <c r="B1226">
        <v>1997</v>
      </c>
      <c r="C1226" t="s">
        <v>19</v>
      </c>
      <c r="D1226">
        <v>5</v>
      </c>
      <c r="E1226" s="7">
        <f t="shared" si="38"/>
        <v>35678</v>
      </c>
      <c r="F1226" s="7" t="str">
        <f t="shared" si="39"/>
        <v>25Years</v>
      </c>
      <c r="G1226">
        <v>0</v>
      </c>
      <c r="H1226" s="14">
        <v>10139.84</v>
      </c>
      <c r="I1226" t="s">
        <v>11</v>
      </c>
      <c r="J1226" t="s">
        <v>10</v>
      </c>
      <c r="K1226" t="s">
        <v>22</v>
      </c>
    </row>
    <row r="1227" spans="1:11" ht="14.5" customHeight="1" x14ac:dyDescent="0.35">
      <c r="A1227" t="s">
        <v>1257</v>
      </c>
      <c r="B1227">
        <v>1974</v>
      </c>
      <c r="C1227" t="s">
        <v>29</v>
      </c>
      <c r="D1227">
        <v>30</v>
      </c>
      <c r="E1227" s="7">
        <f t="shared" si="38"/>
        <v>27393</v>
      </c>
      <c r="F1227" s="7" t="str">
        <f t="shared" si="39"/>
        <v>48Years</v>
      </c>
      <c r="G1227">
        <v>3</v>
      </c>
      <c r="H1227" s="14">
        <v>10141.14</v>
      </c>
      <c r="I1227" t="s">
        <v>11</v>
      </c>
      <c r="J1227" t="s">
        <v>15</v>
      </c>
      <c r="K1227" t="s">
        <v>167</v>
      </c>
    </row>
    <row r="1228" spans="1:11" ht="14.5" customHeight="1" x14ac:dyDescent="0.35">
      <c r="A1228" t="s">
        <v>1258</v>
      </c>
      <c r="B1228">
        <v>1981</v>
      </c>
      <c r="C1228" t="s">
        <v>17</v>
      </c>
      <c r="D1228">
        <v>12</v>
      </c>
      <c r="E1228" s="7">
        <f t="shared" si="38"/>
        <v>29749</v>
      </c>
      <c r="F1228" s="7" t="str">
        <f t="shared" si="39"/>
        <v>41Years</v>
      </c>
      <c r="G1228">
        <v>1</v>
      </c>
      <c r="H1228" s="14">
        <v>10146.129999999999</v>
      </c>
      <c r="I1228" t="s">
        <v>11</v>
      </c>
      <c r="J1228" t="s">
        <v>15</v>
      </c>
      <c r="K1228" t="s">
        <v>199</v>
      </c>
    </row>
    <row r="1229" spans="1:11" ht="14.5" customHeight="1" x14ac:dyDescent="0.35">
      <c r="A1229" t="s">
        <v>1259</v>
      </c>
      <c r="B1229">
        <v>1973</v>
      </c>
      <c r="C1229" t="s">
        <v>36</v>
      </c>
      <c r="D1229">
        <v>13</v>
      </c>
      <c r="E1229" s="7">
        <f t="shared" si="38"/>
        <v>26950</v>
      </c>
      <c r="F1229" s="7" t="str">
        <f t="shared" si="39"/>
        <v>49Years</v>
      </c>
      <c r="G1229">
        <v>2</v>
      </c>
      <c r="H1229" s="14">
        <v>10156.780000000001</v>
      </c>
      <c r="I1229" t="s">
        <v>11</v>
      </c>
      <c r="J1229" t="s">
        <v>10</v>
      </c>
      <c r="K1229" t="s">
        <v>22</v>
      </c>
    </row>
    <row r="1230" spans="1:11" ht="14.5" customHeight="1" x14ac:dyDescent="0.35">
      <c r="A1230" t="s">
        <v>1260</v>
      </c>
      <c r="B1230">
        <v>1972</v>
      </c>
      <c r="C1230" t="s">
        <v>9</v>
      </c>
      <c r="D1230">
        <v>10</v>
      </c>
      <c r="E1230" s="7">
        <f t="shared" si="38"/>
        <v>26490</v>
      </c>
      <c r="F1230" s="7" t="str">
        <f t="shared" si="39"/>
        <v>50Years</v>
      </c>
      <c r="G1230">
        <v>0</v>
      </c>
      <c r="H1230" s="14">
        <v>10160.870000000001</v>
      </c>
      <c r="I1230" t="s">
        <v>11</v>
      </c>
      <c r="J1230" t="s">
        <v>11</v>
      </c>
      <c r="K1230" t="s">
        <v>199</v>
      </c>
    </row>
    <row r="1231" spans="1:11" ht="14.5" customHeight="1" x14ac:dyDescent="0.35">
      <c r="A1231" t="s">
        <v>1261</v>
      </c>
      <c r="B1231">
        <v>1985</v>
      </c>
      <c r="C1231" t="s">
        <v>36</v>
      </c>
      <c r="D1231">
        <v>16</v>
      </c>
      <c r="E1231" s="7">
        <f t="shared" si="38"/>
        <v>31336</v>
      </c>
      <c r="F1231" s="7" t="str">
        <f t="shared" si="39"/>
        <v>37Years</v>
      </c>
      <c r="G1231">
        <v>3</v>
      </c>
      <c r="H1231" s="14">
        <v>10191.82</v>
      </c>
      <c r="I1231" t="s">
        <v>11</v>
      </c>
      <c r="J1231" t="s">
        <v>10</v>
      </c>
      <c r="K1231" t="s">
        <v>534</v>
      </c>
    </row>
    <row r="1232" spans="1:11" ht="14.5" customHeight="1" x14ac:dyDescent="0.35">
      <c r="A1232" t="s">
        <v>1262</v>
      </c>
      <c r="B1232">
        <v>1970</v>
      </c>
      <c r="C1232" t="s">
        <v>29</v>
      </c>
      <c r="D1232">
        <v>24</v>
      </c>
      <c r="E1232" s="7">
        <f t="shared" si="38"/>
        <v>25926</v>
      </c>
      <c r="F1232" s="7" t="str">
        <f t="shared" si="39"/>
        <v>52Years</v>
      </c>
      <c r="G1232">
        <v>0</v>
      </c>
      <c r="H1232" s="14">
        <v>10197.77</v>
      </c>
      <c r="I1232" t="s">
        <v>11</v>
      </c>
      <c r="J1232" t="s">
        <v>15</v>
      </c>
      <c r="K1232" t="s">
        <v>246</v>
      </c>
    </row>
    <row r="1233" spans="1:11" ht="14.5" customHeight="1" x14ac:dyDescent="0.35">
      <c r="A1233" t="s">
        <v>1263</v>
      </c>
      <c r="B1233">
        <v>1967</v>
      </c>
      <c r="C1233" t="s">
        <v>19</v>
      </c>
      <c r="D1233">
        <v>26</v>
      </c>
      <c r="E1233" s="7">
        <f t="shared" si="38"/>
        <v>24741</v>
      </c>
      <c r="F1233" s="7" t="str">
        <f t="shared" si="39"/>
        <v>55Years</v>
      </c>
      <c r="G1233">
        <v>0</v>
      </c>
      <c r="H1233" s="14">
        <v>10214.64</v>
      </c>
      <c r="I1233" t="s">
        <v>11</v>
      </c>
      <c r="J1233" t="s">
        <v>10</v>
      </c>
      <c r="K1233" t="s">
        <v>41</v>
      </c>
    </row>
    <row r="1234" spans="1:11" ht="14.5" customHeight="1" x14ac:dyDescent="0.35">
      <c r="A1234" t="s">
        <v>1264</v>
      </c>
      <c r="B1234">
        <v>1967</v>
      </c>
      <c r="C1234" t="s">
        <v>17</v>
      </c>
      <c r="D1234">
        <v>28</v>
      </c>
      <c r="E1234" s="7">
        <f t="shared" si="38"/>
        <v>24651</v>
      </c>
      <c r="F1234" s="7" t="str">
        <f t="shared" si="39"/>
        <v>55Years</v>
      </c>
      <c r="G1234">
        <v>0</v>
      </c>
      <c r="H1234" s="14">
        <v>10226.280000000001</v>
      </c>
      <c r="I1234" t="s">
        <v>11</v>
      </c>
      <c r="J1234" t="s">
        <v>11</v>
      </c>
      <c r="K1234" t="s">
        <v>12</v>
      </c>
    </row>
    <row r="1235" spans="1:11" ht="14.5" customHeight="1" x14ac:dyDescent="0.35">
      <c r="A1235" t="s">
        <v>1265</v>
      </c>
      <c r="B1235">
        <v>1968</v>
      </c>
      <c r="C1235" t="s">
        <v>19</v>
      </c>
      <c r="D1235">
        <v>23</v>
      </c>
      <c r="E1235" s="7">
        <f t="shared" si="38"/>
        <v>25104</v>
      </c>
      <c r="F1235" s="7" t="str">
        <f t="shared" si="39"/>
        <v>54Years</v>
      </c>
      <c r="G1235">
        <v>0</v>
      </c>
      <c r="H1235" s="14">
        <v>10231.5</v>
      </c>
      <c r="I1235" t="s">
        <v>11</v>
      </c>
      <c r="J1235" t="s">
        <v>15</v>
      </c>
      <c r="K1235" t="s">
        <v>22</v>
      </c>
    </row>
    <row r="1236" spans="1:11" ht="14.5" customHeight="1" x14ac:dyDescent="0.35">
      <c r="A1236" t="s">
        <v>1266</v>
      </c>
      <c r="B1236">
        <v>1975</v>
      </c>
      <c r="C1236" t="s">
        <v>34</v>
      </c>
      <c r="D1236">
        <v>15</v>
      </c>
      <c r="E1236" s="7">
        <f t="shared" si="38"/>
        <v>27621</v>
      </c>
      <c r="F1236" s="7" t="str">
        <f t="shared" si="39"/>
        <v>47Years</v>
      </c>
      <c r="G1236">
        <v>1</v>
      </c>
      <c r="H1236" s="14">
        <v>10259.129999999999</v>
      </c>
      <c r="I1236" t="s">
        <v>11</v>
      </c>
      <c r="J1236" t="s">
        <v>10</v>
      </c>
      <c r="K1236" t="s">
        <v>41</v>
      </c>
    </row>
    <row r="1237" spans="1:11" ht="14.5" customHeight="1" x14ac:dyDescent="0.35">
      <c r="A1237" t="s">
        <v>1267</v>
      </c>
      <c r="B1237">
        <v>1973</v>
      </c>
      <c r="C1237" t="s">
        <v>19</v>
      </c>
      <c r="D1237">
        <v>5</v>
      </c>
      <c r="E1237" s="7">
        <f t="shared" si="38"/>
        <v>26912</v>
      </c>
      <c r="F1237" s="7" t="str">
        <f t="shared" si="39"/>
        <v>49Years</v>
      </c>
      <c r="G1237">
        <v>3</v>
      </c>
      <c r="H1237" s="14">
        <v>10264.44</v>
      </c>
      <c r="I1237" t="s">
        <v>11</v>
      </c>
      <c r="J1237" t="s">
        <v>10</v>
      </c>
      <c r="K1237" t="s">
        <v>22</v>
      </c>
    </row>
    <row r="1238" spans="1:11" ht="14.5" customHeight="1" x14ac:dyDescent="0.35">
      <c r="A1238" t="s">
        <v>1268</v>
      </c>
      <c r="B1238">
        <v>1973</v>
      </c>
      <c r="C1238" t="s">
        <v>14</v>
      </c>
      <c r="D1238">
        <v>27</v>
      </c>
      <c r="E1238" s="7">
        <f t="shared" si="38"/>
        <v>26995</v>
      </c>
      <c r="F1238" s="7" t="str">
        <f t="shared" si="39"/>
        <v>49Years</v>
      </c>
      <c r="G1238">
        <v>3</v>
      </c>
      <c r="H1238" s="14">
        <v>10269.459999999999</v>
      </c>
      <c r="I1238" t="s">
        <v>11</v>
      </c>
      <c r="J1238" t="s">
        <v>11</v>
      </c>
      <c r="K1238" t="s">
        <v>22</v>
      </c>
    </row>
    <row r="1239" spans="1:11" ht="14.5" customHeight="1" x14ac:dyDescent="0.35">
      <c r="A1239" t="s">
        <v>1269</v>
      </c>
      <c r="B1239">
        <v>1970</v>
      </c>
      <c r="C1239" t="s">
        <v>17</v>
      </c>
      <c r="D1239">
        <v>21</v>
      </c>
      <c r="E1239" s="7">
        <f t="shared" si="38"/>
        <v>25740</v>
      </c>
      <c r="F1239" s="7" t="str">
        <f t="shared" si="39"/>
        <v>52Years</v>
      </c>
      <c r="G1239">
        <v>0</v>
      </c>
      <c r="H1239" s="14">
        <v>10274.33</v>
      </c>
      <c r="I1239" t="s">
        <v>11</v>
      </c>
      <c r="J1239" t="s">
        <v>15</v>
      </c>
      <c r="K1239" t="s">
        <v>246</v>
      </c>
    </row>
    <row r="1240" spans="1:11" ht="14.5" customHeight="1" x14ac:dyDescent="0.35">
      <c r="A1240" t="s">
        <v>1270</v>
      </c>
      <c r="B1240">
        <v>1988</v>
      </c>
      <c r="C1240" t="s">
        <v>19</v>
      </c>
      <c r="D1240">
        <v>14</v>
      </c>
      <c r="E1240" s="7">
        <f t="shared" si="38"/>
        <v>32400</v>
      </c>
      <c r="F1240" s="7" t="str">
        <f t="shared" si="39"/>
        <v>34Years</v>
      </c>
      <c r="G1240">
        <v>3</v>
      </c>
      <c r="H1240" s="14">
        <v>10276.99</v>
      </c>
      <c r="I1240" t="s">
        <v>11</v>
      </c>
      <c r="J1240" t="s">
        <v>15</v>
      </c>
      <c r="K1240" t="s">
        <v>299</v>
      </c>
    </row>
    <row r="1241" spans="1:11" ht="14.5" customHeight="1" x14ac:dyDescent="0.35">
      <c r="A1241" t="s">
        <v>1271</v>
      </c>
      <c r="B1241">
        <v>1963</v>
      </c>
      <c r="C1241" t="s">
        <v>19</v>
      </c>
      <c r="D1241">
        <v>24</v>
      </c>
      <c r="E1241" s="7">
        <f t="shared" si="38"/>
        <v>23278</v>
      </c>
      <c r="F1241" s="7" t="str">
        <f t="shared" si="39"/>
        <v>59Years</v>
      </c>
      <c r="G1241">
        <v>0</v>
      </c>
      <c r="H1241" s="14">
        <v>10308.040000000001</v>
      </c>
      <c r="I1241" t="s">
        <v>11</v>
      </c>
      <c r="J1241" t="s">
        <v>15</v>
      </c>
      <c r="K1241" t="s">
        <v>12</v>
      </c>
    </row>
    <row r="1242" spans="1:11" ht="14.5" customHeight="1" x14ac:dyDescent="0.35">
      <c r="A1242" t="s">
        <v>1272</v>
      </c>
      <c r="B1242">
        <v>1962</v>
      </c>
      <c r="C1242" t="s">
        <v>9</v>
      </c>
      <c r="D1242">
        <v>12</v>
      </c>
      <c r="E1242" s="7">
        <f t="shared" si="38"/>
        <v>22839</v>
      </c>
      <c r="F1242" s="7" t="str">
        <f t="shared" si="39"/>
        <v>60Years</v>
      </c>
      <c r="G1242">
        <v>0</v>
      </c>
      <c r="H1242" s="14">
        <v>10310.780000000001</v>
      </c>
      <c r="I1242" t="s">
        <v>11</v>
      </c>
      <c r="J1242" t="s">
        <v>11</v>
      </c>
      <c r="K1242" t="s">
        <v>22</v>
      </c>
    </row>
    <row r="1243" spans="1:11" ht="14.5" customHeight="1" x14ac:dyDescent="0.35">
      <c r="A1243" t="s">
        <v>1273</v>
      </c>
      <c r="B1243">
        <v>1991</v>
      </c>
      <c r="C1243" t="s">
        <v>14</v>
      </c>
      <c r="D1243">
        <v>17</v>
      </c>
      <c r="E1243" s="7">
        <f t="shared" si="38"/>
        <v>33559</v>
      </c>
      <c r="F1243" s="7" t="str">
        <f t="shared" si="39"/>
        <v>31Years</v>
      </c>
      <c r="G1243">
        <v>3</v>
      </c>
      <c r="H1243" s="14">
        <v>10315.91</v>
      </c>
      <c r="I1243" t="s">
        <v>11</v>
      </c>
      <c r="J1243" t="s">
        <v>10</v>
      </c>
      <c r="K1243" t="s">
        <v>22</v>
      </c>
    </row>
    <row r="1244" spans="1:11" ht="14.5" customHeight="1" x14ac:dyDescent="0.35">
      <c r="A1244" t="s">
        <v>1274</v>
      </c>
      <c r="B1244">
        <v>1991</v>
      </c>
      <c r="C1244" t="s">
        <v>34</v>
      </c>
      <c r="D1244">
        <v>21</v>
      </c>
      <c r="E1244" s="7">
        <f t="shared" si="38"/>
        <v>33471</v>
      </c>
      <c r="F1244" s="7" t="str">
        <f t="shared" si="39"/>
        <v>31Years</v>
      </c>
      <c r="G1244">
        <v>3</v>
      </c>
      <c r="H1244" s="14">
        <v>10322.9</v>
      </c>
      <c r="I1244" t="s">
        <v>11</v>
      </c>
      <c r="J1244" t="s">
        <v>15</v>
      </c>
      <c r="K1244" t="s">
        <v>534</v>
      </c>
    </row>
    <row r="1245" spans="1:11" ht="14.5" customHeight="1" x14ac:dyDescent="0.35">
      <c r="A1245" t="s">
        <v>1275</v>
      </c>
      <c r="B1245">
        <v>1970</v>
      </c>
      <c r="C1245" t="s">
        <v>29</v>
      </c>
      <c r="D1245">
        <v>1</v>
      </c>
      <c r="E1245" s="7">
        <f t="shared" si="38"/>
        <v>25903</v>
      </c>
      <c r="F1245" s="7" t="str">
        <f t="shared" si="39"/>
        <v>52Years</v>
      </c>
      <c r="G1245">
        <v>2</v>
      </c>
      <c r="H1245" s="14">
        <v>10325.209999999999</v>
      </c>
      <c r="I1245" t="s">
        <v>11</v>
      </c>
      <c r="J1245" t="s">
        <v>11</v>
      </c>
      <c r="K1245" t="s">
        <v>41</v>
      </c>
    </row>
    <row r="1246" spans="1:11" ht="14.5" customHeight="1" x14ac:dyDescent="0.35">
      <c r="A1246" t="s">
        <v>1276</v>
      </c>
      <c r="B1246">
        <v>1982</v>
      </c>
      <c r="C1246" t="s">
        <v>9</v>
      </c>
      <c r="D1246">
        <v>21</v>
      </c>
      <c r="E1246" s="7">
        <f t="shared" si="38"/>
        <v>30153</v>
      </c>
      <c r="F1246" s="7" t="str">
        <f t="shared" si="39"/>
        <v>40Years</v>
      </c>
      <c r="G1246">
        <v>3</v>
      </c>
      <c r="H1246" s="14">
        <v>10329.06</v>
      </c>
      <c r="I1246" t="s">
        <v>11</v>
      </c>
      <c r="J1246" t="s">
        <v>15</v>
      </c>
      <c r="K1246" t="s">
        <v>299</v>
      </c>
    </row>
    <row r="1247" spans="1:11" ht="14.5" customHeight="1" x14ac:dyDescent="0.35">
      <c r="A1247" t="s">
        <v>1277</v>
      </c>
      <c r="B1247">
        <v>1968</v>
      </c>
      <c r="C1247" t="s">
        <v>9</v>
      </c>
      <c r="D1247">
        <v>19</v>
      </c>
      <c r="E1247" s="7">
        <f t="shared" si="38"/>
        <v>25038</v>
      </c>
      <c r="F1247" s="7" t="str">
        <f t="shared" si="39"/>
        <v>54Years</v>
      </c>
      <c r="G1247">
        <v>0</v>
      </c>
      <c r="H1247" s="14">
        <v>10338.93</v>
      </c>
      <c r="I1247" t="s">
        <v>11</v>
      </c>
      <c r="J1247" t="s">
        <v>15</v>
      </c>
      <c r="K1247" t="s">
        <v>12</v>
      </c>
    </row>
    <row r="1248" spans="1:11" ht="14.5" customHeight="1" x14ac:dyDescent="0.35">
      <c r="A1248" t="s">
        <v>1278</v>
      </c>
      <c r="B1248">
        <v>1973</v>
      </c>
      <c r="C1248" t="s">
        <v>34</v>
      </c>
      <c r="D1248">
        <v>8</v>
      </c>
      <c r="E1248" s="7">
        <f t="shared" si="38"/>
        <v>26884</v>
      </c>
      <c r="F1248" s="7" t="str">
        <f t="shared" si="39"/>
        <v>49Years</v>
      </c>
      <c r="G1248">
        <v>0</v>
      </c>
      <c r="H1248" s="14">
        <v>10345.93</v>
      </c>
      <c r="I1248" t="s">
        <v>11</v>
      </c>
      <c r="J1248" t="s">
        <v>10</v>
      </c>
      <c r="K1248" t="s">
        <v>299</v>
      </c>
    </row>
    <row r="1249" spans="1:11" ht="14.5" customHeight="1" x14ac:dyDescent="0.35">
      <c r="A1249" t="s">
        <v>1279</v>
      </c>
      <c r="B1249">
        <v>1974</v>
      </c>
      <c r="C1249" t="s">
        <v>19</v>
      </c>
      <c r="D1249">
        <v>29</v>
      </c>
      <c r="E1249" s="7">
        <f t="shared" si="38"/>
        <v>27301</v>
      </c>
      <c r="F1249" s="7" t="str">
        <f t="shared" si="39"/>
        <v>48Years</v>
      </c>
      <c r="G1249">
        <v>0</v>
      </c>
      <c r="H1249" s="14">
        <v>10352.48</v>
      </c>
      <c r="I1249" t="s">
        <v>11</v>
      </c>
      <c r="J1249" t="s">
        <v>15</v>
      </c>
      <c r="K1249" t="s">
        <v>22</v>
      </c>
    </row>
    <row r="1250" spans="1:11" ht="14.5" customHeight="1" x14ac:dyDescent="0.35">
      <c r="A1250" t="s">
        <v>1280</v>
      </c>
      <c r="B1250">
        <v>1969</v>
      </c>
      <c r="C1250" t="s">
        <v>17</v>
      </c>
      <c r="D1250">
        <v>17</v>
      </c>
      <c r="E1250" s="7">
        <f t="shared" si="38"/>
        <v>25371</v>
      </c>
      <c r="F1250" s="7" t="str">
        <f t="shared" si="39"/>
        <v>53Years</v>
      </c>
      <c r="G1250">
        <v>0</v>
      </c>
      <c r="H1250" s="14">
        <v>10355.64</v>
      </c>
      <c r="I1250" t="s">
        <v>11</v>
      </c>
      <c r="J1250" t="s">
        <v>15</v>
      </c>
      <c r="K1250" t="s">
        <v>22</v>
      </c>
    </row>
    <row r="1251" spans="1:11" ht="14.5" customHeight="1" x14ac:dyDescent="0.35">
      <c r="A1251" t="s">
        <v>1281</v>
      </c>
      <c r="B1251">
        <v>1971</v>
      </c>
      <c r="C1251" t="s">
        <v>19</v>
      </c>
      <c r="D1251">
        <v>6</v>
      </c>
      <c r="E1251" s="7">
        <f t="shared" si="38"/>
        <v>26182</v>
      </c>
      <c r="F1251" s="7" t="str">
        <f t="shared" si="39"/>
        <v>51Years</v>
      </c>
      <c r="G1251">
        <v>0</v>
      </c>
      <c r="H1251" s="14">
        <v>10356.67</v>
      </c>
      <c r="I1251" t="s">
        <v>11</v>
      </c>
      <c r="J1251" t="s">
        <v>15</v>
      </c>
      <c r="K1251" t="s">
        <v>199</v>
      </c>
    </row>
    <row r="1252" spans="1:11" ht="14.5" customHeight="1" x14ac:dyDescent="0.35">
      <c r="A1252" t="s">
        <v>1282</v>
      </c>
      <c r="B1252">
        <v>1973</v>
      </c>
      <c r="C1252" t="s">
        <v>19</v>
      </c>
      <c r="D1252">
        <v>29</v>
      </c>
      <c r="E1252" s="7">
        <f t="shared" si="38"/>
        <v>26936</v>
      </c>
      <c r="F1252" s="7" t="str">
        <f t="shared" si="39"/>
        <v>49Years</v>
      </c>
      <c r="G1252">
        <v>2</v>
      </c>
      <c r="H1252" s="14">
        <v>10370.91</v>
      </c>
      <c r="I1252" t="s">
        <v>11</v>
      </c>
      <c r="J1252" t="s">
        <v>11</v>
      </c>
      <c r="K1252" t="s">
        <v>246</v>
      </c>
    </row>
    <row r="1253" spans="1:11" ht="14.5" customHeight="1" x14ac:dyDescent="0.35">
      <c r="A1253" t="s">
        <v>1283</v>
      </c>
      <c r="B1253">
        <v>1973</v>
      </c>
      <c r="C1253" t="s">
        <v>19</v>
      </c>
      <c r="D1253">
        <v>19</v>
      </c>
      <c r="E1253" s="7">
        <f t="shared" si="38"/>
        <v>26926</v>
      </c>
      <c r="F1253" s="7" t="str">
        <f t="shared" si="39"/>
        <v>49Years</v>
      </c>
      <c r="G1253">
        <v>3</v>
      </c>
      <c r="H1253" s="14">
        <v>10381.48</v>
      </c>
      <c r="I1253" t="s">
        <v>11</v>
      </c>
      <c r="J1253" t="s">
        <v>11</v>
      </c>
      <c r="K1253" t="s">
        <v>12</v>
      </c>
    </row>
    <row r="1254" spans="1:11" ht="14.5" customHeight="1" x14ac:dyDescent="0.35">
      <c r="A1254" t="s">
        <v>1284</v>
      </c>
      <c r="B1254">
        <v>1969</v>
      </c>
      <c r="C1254" t="s">
        <v>9</v>
      </c>
      <c r="D1254">
        <v>7</v>
      </c>
      <c r="E1254" s="7">
        <f t="shared" si="38"/>
        <v>25391</v>
      </c>
      <c r="F1254" s="7" t="str">
        <f t="shared" si="39"/>
        <v>53Years</v>
      </c>
      <c r="G1254">
        <v>0</v>
      </c>
      <c r="H1254" s="14">
        <v>10403.27</v>
      </c>
      <c r="I1254" t="s">
        <v>11</v>
      </c>
      <c r="J1254" t="s">
        <v>10</v>
      </c>
      <c r="K1254" t="s">
        <v>515</v>
      </c>
    </row>
    <row r="1255" spans="1:11" ht="14.5" customHeight="1" x14ac:dyDescent="0.35">
      <c r="A1255" t="s">
        <v>1285</v>
      </c>
      <c r="B1255">
        <v>1975</v>
      </c>
      <c r="C1255" t="s">
        <v>17</v>
      </c>
      <c r="D1255">
        <v>5</v>
      </c>
      <c r="E1255" s="7">
        <f t="shared" si="38"/>
        <v>27550</v>
      </c>
      <c r="F1255" s="7" t="str">
        <f t="shared" si="39"/>
        <v>48Years</v>
      </c>
      <c r="G1255">
        <v>4</v>
      </c>
      <c r="H1255" s="14">
        <v>10407.09</v>
      </c>
      <c r="I1255" t="s">
        <v>11</v>
      </c>
      <c r="J1255" t="s">
        <v>15</v>
      </c>
      <c r="K1255" t="s">
        <v>163</v>
      </c>
    </row>
    <row r="1256" spans="1:11" ht="14.5" customHeight="1" x14ac:dyDescent="0.35">
      <c r="A1256" t="s">
        <v>1286</v>
      </c>
      <c r="B1256">
        <v>1980</v>
      </c>
      <c r="C1256" t="s">
        <v>36</v>
      </c>
      <c r="D1256">
        <v>24</v>
      </c>
      <c r="E1256" s="7">
        <f t="shared" si="38"/>
        <v>29518</v>
      </c>
      <c r="F1256" s="7" t="str">
        <f t="shared" si="39"/>
        <v>42Years</v>
      </c>
      <c r="G1256">
        <v>2</v>
      </c>
      <c r="H1256" s="14">
        <v>10407.98</v>
      </c>
      <c r="I1256" t="s">
        <v>11</v>
      </c>
      <c r="J1256" t="s">
        <v>15</v>
      </c>
      <c r="K1256" t="s">
        <v>299</v>
      </c>
    </row>
    <row r="1257" spans="1:11" ht="14.5" customHeight="1" x14ac:dyDescent="0.35">
      <c r="A1257" t="s">
        <v>1287</v>
      </c>
      <c r="B1257">
        <v>1973</v>
      </c>
      <c r="C1257" t="s">
        <v>36</v>
      </c>
      <c r="D1257">
        <v>11</v>
      </c>
      <c r="E1257" s="7">
        <f t="shared" si="38"/>
        <v>26948</v>
      </c>
      <c r="F1257" s="7" t="str">
        <f t="shared" si="39"/>
        <v>49Years</v>
      </c>
      <c r="G1257">
        <v>0</v>
      </c>
      <c r="H1257" s="14">
        <v>10419.59</v>
      </c>
      <c r="I1257" t="s">
        <v>11</v>
      </c>
      <c r="J1257" t="s">
        <v>10</v>
      </c>
      <c r="K1257" t="s">
        <v>199</v>
      </c>
    </row>
    <row r="1258" spans="1:11" ht="14.5" customHeight="1" x14ac:dyDescent="0.35">
      <c r="A1258" t="s">
        <v>1288</v>
      </c>
      <c r="B1258">
        <v>1979</v>
      </c>
      <c r="C1258" t="s">
        <v>14</v>
      </c>
      <c r="D1258">
        <v>25</v>
      </c>
      <c r="E1258" s="7">
        <f t="shared" si="38"/>
        <v>29184</v>
      </c>
      <c r="F1258" s="7" t="str">
        <f t="shared" si="39"/>
        <v>43Years</v>
      </c>
      <c r="G1258">
        <v>2</v>
      </c>
      <c r="H1258" s="14">
        <v>10419.65</v>
      </c>
      <c r="I1258" t="s">
        <v>11</v>
      </c>
      <c r="J1258" t="s">
        <v>10</v>
      </c>
      <c r="K1258" t="s">
        <v>199</v>
      </c>
    </row>
    <row r="1259" spans="1:11" ht="14.5" customHeight="1" x14ac:dyDescent="0.35">
      <c r="A1259" t="s">
        <v>1289</v>
      </c>
      <c r="B1259">
        <v>1968</v>
      </c>
      <c r="C1259" t="s">
        <v>29</v>
      </c>
      <c r="D1259">
        <v>27</v>
      </c>
      <c r="E1259" s="7">
        <f t="shared" si="38"/>
        <v>25199</v>
      </c>
      <c r="F1259" s="7" t="str">
        <f t="shared" si="39"/>
        <v>54Years</v>
      </c>
      <c r="G1259">
        <v>0</v>
      </c>
      <c r="H1259" s="14">
        <v>10422.92</v>
      </c>
      <c r="I1259" t="s">
        <v>11</v>
      </c>
      <c r="J1259" t="s">
        <v>15</v>
      </c>
      <c r="K1259" t="s">
        <v>355</v>
      </c>
    </row>
    <row r="1260" spans="1:11" ht="14.5" customHeight="1" x14ac:dyDescent="0.35">
      <c r="A1260" t="s">
        <v>1290</v>
      </c>
      <c r="B1260">
        <v>1968</v>
      </c>
      <c r="C1260" t="s">
        <v>34</v>
      </c>
      <c r="D1260">
        <v>23</v>
      </c>
      <c r="E1260" s="7">
        <f t="shared" si="38"/>
        <v>25073</v>
      </c>
      <c r="F1260" s="7" t="str">
        <f t="shared" si="39"/>
        <v>54Years</v>
      </c>
      <c r="G1260">
        <v>0</v>
      </c>
      <c r="H1260" s="14">
        <v>10435.07</v>
      </c>
      <c r="I1260" t="s">
        <v>11</v>
      </c>
      <c r="J1260" t="s">
        <v>15</v>
      </c>
      <c r="K1260" t="s">
        <v>167</v>
      </c>
    </row>
    <row r="1261" spans="1:11" ht="14.5" customHeight="1" x14ac:dyDescent="0.35">
      <c r="A1261" t="s">
        <v>1291</v>
      </c>
      <c r="B1261">
        <v>1968</v>
      </c>
      <c r="C1261" t="s">
        <v>34</v>
      </c>
      <c r="D1261">
        <v>29</v>
      </c>
      <c r="E1261" s="7">
        <f t="shared" si="38"/>
        <v>25079</v>
      </c>
      <c r="F1261" s="7" t="str">
        <f t="shared" si="39"/>
        <v>54Years</v>
      </c>
      <c r="G1261">
        <v>1</v>
      </c>
      <c r="H1261" s="14">
        <v>10436.1</v>
      </c>
      <c r="I1261" t="s">
        <v>11</v>
      </c>
      <c r="J1261" t="s">
        <v>11</v>
      </c>
      <c r="K1261" t="s">
        <v>41</v>
      </c>
    </row>
    <row r="1262" spans="1:11" ht="14.5" customHeight="1" x14ac:dyDescent="0.35">
      <c r="A1262" t="s">
        <v>1292</v>
      </c>
      <c r="B1262">
        <v>1968</v>
      </c>
      <c r="C1262" t="s">
        <v>14</v>
      </c>
      <c r="D1262">
        <v>8</v>
      </c>
      <c r="E1262" s="7">
        <f t="shared" si="38"/>
        <v>25150</v>
      </c>
      <c r="F1262" s="7" t="str">
        <f t="shared" si="39"/>
        <v>54Years</v>
      </c>
      <c r="G1262">
        <v>1</v>
      </c>
      <c r="H1262" s="14">
        <v>10450.549999999999</v>
      </c>
      <c r="I1262" t="s">
        <v>11</v>
      </c>
      <c r="J1262" t="s">
        <v>15</v>
      </c>
      <c r="K1262" t="s">
        <v>41</v>
      </c>
    </row>
    <row r="1263" spans="1:11" ht="14.5" customHeight="1" x14ac:dyDescent="0.35">
      <c r="A1263" t="s">
        <v>1293</v>
      </c>
      <c r="B1263">
        <v>1964</v>
      </c>
      <c r="C1263" t="s">
        <v>36</v>
      </c>
      <c r="D1263">
        <v>14</v>
      </c>
      <c r="E1263" s="7">
        <f t="shared" si="38"/>
        <v>23664</v>
      </c>
      <c r="F1263" s="7" t="str">
        <f t="shared" si="39"/>
        <v>58Years</v>
      </c>
      <c r="G1263">
        <v>0</v>
      </c>
      <c r="H1263" s="14">
        <v>10455.1</v>
      </c>
      <c r="I1263" t="s">
        <v>11</v>
      </c>
      <c r="J1263" t="s">
        <v>15</v>
      </c>
      <c r="K1263" t="s">
        <v>22</v>
      </c>
    </row>
    <row r="1264" spans="1:11" ht="14.5" customHeight="1" x14ac:dyDescent="0.35">
      <c r="A1264" t="s">
        <v>1294</v>
      </c>
      <c r="B1264">
        <v>1976</v>
      </c>
      <c r="C1264" t="s">
        <v>34</v>
      </c>
      <c r="D1264">
        <v>3</v>
      </c>
      <c r="E1264" s="7">
        <f t="shared" si="38"/>
        <v>27975</v>
      </c>
      <c r="F1264" s="7" t="str">
        <f t="shared" si="39"/>
        <v>46Years</v>
      </c>
      <c r="G1264">
        <v>2</v>
      </c>
      <c r="H1264" s="14">
        <v>10455.14</v>
      </c>
      <c r="I1264" t="s">
        <v>11</v>
      </c>
      <c r="J1264" t="s">
        <v>10</v>
      </c>
      <c r="K1264" t="s">
        <v>299</v>
      </c>
    </row>
    <row r="1265" spans="1:11" ht="14.5" customHeight="1" x14ac:dyDescent="0.35">
      <c r="A1265" t="s">
        <v>1295</v>
      </c>
      <c r="B1265">
        <v>1964</v>
      </c>
      <c r="C1265" t="s">
        <v>9</v>
      </c>
      <c r="D1265">
        <v>27</v>
      </c>
      <c r="E1265" s="7">
        <f t="shared" si="38"/>
        <v>23585</v>
      </c>
      <c r="F1265" s="7" t="str">
        <f t="shared" si="39"/>
        <v>58Years</v>
      </c>
      <c r="G1265">
        <v>0</v>
      </c>
      <c r="H1265" s="14">
        <v>10459.19</v>
      </c>
      <c r="I1265" t="s">
        <v>11</v>
      </c>
      <c r="J1265" t="s">
        <v>15</v>
      </c>
      <c r="K1265" t="s">
        <v>12</v>
      </c>
    </row>
    <row r="1266" spans="1:11" ht="14.5" customHeight="1" x14ac:dyDescent="0.35">
      <c r="A1266" t="s">
        <v>1296</v>
      </c>
      <c r="B1266">
        <v>1969</v>
      </c>
      <c r="C1266" t="s">
        <v>19</v>
      </c>
      <c r="D1266">
        <v>22</v>
      </c>
      <c r="E1266" s="7">
        <f t="shared" si="38"/>
        <v>25468</v>
      </c>
      <c r="F1266" s="7" t="str">
        <f t="shared" si="39"/>
        <v>53Years</v>
      </c>
      <c r="G1266">
        <v>1</v>
      </c>
      <c r="H1266" s="14">
        <v>10461.98</v>
      </c>
      <c r="I1266" t="s">
        <v>11</v>
      </c>
      <c r="J1266" t="s">
        <v>15</v>
      </c>
      <c r="K1266" t="s">
        <v>22</v>
      </c>
    </row>
    <row r="1267" spans="1:11" ht="14.5" customHeight="1" x14ac:dyDescent="0.35">
      <c r="A1267" t="s">
        <v>1297</v>
      </c>
      <c r="B1267">
        <v>1987</v>
      </c>
      <c r="C1267" t="s">
        <v>17</v>
      </c>
      <c r="D1267">
        <v>28</v>
      </c>
      <c r="E1267" s="7">
        <f t="shared" si="38"/>
        <v>31956</v>
      </c>
      <c r="F1267" s="7" t="str">
        <f t="shared" si="39"/>
        <v>35Years</v>
      </c>
      <c r="G1267">
        <v>3</v>
      </c>
      <c r="H1267" s="14">
        <v>10464.83</v>
      </c>
      <c r="I1267" t="s">
        <v>11</v>
      </c>
      <c r="J1267" t="s">
        <v>15</v>
      </c>
      <c r="K1267" t="s">
        <v>22</v>
      </c>
    </row>
    <row r="1268" spans="1:11" ht="14.5" customHeight="1" x14ac:dyDescent="0.35">
      <c r="A1268" t="s">
        <v>1298</v>
      </c>
      <c r="B1268">
        <v>1978</v>
      </c>
      <c r="C1268" t="s">
        <v>34</v>
      </c>
      <c r="D1268">
        <v>21</v>
      </c>
      <c r="E1268" s="7">
        <f t="shared" si="38"/>
        <v>28723</v>
      </c>
      <c r="F1268" s="7" t="str">
        <f t="shared" si="39"/>
        <v>44Years</v>
      </c>
      <c r="G1268">
        <v>2</v>
      </c>
      <c r="H1268" s="14">
        <v>10486.55</v>
      </c>
      <c r="I1268" t="s">
        <v>11</v>
      </c>
      <c r="J1268" t="s">
        <v>11</v>
      </c>
      <c r="K1268" t="s">
        <v>199</v>
      </c>
    </row>
    <row r="1269" spans="1:11" ht="14.5" customHeight="1" x14ac:dyDescent="0.35">
      <c r="A1269" t="s">
        <v>1299</v>
      </c>
      <c r="B1269">
        <v>1972</v>
      </c>
      <c r="C1269" t="s">
        <v>36</v>
      </c>
      <c r="D1269">
        <v>19</v>
      </c>
      <c r="E1269" s="7">
        <f t="shared" si="38"/>
        <v>26591</v>
      </c>
      <c r="F1269" s="7" t="str">
        <f t="shared" si="39"/>
        <v>50Years</v>
      </c>
      <c r="G1269">
        <v>2</v>
      </c>
      <c r="H1269" s="14">
        <v>10493.95</v>
      </c>
      <c r="I1269" t="s">
        <v>11</v>
      </c>
      <c r="J1269" t="s">
        <v>15</v>
      </c>
      <c r="K1269" t="s">
        <v>22</v>
      </c>
    </row>
    <row r="1270" spans="1:11" ht="14.5" customHeight="1" x14ac:dyDescent="0.35">
      <c r="A1270" t="s">
        <v>1300</v>
      </c>
      <c r="B1270">
        <v>1977</v>
      </c>
      <c r="C1270" t="s">
        <v>36</v>
      </c>
      <c r="D1270">
        <v>25</v>
      </c>
      <c r="E1270" s="7">
        <f t="shared" si="38"/>
        <v>28423</v>
      </c>
      <c r="F1270" s="7" t="str">
        <f t="shared" si="39"/>
        <v>45Years</v>
      </c>
      <c r="G1270">
        <v>2</v>
      </c>
      <c r="H1270" s="14">
        <v>10495.6</v>
      </c>
      <c r="I1270" t="s">
        <v>11</v>
      </c>
      <c r="J1270" t="s">
        <v>15</v>
      </c>
      <c r="K1270" t="s">
        <v>22</v>
      </c>
    </row>
    <row r="1271" spans="1:11" ht="14.5" customHeight="1" x14ac:dyDescent="0.35">
      <c r="A1271" t="s">
        <v>1301</v>
      </c>
      <c r="B1271">
        <v>1971</v>
      </c>
      <c r="C1271" t="s">
        <v>19</v>
      </c>
      <c r="D1271">
        <v>26</v>
      </c>
      <c r="E1271" s="7">
        <f t="shared" si="38"/>
        <v>26202</v>
      </c>
      <c r="F1271" s="7" t="str">
        <f t="shared" si="39"/>
        <v>51Years</v>
      </c>
      <c r="G1271">
        <v>0</v>
      </c>
      <c r="H1271" s="14">
        <v>10546.48</v>
      </c>
      <c r="I1271" t="s">
        <v>11</v>
      </c>
      <c r="J1271" t="s">
        <v>11</v>
      </c>
      <c r="K1271" t="s">
        <v>41</v>
      </c>
    </row>
    <row r="1272" spans="1:11" ht="14.5" customHeight="1" x14ac:dyDescent="0.35">
      <c r="A1272" t="s">
        <v>1302</v>
      </c>
      <c r="B1272">
        <v>1971</v>
      </c>
      <c r="C1272" t="s">
        <v>17</v>
      </c>
      <c r="D1272">
        <v>29</v>
      </c>
      <c r="E1272" s="7">
        <f t="shared" si="38"/>
        <v>26113</v>
      </c>
      <c r="F1272" s="7" t="str">
        <f t="shared" si="39"/>
        <v>51Years</v>
      </c>
      <c r="G1272">
        <v>3</v>
      </c>
      <c r="H1272" s="14">
        <v>10560.49</v>
      </c>
      <c r="I1272" t="s">
        <v>11</v>
      </c>
      <c r="J1272" t="s">
        <v>10</v>
      </c>
      <c r="K1272" t="s">
        <v>12</v>
      </c>
    </row>
    <row r="1273" spans="1:11" ht="14.5" customHeight="1" x14ac:dyDescent="0.35">
      <c r="A1273" t="s">
        <v>1303</v>
      </c>
      <c r="B1273">
        <v>1969</v>
      </c>
      <c r="C1273" t="s">
        <v>9</v>
      </c>
      <c r="D1273">
        <v>17</v>
      </c>
      <c r="E1273" s="7">
        <f t="shared" si="38"/>
        <v>25401</v>
      </c>
      <c r="F1273" s="7" t="str">
        <f t="shared" si="39"/>
        <v>53Years</v>
      </c>
      <c r="G1273">
        <v>0</v>
      </c>
      <c r="H1273" s="14">
        <v>10564.88</v>
      </c>
      <c r="I1273" t="s">
        <v>11</v>
      </c>
      <c r="J1273" t="s">
        <v>15</v>
      </c>
      <c r="K1273" t="s">
        <v>246</v>
      </c>
    </row>
    <row r="1274" spans="1:11" ht="14.5" customHeight="1" x14ac:dyDescent="0.35">
      <c r="A1274" t="s">
        <v>1304</v>
      </c>
      <c r="B1274">
        <v>1966</v>
      </c>
      <c r="C1274" t="s">
        <v>29</v>
      </c>
      <c r="D1274">
        <v>11</v>
      </c>
      <c r="E1274" s="7">
        <f t="shared" si="38"/>
        <v>24452</v>
      </c>
      <c r="F1274" s="7" t="str">
        <f t="shared" si="39"/>
        <v>56Years</v>
      </c>
      <c r="G1274">
        <v>0</v>
      </c>
      <c r="H1274" s="14">
        <v>10577.09</v>
      </c>
      <c r="I1274" t="s">
        <v>11</v>
      </c>
      <c r="J1274" t="s">
        <v>11</v>
      </c>
      <c r="K1274" t="s">
        <v>41</v>
      </c>
    </row>
    <row r="1275" spans="1:11" ht="14.5" customHeight="1" x14ac:dyDescent="0.35">
      <c r="A1275" t="s">
        <v>1305</v>
      </c>
      <c r="B1275">
        <v>1969</v>
      </c>
      <c r="C1275" t="s">
        <v>29</v>
      </c>
      <c r="D1275">
        <v>25</v>
      </c>
      <c r="E1275" s="7">
        <f t="shared" si="38"/>
        <v>25562</v>
      </c>
      <c r="F1275" s="7" t="str">
        <f t="shared" si="39"/>
        <v>53Years</v>
      </c>
      <c r="G1275">
        <v>1</v>
      </c>
      <c r="H1275" s="14">
        <v>10579.71</v>
      </c>
      <c r="I1275" t="s">
        <v>11</v>
      </c>
      <c r="J1275" t="s">
        <v>11</v>
      </c>
      <c r="K1275" t="s">
        <v>12</v>
      </c>
    </row>
    <row r="1276" spans="1:11" ht="14.5" customHeight="1" x14ac:dyDescent="0.35">
      <c r="A1276" t="s">
        <v>1306</v>
      </c>
      <c r="B1276">
        <v>1966</v>
      </c>
      <c r="C1276" t="s">
        <v>14</v>
      </c>
      <c r="D1276">
        <v>3</v>
      </c>
      <c r="E1276" s="7">
        <f t="shared" si="38"/>
        <v>24414</v>
      </c>
      <c r="F1276" s="7" t="str">
        <f t="shared" si="39"/>
        <v>56Years</v>
      </c>
      <c r="G1276">
        <v>0</v>
      </c>
      <c r="H1276" s="14">
        <v>10594.23</v>
      </c>
      <c r="I1276" t="s">
        <v>11</v>
      </c>
      <c r="J1276" t="s">
        <v>11</v>
      </c>
      <c r="K1276" t="s">
        <v>12</v>
      </c>
    </row>
    <row r="1277" spans="1:11" ht="14.5" customHeight="1" x14ac:dyDescent="0.35">
      <c r="A1277" t="s">
        <v>1307</v>
      </c>
      <c r="B1277">
        <v>1967</v>
      </c>
      <c r="C1277" t="s">
        <v>14</v>
      </c>
      <c r="D1277">
        <v>29</v>
      </c>
      <c r="E1277" s="7">
        <f t="shared" si="38"/>
        <v>24805</v>
      </c>
      <c r="F1277" s="7" t="str">
        <f t="shared" si="39"/>
        <v>55Years</v>
      </c>
      <c r="G1277">
        <v>0</v>
      </c>
      <c r="H1277" s="14">
        <v>10594.5</v>
      </c>
      <c r="I1277" t="s">
        <v>11</v>
      </c>
      <c r="J1277" t="s">
        <v>15</v>
      </c>
      <c r="K1277" t="s">
        <v>22</v>
      </c>
    </row>
    <row r="1278" spans="1:11" ht="14.5" customHeight="1" x14ac:dyDescent="0.35">
      <c r="A1278" t="s">
        <v>1308</v>
      </c>
      <c r="B1278">
        <v>1972</v>
      </c>
      <c r="C1278" t="s">
        <v>29</v>
      </c>
      <c r="D1278">
        <v>14</v>
      </c>
      <c r="E1278" s="7">
        <f t="shared" si="38"/>
        <v>26647</v>
      </c>
      <c r="F1278" s="7" t="str">
        <f t="shared" si="39"/>
        <v>50Years</v>
      </c>
      <c r="G1278">
        <v>3</v>
      </c>
      <c r="H1278" s="14">
        <v>10600.55</v>
      </c>
      <c r="I1278" t="s">
        <v>11</v>
      </c>
      <c r="J1278" t="s">
        <v>15</v>
      </c>
      <c r="K1278" t="s">
        <v>22</v>
      </c>
    </row>
    <row r="1279" spans="1:11" ht="14.5" customHeight="1" x14ac:dyDescent="0.35">
      <c r="A1279" t="s">
        <v>1309</v>
      </c>
      <c r="B1279">
        <v>1966</v>
      </c>
      <c r="C1279" t="s">
        <v>9</v>
      </c>
      <c r="D1279">
        <v>20</v>
      </c>
      <c r="E1279" s="7">
        <f t="shared" si="38"/>
        <v>24308</v>
      </c>
      <c r="F1279" s="7" t="str">
        <f t="shared" si="39"/>
        <v>56Years</v>
      </c>
      <c r="G1279">
        <v>0</v>
      </c>
      <c r="H1279" s="14">
        <v>10601.41</v>
      </c>
      <c r="I1279" t="s">
        <v>11</v>
      </c>
      <c r="J1279" t="s">
        <v>10</v>
      </c>
      <c r="K1279" t="s">
        <v>41</v>
      </c>
    </row>
    <row r="1280" spans="1:11" ht="14.5" customHeight="1" x14ac:dyDescent="0.35">
      <c r="A1280" t="s">
        <v>1310</v>
      </c>
      <c r="B1280">
        <v>1967</v>
      </c>
      <c r="C1280" t="s">
        <v>17</v>
      </c>
      <c r="D1280">
        <v>23</v>
      </c>
      <c r="E1280" s="7">
        <f t="shared" si="38"/>
        <v>24646</v>
      </c>
      <c r="F1280" s="7" t="str">
        <f t="shared" si="39"/>
        <v>55Years</v>
      </c>
      <c r="G1280">
        <v>0</v>
      </c>
      <c r="H1280" s="14">
        <v>10601.63</v>
      </c>
      <c r="I1280" t="s">
        <v>11</v>
      </c>
      <c r="J1280" t="s">
        <v>10</v>
      </c>
      <c r="K1280" t="s">
        <v>22</v>
      </c>
    </row>
    <row r="1281" spans="1:11" ht="14.5" customHeight="1" x14ac:dyDescent="0.35">
      <c r="A1281" t="s">
        <v>1311</v>
      </c>
      <c r="B1281">
        <v>1966</v>
      </c>
      <c r="C1281" t="s">
        <v>9</v>
      </c>
      <c r="D1281">
        <v>2</v>
      </c>
      <c r="E1281" s="7">
        <f t="shared" si="38"/>
        <v>24290</v>
      </c>
      <c r="F1281" s="7" t="str">
        <f t="shared" si="39"/>
        <v>56Years</v>
      </c>
      <c r="G1281">
        <v>0</v>
      </c>
      <c r="H1281" s="14">
        <v>10602.39</v>
      </c>
      <c r="I1281" t="s">
        <v>11</v>
      </c>
      <c r="J1281" t="s">
        <v>11</v>
      </c>
      <c r="K1281" t="s">
        <v>41</v>
      </c>
    </row>
    <row r="1282" spans="1:11" ht="14.5" customHeight="1" x14ac:dyDescent="0.35">
      <c r="A1282" t="s">
        <v>1312</v>
      </c>
      <c r="B1282">
        <v>1965</v>
      </c>
      <c r="C1282" t="s">
        <v>17</v>
      </c>
      <c r="D1282">
        <v>27</v>
      </c>
      <c r="E1282" s="7">
        <f t="shared" si="38"/>
        <v>23920</v>
      </c>
      <c r="F1282" s="7" t="str">
        <f t="shared" si="39"/>
        <v>57Years</v>
      </c>
      <c r="G1282">
        <v>0</v>
      </c>
      <c r="H1282" s="14">
        <v>10608.67</v>
      </c>
      <c r="I1282" t="s">
        <v>11</v>
      </c>
      <c r="J1282" t="s">
        <v>11</v>
      </c>
      <c r="K1282" t="s">
        <v>22</v>
      </c>
    </row>
    <row r="1283" spans="1:11" ht="14.5" customHeight="1" x14ac:dyDescent="0.35">
      <c r="A1283" t="s">
        <v>1313</v>
      </c>
      <c r="B1283">
        <v>1992</v>
      </c>
      <c r="C1283" t="s">
        <v>9</v>
      </c>
      <c r="D1283">
        <v>23</v>
      </c>
      <c r="E1283" s="7">
        <f t="shared" ref="E1283:E1346" si="40">DATE(B1283,MONTH(1&amp;C1283),D1283)</f>
        <v>33808</v>
      </c>
      <c r="F1283" s="7" t="str">
        <f t="shared" ref="F1283:F1346" si="41">DATEDIF(E1283, "2023-6-8", "Y") &amp; "Years"</f>
        <v>30Years</v>
      </c>
      <c r="G1283">
        <v>0</v>
      </c>
      <c r="H1283" s="14">
        <v>10617.04</v>
      </c>
      <c r="I1283" t="s">
        <v>11</v>
      </c>
      <c r="J1283" t="s">
        <v>11</v>
      </c>
      <c r="K1283" t="s">
        <v>534</v>
      </c>
    </row>
    <row r="1284" spans="1:11" ht="14.5" customHeight="1" x14ac:dyDescent="0.35">
      <c r="A1284" t="s">
        <v>1314</v>
      </c>
      <c r="B1284">
        <v>1990</v>
      </c>
      <c r="C1284" t="s">
        <v>9</v>
      </c>
      <c r="D1284">
        <v>6</v>
      </c>
      <c r="E1284" s="7">
        <f t="shared" si="40"/>
        <v>33060</v>
      </c>
      <c r="F1284" s="7" t="str">
        <f t="shared" si="41"/>
        <v>32Years</v>
      </c>
      <c r="G1284">
        <v>3</v>
      </c>
      <c r="H1284" s="14">
        <v>10620.26</v>
      </c>
      <c r="I1284" t="s">
        <v>11</v>
      </c>
      <c r="J1284" t="s">
        <v>11</v>
      </c>
      <c r="K1284" t="s">
        <v>22</v>
      </c>
    </row>
    <row r="1285" spans="1:11" ht="14.5" customHeight="1" x14ac:dyDescent="0.35">
      <c r="A1285" t="s">
        <v>1315</v>
      </c>
      <c r="B1285">
        <v>1964</v>
      </c>
      <c r="C1285" t="s">
        <v>34</v>
      </c>
      <c r="D1285">
        <v>8</v>
      </c>
      <c r="E1285" s="7">
        <f t="shared" si="40"/>
        <v>23597</v>
      </c>
      <c r="F1285" s="7" t="str">
        <f t="shared" si="41"/>
        <v>58Years</v>
      </c>
      <c r="G1285">
        <v>0</v>
      </c>
      <c r="H1285" s="14">
        <v>10627.81</v>
      </c>
      <c r="I1285" t="s">
        <v>11</v>
      </c>
      <c r="J1285" t="s">
        <v>11</v>
      </c>
      <c r="K1285" t="s">
        <v>12</v>
      </c>
    </row>
    <row r="1286" spans="1:11" ht="14.5" customHeight="1" x14ac:dyDescent="0.35">
      <c r="A1286" t="s">
        <v>1316</v>
      </c>
      <c r="B1286">
        <v>1976</v>
      </c>
      <c r="C1286" t="s">
        <v>14</v>
      </c>
      <c r="D1286">
        <v>22</v>
      </c>
      <c r="E1286" s="7">
        <f t="shared" si="40"/>
        <v>28086</v>
      </c>
      <c r="F1286" s="7" t="str">
        <f t="shared" si="41"/>
        <v>46Years</v>
      </c>
      <c r="G1286">
        <v>2</v>
      </c>
      <c r="H1286" s="14">
        <v>10665.44</v>
      </c>
      <c r="I1286" t="s">
        <v>11</v>
      </c>
      <c r="J1286" t="s">
        <v>10</v>
      </c>
      <c r="K1286" t="s">
        <v>299</v>
      </c>
    </row>
    <row r="1287" spans="1:11" ht="14.5" customHeight="1" x14ac:dyDescent="0.35">
      <c r="A1287" t="s">
        <v>1317</v>
      </c>
      <c r="B1287">
        <v>1962</v>
      </c>
      <c r="C1287" t="s">
        <v>19</v>
      </c>
      <c r="D1287">
        <v>7</v>
      </c>
      <c r="E1287" s="7">
        <f t="shared" si="40"/>
        <v>22896</v>
      </c>
      <c r="F1287" s="7" t="str">
        <f t="shared" si="41"/>
        <v>60Years</v>
      </c>
      <c r="G1287">
        <v>0</v>
      </c>
      <c r="H1287" s="14">
        <v>10676.83</v>
      </c>
      <c r="I1287" t="s">
        <v>11</v>
      </c>
      <c r="J1287" t="s">
        <v>11</v>
      </c>
      <c r="K1287" t="s">
        <v>12</v>
      </c>
    </row>
    <row r="1288" spans="1:11" ht="14.5" customHeight="1" x14ac:dyDescent="0.35">
      <c r="A1288" t="s">
        <v>1318</v>
      </c>
      <c r="B1288">
        <v>1977</v>
      </c>
      <c r="C1288" t="s">
        <v>34</v>
      </c>
      <c r="D1288">
        <v>2</v>
      </c>
      <c r="E1288" s="7">
        <f t="shared" si="40"/>
        <v>28339</v>
      </c>
      <c r="F1288" s="7" t="str">
        <f t="shared" si="41"/>
        <v>45Years</v>
      </c>
      <c r="G1288">
        <v>2</v>
      </c>
      <c r="H1288" s="14">
        <v>10690.11</v>
      </c>
      <c r="I1288" t="s">
        <v>11</v>
      </c>
      <c r="J1288" t="s">
        <v>10</v>
      </c>
      <c r="K1288" t="s">
        <v>299</v>
      </c>
    </row>
    <row r="1289" spans="1:11" ht="14.5" customHeight="1" x14ac:dyDescent="0.35">
      <c r="A1289" t="s">
        <v>1319</v>
      </c>
      <c r="B1289">
        <v>1976</v>
      </c>
      <c r="C1289" t="s">
        <v>19</v>
      </c>
      <c r="D1289">
        <v>30</v>
      </c>
      <c r="E1289" s="7">
        <f t="shared" si="40"/>
        <v>28033</v>
      </c>
      <c r="F1289" s="7" t="str">
        <f t="shared" si="41"/>
        <v>46Years</v>
      </c>
      <c r="G1289">
        <v>2</v>
      </c>
      <c r="H1289" s="14">
        <v>10698.38</v>
      </c>
      <c r="I1289" t="s">
        <v>11</v>
      </c>
      <c r="J1289" t="s">
        <v>15</v>
      </c>
      <c r="K1289" t="s">
        <v>199</v>
      </c>
    </row>
    <row r="1290" spans="1:11" ht="14.5" customHeight="1" x14ac:dyDescent="0.35">
      <c r="A1290" t="s">
        <v>1320</v>
      </c>
      <c r="B1290">
        <v>1972</v>
      </c>
      <c r="C1290" t="s">
        <v>36</v>
      </c>
      <c r="D1290">
        <v>24</v>
      </c>
      <c r="E1290" s="7">
        <f t="shared" si="40"/>
        <v>26596</v>
      </c>
      <c r="F1290" s="7" t="str">
        <f t="shared" si="41"/>
        <v>50Years</v>
      </c>
      <c r="G1290">
        <v>3</v>
      </c>
      <c r="H1290" s="14">
        <v>10702.64</v>
      </c>
      <c r="I1290" t="s">
        <v>11</v>
      </c>
      <c r="J1290" t="s">
        <v>11</v>
      </c>
      <c r="K1290" t="s">
        <v>12</v>
      </c>
    </row>
    <row r="1291" spans="1:11" ht="14.5" customHeight="1" x14ac:dyDescent="0.35">
      <c r="A1291" t="s">
        <v>1321</v>
      </c>
      <c r="B1291">
        <v>1967</v>
      </c>
      <c r="C1291" t="s">
        <v>9</v>
      </c>
      <c r="D1291">
        <v>30</v>
      </c>
      <c r="E1291" s="7">
        <f t="shared" si="40"/>
        <v>24683</v>
      </c>
      <c r="F1291" s="7" t="str">
        <f t="shared" si="41"/>
        <v>55Years</v>
      </c>
      <c r="G1291">
        <v>0</v>
      </c>
      <c r="H1291" s="14">
        <v>10704.47</v>
      </c>
      <c r="I1291" t="s">
        <v>11</v>
      </c>
      <c r="J1291" t="s">
        <v>10</v>
      </c>
      <c r="K1291" t="s">
        <v>41</v>
      </c>
    </row>
    <row r="1292" spans="1:11" ht="14.5" customHeight="1" x14ac:dyDescent="0.35">
      <c r="A1292" t="s">
        <v>1322</v>
      </c>
      <c r="B1292">
        <v>1967</v>
      </c>
      <c r="C1292" t="s">
        <v>36</v>
      </c>
      <c r="D1292">
        <v>5</v>
      </c>
      <c r="E1292" s="7">
        <f t="shared" si="40"/>
        <v>24750</v>
      </c>
      <c r="F1292" s="7" t="str">
        <f t="shared" si="41"/>
        <v>55Years</v>
      </c>
      <c r="G1292">
        <v>0</v>
      </c>
      <c r="H1292" s="14">
        <v>10713.64</v>
      </c>
      <c r="I1292" t="s">
        <v>11</v>
      </c>
      <c r="J1292" t="s">
        <v>11</v>
      </c>
      <c r="K1292" t="s">
        <v>41</v>
      </c>
    </row>
    <row r="1293" spans="1:11" ht="14.5" customHeight="1" x14ac:dyDescent="0.35">
      <c r="A1293" t="s">
        <v>1323</v>
      </c>
      <c r="B1293">
        <v>1992</v>
      </c>
      <c r="C1293" t="s">
        <v>17</v>
      </c>
      <c r="D1293">
        <v>25</v>
      </c>
      <c r="E1293" s="7">
        <f t="shared" si="40"/>
        <v>33780</v>
      </c>
      <c r="F1293" s="7" t="str">
        <f t="shared" si="41"/>
        <v>30Years</v>
      </c>
      <c r="G1293">
        <v>0</v>
      </c>
      <c r="H1293" s="14">
        <v>10719.57</v>
      </c>
      <c r="I1293" t="s">
        <v>11</v>
      </c>
      <c r="J1293" t="s">
        <v>15</v>
      </c>
      <c r="K1293" t="s">
        <v>22</v>
      </c>
    </row>
    <row r="1294" spans="1:11" ht="14.5" customHeight="1" x14ac:dyDescent="0.35">
      <c r="A1294" t="s">
        <v>1324</v>
      </c>
      <c r="B1294">
        <v>1974</v>
      </c>
      <c r="C1294" t="s">
        <v>29</v>
      </c>
      <c r="D1294">
        <v>9</v>
      </c>
      <c r="E1294" s="7">
        <f t="shared" si="40"/>
        <v>27372</v>
      </c>
      <c r="F1294" s="7" t="str">
        <f t="shared" si="41"/>
        <v>48Years</v>
      </c>
      <c r="G1294">
        <v>4</v>
      </c>
      <c r="H1294" s="14">
        <v>10736.87</v>
      </c>
      <c r="I1294" t="s">
        <v>11</v>
      </c>
      <c r="J1294" t="s">
        <v>15</v>
      </c>
      <c r="K1294" t="s">
        <v>167</v>
      </c>
    </row>
    <row r="1295" spans="1:11" ht="14.5" customHeight="1" x14ac:dyDescent="0.35">
      <c r="A1295" t="s">
        <v>1325</v>
      </c>
      <c r="B1295">
        <v>1986</v>
      </c>
      <c r="C1295" t="s">
        <v>34</v>
      </c>
      <c r="D1295">
        <v>29</v>
      </c>
      <c r="E1295" s="7">
        <f t="shared" si="40"/>
        <v>31653</v>
      </c>
      <c r="F1295" s="7" t="str">
        <f t="shared" si="41"/>
        <v>36Years</v>
      </c>
      <c r="G1295">
        <v>3</v>
      </c>
      <c r="H1295" s="14">
        <v>10749.02</v>
      </c>
      <c r="I1295" t="s">
        <v>11</v>
      </c>
      <c r="J1295" t="s">
        <v>15</v>
      </c>
      <c r="K1295" t="s">
        <v>534</v>
      </c>
    </row>
    <row r="1296" spans="1:11" ht="14.5" customHeight="1" x14ac:dyDescent="0.35">
      <c r="A1296" t="s">
        <v>1326</v>
      </c>
      <c r="B1296">
        <v>1989</v>
      </c>
      <c r="C1296" t="s">
        <v>14</v>
      </c>
      <c r="D1296">
        <v>25</v>
      </c>
      <c r="E1296" s="7">
        <f t="shared" si="40"/>
        <v>32837</v>
      </c>
      <c r="F1296" s="7" t="str">
        <f t="shared" si="41"/>
        <v>33Years</v>
      </c>
      <c r="G1296">
        <v>3</v>
      </c>
      <c r="H1296" s="14">
        <v>10769.75</v>
      </c>
      <c r="I1296" t="s">
        <v>11</v>
      </c>
      <c r="J1296" t="s">
        <v>10</v>
      </c>
      <c r="K1296" t="s">
        <v>631</v>
      </c>
    </row>
    <row r="1297" spans="1:11" ht="14.5" customHeight="1" x14ac:dyDescent="0.35">
      <c r="A1297" t="s">
        <v>1327</v>
      </c>
      <c r="B1297">
        <v>1967</v>
      </c>
      <c r="C1297" t="s">
        <v>14</v>
      </c>
      <c r="D1297">
        <v>11</v>
      </c>
      <c r="E1297" s="7">
        <f t="shared" si="40"/>
        <v>24787</v>
      </c>
      <c r="F1297" s="7" t="str">
        <f t="shared" si="41"/>
        <v>55Years</v>
      </c>
      <c r="G1297">
        <v>1</v>
      </c>
      <c r="H1297" s="14">
        <v>10791.96</v>
      </c>
      <c r="I1297" t="s">
        <v>11</v>
      </c>
      <c r="J1297" t="s">
        <v>10</v>
      </c>
      <c r="K1297" t="s">
        <v>41</v>
      </c>
    </row>
    <row r="1298" spans="1:11" ht="14.5" customHeight="1" x14ac:dyDescent="0.35">
      <c r="A1298" t="s">
        <v>1328</v>
      </c>
      <c r="B1298">
        <v>1999</v>
      </c>
      <c r="C1298" t="s">
        <v>29</v>
      </c>
      <c r="D1298">
        <v>24</v>
      </c>
      <c r="E1298" s="7">
        <f t="shared" si="40"/>
        <v>36518</v>
      </c>
      <c r="F1298" s="7" t="str">
        <f t="shared" si="41"/>
        <v>23Years</v>
      </c>
      <c r="G1298">
        <v>0</v>
      </c>
      <c r="H1298" s="14">
        <v>10795.94</v>
      </c>
      <c r="I1298" t="s">
        <v>11</v>
      </c>
      <c r="J1298" t="s">
        <v>15</v>
      </c>
      <c r="K1298" t="s">
        <v>41</v>
      </c>
    </row>
    <row r="1299" spans="1:11" ht="14.5" customHeight="1" x14ac:dyDescent="0.35">
      <c r="A1299" t="s">
        <v>1329</v>
      </c>
      <c r="B1299">
        <v>1967</v>
      </c>
      <c r="C1299" t="s">
        <v>36</v>
      </c>
      <c r="D1299">
        <v>23</v>
      </c>
      <c r="E1299" s="7">
        <f t="shared" si="40"/>
        <v>24768</v>
      </c>
      <c r="F1299" s="7" t="str">
        <f t="shared" si="41"/>
        <v>55Years</v>
      </c>
      <c r="G1299">
        <v>0</v>
      </c>
      <c r="H1299" s="14">
        <v>10796.35</v>
      </c>
      <c r="I1299" t="s">
        <v>11</v>
      </c>
      <c r="J1299" t="s">
        <v>15</v>
      </c>
      <c r="K1299" t="s">
        <v>165</v>
      </c>
    </row>
    <row r="1300" spans="1:11" ht="14.5" customHeight="1" x14ac:dyDescent="0.35">
      <c r="A1300" t="s">
        <v>1330</v>
      </c>
      <c r="B1300">
        <v>1970</v>
      </c>
      <c r="C1300" t="s">
        <v>36</v>
      </c>
      <c r="D1300">
        <v>28</v>
      </c>
      <c r="E1300" s="7">
        <f t="shared" si="40"/>
        <v>25869</v>
      </c>
      <c r="F1300" s="7" t="str">
        <f t="shared" si="41"/>
        <v>52Years</v>
      </c>
      <c r="G1300">
        <v>1</v>
      </c>
      <c r="H1300" s="14">
        <v>10797.34</v>
      </c>
      <c r="I1300" t="s">
        <v>11</v>
      </c>
      <c r="J1300" t="s">
        <v>10</v>
      </c>
      <c r="K1300" t="s">
        <v>248</v>
      </c>
    </row>
    <row r="1301" spans="1:11" ht="14.5" customHeight="1" x14ac:dyDescent="0.35">
      <c r="A1301" t="s">
        <v>1331</v>
      </c>
      <c r="B1301">
        <v>1970</v>
      </c>
      <c r="C1301" t="s">
        <v>29</v>
      </c>
      <c r="D1301">
        <v>18</v>
      </c>
      <c r="E1301" s="7">
        <f t="shared" si="40"/>
        <v>25920</v>
      </c>
      <c r="F1301" s="7" t="str">
        <f t="shared" si="41"/>
        <v>52Years</v>
      </c>
      <c r="G1301">
        <v>2</v>
      </c>
      <c r="H1301" s="14">
        <v>10806.84</v>
      </c>
      <c r="I1301" t="s">
        <v>11</v>
      </c>
      <c r="J1301" t="s">
        <v>10</v>
      </c>
      <c r="K1301" t="s">
        <v>41</v>
      </c>
    </row>
    <row r="1302" spans="1:11" ht="14.5" customHeight="1" x14ac:dyDescent="0.35">
      <c r="A1302" t="s">
        <v>1332</v>
      </c>
      <c r="B1302">
        <v>1967</v>
      </c>
      <c r="C1302" t="s">
        <v>36</v>
      </c>
      <c r="D1302">
        <v>2</v>
      </c>
      <c r="E1302" s="7">
        <f t="shared" si="40"/>
        <v>24747</v>
      </c>
      <c r="F1302" s="7" t="str">
        <f t="shared" si="41"/>
        <v>55Years</v>
      </c>
      <c r="G1302">
        <v>1</v>
      </c>
      <c r="H1302" s="14">
        <v>10807.49</v>
      </c>
      <c r="I1302" t="s">
        <v>11</v>
      </c>
      <c r="J1302" t="s">
        <v>10</v>
      </c>
      <c r="K1302" t="s">
        <v>12</v>
      </c>
    </row>
    <row r="1303" spans="1:11" ht="14.5" customHeight="1" x14ac:dyDescent="0.35">
      <c r="A1303" t="s">
        <v>1333</v>
      </c>
      <c r="B1303">
        <v>1968</v>
      </c>
      <c r="C1303" t="s">
        <v>9</v>
      </c>
      <c r="D1303">
        <v>28</v>
      </c>
      <c r="E1303" s="7">
        <f t="shared" si="40"/>
        <v>25047</v>
      </c>
      <c r="F1303" s="7" t="str">
        <f t="shared" si="41"/>
        <v>54Years</v>
      </c>
      <c r="G1303">
        <v>1</v>
      </c>
      <c r="H1303" s="14">
        <v>10825.25</v>
      </c>
      <c r="I1303" t="s">
        <v>11</v>
      </c>
      <c r="J1303" t="s">
        <v>11</v>
      </c>
      <c r="K1303" t="s">
        <v>22</v>
      </c>
    </row>
    <row r="1304" spans="1:11" ht="14.5" customHeight="1" x14ac:dyDescent="0.35">
      <c r="A1304" t="s">
        <v>1334</v>
      </c>
      <c r="B1304">
        <v>1971</v>
      </c>
      <c r="C1304" t="s">
        <v>29</v>
      </c>
      <c r="D1304">
        <v>20</v>
      </c>
      <c r="E1304" s="7">
        <f t="shared" si="40"/>
        <v>26287</v>
      </c>
      <c r="F1304" s="7" t="str">
        <f t="shared" si="41"/>
        <v>51Years</v>
      </c>
      <c r="G1304">
        <v>2</v>
      </c>
      <c r="H1304" s="14">
        <v>10848.13</v>
      </c>
      <c r="I1304" t="s">
        <v>11</v>
      </c>
      <c r="J1304" t="s">
        <v>11</v>
      </c>
      <c r="K1304" t="s">
        <v>22</v>
      </c>
    </row>
    <row r="1305" spans="1:11" ht="14.5" customHeight="1" x14ac:dyDescent="0.35">
      <c r="A1305" t="s">
        <v>1335</v>
      </c>
      <c r="B1305">
        <v>1994</v>
      </c>
      <c r="C1305" t="s">
        <v>19</v>
      </c>
      <c r="D1305">
        <v>6</v>
      </c>
      <c r="E1305" s="7">
        <f t="shared" si="40"/>
        <v>34583</v>
      </c>
      <c r="F1305" s="7" t="str">
        <f t="shared" si="41"/>
        <v>28Years</v>
      </c>
      <c r="G1305">
        <v>0</v>
      </c>
      <c r="H1305" s="14">
        <v>10886.66</v>
      </c>
      <c r="I1305" t="s">
        <v>11</v>
      </c>
      <c r="J1305" t="s">
        <v>11</v>
      </c>
      <c r="K1305" t="s">
        <v>22</v>
      </c>
    </row>
    <row r="1306" spans="1:11" ht="14.5" customHeight="1" x14ac:dyDescent="0.35">
      <c r="A1306" t="s">
        <v>1336</v>
      </c>
      <c r="B1306">
        <v>1968</v>
      </c>
      <c r="C1306" t="s">
        <v>14</v>
      </c>
      <c r="D1306">
        <v>13</v>
      </c>
      <c r="E1306" s="7">
        <f t="shared" si="40"/>
        <v>25155</v>
      </c>
      <c r="F1306" s="7" t="str">
        <f t="shared" si="41"/>
        <v>54Years</v>
      </c>
      <c r="G1306">
        <v>0</v>
      </c>
      <c r="H1306" s="14">
        <v>10923.93</v>
      </c>
      <c r="I1306" t="s">
        <v>11</v>
      </c>
      <c r="J1306" t="s">
        <v>15</v>
      </c>
      <c r="K1306" t="s">
        <v>246</v>
      </c>
    </row>
    <row r="1307" spans="1:11" ht="14.5" customHeight="1" x14ac:dyDescent="0.35">
      <c r="A1307" t="s">
        <v>1337</v>
      </c>
      <c r="B1307">
        <v>1968</v>
      </c>
      <c r="C1307" t="s">
        <v>14</v>
      </c>
      <c r="D1307">
        <v>12</v>
      </c>
      <c r="E1307" s="7">
        <f t="shared" si="40"/>
        <v>25154</v>
      </c>
      <c r="F1307" s="7" t="str">
        <f t="shared" si="41"/>
        <v>54Years</v>
      </c>
      <c r="G1307">
        <v>1</v>
      </c>
      <c r="H1307" s="14">
        <v>10928.85</v>
      </c>
      <c r="I1307" t="s">
        <v>11</v>
      </c>
      <c r="J1307" t="s">
        <v>11</v>
      </c>
      <c r="K1307" t="s">
        <v>12</v>
      </c>
    </row>
    <row r="1308" spans="1:11" ht="14.5" customHeight="1" x14ac:dyDescent="0.35">
      <c r="A1308" t="s">
        <v>1338</v>
      </c>
      <c r="B1308">
        <v>1969</v>
      </c>
      <c r="C1308" t="s">
        <v>14</v>
      </c>
      <c r="D1308">
        <v>10</v>
      </c>
      <c r="E1308" s="7">
        <f t="shared" si="40"/>
        <v>25517</v>
      </c>
      <c r="F1308" s="7" t="str">
        <f t="shared" si="41"/>
        <v>53Years</v>
      </c>
      <c r="G1308">
        <v>1</v>
      </c>
      <c r="H1308" s="14">
        <v>10942.13</v>
      </c>
      <c r="I1308" t="s">
        <v>11</v>
      </c>
      <c r="J1308" t="s">
        <v>11</v>
      </c>
      <c r="K1308" t="s">
        <v>22</v>
      </c>
    </row>
    <row r="1309" spans="1:11" ht="14.5" customHeight="1" x14ac:dyDescent="0.35">
      <c r="A1309" t="s">
        <v>1339</v>
      </c>
      <c r="B1309">
        <v>1965</v>
      </c>
      <c r="C1309" t="s">
        <v>29</v>
      </c>
      <c r="D1309">
        <v>4</v>
      </c>
      <c r="E1309" s="7">
        <f t="shared" si="40"/>
        <v>24080</v>
      </c>
      <c r="F1309" s="7" t="str">
        <f t="shared" si="41"/>
        <v>57Years</v>
      </c>
      <c r="G1309">
        <v>0</v>
      </c>
      <c r="H1309" s="14">
        <v>10959.33</v>
      </c>
      <c r="I1309" t="s">
        <v>11</v>
      </c>
      <c r="J1309" t="s">
        <v>11</v>
      </c>
      <c r="K1309" t="s">
        <v>41</v>
      </c>
    </row>
    <row r="1310" spans="1:11" ht="14.5" customHeight="1" x14ac:dyDescent="0.35">
      <c r="A1310" t="s">
        <v>1340</v>
      </c>
      <c r="B1310">
        <v>1969</v>
      </c>
      <c r="C1310" t="s">
        <v>34</v>
      </c>
      <c r="D1310">
        <v>14</v>
      </c>
      <c r="E1310" s="7">
        <f t="shared" si="40"/>
        <v>25429</v>
      </c>
      <c r="F1310" s="7" t="str">
        <f t="shared" si="41"/>
        <v>53Years</v>
      </c>
      <c r="G1310">
        <v>1</v>
      </c>
      <c r="H1310" s="14">
        <v>10959.69</v>
      </c>
      <c r="I1310" t="s">
        <v>11</v>
      </c>
      <c r="J1310" t="s">
        <v>11</v>
      </c>
      <c r="K1310" t="s">
        <v>22</v>
      </c>
    </row>
    <row r="1311" spans="1:11" ht="14.5" customHeight="1" x14ac:dyDescent="0.35">
      <c r="A1311" t="s">
        <v>1341</v>
      </c>
      <c r="B1311">
        <v>1965</v>
      </c>
      <c r="C1311" t="s">
        <v>17</v>
      </c>
      <c r="D1311">
        <v>19</v>
      </c>
      <c r="E1311" s="7">
        <f t="shared" si="40"/>
        <v>23912</v>
      </c>
      <c r="F1311" s="7" t="str">
        <f t="shared" si="41"/>
        <v>57Years</v>
      </c>
      <c r="G1311">
        <v>0</v>
      </c>
      <c r="H1311" s="14">
        <v>10965.45</v>
      </c>
      <c r="I1311" t="s">
        <v>11</v>
      </c>
      <c r="J1311" t="s">
        <v>10</v>
      </c>
      <c r="K1311" t="s">
        <v>41</v>
      </c>
    </row>
    <row r="1312" spans="1:11" ht="14.5" customHeight="1" x14ac:dyDescent="0.35">
      <c r="A1312" t="s">
        <v>1342</v>
      </c>
      <c r="B1312">
        <v>1966</v>
      </c>
      <c r="C1312" t="s">
        <v>9</v>
      </c>
      <c r="D1312">
        <v>9</v>
      </c>
      <c r="E1312" s="7">
        <f t="shared" si="40"/>
        <v>24297</v>
      </c>
      <c r="F1312" s="7" t="str">
        <f t="shared" si="41"/>
        <v>56Years</v>
      </c>
      <c r="G1312">
        <v>0</v>
      </c>
      <c r="H1312" s="14">
        <v>10976.25</v>
      </c>
      <c r="I1312" t="s">
        <v>11</v>
      </c>
      <c r="J1312" t="s">
        <v>10</v>
      </c>
      <c r="K1312" t="s">
        <v>22</v>
      </c>
    </row>
    <row r="1313" spans="1:11" ht="14.5" customHeight="1" x14ac:dyDescent="0.35">
      <c r="A1313" t="s">
        <v>1343</v>
      </c>
      <c r="B1313">
        <v>1973</v>
      </c>
      <c r="C1313" t="s">
        <v>36</v>
      </c>
      <c r="D1313">
        <v>21</v>
      </c>
      <c r="E1313" s="7">
        <f t="shared" si="40"/>
        <v>26958</v>
      </c>
      <c r="F1313" s="7" t="str">
        <f t="shared" si="41"/>
        <v>49Years</v>
      </c>
      <c r="G1313">
        <v>4</v>
      </c>
      <c r="H1313" s="14">
        <v>10977.21</v>
      </c>
      <c r="I1313" t="s">
        <v>11</v>
      </c>
      <c r="J1313" t="s">
        <v>15</v>
      </c>
      <c r="K1313" t="s">
        <v>12</v>
      </c>
    </row>
    <row r="1314" spans="1:11" ht="14.5" customHeight="1" x14ac:dyDescent="0.35">
      <c r="A1314" t="s">
        <v>1344</v>
      </c>
      <c r="B1314">
        <v>1965</v>
      </c>
      <c r="C1314" t="s">
        <v>29</v>
      </c>
      <c r="D1314">
        <v>18</v>
      </c>
      <c r="E1314" s="7">
        <f t="shared" si="40"/>
        <v>24094</v>
      </c>
      <c r="F1314" s="7" t="str">
        <f t="shared" si="41"/>
        <v>57Years</v>
      </c>
      <c r="G1314">
        <v>0</v>
      </c>
      <c r="H1314" s="14">
        <v>10982.5</v>
      </c>
      <c r="I1314" t="s">
        <v>11</v>
      </c>
      <c r="J1314" t="s">
        <v>11</v>
      </c>
      <c r="K1314" t="s">
        <v>12</v>
      </c>
    </row>
    <row r="1315" spans="1:11" ht="14.5" customHeight="1" x14ac:dyDescent="0.35">
      <c r="A1315" t="s">
        <v>1345</v>
      </c>
      <c r="B1315">
        <v>2000</v>
      </c>
      <c r="C1315" t="s">
        <v>19</v>
      </c>
      <c r="D1315">
        <v>17</v>
      </c>
      <c r="E1315" s="7">
        <f t="shared" si="40"/>
        <v>36786</v>
      </c>
      <c r="F1315" s="7" t="str">
        <f t="shared" si="41"/>
        <v>22Years</v>
      </c>
      <c r="G1315">
        <v>0</v>
      </c>
      <c r="H1315" s="14">
        <v>10991.58</v>
      </c>
      <c r="I1315" t="s">
        <v>11</v>
      </c>
      <c r="J1315" t="s">
        <v>11</v>
      </c>
      <c r="K1315" t="s">
        <v>22</v>
      </c>
    </row>
    <row r="1316" spans="1:11" ht="14.5" customHeight="1" x14ac:dyDescent="0.35">
      <c r="A1316" t="s">
        <v>1346</v>
      </c>
      <c r="B1316">
        <v>1968</v>
      </c>
      <c r="C1316" t="s">
        <v>36</v>
      </c>
      <c r="D1316">
        <v>24</v>
      </c>
      <c r="E1316" s="7">
        <f t="shared" si="40"/>
        <v>25135</v>
      </c>
      <c r="F1316" s="7" t="str">
        <f t="shared" si="41"/>
        <v>54Years</v>
      </c>
      <c r="G1316">
        <v>2</v>
      </c>
      <c r="H1316" s="14">
        <v>11013.71</v>
      </c>
      <c r="I1316" t="s">
        <v>11</v>
      </c>
      <c r="J1316" t="s">
        <v>15</v>
      </c>
      <c r="K1316" t="s">
        <v>12</v>
      </c>
    </row>
    <row r="1317" spans="1:11" ht="14.5" customHeight="1" x14ac:dyDescent="0.35">
      <c r="A1317" t="s">
        <v>1347</v>
      </c>
      <c r="B1317">
        <v>1974</v>
      </c>
      <c r="C1317" t="s">
        <v>29</v>
      </c>
      <c r="D1317">
        <v>15</v>
      </c>
      <c r="E1317" s="7">
        <f t="shared" si="40"/>
        <v>27378</v>
      </c>
      <c r="F1317" s="7" t="str">
        <f t="shared" si="41"/>
        <v>48Years</v>
      </c>
      <c r="G1317">
        <v>4</v>
      </c>
      <c r="H1317" s="14">
        <v>11015.17</v>
      </c>
      <c r="I1317" t="s">
        <v>11</v>
      </c>
      <c r="J1317" t="s">
        <v>15</v>
      </c>
      <c r="K1317" t="s">
        <v>22</v>
      </c>
    </row>
    <row r="1318" spans="1:11" ht="14.5" customHeight="1" x14ac:dyDescent="0.35">
      <c r="A1318" t="s">
        <v>1348</v>
      </c>
      <c r="B1318">
        <v>1991</v>
      </c>
      <c r="C1318" t="s">
        <v>17</v>
      </c>
      <c r="D1318">
        <v>26</v>
      </c>
      <c r="E1318" s="7">
        <f t="shared" si="40"/>
        <v>33415</v>
      </c>
      <c r="F1318" s="7" t="str">
        <f t="shared" si="41"/>
        <v>31Years</v>
      </c>
      <c r="G1318">
        <v>3</v>
      </c>
      <c r="H1318" s="14">
        <v>11018.05</v>
      </c>
      <c r="I1318" t="s">
        <v>11</v>
      </c>
      <c r="J1318" t="s">
        <v>10</v>
      </c>
      <c r="K1318" t="s">
        <v>22</v>
      </c>
    </row>
    <row r="1319" spans="1:11" ht="14.5" customHeight="1" x14ac:dyDescent="0.35">
      <c r="A1319" t="s">
        <v>1349</v>
      </c>
      <c r="B1319">
        <v>1996</v>
      </c>
      <c r="C1319" t="s">
        <v>9</v>
      </c>
      <c r="D1319">
        <v>21</v>
      </c>
      <c r="E1319" s="7">
        <f t="shared" si="40"/>
        <v>35267</v>
      </c>
      <c r="F1319" s="7" t="str">
        <f t="shared" si="41"/>
        <v>26Years</v>
      </c>
      <c r="G1319">
        <v>0</v>
      </c>
      <c r="H1319" s="14">
        <v>11028.56</v>
      </c>
      <c r="I1319" t="s">
        <v>11</v>
      </c>
      <c r="J1319" t="s">
        <v>11</v>
      </c>
      <c r="K1319" t="s">
        <v>22</v>
      </c>
    </row>
    <row r="1320" spans="1:11" ht="14.5" customHeight="1" x14ac:dyDescent="0.35">
      <c r="A1320" t="s">
        <v>1350</v>
      </c>
      <c r="B1320">
        <v>1974</v>
      </c>
      <c r="C1320" t="s">
        <v>29</v>
      </c>
      <c r="D1320">
        <v>10</v>
      </c>
      <c r="E1320" s="7">
        <f t="shared" si="40"/>
        <v>27373</v>
      </c>
      <c r="F1320" s="7" t="str">
        <f t="shared" si="41"/>
        <v>48Years</v>
      </c>
      <c r="G1320">
        <v>4</v>
      </c>
      <c r="H1320" s="14">
        <v>11033.66</v>
      </c>
      <c r="I1320" t="s">
        <v>11</v>
      </c>
      <c r="J1320" t="s">
        <v>11</v>
      </c>
      <c r="K1320" t="s">
        <v>22</v>
      </c>
    </row>
    <row r="1321" spans="1:11" ht="14.5" customHeight="1" x14ac:dyDescent="0.35">
      <c r="A1321" t="s">
        <v>1351</v>
      </c>
      <c r="B1321">
        <v>1989</v>
      </c>
      <c r="C1321" t="s">
        <v>36</v>
      </c>
      <c r="D1321">
        <v>25</v>
      </c>
      <c r="E1321" s="7">
        <f t="shared" si="40"/>
        <v>32806</v>
      </c>
      <c r="F1321" s="7" t="str">
        <f t="shared" si="41"/>
        <v>33Years</v>
      </c>
      <c r="G1321">
        <v>3</v>
      </c>
      <c r="H1321" s="14">
        <v>11037.51</v>
      </c>
      <c r="I1321" t="s">
        <v>11</v>
      </c>
      <c r="J1321" t="s">
        <v>15</v>
      </c>
      <c r="K1321" t="s">
        <v>22</v>
      </c>
    </row>
    <row r="1322" spans="1:11" ht="14.5" customHeight="1" x14ac:dyDescent="0.35">
      <c r="A1322" t="s">
        <v>1352</v>
      </c>
      <c r="B1322">
        <v>1974</v>
      </c>
      <c r="C1322" t="s">
        <v>34</v>
      </c>
      <c r="D1322">
        <v>30</v>
      </c>
      <c r="E1322" s="7">
        <f t="shared" si="40"/>
        <v>27271</v>
      </c>
      <c r="F1322" s="7" t="str">
        <f t="shared" si="41"/>
        <v>48Years</v>
      </c>
      <c r="G1322">
        <v>0</v>
      </c>
      <c r="H1322" s="14">
        <v>11037.85</v>
      </c>
      <c r="I1322" t="s">
        <v>11</v>
      </c>
      <c r="J1322" t="s">
        <v>10</v>
      </c>
      <c r="K1322" t="s">
        <v>199</v>
      </c>
    </row>
    <row r="1323" spans="1:11" ht="14.5" customHeight="1" x14ac:dyDescent="0.35">
      <c r="A1323" t="s">
        <v>1353</v>
      </c>
      <c r="B1323">
        <v>2001</v>
      </c>
      <c r="C1323" t="s">
        <v>29</v>
      </c>
      <c r="D1323">
        <v>17</v>
      </c>
      <c r="E1323" s="7">
        <f t="shared" si="40"/>
        <v>37242</v>
      </c>
      <c r="F1323" s="7" t="str">
        <f t="shared" si="41"/>
        <v>21Years</v>
      </c>
      <c r="G1323">
        <v>0</v>
      </c>
      <c r="H1323" s="14">
        <v>11046.02</v>
      </c>
      <c r="I1323" t="s">
        <v>11</v>
      </c>
      <c r="J1323" t="s">
        <v>15</v>
      </c>
      <c r="K1323" t="s">
        <v>534</v>
      </c>
    </row>
    <row r="1324" spans="1:11" ht="14.5" customHeight="1" x14ac:dyDescent="0.35">
      <c r="A1324" t="s">
        <v>1354</v>
      </c>
      <c r="B1324">
        <v>2000</v>
      </c>
      <c r="C1324" t="s">
        <v>19</v>
      </c>
      <c r="D1324">
        <v>18</v>
      </c>
      <c r="E1324" s="7">
        <f t="shared" si="40"/>
        <v>36787</v>
      </c>
      <c r="F1324" s="7" t="str">
        <f t="shared" si="41"/>
        <v>22Years</v>
      </c>
      <c r="G1324">
        <v>0</v>
      </c>
      <c r="H1324" s="14">
        <v>11068.7</v>
      </c>
      <c r="I1324" t="s">
        <v>11</v>
      </c>
      <c r="J1324" t="s">
        <v>15</v>
      </c>
      <c r="K1324" t="s">
        <v>41</v>
      </c>
    </row>
    <row r="1325" spans="1:11" ht="14.5" customHeight="1" x14ac:dyDescent="0.35">
      <c r="A1325" t="s">
        <v>1355</v>
      </c>
      <c r="B1325">
        <v>1971</v>
      </c>
      <c r="C1325" t="s">
        <v>14</v>
      </c>
      <c r="D1325">
        <v>9</v>
      </c>
      <c r="E1325" s="7">
        <f t="shared" si="40"/>
        <v>26246</v>
      </c>
      <c r="F1325" s="7" t="str">
        <f t="shared" si="41"/>
        <v>51Years</v>
      </c>
      <c r="G1325">
        <v>0</v>
      </c>
      <c r="H1325" s="14">
        <v>11068.77</v>
      </c>
      <c r="I1325" t="s">
        <v>11</v>
      </c>
      <c r="J1325" t="s">
        <v>10</v>
      </c>
      <c r="K1325" t="s">
        <v>22</v>
      </c>
    </row>
    <row r="1326" spans="1:11" ht="14.5" customHeight="1" x14ac:dyDescent="0.35">
      <c r="A1326" t="s">
        <v>1356</v>
      </c>
      <c r="B1326">
        <v>1966</v>
      </c>
      <c r="C1326" t="s">
        <v>14</v>
      </c>
      <c r="D1326">
        <v>7</v>
      </c>
      <c r="E1326" s="7">
        <f t="shared" si="40"/>
        <v>24418</v>
      </c>
      <c r="F1326" s="7" t="str">
        <f t="shared" si="41"/>
        <v>56Years</v>
      </c>
      <c r="G1326">
        <v>0</v>
      </c>
      <c r="H1326" s="14">
        <v>11070.54</v>
      </c>
      <c r="I1326" t="s">
        <v>11</v>
      </c>
      <c r="J1326" t="s">
        <v>11</v>
      </c>
      <c r="K1326" t="s">
        <v>41</v>
      </c>
    </row>
    <row r="1327" spans="1:11" ht="14.5" customHeight="1" x14ac:dyDescent="0.35">
      <c r="A1327" t="s">
        <v>1357</v>
      </c>
      <c r="B1327">
        <v>1966</v>
      </c>
      <c r="C1327" t="s">
        <v>14</v>
      </c>
      <c r="D1327">
        <v>20</v>
      </c>
      <c r="E1327" s="7">
        <f t="shared" si="40"/>
        <v>24431</v>
      </c>
      <c r="F1327" s="7" t="str">
        <f t="shared" si="41"/>
        <v>56Years</v>
      </c>
      <c r="G1327">
        <v>0</v>
      </c>
      <c r="H1327" s="14">
        <v>11073.18</v>
      </c>
      <c r="I1327" t="s">
        <v>11</v>
      </c>
      <c r="J1327" t="s">
        <v>11</v>
      </c>
      <c r="K1327" t="s">
        <v>41</v>
      </c>
    </row>
    <row r="1328" spans="1:11" ht="14.5" customHeight="1" x14ac:dyDescent="0.35">
      <c r="A1328" t="s">
        <v>1358</v>
      </c>
      <c r="B1328">
        <v>1967</v>
      </c>
      <c r="C1328" t="s">
        <v>19</v>
      </c>
      <c r="D1328">
        <v>4</v>
      </c>
      <c r="E1328" s="7">
        <f t="shared" si="40"/>
        <v>24719</v>
      </c>
      <c r="F1328" s="7" t="str">
        <f t="shared" si="41"/>
        <v>55Years</v>
      </c>
      <c r="G1328">
        <v>0</v>
      </c>
      <c r="H1328" s="14">
        <v>11082.58</v>
      </c>
      <c r="I1328" t="s">
        <v>11</v>
      </c>
      <c r="J1328" t="s">
        <v>10</v>
      </c>
      <c r="K1328" t="s">
        <v>22</v>
      </c>
    </row>
    <row r="1329" spans="1:11" ht="14.5" customHeight="1" x14ac:dyDescent="0.35">
      <c r="A1329" t="s">
        <v>1359</v>
      </c>
      <c r="B1329">
        <v>1972</v>
      </c>
      <c r="C1329" t="s">
        <v>36</v>
      </c>
      <c r="D1329">
        <v>7</v>
      </c>
      <c r="E1329" s="7">
        <f t="shared" si="40"/>
        <v>26579</v>
      </c>
      <c r="F1329" s="7" t="str">
        <f t="shared" si="41"/>
        <v>50Years</v>
      </c>
      <c r="G1329">
        <v>3</v>
      </c>
      <c r="H1329" s="14">
        <v>11085.59</v>
      </c>
      <c r="I1329" t="s">
        <v>11</v>
      </c>
      <c r="J1329" t="s">
        <v>10</v>
      </c>
      <c r="K1329" t="s">
        <v>22</v>
      </c>
    </row>
    <row r="1330" spans="1:11" ht="14.5" customHeight="1" x14ac:dyDescent="0.35">
      <c r="A1330" t="s">
        <v>1360</v>
      </c>
      <c r="B1330">
        <v>1966</v>
      </c>
      <c r="C1330" t="s">
        <v>19</v>
      </c>
      <c r="D1330">
        <v>9</v>
      </c>
      <c r="E1330" s="7">
        <f t="shared" si="40"/>
        <v>24359</v>
      </c>
      <c r="F1330" s="7" t="str">
        <f t="shared" si="41"/>
        <v>56Years</v>
      </c>
      <c r="G1330">
        <v>0</v>
      </c>
      <c r="H1330" s="14">
        <v>11090.72</v>
      </c>
      <c r="I1330" t="s">
        <v>11</v>
      </c>
      <c r="J1330" t="s">
        <v>15</v>
      </c>
      <c r="K1330" t="s">
        <v>12</v>
      </c>
    </row>
    <row r="1331" spans="1:11" ht="14.5" customHeight="1" x14ac:dyDescent="0.35">
      <c r="A1331" t="s">
        <v>1361</v>
      </c>
      <c r="B1331">
        <v>1966</v>
      </c>
      <c r="C1331" t="s">
        <v>9</v>
      </c>
      <c r="D1331">
        <v>5</v>
      </c>
      <c r="E1331" s="7">
        <f t="shared" si="40"/>
        <v>24293</v>
      </c>
      <c r="F1331" s="7" t="str">
        <f t="shared" si="41"/>
        <v>56Years</v>
      </c>
      <c r="G1331">
        <v>0</v>
      </c>
      <c r="H1331" s="14">
        <v>11093.62</v>
      </c>
      <c r="I1331" t="s">
        <v>11</v>
      </c>
      <c r="J1331" t="s">
        <v>15</v>
      </c>
      <c r="K1331" t="s">
        <v>12</v>
      </c>
    </row>
    <row r="1332" spans="1:11" ht="14.5" customHeight="1" x14ac:dyDescent="0.35">
      <c r="A1332" t="s">
        <v>1362</v>
      </c>
      <c r="B1332">
        <v>1980</v>
      </c>
      <c r="C1332" t="s">
        <v>34</v>
      </c>
      <c r="D1332">
        <v>20</v>
      </c>
      <c r="E1332" s="7">
        <f t="shared" si="40"/>
        <v>29453</v>
      </c>
      <c r="F1332" s="7" t="str">
        <f t="shared" si="41"/>
        <v>42Years</v>
      </c>
      <c r="G1332">
        <v>2</v>
      </c>
      <c r="H1332" s="14">
        <v>11103.33</v>
      </c>
      <c r="I1332" t="s">
        <v>11</v>
      </c>
      <c r="J1332" t="s">
        <v>15</v>
      </c>
      <c r="K1332" t="s">
        <v>299</v>
      </c>
    </row>
    <row r="1333" spans="1:11" ht="14.5" customHeight="1" x14ac:dyDescent="0.35">
      <c r="A1333" t="s">
        <v>1363</v>
      </c>
      <c r="B1333">
        <v>1969</v>
      </c>
      <c r="C1333" t="s">
        <v>14</v>
      </c>
      <c r="D1333">
        <v>30</v>
      </c>
      <c r="E1333" s="7">
        <f t="shared" si="40"/>
        <v>25537</v>
      </c>
      <c r="F1333" s="7" t="str">
        <f t="shared" si="41"/>
        <v>53Years</v>
      </c>
      <c r="G1333">
        <v>2</v>
      </c>
      <c r="H1333" s="14">
        <v>11150.78</v>
      </c>
      <c r="I1333" t="s">
        <v>11</v>
      </c>
      <c r="J1333" t="s">
        <v>10</v>
      </c>
      <c r="K1333" t="s">
        <v>41</v>
      </c>
    </row>
    <row r="1334" spans="1:11" ht="14.5" customHeight="1" x14ac:dyDescent="0.35">
      <c r="A1334" t="s">
        <v>1364</v>
      </c>
      <c r="B1334">
        <v>1969</v>
      </c>
      <c r="C1334" t="s">
        <v>17</v>
      </c>
      <c r="D1334">
        <v>25</v>
      </c>
      <c r="E1334" s="7">
        <f t="shared" si="40"/>
        <v>25379</v>
      </c>
      <c r="F1334" s="7" t="str">
        <f t="shared" si="41"/>
        <v>53Years</v>
      </c>
      <c r="G1334">
        <v>2</v>
      </c>
      <c r="H1334" s="14">
        <v>11163.57</v>
      </c>
      <c r="I1334" t="s">
        <v>11</v>
      </c>
      <c r="J1334" t="s">
        <v>10</v>
      </c>
      <c r="K1334" t="s">
        <v>41</v>
      </c>
    </row>
    <row r="1335" spans="1:11" ht="14.5" customHeight="1" x14ac:dyDescent="0.35">
      <c r="A1335" t="s">
        <v>1365</v>
      </c>
      <c r="B1335">
        <v>1966</v>
      </c>
      <c r="C1335" t="s">
        <v>34</v>
      </c>
      <c r="D1335">
        <v>6</v>
      </c>
      <c r="E1335" s="7">
        <f t="shared" si="40"/>
        <v>24325</v>
      </c>
      <c r="F1335" s="7" t="str">
        <f t="shared" si="41"/>
        <v>56Years</v>
      </c>
      <c r="G1335">
        <v>0</v>
      </c>
      <c r="H1335" s="14">
        <v>11165.42</v>
      </c>
      <c r="I1335" t="s">
        <v>11</v>
      </c>
      <c r="J1335" t="s">
        <v>15</v>
      </c>
      <c r="K1335" t="s">
        <v>167</v>
      </c>
    </row>
    <row r="1336" spans="1:11" ht="14.5" customHeight="1" x14ac:dyDescent="0.35">
      <c r="A1336" t="s">
        <v>1366</v>
      </c>
      <c r="B1336">
        <v>1972</v>
      </c>
      <c r="C1336" t="s">
        <v>19</v>
      </c>
      <c r="D1336">
        <v>3</v>
      </c>
      <c r="E1336" s="7">
        <f t="shared" si="40"/>
        <v>26545</v>
      </c>
      <c r="F1336" s="7" t="str">
        <f t="shared" si="41"/>
        <v>50Years</v>
      </c>
      <c r="G1336">
        <v>0</v>
      </c>
      <c r="H1336" s="14">
        <v>11186.2</v>
      </c>
      <c r="I1336" t="s">
        <v>11</v>
      </c>
      <c r="J1336" t="s">
        <v>10</v>
      </c>
      <c r="K1336" t="s">
        <v>299</v>
      </c>
    </row>
    <row r="1337" spans="1:11" ht="14.5" customHeight="1" x14ac:dyDescent="0.35">
      <c r="A1337" t="s">
        <v>1367</v>
      </c>
      <c r="B1337">
        <v>1970</v>
      </c>
      <c r="C1337" t="s">
        <v>17</v>
      </c>
      <c r="D1337">
        <v>14</v>
      </c>
      <c r="E1337" s="7">
        <f t="shared" si="40"/>
        <v>25733</v>
      </c>
      <c r="F1337" s="7" t="str">
        <f t="shared" si="41"/>
        <v>52Years</v>
      </c>
      <c r="G1337">
        <v>2</v>
      </c>
      <c r="H1337" s="14">
        <v>11187.66</v>
      </c>
      <c r="I1337" t="s">
        <v>11</v>
      </c>
      <c r="J1337" t="s">
        <v>10</v>
      </c>
      <c r="K1337" t="s">
        <v>22</v>
      </c>
    </row>
    <row r="1338" spans="1:11" ht="14.5" customHeight="1" x14ac:dyDescent="0.35">
      <c r="A1338" t="s">
        <v>1368</v>
      </c>
      <c r="B1338">
        <v>1976</v>
      </c>
      <c r="C1338" t="s">
        <v>17</v>
      </c>
      <c r="D1338">
        <v>28</v>
      </c>
      <c r="E1338" s="7">
        <f t="shared" si="40"/>
        <v>27939</v>
      </c>
      <c r="F1338" s="7" t="str">
        <f t="shared" si="41"/>
        <v>46Years</v>
      </c>
      <c r="G1338">
        <v>2</v>
      </c>
      <c r="H1338" s="14">
        <v>11217.35</v>
      </c>
      <c r="I1338" t="s">
        <v>11</v>
      </c>
      <c r="J1338" t="s">
        <v>10</v>
      </c>
      <c r="K1338" t="s">
        <v>199</v>
      </c>
    </row>
    <row r="1339" spans="1:11" ht="14.5" customHeight="1" x14ac:dyDescent="0.35">
      <c r="A1339" t="s">
        <v>1369</v>
      </c>
      <c r="B1339">
        <v>1969</v>
      </c>
      <c r="C1339" t="s">
        <v>29</v>
      </c>
      <c r="D1339">
        <v>30</v>
      </c>
      <c r="E1339" s="7">
        <f t="shared" si="40"/>
        <v>25567</v>
      </c>
      <c r="F1339" s="7" t="str">
        <f t="shared" si="41"/>
        <v>53Years</v>
      </c>
      <c r="G1339">
        <v>2</v>
      </c>
      <c r="H1339" s="14">
        <v>11244.38</v>
      </c>
      <c r="I1339" t="s">
        <v>11</v>
      </c>
      <c r="J1339" t="s">
        <v>15</v>
      </c>
      <c r="K1339" t="s">
        <v>167</v>
      </c>
    </row>
    <row r="1340" spans="1:11" ht="14.5" customHeight="1" x14ac:dyDescent="0.35">
      <c r="A1340" t="s">
        <v>1370</v>
      </c>
      <c r="B1340">
        <v>1989</v>
      </c>
      <c r="C1340" t="s">
        <v>29</v>
      </c>
      <c r="D1340">
        <v>17</v>
      </c>
      <c r="E1340" s="7">
        <f t="shared" si="40"/>
        <v>32859</v>
      </c>
      <c r="F1340" s="7" t="str">
        <f t="shared" si="41"/>
        <v>33Years</v>
      </c>
      <c r="G1340">
        <v>3</v>
      </c>
      <c r="H1340" s="14">
        <v>11250.43</v>
      </c>
      <c r="I1340" t="s">
        <v>11</v>
      </c>
      <c r="J1340" t="s">
        <v>10</v>
      </c>
      <c r="K1340" t="s">
        <v>534</v>
      </c>
    </row>
    <row r="1341" spans="1:11" ht="14.5" customHeight="1" x14ac:dyDescent="0.35">
      <c r="A1341" t="s">
        <v>1371</v>
      </c>
      <c r="B1341">
        <v>1969</v>
      </c>
      <c r="C1341" t="s">
        <v>34</v>
      </c>
      <c r="D1341">
        <v>20</v>
      </c>
      <c r="E1341" s="7">
        <f t="shared" si="40"/>
        <v>25435</v>
      </c>
      <c r="F1341" s="7" t="str">
        <f t="shared" si="41"/>
        <v>53Years</v>
      </c>
      <c r="G1341">
        <v>3</v>
      </c>
      <c r="H1341" s="14">
        <v>11253.42</v>
      </c>
      <c r="I1341" t="s">
        <v>11</v>
      </c>
      <c r="J1341" t="s">
        <v>15</v>
      </c>
      <c r="K1341" t="s">
        <v>41</v>
      </c>
    </row>
    <row r="1342" spans="1:11" ht="14.5" customHeight="1" x14ac:dyDescent="0.35">
      <c r="A1342" t="s">
        <v>1372</v>
      </c>
      <c r="B1342">
        <v>1981</v>
      </c>
      <c r="C1342" t="s">
        <v>36</v>
      </c>
      <c r="D1342">
        <v>2</v>
      </c>
      <c r="E1342" s="7">
        <f t="shared" si="40"/>
        <v>29861</v>
      </c>
      <c r="F1342" s="7" t="str">
        <f t="shared" si="41"/>
        <v>41Years</v>
      </c>
      <c r="G1342">
        <v>1</v>
      </c>
      <c r="H1342" s="14">
        <v>11255.29</v>
      </c>
      <c r="I1342" t="s">
        <v>11</v>
      </c>
      <c r="J1342" t="s">
        <v>15</v>
      </c>
      <c r="K1342" t="s">
        <v>534</v>
      </c>
    </row>
    <row r="1343" spans="1:11" ht="14.5" customHeight="1" x14ac:dyDescent="0.35">
      <c r="A1343" t="s">
        <v>1373</v>
      </c>
      <c r="B1343">
        <v>1969</v>
      </c>
      <c r="C1343" t="s">
        <v>36</v>
      </c>
      <c r="D1343">
        <v>11</v>
      </c>
      <c r="E1343" s="7">
        <f t="shared" si="40"/>
        <v>25487</v>
      </c>
      <c r="F1343" s="7" t="str">
        <f t="shared" si="41"/>
        <v>53Years</v>
      </c>
      <c r="G1343">
        <v>3</v>
      </c>
      <c r="H1343" s="14">
        <v>11264.54</v>
      </c>
      <c r="I1343" t="s">
        <v>11</v>
      </c>
      <c r="J1343" t="s">
        <v>10</v>
      </c>
      <c r="K1343" t="s">
        <v>41</v>
      </c>
    </row>
    <row r="1344" spans="1:11" ht="14.5" customHeight="1" x14ac:dyDescent="0.35">
      <c r="A1344" t="s">
        <v>1374</v>
      </c>
      <c r="B1344">
        <v>1971</v>
      </c>
      <c r="C1344" t="s">
        <v>29</v>
      </c>
      <c r="D1344">
        <v>26</v>
      </c>
      <c r="E1344" s="7">
        <f t="shared" si="40"/>
        <v>26293</v>
      </c>
      <c r="F1344" s="7" t="str">
        <f t="shared" si="41"/>
        <v>51Years</v>
      </c>
      <c r="G1344">
        <v>0</v>
      </c>
      <c r="H1344" s="14">
        <v>11265.71</v>
      </c>
      <c r="I1344" t="s">
        <v>11</v>
      </c>
      <c r="J1344" t="s">
        <v>15</v>
      </c>
      <c r="K1344" t="s">
        <v>199</v>
      </c>
    </row>
    <row r="1345" spans="1:11" ht="14.5" customHeight="1" x14ac:dyDescent="0.35">
      <c r="A1345" t="s">
        <v>1375</v>
      </c>
      <c r="B1345">
        <v>2004</v>
      </c>
      <c r="C1345" t="s">
        <v>36</v>
      </c>
      <c r="D1345">
        <v>4</v>
      </c>
      <c r="E1345" s="7">
        <f t="shared" si="40"/>
        <v>38264</v>
      </c>
      <c r="F1345" s="7" t="str">
        <f t="shared" si="41"/>
        <v>18Years</v>
      </c>
      <c r="G1345">
        <v>1</v>
      </c>
      <c r="H1345" s="14">
        <v>11272.33</v>
      </c>
      <c r="I1345" t="s">
        <v>11</v>
      </c>
      <c r="J1345" t="s">
        <v>10</v>
      </c>
      <c r="K1345" t="s">
        <v>165</v>
      </c>
    </row>
    <row r="1346" spans="1:11" ht="14.5" customHeight="1" x14ac:dyDescent="0.35">
      <c r="A1346" t="s">
        <v>1376</v>
      </c>
      <c r="B1346">
        <v>1967</v>
      </c>
      <c r="C1346" t="s">
        <v>17</v>
      </c>
      <c r="D1346">
        <v>14</v>
      </c>
      <c r="E1346" s="7">
        <f t="shared" si="40"/>
        <v>24637</v>
      </c>
      <c r="F1346" s="7" t="str">
        <f t="shared" si="41"/>
        <v>55Years</v>
      </c>
      <c r="G1346">
        <v>0</v>
      </c>
      <c r="H1346" s="14">
        <v>11286.54</v>
      </c>
      <c r="I1346" t="s">
        <v>11</v>
      </c>
      <c r="J1346" t="s">
        <v>11</v>
      </c>
      <c r="K1346" t="s">
        <v>246</v>
      </c>
    </row>
    <row r="1347" spans="1:11" ht="14.5" customHeight="1" x14ac:dyDescent="0.35">
      <c r="A1347" t="s">
        <v>1377</v>
      </c>
      <c r="B1347">
        <v>1970</v>
      </c>
      <c r="C1347" t="s">
        <v>17</v>
      </c>
      <c r="D1347">
        <v>22</v>
      </c>
      <c r="E1347" s="7">
        <f t="shared" ref="E1347:E1410" si="42">DATE(B1347,MONTH(1&amp;C1347),D1347)</f>
        <v>25741</v>
      </c>
      <c r="F1347" s="7" t="str">
        <f t="shared" ref="F1347:F1410" si="43">DATEDIF(E1347, "2023-6-8", "Y") &amp; "Years"</f>
        <v>52Years</v>
      </c>
      <c r="G1347">
        <v>3</v>
      </c>
      <c r="H1347" s="14">
        <v>11289.11</v>
      </c>
      <c r="I1347" t="s">
        <v>11</v>
      </c>
      <c r="J1347" t="s">
        <v>15</v>
      </c>
      <c r="K1347" t="s">
        <v>22</v>
      </c>
    </row>
    <row r="1348" spans="1:11" ht="14.5" customHeight="1" x14ac:dyDescent="0.35">
      <c r="A1348" t="s">
        <v>1378</v>
      </c>
      <c r="B1348">
        <v>1988</v>
      </c>
      <c r="C1348" t="s">
        <v>14</v>
      </c>
      <c r="D1348">
        <v>14</v>
      </c>
      <c r="E1348" s="7">
        <f t="shared" si="42"/>
        <v>32461</v>
      </c>
      <c r="F1348" s="7" t="str">
        <f t="shared" si="43"/>
        <v>34Years</v>
      </c>
      <c r="G1348">
        <v>3</v>
      </c>
      <c r="H1348" s="14">
        <v>11294.57</v>
      </c>
      <c r="I1348" t="s">
        <v>11</v>
      </c>
      <c r="J1348" t="s">
        <v>15</v>
      </c>
      <c r="K1348" t="s">
        <v>631</v>
      </c>
    </row>
    <row r="1349" spans="1:11" ht="14.5" customHeight="1" x14ac:dyDescent="0.35">
      <c r="A1349" t="s">
        <v>1379</v>
      </c>
      <c r="B1349">
        <v>1972</v>
      </c>
      <c r="C1349" t="s">
        <v>19</v>
      </c>
      <c r="D1349">
        <v>25</v>
      </c>
      <c r="E1349" s="7">
        <f t="shared" si="42"/>
        <v>26567</v>
      </c>
      <c r="F1349" s="7" t="str">
        <f t="shared" si="43"/>
        <v>50Years</v>
      </c>
      <c r="G1349">
        <v>4</v>
      </c>
      <c r="H1349" s="14">
        <v>11299.34</v>
      </c>
      <c r="I1349" t="s">
        <v>11</v>
      </c>
      <c r="J1349" t="s">
        <v>10</v>
      </c>
      <c r="K1349" t="s">
        <v>41</v>
      </c>
    </row>
    <row r="1350" spans="1:11" ht="14.5" customHeight="1" x14ac:dyDescent="0.35">
      <c r="A1350" t="s">
        <v>1380</v>
      </c>
      <c r="B1350">
        <v>1968</v>
      </c>
      <c r="C1350" t="s">
        <v>36</v>
      </c>
      <c r="D1350">
        <v>6</v>
      </c>
      <c r="E1350" s="7">
        <f t="shared" si="42"/>
        <v>25117</v>
      </c>
      <c r="F1350" s="7" t="str">
        <f t="shared" si="43"/>
        <v>54Years</v>
      </c>
      <c r="G1350">
        <v>1</v>
      </c>
      <c r="H1350" s="14">
        <v>11305.93</v>
      </c>
      <c r="I1350" t="s">
        <v>11</v>
      </c>
      <c r="J1350" t="s">
        <v>15</v>
      </c>
      <c r="K1350" t="s">
        <v>22</v>
      </c>
    </row>
    <row r="1351" spans="1:11" ht="14.5" customHeight="1" x14ac:dyDescent="0.35">
      <c r="A1351" t="s">
        <v>1381</v>
      </c>
      <c r="B1351">
        <v>1963</v>
      </c>
      <c r="C1351" t="s">
        <v>14</v>
      </c>
      <c r="D1351">
        <v>22</v>
      </c>
      <c r="E1351" s="7">
        <f t="shared" si="42"/>
        <v>23337</v>
      </c>
      <c r="F1351" s="7" t="str">
        <f t="shared" si="43"/>
        <v>59Years</v>
      </c>
      <c r="G1351">
        <v>0</v>
      </c>
      <c r="H1351" s="14">
        <v>11312.33</v>
      </c>
      <c r="I1351" t="s">
        <v>11</v>
      </c>
      <c r="J1351" t="s">
        <v>11</v>
      </c>
      <c r="K1351" t="s">
        <v>22</v>
      </c>
    </row>
    <row r="1352" spans="1:11" ht="14.5" customHeight="1" x14ac:dyDescent="0.35">
      <c r="A1352" t="s">
        <v>1382</v>
      </c>
      <c r="B1352">
        <v>1995</v>
      </c>
      <c r="C1352" t="s">
        <v>29</v>
      </c>
      <c r="D1352">
        <v>10</v>
      </c>
      <c r="E1352" s="7">
        <f t="shared" si="42"/>
        <v>35043</v>
      </c>
      <c r="F1352" s="7" t="str">
        <f t="shared" si="43"/>
        <v>27Years</v>
      </c>
      <c r="G1352">
        <v>0</v>
      </c>
      <c r="H1352" s="14">
        <v>11318.57</v>
      </c>
      <c r="I1352" t="s">
        <v>11</v>
      </c>
      <c r="J1352" t="s">
        <v>10</v>
      </c>
      <c r="K1352" t="s">
        <v>534</v>
      </c>
    </row>
    <row r="1353" spans="1:11" ht="14.5" customHeight="1" x14ac:dyDescent="0.35">
      <c r="A1353" t="s">
        <v>1383</v>
      </c>
      <c r="B1353">
        <v>1963</v>
      </c>
      <c r="C1353" t="s">
        <v>9</v>
      </c>
      <c r="D1353">
        <v>11</v>
      </c>
      <c r="E1353" s="7">
        <f t="shared" si="42"/>
        <v>23203</v>
      </c>
      <c r="F1353" s="7" t="str">
        <f t="shared" si="43"/>
        <v>59Years</v>
      </c>
      <c r="G1353">
        <v>0</v>
      </c>
      <c r="H1353" s="14">
        <v>11319.12</v>
      </c>
      <c r="I1353" t="s">
        <v>11</v>
      </c>
      <c r="J1353" t="s">
        <v>15</v>
      </c>
      <c r="K1353" t="s">
        <v>22</v>
      </c>
    </row>
    <row r="1354" spans="1:11" ht="14.5" customHeight="1" x14ac:dyDescent="0.35">
      <c r="A1354" t="s">
        <v>1384</v>
      </c>
      <c r="B1354">
        <v>2002</v>
      </c>
      <c r="C1354" t="s">
        <v>19</v>
      </c>
      <c r="D1354">
        <v>20</v>
      </c>
      <c r="E1354" s="7">
        <f t="shared" si="42"/>
        <v>37519</v>
      </c>
      <c r="F1354" s="7" t="str">
        <f t="shared" si="43"/>
        <v>20Years</v>
      </c>
      <c r="G1354">
        <v>0</v>
      </c>
      <c r="H1354" s="14">
        <v>11321.49</v>
      </c>
      <c r="I1354" t="s">
        <v>11</v>
      </c>
      <c r="J1354" t="s">
        <v>11</v>
      </c>
      <c r="K1354" t="s">
        <v>22</v>
      </c>
    </row>
    <row r="1355" spans="1:11" ht="14.5" customHeight="1" x14ac:dyDescent="0.35">
      <c r="A1355" t="s">
        <v>1385</v>
      </c>
      <c r="B1355">
        <v>1989</v>
      </c>
      <c r="C1355" t="s">
        <v>34</v>
      </c>
      <c r="D1355">
        <v>19</v>
      </c>
      <c r="E1355" s="7">
        <f t="shared" si="42"/>
        <v>32739</v>
      </c>
      <c r="F1355" s="7" t="str">
        <f t="shared" si="43"/>
        <v>33Years</v>
      </c>
      <c r="G1355">
        <v>1</v>
      </c>
      <c r="H1355" s="14">
        <v>11326.71</v>
      </c>
      <c r="I1355" t="s">
        <v>11</v>
      </c>
      <c r="J1355" t="s">
        <v>11</v>
      </c>
      <c r="K1355" t="s">
        <v>12</v>
      </c>
    </row>
    <row r="1356" spans="1:11" ht="14.5" customHeight="1" x14ac:dyDescent="0.35">
      <c r="A1356" t="s">
        <v>1386</v>
      </c>
      <c r="B1356">
        <v>1968</v>
      </c>
      <c r="C1356" t="s">
        <v>14</v>
      </c>
      <c r="D1356">
        <v>2</v>
      </c>
      <c r="E1356" s="7">
        <f t="shared" si="42"/>
        <v>25144</v>
      </c>
      <c r="F1356" s="7" t="str">
        <f t="shared" si="43"/>
        <v>54Years</v>
      </c>
      <c r="G1356">
        <v>0</v>
      </c>
      <c r="H1356" s="14">
        <v>11344.32</v>
      </c>
      <c r="I1356" t="s">
        <v>11</v>
      </c>
      <c r="J1356" t="s">
        <v>10</v>
      </c>
      <c r="K1356" t="s">
        <v>199</v>
      </c>
    </row>
    <row r="1357" spans="1:11" ht="14.5" customHeight="1" x14ac:dyDescent="0.35">
      <c r="A1357" t="s">
        <v>1387</v>
      </c>
      <c r="B1357">
        <v>1964</v>
      </c>
      <c r="C1357" t="s">
        <v>9</v>
      </c>
      <c r="D1357">
        <v>12</v>
      </c>
      <c r="E1357" s="7">
        <f t="shared" si="42"/>
        <v>23570</v>
      </c>
      <c r="F1357" s="7" t="str">
        <f t="shared" si="43"/>
        <v>58Years</v>
      </c>
      <c r="G1357">
        <v>0</v>
      </c>
      <c r="H1357" s="14">
        <v>11345.52</v>
      </c>
      <c r="I1357" t="s">
        <v>11</v>
      </c>
      <c r="J1357" t="s">
        <v>11</v>
      </c>
      <c r="K1357" t="s">
        <v>41</v>
      </c>
    </row>
    <row r="1358" spans="1:11" ht="14.5" customHeight="1" x14ac:dyDescent="0.35">
      <c r="A1358" t="s">
        <v>1388</v>
      </c>
      <c r="B1358">
        <v>1965</v>
      </c>
      <c r="C1358" t="s">
        <v>14</v>
      </c>
      <c r="D1358">
        <v>29</v>
      </c>
      <c r="E1358" s="7">
        <f t="shared" si="42"/>
        <v>24075</v>
      </c>
      <c r="F1358" s="7" t="str">
        <f t="shared" si="43"/>
        <v>57Years</v>
      </c>
      <c r="G1358">
        <v>0</v>
      </c>
      <c r="H1358" s="14">
        <v>11353.23</v>
      </c>
      <c r="I1358" t="s">
        <v>11</v>
      </c>
      <c r="J1358" t="s">
        <v>15</v>
      </c>
      <c r="K1358" t="s">
        <v>22</v>
      </c>
    </row>
    <row r="1359" spans="1:11" ht="14.5" customHeight="1" x14ac:dyDescent="0.35">
      <c r="A1359" t="s">
        <v>1389</v>
      </c>
      <c r="B1359">
        <v>1965</v>
      </c>
      <c r="C1359" t="s">
        <v>19</v>
      </c>
      <c r="D1359">
        <v>26</v>
      </c>
      <c r="E1359" s="7">
        <f t="shared" si="42"/>
        <v>24011</v>
      </c>
      <c r="F1359" s="7" t="str">
        <f t="shared" si="43"/>
        <v>57Years</v>
      </c>
      <c r="G1359">
        <v>0</v>
      </c>
      <c r="H1359" s="14">
        <v>11356.66</v>
      </c>
      <c r="I1359" t="s">
        <v>11</v>
      </c>
      <c r="J1359" t="s">
        <v>11</v>
      </c>
      <c r="K1359" t="s">
        <v>22</v>
      </c>
    </row>
    <row r="1360" spans="1:11" ht="14.5" customHeight="1" x14ac:dyDescent="0.35">
      <c r="A1360" t="s">
        <v>1390</v>
      </c>
      <c r="B1360">
        <v>1964</v>
      </c>
      <c r="C1360" t="s">
        <v>9</v>
      </c>
      <c r="D1360">
        <v>4</v>
      </c>
      <c r="E1360" s="7">
        <f t="shared" si="42"/>
        <v>23562</v>
      </c>
      <c r="F1360" s="7" t="str">
        <f t="shared" si="43"/>
        <v>58Years</v>
      </c>
      <c r="G1360">
        <v>0</v>
      </c>
      <c r="H1360" s="14">
        <v>11362.76</v>
      </c>
      <c r="I1360" t="s">
        <v>11</v>
      </c>
      <c r="J1360" t="s">
        <v>15</v>
      </c>
      <c r="K1360" t="s">
        <v>41</v>
      </c>
    </row>
    <row r="1361" spans="1:11" ht="14.5" customHeight="1" x14ac:dyDescent="0.35">
      <c r="A1361" t="s">
        <v>1391</v>
      </c>
      <c r="B1361">
        <v>1964</v>
      </c>
      <c r="C1361" t="s">
        <v>9</v>
      </c>
      <c r="D1361">
        <v>3</v>
      </c>
      <c r="E1361" s="7">
        <f t="shared" si="42"/>
        <v>23561</v>
      </c>
      <c r="F1361" s="7" t="str">
        <f t="shared" si="43"/>
        <v>58Years</v>
      </c>
      <c r="G1361">
        <v>0</v>
      </c>
      <c r="H1361" s="14">
        <v>11363.28</v>
      </c>
      <c r="I1361" t="s">
        <v>11</v>
      </c>
      <c r="J1361" t="s">
        <v>15</v>
      </c>
      <c r="K1361" t="s">
        <v>12</v>
      </c>
    </row>
    <row r="1362" spans="1:11" ht="14.5" customHeight="1" x14ac:dyDescent="0.35">
      <c r="A1362" t="s">
        <v>1392</v>
      </c>
      <c r="B1362">
        <v>1964</v>
      </c>
      <c r="C1362" t="s">
        <v>29</v>
      </c>
      <c r="D1362">
        <v>13</v>
      </c>
      <c r="E1362" s="7">
        <f t="shared" si="42"/>
        <v>23724</v>
      </c>
      <c r="F1362" s="7" t="str">
        <f t="shared" si="43"/>
        <v>58Years</v>
      </c>
      <c r="G1362">
        <v>0</v>
      </c>
      <c r="H1362" s="14">
        <v>11365.95</v>
      </c>
      <c r="I1362" t="s">
        <v>11</v>
      </c>
      <c r="J1362" t="s">
        <v>10</v>
      </c>
      <c r="K1362" t="s">
        <v>41</v>
      </c>
    </row>
    <row r="1363" spans="1:11" ht="14.5" customHeight="1" x14ac:dyDescent="0.35">
      <c r="A1363" t="s">
        <v>1393</v>
      </c>
      <c r="B1363">
        <v>1979</v>
      </c>
      <c r="C1363" t="s">
        <v>17</v>
      </c>
      <c r="D1363">
        <v>7</v>
      </c>
      <c r="E1363" s="7">
        <f t="shared" si="42"/>
        <v>29013</v>
      </c>
      <c r="F1363" s="7" t="str">
        <f t="shared" si="43"/>
        <v>44Years</v>
      </c>
      <c r="G1363">
        <v>2</v>
      </c>
      <c r="H1363" s="14">
        <v>11369.39</v>
      </c>
      <c r="I1363" t="s">
        <v>11</v>
      </c>
      <c r="J1363" t="s">
        <v>15</v>
      </c>
      <c r="K1363" t="s">
        <v>534</v>
      </c>
    </row>
    <row r="1364" spans="1:11" ht="14.5" customHeight="1" x14ac:dyDescent="0.35">
      <c r="A1364" t="s">
        <v>1394</v>
      </c>
      <c r="B1364">
        <v>1972</v>
      </c>
      <c r="C1364" t="s">
        <v>29</v>
      </c>
      <c r="D1364">
        <v>6</v>
      </c>
      <c r="E1364" s="7">
        <f t="shared" si="42"/>
        <v>26639</v>
      </c>
      <c r="F1364" s="7" t="str">
        <f t="shared" si="43"/>
        <v>50Years</v>
      </c>
      <c r="G1364">
        <v>0</v>
      </c>
      <c r="H1364" s="14">
        <v>11378.57</v>
      </c>
      <c r="I1364" t="s">
        <v>11</v>
      </c>
      <c r="J1364" t="s">
        <v>10</v>
      </c>
      <c r="K1364" t="s">
        <v>199</v>
      </c>
    </row>
    <row r="1365" spans="1:11" ht="14.5" customHeight="1" x14ac:dyDescent="0.35">
      <c r="A1365" t="s">
        <v>1395</v>
      </c>
      <c r="B1365">
        <v>1964</v>
      </c>
      <c r="C1365" t="s">
        <v>17</v>
      </c>
      <c r="D1365">
        <v>13</v>
      </c>
      <c r="E1365" s="7">
        <f t="shared" si="42"/>
        <v>23541</v>
      </c>
      <c r="F1365" s="7" t="str">
        <f t="shared" si="43"/>
        <v>58Years</v>
      </c>
      <c r="G1365">
        <v>0</v>
      </c>
      <c r="H1365" s="14">
        <v>11381.33</v>
      </c>
      <c r="I1365" t="s">
        <v>11</v>
      </c>
      <c r="J1365" t="s">
        <v>10</v>
      </c>
      <c r="K1365" t="s">
        <v>12</v>
      </c>
    </row>
    <row r="1366" spans="1:11" ht="14.5" customHeight="1" x14ac:dyDescent="0.35">
      <c r="A1366" t="s">
        <v>1396</v>
      </c>
      <c r="B1366">
        <v>1997</v>
      </c>
      <c r="C1366" t="s">
        <v>9</v>
      </c>
      <c r="D1366">
        <v>28</v>
      </c>
      <c r="E1366" s="7">
        <f t="shared" si="42"/>
        <v>35639</v>
      </c>
      <c r="F1366" s="7" t="str">
        <f t="shared" si="43"/>
        <v>25Years</v>
      </c>
      <c r="G1366">
        <v>0</v>
      </c>
      <c r="H1366" s="14">
        <v>11388.27</v>
      </c>
      <c r="I1366" t="s">
        <v>11</v>
      </c>
      <c r="J1366" t="s">
        <v>10</v>
      </c>
      <c r="K1366" t="s">
        <v>534</v>
      </c>
    </row>
    <row r="1367" spans="1:11" ht="14.5" customHeight="1" x14ac:dyDescent="0.35">
      <c r="A1367" t="s">
        <v>1397</v>
      </c>
      <c r="B1367">
        <v>1967</v>
      </c>
      <c r="C1367" t="s">
        <v>29</v>
      </c>
      <c r="D1367">
        <v>19</v>
      </c>
      <c r="E1367" s="7">
        <f t="shared" si="42"/>
        <v>24825</v>
      </c>
      <c r="F1367" s="7" t="str">
        <f t="shared" si="43"/>
        <v>55Years</v>
      </c>
      <c r="G1367">
        <v>1</v>
      </c>
      <c r="H1367" s="14">
        <v>11394.07</v>
      </c>
      <c r="I1367" t="s">
        <v>11</v>
      </c>
      <c r="J1367" t="s">
        <v>15</v>
      </c>
      <c r="K1367" t="s">
        <v>169</v>
      </c>
    </row>
    <row r="1368" spans="1:11" ht="14.5" customHeight="1" x14ac:dyDescent="0.35">
      <c r="A1368" t="s">
        <v>1398</v>
      </c>
      <c r="B1368">
        <v>1970</v>
      </c>
      <c r="C1368" t="s">
        <v>36</v>
      </c>
      <c r="D1368">
        <v>2</v>
      </c>
      <c r="E1368" s="7">
        <f t="shared" si="42"/>
        <v>25843</v>
      </c>
      <c r="F1368" s="7" t="str">
        <f t="shared" si="43"/>
        <v>52Years</v>
      </c>
      <c r="G1368">
        <v>2</v>
      </c>
      <c r="H1368" s="14">
        <v>11396.9</v>
      </c>
      <c r="I1368" t="s">
        <v>11</v>
      </c>
      <c r="J1368" t="s">
        <v>11</v>
      </c>
      <c r="K1368" t="s">
        <v>246</v>
      </c>
    </row>
    <row r="1369" spans="1:11" ht="14.5" customHeight="1" x14ac:dyDescent="0.35">
      <c r="A1369" t="s">
        <v>1399</v>
      </c>
      <c r="B1369">
        <v>1970</v>
      </c>
      <c r="C1369" t="s">
        <v>36</v>
      </c>
      <c r="D1369">
        <v>7</v>
      </c>
      <c r="E1369" s="7">
        <f t="shared" si="42"/>
        <v>25848</v>
      </c>
      <c r="F1369" s="7" t="str">
        <f t="shared" si="43"/>
        <v>52Years</v>
      </c>
      <c r="G1369">
        <v>3</v>
      </c>
      <c r="H1369" s="14">
        <v>11411.69</v>
      </c>
      <c r="I1369" t="s">
        <v>11</v>
      </c>
      <c r="J1369" t="s">
        <v>10</v>
      </c>
      <c r="K1369" t="s">
        <v>41</v>
      </c>
    </row>
    <row r="1370" spans="1:11" ht="14.5" customHeight="1" x14ac:dyDescent="0.35">
      <c r="A1370" t="s">
        <v>1400</v>
      </c>
      <c r="B1370">
        <v>1983</v>
      </c>
      <c r="C1370" t="s">
        <v>36</v>
      </c>
      <c r="D1370">
        <v>23</v>
      </c>
      <c r="E1370" s="7">
        <f t="shared" si="42"/>
        <v>30612</v>
      </c>
      <c r="F1370" s="7" t="str">
        <f t="shared" si="43"/>
        <v>39Years</v>
      </c>
      <c r="G1370">
        <v>3</v>
      </c>
      <c r="H1370" s="14">
        <v>11412.02</v>
      </c>
      <c r="I1370" t="s">
        <v>11</v>
      </c>
      <c r="J1370" t="s">
        <v>15</v>
      </c>
      <c r="K1370" t="s">
        <v>299</v>
      </c>
    </row>
    <row r="1371" spans="1:11" ht="14.5" customHeight="1" x14ac:dyDescent="0.35">
      <c r="A1371" t="s">
        <v>1401</v>
      </c>
      <c r="B1371">
        <v>1985</v>
      </c>
      <c r="C1371" t="s">
        <v>17</v>
      </c>
      <c r="D1371">
        <v>9</v>
      </c>
      <c r="E1371" s="7">
        <f t="shared" si="42"/>
        <v>31207</v>
      </c>
      <c r="F1371" s="7" t="str">
        <f t="shared" si="43"/>
        <v>37Years</v>
      </c>
      <c r="G1371">
        <v>3</v>
      </c>
      <c r="H1371" s="14">
        <v>11419.49</v>
      </c>
      <c r="I1371" t="s">
        <v>11</v>
      </c>
      <c r="J1371" t="s">
        <v>15</v>
      </c>
      <c r="K1371" t="s">
        <v>22</v>
      </c>
    </row>
    <row r="1372" spans="1:11" ht="14.5" customHeight="1" x14ac:dyDescent="0.35">
      <c r="A1372" t="s">
        <v>1402</v>
      </c>
      <c r="B1372">
        <v>1980</v>
      </c>
      <c r="C1372" t="s">
        <v>9</v>
      </c>
      <c r="D1372">
        <v>17</v>
      </c>
      <c r="E1372" s="7">
        <f t="shared" si="42"/>
        <v>29419</v>
      </c>
      <c r="F1372" s="7" t="str">
        <f t="shared" si="43"/>
        <v>42Years</v>
      </c>
      <c r="G1372">
        <v>2</v>
      </c>
      <c r="H1372" s="14">
        <v>11435.74</v>
      </c>
      <c r="I1372" t="s">
        <v>11</v>
      </c>
      <c r="J1372" t="s">
        <v>11</v>
      </c>
      <c r="K1372" t="s">
        <v>299</v>
      </c>
    </row>
    <row r="1373" spans="1:11" ht="14.5" customHeight="1" x14ac:dyDescent="0.35">
      <c r="A1373" t="s">
        <v>1403</v>
      </c>
      <c r="B1373">
        <v>1971</v>
      </c>
      <c r="C1373" t="s">
        <v>19</v>
      </c>
      <c r="D1373">
        <v>12</v>
      </c>
      <c r="E1373" s="7">
        <f t="shared" si="42"/>
        <v>26188</v>
      </c>
      <c r="F1373" s="7" t="str">
        <f t="shared" si="43"/>
        <v>51Years</v>
      </c>
      <c r="G1373">
        <v>3</v>
      </c>
      <c r="H1373" s="14">
        <v>11436.74</v>
      </c>
      <c r="I1373" t="s">
        <v>11</v>
      </c>
      <c r="J1373" t="s">
        <v>11</v>
      </c>
      <c r="K1373" t="s">
        <v>22</v>
      </c>
    </row>
    <row r="1374" spans="1:11" ht="14.5" customHeight="1" x14ac:dyDescent="0.35">
      <c r="A1374" t="s">
        <v>1404</v>
      </c>
      <c r="B1374">
        <v>1966</v>
      </c>
      <c r="C1374" t="s">
        <v>17</v>
      </c>
      <c r="D1374">
        <v>14</v>
      </c>
      <c r="E1374" s="7">
        <f t="shared" si="42"/>
        <v>24272</v>
      </c>
      <c r="F1374" s="7" t="str">
        <f t="shared" si="43"/>
        <v>56Years</v>
      </c>
      <c r="G1374">
        <v>0</v>
      </c>
      <c r="H1374" s="14">
        <v>11454.02</v>
      </c>
      <c r="I1374" t="s">
        <v>11</v>
      </c>
      <c r="J1374" t="s">
        <v>15</v>
      </c>
      <c r="K1374" t="s">
        <v>22</v>
      </c>
    </row>
    <row r="1375" spans="1:11" ht="14.5" customHeight="1" x14ac:dyDescent="0.35">
      <c r="A1375" t="s">
        <v>1405</v>
      </c>
      <c r="B1375">
        <v>1965</v>
      </c>
      <c r="C1375" t="s">
        <v>17</v>
      </c>
      <c r="D1375">
        <v>23</v>
      </c>
      <c r="E1375" s="7">
        <f t="shared" si="42"/>
        <v>23916</v>
      </c>
      <c r="F1375" s="7" t="str">
        <f t="shared" si="43"/>
        <v>57Years</v>
      </c>
      <c r="G1375">
        <v>0</v>
      </c>
      <c r="H1375" s="14">
        <v>11455.28</v>
      </c>
      <c r="I1375" t="s">
        <v>11</v>
      </c>
      <c r="J1375" t="s">
        <v>10</v>
      </c>
      <c r="K1375" t="s">
        <v>41</v>
      </c>
    </row>
    <row r="1376" spans="1:11" ht="14.5" customHeight="1" x14ac:dyDescent="0.35">
      <c r="A1376" t="s">
        <v>1406</v>
      </c>
      <c r="B1376">
        <v>1966</v>
      </c>
      <c r="C1376" t="s">
        <v>19</v>
      </c>
      <c r="D1376">
        <v>7</v>
      </c>
      <c r="E1376" s="7">
        <f t="shared" si="42"/>
        <v>24357</v>
      </c>
      <c r="F1376" s="7" t="str">
        <f t="shared" si="43"/>
        <v>56Years</v>
      </c>
      <c r="G1376">
        <v>0</v>
      </c>
      <c r="H1376" s="14">
        <v>11478.14</v>
      </c>
      <c r="I1376" t="s">
        <v>11</v>
      </c>
      <c r="J1376" t="s">
        <v>10</v>
      </c>
      <c r="K1376" t="s">
        <v>199</v>
      </c>
    </row>
    <row r="1377" spans="1:11" ht="14.5" customHeight="1" x14ac:dyDescent="0.35">
      <c r="A1377" t="s">
        <v>1407</v>
      </c>
      <c r="B1377">
        <v>2004</v>
      </c>
      <c r="C1377" t="s">
        <v>19</v>
      </c>
      <c r="D1377">
        <v>10</v>
      </c>
      <c r="E1377" s="7">
        <f t="shared" si="42"/>
        <v>38240</v>
      </c>
      <c r="F1377" s="7" t="str">
        <f t="shared" si="43"/>
        <v>18Years</v>
      </c>
      <c r="G1377">
        <v>0</v>
      </c>
      <c r="H1377" s="14">
        <v>11482.63</v>
      </c>
      <c r="I1377" t="s">
        <v>11</v>
      </c>
      <c r="J1377" t="s">
        <v>10</v>
      </c>
      <c r="K1377" t="s">
        <v>12</v>
      </c>
    </row>
    <row r="1378" spans="1:11" ht="14.5" customHeight="1" x14ac:dyDescent="0.35">
      <c r="A1378" t="s">
        <v>1408</v>
      </c>
      <c r="B1378">
        <v>1970</v>
      </c>
      <c r="C1378" t="s">
        <v>36</v>
      </c>
      <c r="D1378">
        <v>13</v>
      </c>
      <c r="E1378" s="7">
        <f t="shared" si="42"/>
        <v>25854</v>
      </c>
      <c r="F1378" s="7" t="str">
        <f t="shared" si="43"/>
        <v>52Years</v>
      </c>
      <c r="G1378">
        <v>3</v>
      </c>
      <c r="H1378" s="14">
        <v>11488.32</v>
      </c>
      <c r="I1378" t="s">
        <v>11</v>
      </c>
      <c r="J1378" t="s">
        <v>15</v>
      </c>
      <c r="K1378" t="s">
        <v>275</v>
      </c>
    </row>
    <row r="1379" spans="1:11" ht="14.5" customHeight="1" x14ac:dyDescent="0.35">
      <c r="A1379" t="s">
        <v>1409</v>
      </c>
      <c r="B1379">
        <v>1983</v>
      </c>
      <c r="C1379" t="s">
        <v>17</v>
      </c>
      <c r="D1379">
        <v>7</v>
      </c>
      <c r="E1379" s="7">
        <f t="shared" si="42"/>
        <v>30474</v>
      </c>
      <c r="F1379" s="7" t="str">
        <f t="shared" si="43"/>
        <v>40Years</v>
      </c>
      <c r="G1379">
        <v>3</v>
      </c>
      <c r="H1379" s="14">
        <v>11492.46</v>
      </c>
      <c r="I1379" t="s">
        <v>11</v>
      </c>
      <c r="J1379" t="s">
        <v>11</v>
      </c>
      <c r="K1379" t="s">
        <v>534</v>
      </c>
    </row>
    <row r="1380" spans="1:11" ht="14.5" customHeight="1" x14ac:dyDescent="0.35">
      <c r="A1380" t="s">
        <v>1410</v>
      </c>
      <c r="B1380">
        <v>1969</v>
      </c>
      <c r="C1380" t="s">
        <v>34</v>
      </c>
      <c r="D1380">
        <v>11</v>
      </c>
      <c r="E1380" s="7">
        <f t="shared" si="42"/>
        <v>25426</v>
      </c>
      <c r="F1380" s="7" t="str">
        <f t="shared" si="43"/>
        <v>53Years</v>
      </c>
      <c r="G1380">
        <v>0</v>
      </c>
      <c r="H1380" s="14">
        <v>11497.69</v>
      </c>
      <c r="I1380" t="s">
        <v>11</v>
      </c>
      <c r="J1380" t="s">
        <v>15</v>
      </c>
      <c r="K1380" t="s">
        <v>22</v>
      </c>
    </row>
    <row r="1381" spans="1:11" ht="14.5" customHeight="1" x14ac:dyDescent="0.35">
      <c r="A1381" t="s">
        <v>1411</v>
      </c>
      <c r="B1381">
        <v>1989</v>
      </c>
      <c r="C1381" t="s">
        <v>36</v>
      </c>
      <c r="D1381">
        <v>6</v>
      </c>
      <c r="E1381" s="7">
        <f t="shared" si="42"/>
        <v>32787</v>
      </c>
      <c r="F1381" s="7" t="str">
        <f t="shared" si="43"/>
        <v>33Years</v>
      </c>
      <c r="G1381">
        <v>3</v>
      </c>
      <c r="H1381" s="14">
        <v>11511.61</v>
      </c>
      <c r="I1381" t="s">
        <v>11</v>
      </c>
      <c r="J1381" t="s">
        <v>11</v>
      </c>
      <c r="K1381" t="s">
        <v>534</v>
      </c>
    </row>
    <row r="1382" spans="1:11" ht="14.5" customHeight="1" x14ac:dyDescent="0.35">
      <c r="A1382" t="s">
        <v>1412</v>
      </c>
      <c r="B1382">
        <v>1968</v>
      </c>
      <c r="C1382" t="s">
        <v>17</v>
      </c>
      <c r="D1382">
        <v>24</v>
      </c>
      <c r="E1382" s="7">
        <f t="shared" si="42"/>
        <v>25013</v>
      </c>
      <c r="F1382" s="7" t="str">
        <f t="shared" si="43"/>
        <v>54Years</v>
      </c>
      <c r="G1382">
        <v>1</v>
      </c>
      <c r="H1382" s="14">
        <v>11512.41</v>
      </c>
      <c r="I1382" t="s">
        <v>11</v>
      </c>
      <c r="J1382" t="s">
        <v>15</v>
      </c>
      <c r="K1382" t="s">
        <v>246</v>
      </c>
    </row>
    <row r="1383" spans="1:11" ht="14.5" customHeight="1" x14ac:dyDescent="0.35">
      <c r="A1383" t="s">
        <v>1413</v>
      </c>
      <c r="B1383">
        <v>1971</v>
      </c>
      <c r="C1383" t="s">
        <v>29</v>
      </c>
      <c r="D1383">
        <v>19</v>
      </c>
      <c r="E1383" s="7">
        <f t="shared" si="42"/>
        <v>26286</v>
      </c>
      <c r="F1383" s="7" t="str">
        <f t="shared" si="43"/>
        <v>51Years</v>
      </c>
      <c r="G1383">
        <v>4</v>
      </c>
      <c r="H1383" s="14">
        <v>11520.1</v>
      </c>
      <c r="I1383" t="s">
        <v>11</v>
      </c>
      <c r="J1383" t="s">
        <v>15</v>
      </c>
      <c r="K1383" t="s">
        <v>22</v>
      </c>
    </row>
    <row r="1384" spans="1:11" ht="14.5" customHeight="1" x14ac:dyDescent="0.35">
      <c r="A1384" t="s">
        <v>1414</v>
      </c>
      <c r="B1384">
        <v>1988</v>
      </c>
      <c r="C1384" t="s">
        <v>17</v>
      </c>
      <c r="D1384">
        <v>12</v>
      </c>
      <c r="E1384" s="7">
        <f t="shared" si="42"/>
        <v>32306</v>
      </c>
      <c r="F1384" s="7" t="str">
        <f t="shared" si="43"/>
        <v>34Years</v>
      </c>
      <c r="G1384">
        <v>3</v>
      </c>
      <c r="H1384" s="14">
        <v>11524.25</v>
      </c>
      <c r="I1384" t="s">
        <v>11</v>
      </c>
      <c r="J1384" t="s">
        <v>15</v>
      </c>
      <c r="K1384" t="s">
        <v>534</v>
      </c>
    </row>
    <row r="1385" spans="1:11" ht="14.5" customHeight="1" x14ac:dyDescent="0.35">
      <c r="A1385" t="s">
        <v>1415</v>
      </c>
      <c r="B1385">
        <v>1970</v>
      </c>
      <c r="C1385" t="s">
        <v>9</v>
      </c>
      <c r="D1385">
        <v>23</v>
      </c>
      <c r="E1385" s="7">
        <f t="shared" si="42"/>
        <v>25772</v>
      </c>
      <c r="F1385" s="7" t="str">
        <f t="shared" si="43"/>
        <v>52Years</v>
      </c>
      <c r="G1385">
        <v>0</v>
      </c>
      <c r="H1385" s="14">
        <v>11530.12</v>
      </c>
      <c r="I1385" t="s">
        <v>11</v>
      </c>
      <c r="J1385" t="s">
        <v>15</v>
      </c>
      <c r="K1385" t="s">
        <v>22</v>
      </c>
    </row>
    <row r="1386" spans="1:11" ht="14.5" customHeight="1" x14ac:dyDescent="0.35">
      <c r="A1386" t="s">
        <v>1416</v>
      </c>
      <c r="B1386">
        <v>1965</v>
      </c>
      <c r="C1386" t="s">
        <v>36</v>
      </c>
      <c r="D1386">
        <v>3</v>
      </c>
      <c r="E1386" s="7">
        <f t="shared" si="42"/>
        <v>24018</v>
      </c>
      <c r="F1386" s="7" t="str">
        <f t="shared" si="43"/>
        <v>57Years</v>
      </c>
      <c r="G1386">
        <v>0</v>
      </c>
      <c r="H1386" s="14">
        <v>11534.87</v>
      </c>
      <c r="I1386" t="s">
        <v>11</v>
      </c>
      <c r="J1386" t="s">
        <v>15</v>
      </c>
      <c r="K1386" t="s">
        <v>355</v>
      </c>
    </row>
    <row r="1387" spans="1:11" ht="14.5" customHeight="1" x14ac:dyDescent="0.35">
      <c r="A1387" t="s">
        <v>1417</v>
      </c>
      <c r="B1387">
        <v>1968</v>
      </c>
      <c r="C1387" t="s">
        <v>14</v>
      </c>
      <c r="D1387">
        <v>14</v>
      </c>
      <c r="E1387" s="7">
        <f t="shared" si="42"/>
        <v>25156</v>
      </c>
      <c r="F1387" s="7" t="str">
        <f t="shared" si="43"/>
        <v>54Years</v>
      </c>
      <c r="G1387">
        <v>2</v>
      </c>
      <c r="H1387" s="14">
        <v>11538.42</v>
      </c>
      <c r="I1387" t="s">
        <v>11</v>
      </c>
      <c r="J1387" t="s">
        <v>15</v>
      </c>
      <c r="K1387" t="s">
        <v>41</v>
      </c>
    </row>
    <row r="1388" spans="1:11" ht="14.5" customHeight="1" x14ac:dyDescent="0.35">
      <c r="A1388" t="s">
        <v>1418</v>
      </c>
      <c r="B1388">
        <v>1971</v>
      </c>
      <c r="C1388" t="s">
        <v>29</v>
      </c>
      <c r="D1388">
        <v>1</v>
      </c>
      <c r="E1388" s="7">
        <f t="shared" si="42"/>
        <v>26268</v>
      </c>
      <c r="F1388" s="7" t="str">
        <f t="shared" si="43"/>
        <v>51Years</v>
      </c>
      <c r="G1388">
        <v>0</v>
      </c>
      <c r="H1388" s="14">
        <v>11540.25</v>
      </c>
      <c r="I1388" t="s">
        <v>11</v>
      </c>
      <c r="J1388" t="s">
        <v>15</v>
      </c>
      <c r="K1388" t="s">
        <v>22</v>
      </c>
    </row>
    <row r="1389" spans="1:11" ht="14.5" customHeight="1" x14ac:dyDescent="0.35">
      <c r="A1389" t="s">
        <v>1419</v>
      </c>
      <c r="B1389">
        <v>1973</v>
      </c>
      <c r="C1389" t="s">
        <v>9</v>
      </c>
      <c r="D1389">
        <v>23</v>
      </c>
      <c r="E1389" s="7">
        <f t="shared" si="42"/>
        <v>26868</v>
      </c>
      <c r="F1389" s="7" t="str">
        <f t="shared" si="43"/>
        <v>49Years</v>
      </c>
      <c r="G1389">
        <v>5</v>
      </c>
      <c r="H1389" s="14">
        <v>11552.9</v>
      </c>
      <c r="I1389" t="s">
        <v>11</v>
      </c>
      <c r="J1389" t="s">
        <v>10</v>
      </c>
      <c r="K1389" t="s">
        <v>41</v>
      </c>
    </row>
    <row r="1390" spans="1:11" ht="14.5" customHeight="1" x14ac:dyDescent="0.35">
      <c r="A1390" t="s">
        <v>1420</v>
      </c>
      <c r="B1390">
        <v>1965</v>
      </c>
      <c r="C1390" t="s">
        <v>36</v>
      </c>
      <c r="D1390">
        <v>27</v>
      </c>
      <c r="E1390" s="7">
        <f t="shared" si="42"/>
        <v>24042</v>
      </c>
      <c r="F1390" s="7" t="str">
        <f t="shared" si="43"/>
        <v>57Years</v>
      </c>
      <c r="G1390">
        <v>1</v>
      </c>
      <c r="H1390" s="14">
        <v>11554.22</v>
      </c>
      <c r="I1390" t="s">
        <v>11</v>
      </c>
      <c r="J1390" t="s">
        <v>15</v>
      </c>
      <c r="K1390" t="s">
        <v>12</v>
      </c>
    </row>
    <row r="1391" spans="1:11" ht="14.5" customHeight="1" x14ac:dyDescent="0.35">
      <c r="A1391" t="s">
        <v>1421</v>
      </c>
      <c r="B1391">
        <v>1965</v>
      </c>
      <c r="C1391" t="s">
        <v>29</v>
      </c>
      <c r="D1391">
        <v>25</v>
      </c>
      <c r="E1391" s="7">
        <f t="shared" si="42"/>
        <v>24101</v>
      </c>
      <c r="F1391" s="7" t="str">
        <f t="shared" si="43"/>
        <v>57Years</v>
      </c>
      <c r="G1391">
        <v>0</v>
      </c>
      <c r="H1391" s="14">
        <v>11566.3</v>
      </c>
      <c r="I1391" t="s">
        <v>11</v>
      </c>
      <c r="J1391" t="s">
        <v>11</v>
      </c>
      <c r="K1391" t="s">
        <v>167</v>
      </c>
    </row>
    <row r="1392" spans="1:11" ht="14.5" customHeight="1" x14ac:dyDescent="0.35">
      <c r="A1392" t="s">
        <v>1422</v>
      </c>
      <c r="B1392">
        <v>1965</v>
      </c>
      <c r="C1392" t="s">
        <v>14</v>
      </c>
      <c r="D1392">
        <v>6</v>
      </c>
      <c r="E1392" s="7">
        <f t="shared" si="42"/>
        <v>24052</v>
      </c>
      <c r="F1392" s="7" t="str">
        <f t="shared" si="43"/>
        <v>57Years</v>
      </c>
      <c r="G1392">
        <v>1</v>
      </c>
      <c r="H1392" s="14">
        <v>11576.13</v>
      </c>
      <c r="I1392" t="s">
        <v>11</v>
      </c>
      <c r="J1392" t="s">
        <v>11</v>
      </c>
      <c r="K1392" t="s">
        <v>41</v>
      </c>
    </row>
    <row r="1393" spans="1:11" ht="14.5" customHeight="1" x14ac:dyDescent="0.35">
      <c r="A1393" t="s">
        <v>1423</v>
      </c>
      <c r="B1393">
        <v>1964</v>
      </c>
      <c r="C1393" t="s">
        <v>17</v>
      </c>
      <c r="D1393">
        <v>20</v>
      </c>
      <c r="E1393" s="7">
        <f t="shared" si="42"/>
        <v>23548</v>
      </c>
      <c r="F1393" s="7" t="str">
        <f t="shared" si="43"/>
        <v>58Years</v>
      </c>
      <c r="G1393">
        <v>0</v>
      </c>
      <c r="H1393" s="14">
        <v>11602.75</v>
      </c>
      <c r="I1393" t="s">
        <v>11</v>
      </c>
      <c r="J1393" t="s">
        <v>15</v>
      </c>
      <c r="K1393" t="s">
        <v>515</v>
      </c>
    </row>
    <row r="1394" spans="1:11" ht="14.5" customHeight="1" x14ac:dyDescent="0.35">
      <c r="A1394" t="s">
        <v>1424</v>
      </c>
      <c r="B1394">
        <v>1986</v>
      </c>
      <c r="C1394" t="s">
        <v>9</v>
      </c>
      <c r="D1394">
        <v>17</v>
      </c>
      <c r="E1394" s="7">
        <f t="shared" si="42"/>
        <v>31610</v>
      </c>
      <c r="F1394" s="7" t="str">
        <f t="shared" si="43"/>
        <v>36Years</v>
      </c>
      <c r="G1394">
        <v>3</v>
      </c>
      <c r="H1394" s="14">
        <v>11625.11</v>
      </c>
      <c r="I1394" t="s">
        <v>11</v>
      </c>
      <c r="J1394" t="s">
        <v>11</v>
      </c>
      <c r="K1394" t="s">
        <v>631</v>
      </c>
    </row>
    <row r="1395" spans="1:11" ht="14.5" customHeight="1" x14ac:dyDescent="0.35">
      <c r="A1395" t="s">
        <v>1425</v>
      </c>
      <c r="B1395">
        <v>1966</v>
      </c>
      <c r="C1395" t="s">
        <v>36</v>
      </c>
      <c r="D1395">
        <v>4</v>
      </c>
      <c r="E1395" s="7">
        <f t="shared" si="42"/>
        <v>24384</v>
      </c>
      <c r="F1395" s="7" t="str">
        <f t="shared" si="43"/>
        <v>56Years</v>
      </c>
      <c r="G1395">
        <v>0</v>
      </c>
      <c r="H1395" s="14">
        <v>11657.72</v>
      </c>
      <c r="I1395" t="s">
        <v>11</v>
      </c>
      <c r="J1395" t="s">
        <v>10</v>
      </c>
      <c r="K1395" t="s">
        <v>246</v>
      </c>
    </row>
    <row r="1396" spans="1:11" ht="14.5" customHeight="1" x14ac:dyDescent="0.35">
      <c r="A1396" t="s">
        <v>1426</v>
      </c>
      <c r="B1396">
        <v>1994</v>
      </c>
      <c r="C1396" t="s">
        <v>9</v>
      </c>
      <c r="D1396">
        <v>20</v>
      </c>
      <c r="E1396" s="7">
        <f t="shared" si="42"/>
        <v>34535</v>
      </c>
      <c r="F1396" s="7" t="str">
        <f t="shared" si="43"/>
        <v>28Years</v>
      </c>
      <c r="G1396">
        <v>0</v>
      </c>
      <c r="H1396" s="14">
        <v>11657.81</v>
      </c>
      <c r="I1396" t="s">
        <v>11</v>
      </c>
      <c r="J1396" t="s">
        <v>10</v>
      </c>
      <c r="K1396" t="s">
        <v>248</v>
      </c>
    </row>
    <row r="1397" spans="1:11" ht="14.5" customHeight="1" x14ac:dyDescent="0.35">
      <c r="A1397" t="s">
        <v>1427</v>
      </c>
      <c r="B1397">
        <v>1966</v>
      </c>
      <c r="C1397" t="s">
        <v>9</v>
      </c>
      <c r="D1397">
        <v>6</v>
      </c>
      <c r="E1397" s="7">
        <f t="shared" si="42"/>
        <v>24294</v>
      </c>
      <c r="F1397" s="7" t="str">
        <f t="shared" si="43"/>
        <v>56Years</v>
      </c>
      <c r="G1397">
        <v>0</v>
      </c>
      <c r="H1397" s="14">
        <v>11658.12</v>
      </c>
      <c r="I1397" t="s">
        <v>11</v>
      </c>
      <c r="J1397" t="s">
        <v>15</v>
      </c>
      <c r="K1397" t="s">
        <v>246</v>
      </c>
    </row>
    <row r="1398" spans="1:11" ht="14.5" customHeight="1" x14ac:dyDescent="0.35">
      <c r="A1398" t="s">
        <v>1428</v>
      </c>
      <c r="B1398">
        <v>1966</v>
      </c>
      <c r="C1398" t="s">
        <v>34</v>
      </c>
      <c r="D1398">
        <v>23</v>
      </c>
      <c r="E1398" s="7">
        <f t="shared" si="42"/>
        <v>24342</v>
      </c>
      <c r="F1398" s="7" t="str">
        <f t="shared" si="43"/>
        <v>56Years</v>
      </c>
      <c r="G1398">
        <v>0</v>
      </c>
      <c r="H1398" s="14">
        <v>11658.38</v>
      </c>
      <c r="I1398" t="s">
        <v>11</v>
      </c>
      <c r="J1398" t="s">
        <v>11</v>
      </c>
      <c r="K1398" t="s">
        <v>246</v>
      </c>
    </row>
    <row r="1399" spans="1:11" ht="14.5" customHeight="1" x14ac:dyDescent="0.35">
      <c r="A1399" t="s">
        <v>1429</v>
      </c>
      <c r="B1399">
        <v>1966</v>
      </c>
      <c r="C1399" t="s">
        <v>14</v>
      </c>
      <c r="D1399">
        <v>9</v>
      </c>
      <c r="E1399" s="7">
        <f t="shared" si="42"/>
        <v>24420</v>
      </c>
      <c r="F1399" s="7" t="str">
        <f t="shared" si="43"/>
        <v>56Years</v>
      </c>
      <c r="G1399">
        <v>1</v>
      </c>
      <c r="H1399" s="14">
        <v>11674.13</v>
      </c>
      <c r="I1399" t="s">
        <v>11</v>
      </c>
      <c r="J1399" t="s">
        <v>15</v>
      </c>
      <c r="K1399" t="s">
        <v>41</v>
      </c>
    </row>
    <row r="1400" spans="1:11" ht="14.5" customHeight="1" x14ac:dyDescent="0.35">
      <c r="A1400" t="s">
        <v>1430</v>
      </c>
      <c r="B1400">
        <v>1970</v>
      </c>
      <c r="C1400" t="s">
        <v>29</v>
      </c>
      <c r="D1400">
        <v>1</v>
      </c>
      <c r="E1400" s="7">
        <f t="shared" si="42"/>
        <v>25903</v>
      </c>
      <c r="F1400" s="7" t="str">
        <f t="shared" si="43"/>
        <v>52Years</v>
      </c>
      <c r="G1400">
        <v>0</v>
      </c>
      <c r="H1400" s="14">
        <v>11696.52</v>
      </c>
      <c r="I1400" t="s">
        <v>11</v>
      </c>
      <c r="J1400" t="s">
        <v>15</v>
      </c>
      <c r="K1400" t="s">
        <v>299</v>
      </c>
    </row>
    <row r="1401" spans="1:11" ht="14.5" customHeight="1" x14ac:dyDescent="0.35">
      <c r="A1401" t="s">
        <v>1431</v>
      </c>
      <c r="B1401">
        <v>1982</v>
      </c>
      <c r="C1401" t="s">
        <v>36</v>
      </c>
      <c r="D1401">
        <v>21</v>
      </c>
      <c r="E1401" s="7">
        <f t="shared" si="42"/>
        <v>30245</v>
      </c>
      <c r="F1401" s="7" t="str">
        <f t="shared" si="43"/>
        <v>40Years</v>
      </c>
      <c r="G1401">
        <v>3</v>
      </c>
      <c r="H1401" s="14">
        <v>11712.97</v>
      </c>
      <c r="I1401" t="s">
        <v>11</v>
      </c>
      <c r="J1401" t="s">
        <v>10</v>
      </c>
      <c r="K1401" t="s">
        <v>299</v>
      </c>
    </row>
    <row r="1402" spans="1:11" ht="14.5" customHeight="1" x14ac:dyDescent="0.35">
      <c r="A1402" t="s">
        <v>1432</v>
      </c>
      <c r="B1402">
        <v>1969</v>
      </c>
      <c r="C1402" t="s">
        <v>36</v>
      </c>
      <c r="D1402">
        <v>12</v>
      </c>
      <c r="E1402" s="7">
        <f t="shared" si="42"/>
        <v>25488</v>
      </c>
      <c r="F1402" s="7" t="str">
        <f t="shared" si="43"/>
        <v>53Years</v>
      </c>
      <c r="G1402">
        <v>2</v>
      </c>
      <c r="H1402" s="14">
        <v>11729.68</v>
      </c>
      <c r="I1402" t="s">
        <v>11</v>
      </c>
      <c r="J1402" t="s">
        <v>15</v>
      </c>
      <c r="K1402" t="s">
        <v>246</v>
      </c>
    </row>
    <row r="1403" spans="1:11" ht="14.5" customHeight="1" x14ac:dyDescent="0.35">
      <c r="A1403" t="s">
        <v>1433</v>
      </c>
      <c r="B1403">
        <v>1984</v>
      </c>
      <c r="C1403" t="s">
        <v>14</v>
      </c>
      <c r="D1403">
        <v>26</v>
      </c>
      <c r="E1403" s="7">
        <f t="shared" si="42"/>
        <v>31012</v>
      </c>
      <c r="F1403" s="7" t="str">
        <f t="shared" si="43"/>
        <v>38Years</v>
      </c>
      <c r="G1403">
        <v>3</v>
      </c>
      <c r="H1403" s="14">
        <v>11730.82</v>
      </c>
      <c r="I1403" t="s">
        <v>11</v>
      </c>
      <c r="J1403" t="s">
        <v>11</v>
      </c>
      <c r="K1403" t="s">
        <v>534</v>
      </c>
    </row>
    <row r="1404" spans="1:11" ht="14.5" customHeight="1" x14ac:dyDescent="0.35">
      <c r="A1404" t="s">
        <v>1434</v>
      </c>
      <c r="B1404">
        <v>1964</v>
      </c>
      <c r="C1404" t="s">
        <v>14</v>
      </c>
      <c r="D1404">
        <v>9</v>
      </c>
      <c r="E1404" s="7">
        <f t="shared" si="42"/>
        <v>23690</v>
      </c>
      <c r="F1404" s="7" t="str">
        <f t="shared" si="43"/>
        <v>58Years</v>
      </c>
      <c r="G1404">
        <v>0</v>
      </c>
      <c r="H1404" s="14">
        <v>11735.88</v>
      </c>
      <c r="I1404" t="s">
        <v>11</v>
      </c>
      <c r="J1404" t="s">
        <v>15</v>
      </c>
      <c r="K1404" t="s">
        <v>22</v>
      </c>
    </row>
    <row r="1405" spans="1:11" ht="14.5" customHeight="1" x14ac:dyDescent="0.35">
      <c r="A1405" t="s">
        <v>1435</v>
      </c>
      <c r="B1405">
        <v>1988</v>
      </c>
      <c r="C1405" t="s">
        <v>19</v>
      </c>
      <c r="D1405">
        <v>5</v>
      </c>
      <c r="E1405" s="7">
        <f t="shared" si="42"/>
        <v>32391</v>
      </c>
      <c r="F1405" s="7" t="str">
        <f t="shared" si="43"/>
        <v>34Years</v>
      </c>
      <c r="G1405">
        <v>2</v>
      </c>
      <c r="H1405" s="14">
        <v>11737.85</v>
      </c>
      <c r="I1405" t="s">
        <v>11</v>
      </c>
      <c r="J1405" t="s">
        <v>15</v>
      </c>
      <c r="K1405" t="s">
        <v>41</v>
      </c>
    </row>
    <row r="1406" spans="1:11" ht="14.5" customHeight="1" x14ac:dyDescent="0.35">
      <c r="A1406" t="s">
        <v>1436</v>
      </c>
      <c r="B1406">
        <v>1969</v>
      </c>
      <c r="C1406" t="s">
        <v>14</v>
      </c>
      <c r="D1406">
        <v>12</v>
      </c>
      <c r="E1406" s="7">
        <f t="shared" si="42"/>
        <v>25519</v>
      </c>
      <c r="F1406" s="7" t="str">
        <f t="shared" si="43"/>
        <v>53Years</v>
      </c>
      <c r="G1406">
        <v>3</v>
      </c>
      <c r="H1406" s="14">
        <v>11741.73</v>
      </c>
      <c r="I1406" t="s">
        <v>11</v>
      </c>
      <c r="J1406" t="s">
        <v>15</v>
      </c>
      <c r="K1406" t="s">
        <v>41</v>
      </c>
    </row>
    <row r="1407" spans="1:11" ht="14.5" customHeight="1" x14ac:dyDescent="0.35">
      <c r="A1407" t="s">
        <v>1437</v>
      </c>
      <c r="B1407">
        <v>1963</v>
      </c>
      <c r="C1407" t="s">
        <v>17</v>
      </c>
      <c r="D1407">
        <v>9</v>
      </c>
      <c r="E1407" s="7">
        <f t="shared" si="42"/>
        <v>23171</v>
      </c>
      <c r="F1407" s="7" t="str">
        <f t="shared" si="43"/>
        <v>59Years</v>
      </c>
      <c r="G1407">
        <v>0</v>
      </c>
      <c r="H1407" s="14">
        <v>11743.3</v>
      </c>
      <c r="I1407" t="s">
        <v>11</v>
      </c>
      <c r="J1407" t="s">
        <v>11</v>
      </c>
      <c r="K1407" t="s">
        <v>12</v>
      </c>
    </row>
    <row r="1408" spans="1:11" ht="14.5" customHeight="1" x14ac:dyDescent="0.35">
      <c r="A1408" t="s">
        <v>1438</v>
      </c>
      <c r="B1408">
        <v>1964</v>
      </c>
      <c r="C1408" t="s">
        <v>29</v>
      </c>
      <c r="D1408">
        <v>2</v>
      </c>
      <c r="E1408" s="7">
        <f t="shared" si="42"/>
        <v>23713</v>
      </c>
      <c r="F1408" s="7" t="str">
        <f t="shared" si="43"/>
        <v>58Years</v>
      </c>
      <c r="G1408">
        <v>0</v>
      </c>
      <c r="H1408" s="14">
        <v>11743.93</v>
      </c>
      <c r="I1408" t="s">
        <v>11</v>
      </c>
      <c r="J1408" t="s">
        <v>15</v>
      </c>
      <c r="K1408" t="s">
        <v>22</v>
      </c>
    </row>
    <row r="1409" spans="1:11" ht="14.5" customHeight="1" x14ac:dyDescent="0.35">
      <c r="A1409" t="s">
        <v>1439</v>
      </c>
      <c r="B1409">
        <v>1979</v>
      </c>
      <c r="C1409" t="s">
        <v>14</v>
      </c>
      <c r="D1409">
        <v>6</v>
      </c>
      <c r="E1409" s="7">
        <f t="shared" si="42"/>
        <v>29165</v>
      </c>
      <c r="F1409" s="7" t="str">
        <f t="shared" si="43"/>
        <v>43Years</v>
      </c>
      <c r="G1409">
        <v>2</v>
      </c>
      <c r="H1409" s="14">
        <v>11752.68</v>
      </c>
      <c r="I1409" t="s">
        <v>11</v>
      </c>
      <c r="J1409" t="s">
        <v>15</v>
      </c>
      <c r="K1409" t="s">
        <v>534</v>
      </c>
    </row>
    <row r="1410" spans="1:11" ht="14.5" customHeight="1" x14ac:dyDescent="0.35">
      <c r="A1410" t="s">
        <v>1440</v>
      </c>
      <c r="B1410">
        <v>1966</v>
      </c>
      <c r="C1410" t="s">
        <v>9</v>
      </c>
      <c r="D1410">
        <v>25</v>
      </c>
      <c r="E1410" s="7">
        <f t="shared" si="42"/>
        <v>24313</v>
      </c>
      <c r="F1410" s="7" t="str">
        <f t="shared" si="43"/>
        <v>56Years</v>
      </c>
      <c r="G1410">
        <v>1</v>
      </c>
      <c r="H1410" s="14">
        <v>11763</v>
      </c>
      <c r="I1410" t="s">
        <v>11</v>
      </c>
      <c r="J1410" t="s">
        <v>11</v>
      </c>
      <c r="K1410" t="s">
        <v>167</v>
      </c>
    </row>
    <row r="1411" spans="1:11" ht="14.5" customHeight="1" x14ac:dyDescent="0.35">
      <c r="A1411" t="s">
        <v>1441</v>
      </c>
      <c r="B1411">
        <v>1982</v>
      </c>
      <c r="C1411" t="s">
        <v>14</v>
      </c>
      <c r="D1411">
        <v>20</v>
      </c>
      <c r="E1411" s="7">
        <f t="shared" ref="E1411:E1474" si="44">DATE(B1411,MONTH(1&amp;C1411),D1411)</f>
        <v>30275</v>
      </c>
      <c r="F1411" s="7" t="str">
        <f t="shared" ref="F1411:F1474" si="45">DATEDIF(E1411, "2023-6-8", "Y") &amp; "Years"</f>
        <v>40Years</v>
      </c>
      <c r="G1411">
        <v>3</v>
      </c>
      <c r="H1411" s="14">
        <v>11773.06</v>
      </c>
      <c r="I1411" t="s">
        <v>11</v>
      </c>
      <c r="J1411" t="s">
        <v>11</v>
      </c>
      <c r="K1411" t="s">
        <v>534</v>
      </c>
    </row>
    <row r="1412" spans="1:11" ht="14.5" customHeight="1" x14ac:dyDescent="0.35">
      <c r="A1412" t="s">
        <v>1442</v>
      </c>
      <c r="B1412">
        <v>1965</v>
      </c>
      <c r="C1412" t="s">
        <v>36</v>
      </c>
      <c r="D1412">
        <v>3</v>
      </c>
      <c r="E1412" s="7">
        <f t="shared" si="44"/>
        <v>24018</v>
      </c>
      <c r="F1412" s="7" t="str">
        <f t="shared" si="45"/>
        <v>57Years</v>
      </c>
      <c r="G1412">
        <v>0</v>
      </c>
      <c r="H1412" s="14">
        <v>11830.61</v>
      </c>
      <c r="I1412" t="s">
        <v>11</v>
      </c>
      <c r="J1412" t="s">
        <v>15</v>
      </c>
      <c r="K1412" t="s">
        <v>22</v>
      </c>
    </row>
    <row r="1413" spans="1:11" ht="14.5" customHeight="1" x14ac:dyDescent="0.35">
      <c r="A1413" t="s">
        <v>1443</v>
      </c>
      <c r="B1413">
        <v>1964</v>
      </c>
      <c r="C1413" t="s">
        <v>17</v>
      </c>
      <c r="D1413">
        <v>27</v>
      </c>
      <c r="E1413" s="7">
        <f t="shared" si="44"/>
        <v>23555</v>
      </c>
      <c r="F1413" s="7" t="str">
        <f t="shared" si="45"/>
        <v>58Years</v>
      </c>
      <c r="G1413">
        <v>0</v>
      </c>
      <c r="H1413" s="14">
        <v>11833.78</v>
      </c>
      <c r="I1413" t="s">
        <v>11</v>
      </c>
      <c r="J1413" t="s">
        <v>11</v>
      </c>
      <c r="K1413" t="s">
        <v>12</v>
      </c>
    </row>
    <row r="1414" spans="1:11" ht="14.5" customHeight="1" x14ac:dyDescent="0.35">
      <c r="A1414" t="s">
        <v>1444</v>
      </c>
      <c r="B1414">
        <v>1964</v>
      </c>
      <c r="C1414" t="s">
        <v>19</v>
      </c>
      <c r="D1414">
        <v>11</v>
      </c>
      <c r="E1414" s="7">
        <f t="shared" si="44"/>
        <v>23631</v>
      </c>
      <c r="F1414" s="7" t="str">
        <f t="shared" si="45"/>
        <v>58Years</v>
      </c>
      <c r="G1414">
        <v>0</v>
      </c>
      <c r="H1414" s="14">
        <v>11837.16</v>
      </c>
      <c r="I1414" t="s">
        <v>11</v>
      </c>
      <c r="J1414" t="s">
        <v>11</v>
      </c>
      <c r="K1414" t="s">
        <v>41</v>
      </c>
    </row>
    <row r="1415" spans="1:11" ht="14.5" customHeight="1" x14ac:dyDescent="0.35">
      <c r="A1415" t="s">
        <v>1445</v>
      </c>
      <c r="B1415">
        <v>1965</v>
      </c>
      <c r="C1415" t="s">
        <v>19</v>
      </c>
      <c r="D1415">
        <v>25</v>
      </c>
      <c r="E1415" s="7">
        <f t="shared" si="44"/>
        <v>24010</v>
      </c>
      <c r="F1415" s="7" t="str">
        <f t="shared" si="45"/>
        <v>57Years</v>
      </c>
      <c r="G1415">
        <v>0</v>
      </c>
      <c r="H1415" s="14">
        <v>11840.78</v>
      </c>
      <c r="I1415" t="s">
        <v>11</v>
      </c>
      <c r="J1415" t="s">
        <v>10</v>
      </c>
      <c r="K1415" t="s">
        <v>22</v>
      </c>
    </row>
    <row r="1416" spans="1:11" ht="14.5" customHeight="1" x14ac:dyDescent="0.35">
      <c r="A1416" t="s">
        <v>1446</v>
      </c>
      <c r="B1416">
        <v>1964</v>
      </c>
      <c r="C1416" t="s">
        <v>9</v>
      </c>
      <c r="D1416">
        <v>11</v>
      </c>
      <c r="E1416" s="7">
        <f t="shared" si="44"/>
        <v>23569</v>
      </c>
      <c r="F1416" s="7" t="str">
        <f t="shared" si="45"/>
        <v>58Years</v>
      </c>
      <c r="G1416">
        <v>0</v>
      </c>
      <c r="H1416" s="14">
        <v>11842.44</v>
      </c>
      <c r="I1416" t="s">
        <v>11</v>
      </c>
      <c r="J1416" t="s">
        <v>10</v>
      </c>
      <c r="K1416" t="s">
        <v>41</v>
      </c>
    </row>
    <row r="1417" spans="1:11" ht="14.5" customHeight="1" x14ac:dyDescent="0.35">
      <c r="A1417" t="s">
        <v>1447</v>
      </c>
      <c r="B1417">
        <v>1965</v>
      </c>
      <c r="C1417" t="s">
        <v>14</v>
      </c>
      <c r="D1417">
        <v>10</v>
      </c>
      <c r="E1417" s="7">
        <f t="shared" si="44"/>
        <v>24056</v>
      </c>
      <c r="F1417" s="7" t="str">
        <f t="shared" si="45"/>
        <v>57Years</v>
      </c>
      <c r="G1417">
        <v>0</v>
      </c>
      <c r="H1417" s="14">
        <v>11842.62</v>
      </c>
      <c r="I1417" t="s">
        <v>11</v>
      </c>
      <c r="J1417" t="s">
        <v>11</v>
      </c>
      <c r="K1417" t="s">
        <v>22</v>
      </c>
    </row>
    <row r="1418" spans="1:11" ht="14.5" customHeight="1" x14ac:dyDescent="0.35">
      <c r="A1418" t="s">
        <v>1448</v>
      </c>
      <c r="B1418">
        <v>1964</v>
      </c>
      <c r="C1418" t="s">
        <v>17</v>
      </c>
      <c r="D1418">
        <v>27</v>
      </c>
      <c r="E1418" s="7">
        <f t="shared" si="44"/>
        <v>23555</v>
      </c>
      <c r="F1418" s="7" t="str">
        <f t="shared" si="45"/>
        <v>58Years</v>
      </c>
      <c r="G1418">
        <v>0</v>
      </c>
      <c r="H1418" s="14">
        <v>11848.14</v>
      </c>
      <c r="I1418" t="s">
        <v>11</v>
      </c>
      <c r="J1418" t="s">
        <v>10</v>
      </c>
      <c r="K1418" t="s">
        <v>41</v>
      </c>
    </row>
    <row r="1419" spans="1:11" ht="14.5" customHeight="1" x14ac:dyDescent="0.35">
      <c r="A1419" t="s">
        <v>1449</v>
      </c>
      <c r="B1419">
        <v>1964</v>
      </c>
      <c r="C1419" t="s">
        <v>19</v>
      </c>
      <c r="D1419">
        <v>29</v>
      </c>
      <c r="E1419" s="7">
        <f t="shared" si="44"/>
        <v>23649</v>
      </c>
      <c r="F1419" s="7" t="str">
        <f t="shared" si="45"/>
        <v>58Years</v>
      </c>
      <c r="G1419">
        <v>0</v>
      </c>
      <c r="H1419" s="14">
        <v>11856.41</v>
      </c>
      <c r="I1419" t="s">
        <v>11</v>
      </c>
      <c r="J1419" t="s">
        <v>10</v>
      </c>
      <c r="K1419" t="s">
        <v>12</v>
      </c>
    </row>
    <row r="1420" spans="1:11" ht="14.5" customHeight="1" x14ac:dyDescent="0.35">
      <c r="A1420" t="s">
        <v>1450</v>
      </c>
      <c r="B1420">
        <v>1974</v>
      </c>
      <c r="C1420" t="s">
        <v>9</v>
      </c>
      <c r="D1420">
        <v>7</v>
      </c>
      <c r="E1420" s="7">
        <f t="shared" si="44"/>
        <v>27217</v>
      </c>
      <c r="F1420" s="7" t="str">
        <f t="shared" si="45"/>
        <v>48Years</v>
      </c>
      <c r="G1420">
        <v>0</v>
      </c>
      <c r="H1420" s="14">
        <v>11858.56</v>
      </c>
      <c r="I1420" t="s">
        <v>11</v>
      </c>
      <c r="J1420" t="s">
        <v>11</v>
      </c>
      <c r="K1420" t="s">
        <v>41</v>
      </c>
    </row>
    <row r="1421" spans="1:11" ht="14.5" customHeight="1" x14ac:dyDescent="0.35">
      <c r="A1421" t="s">
        <v>1451</v>
      </c>
      <c r="B1421">
        <v>1967</v>
      </c>
      <c r="C1421" t="s">
        <v>34</v>
      </c>
      <c r="D1421">
        <v>24</v>
      </c>
      <c r="E1421" s="7">
        <f t="shared" si="44"/>
        <v>24708</v>
      </c>
      <c r="F1421" s="7" t="str">
        <f t="shared" si="45"/>
        <v>55Years</v>
      </c>
      <c r="G1421">
        <v>1</v>
      </c>
      <c r="H1421" s="14">
        <v>11879.1</v>
      </c>
      <c r="I1421" t="s">
        <v>11</v>
      </c>
      <c r="J1421" t="s">
        <v>11</v>
      </c>
      <c r="K1421" t="s">
        <v>246</v>
      </c>
    </row>
    <row r="1422" spans="1:11" ht="14.5" customHeight="1" x14ac:dyDescent="0.35">
      <c r="A1422" t="s">
        <v>1452</v>
      </c>
      <c r="B1422">
        <v>1967</v>
      </c>
      <c r="C1422" t="s">
        <v>9</v>
      </c>
      <c r="D1422">
        <v>14</v>
      </c>
      <c r="E1422" s="7">
        <f t="shared" si="44"/>
        <v>24667</v>
      </c>
      <c r="F1422" s="7" t="str">
        <f t="shared" si="45"/>
        <v>55Years</v>
      </c>
      <c r="G1422">
        <v>2</v>
      </c>
      <c r="H1422" s="14">
        <v>11881.36</v>
      </c>
      <c r="I1422" t="s">
        <v>11</v>
      </c>
      <c r="J1422" t="s">
        <v>10</v>
      </c>
      <c r="K1422" t="s">
        <v>41</v>
      </c>
    </row>
    <row r="1423" spans="1:11" ht="14.5" customHeight="1" x14ac:dyDescent="0.35">
      <c r="A1423" t="s">
        <v>1453</v>
      </c>
      <c r="B1423">
        <v>1967</v>
      </c>
      <c r="C1423" t="s">
        <v>36</v>
      </c>
      <c r="D1423">
        <v>29</v>
      </c>
      <c r="E1423" s="7">
        <f t="shared" si="44"/>
        <v>24774</v>
      </c>
      <c r="F1423" s="7" t="str">
        <f t="shared" si="45"/>
        <v>55Years</v>
      </c>
      <c r="G1423">
        <v>2</v>
      </c>
      <c r="H1423" s="14">
        <v>11881.97</v>
      </c>
      <c r="I1423" t="s">
        <v>11</v>
      </c>
      <c r="J1423" t="s">
        <v>15</v>
      </c>
      <c r="K1423" t="s">
        <v>12</v>
      </c>
    </row>
    <row r="1424" spans="1:11" ht="14.5" customHeight="1" x14ac:dyDescent="0.35">
      <c r="A1424" t="s">
        <v>1454</v>
      </c>
      <c r="B1424">
        <v>2004</v>
      </c>
      <c r="C1424" t="s">
        <v>17</v>
      </c>
      <c r="D1424">
        <v>2</v>
      </c>
      <c r="E1424" s="7">
        <f t="shared" si="44"/>
        <v>38140</v>
      </c>
      <c r="F1424" s="7" t="str">
        <f t="shared" si="45"/>
        <v>19Years</v>
      </c>
      <c r="G1424">
        <v>2</v>
      </c>
      <c r="H1424" s="14">
        <v>11884.05</v>
      </c>
      <c r="I1424" t="s">
        <v>11</v>
      </c>
      <c r="J1424" t="s">
        <v>11</v>
      </c>
      <c r="K1424" t="s">
        <v>12</v>
      </c>
    </row>
    <row r="1425" spans="1:11" ht="14.5" customHeight="1" x14ac:dyDescent="0.35">
      <c r="A1425" t="s">
        <v>1455</v>
      </c>
      <c r="B1425">
        <v>1964</v>
      </c>
      <c r="C1425" t="s">
        <v>14</v>
      </c>
      <c r="D1425">
        <v>19</v>
      </c>
      <c r="E1425" s="7">
        <f t="shared" si="44"/>
        <v>23700</v>
      </c>
      <c r="F1425" s="7" t="str">
        <f t="shared" si="45"/>
        <v>58Years</v>
      </c>
      <c r="G1425">
        <v>0</v>
      </c>
      <c r="H1425" s="14">
        <v>11918.2</v>
      </c>
      <c r="I1425" t="s">
        <v>11</v>
      </c>
      <c r="J1425" t="s">
        <v>15</v>
      </c>
      <c r="K1425" t="s">
        <v>299</v>
      </c>
    </row>
    <row r="1426" spans="1:11" ht="14.5" customHeight="1" x14ac:dyDescent="0.35">
      <c r="A1426" t="s">
        <v>1456</v>
      </c>
      <c r="B1426">
        <v>1964</v>
      </c>
      <c r="C1426" t="s">
        <v>29</v>
      </c>
      <c r="D1426">
        <v>20</v>
      </c>
      <c r="E1426" s="7">
        <f t="shared" si="44"/>
        <v>23731</v>
      </c>
      <c r="F1426" s="7" t="str">
        <f t="shared" si="45"/>
        <v>58Years</v>
      </c>
      <c r="G1426">
        <v>0</v>
      </c>
      <c r="H1426" s="14">
        <v>11931.13</v>
      </c>
      <c r="I1426" t="s">
        <v>11</v>
      </c>
      <c r="J1426" t="s">
        <v>15</v>
      </c>
      <c r="K1426" t="s">
        <v>165</v>
      </c>
    </row>
    <row r="1427" spans="1:11" ht="14.5" customHeight="1" x14ac:dyDescent="0.35">
      <c r="A1427" t="s">
        <v>1457</v>
      </c>
      <c r="B1427">
        <v>1964</v>
      </c>
      <c r="C1427" t="s">
        <v>34</v>
      </c>
      <c r="D1427">
        <v>2</v>
      </c>
      <c r="E1427" s="7">
        <f t="shared" si="44"/>
        <v>23591</v>
      </c>
      <c r="F1427" s="7" t="str">
        <f t="shared" si="45"/>
        <v>58Years</v>
      </c>
      <c r="G1427">
        <v>0</v>
      </c>
      <c r="H1427" s="14">
        <v>11938.26</v>
      </c>
      <c r="I1427" t="s">
        <v>11</v>
      </c>
      <c r="J1427" t="s">
        <v>11</v>
      </c>
      <c r="K1427" t="s">
        <v>165</v>
      </c>
    </row>
    <row r="1428" spans="1:11" ht="14.5" customHeight="1" x14ac:dyDescent="0.35">
      <c r="A1428" t="s">
        <v>1458</v>
      </c>
      <c r="B1428">
        <v>1991</v>
      </c>
      <c r="C1428" t="s">
        <v>36</v>
      </c>
      <c r="D1428">
        <v>19</v>
      </c>
      <c r="E1428" s="7">
        <f t="shared" si="44"/>
        <v>33530</v>
      </c>
      <c r="F1428" s="7" t="str">
        <f t="shared" si="45"/>
        <v>31Years</v>
      </c>
      <c r="G1428">
        <v>3</v>
      </c>
      <c r="H1428" s="14">
        <v>11941.83</v>
      </c>
      <c r="I1428" t="s">
        <v>11</v>
      </c>
      <c r="J1428" t="s">
        <v>15</v>
      </c>
      <c r="K1428" t="s">
        <v>248</v>
      </c>
    </row>
    <row r="1429" spans="1:11" ht="14.5" customHeight="1" x14ac:dyDescent="0.35">
      <c r="A1429" t="s">
        <v>1459</v>
      </c>
      <c r="B1429">
        <v>1964</v>
      </c>
      <c r="C1429" t="s">
        <v>29</v>
      </c>
      <c r="D1429">
        <v>25</v>
      </c>
      <c r="E1429" s="7">
        <f t="shared" si="44"/>
        <v>23736</v>
      </c>
      <c r="F1429" s="7" t="str">
        <f t="shared" si="45"/>
        <v>58Years</v>
      </c>
      <c r="G1429">
        <v>0</v>
      </c>
      <c r="H1429" s="14">
        <v>11944.59</v>
      </c>
      <c r="I1429" t="s">
        <v>11</v>
      </c>
      <c r="J1429" t="s">
        <v>10</v>
      </c>
      <c r="K1429" t="s">
        <v>167</v>
      </c>
    </row>
    <row r="1430" spans="1:11" ht="14.5" customHeight="1" x14ac:dyDescent="0.35">
      <c r="A1430" t="s">
        <v>1460</v>
      </c>
      <c r="B1430">
        <v>1965</v>
      </c>
      <c r="C1430" t="s">
        <v>14</v>
      </c>
      <c r="D1430">
        <v>1</v>
      </c>
      <c r="E1430" s="7">
        <f t="shared" si="44"/>
        <v>24047</v>
      </c>
      <c r="F1430" s="7" t="str">
        <f t="shared" si="45"/>
        <v>57Years</v>
      </c>
      <c r="G1430">
        <v>1</v>
      </c>
      <c r="H1430" s="14">
        <v>11945.13</v>
      </c>
      <c r="I1430" t="s">
        <v>11</v>
      </c>
      <c r="J1430" t="s">
        <v>10</v>
      </c>
      <c r="K1430" t="s">
        <v>22</v>
      </c>
    </row>
    <row r="1431" spans="1:11" ht="14.5" customHeight="1" x14ac:dyDescent="0.35">
      <c r="A1431" t="s">
        <v>1461</v>
      </c>
      <c r="B1431">
        <v>1964</v>
      </c>
      <c r="C1431" t="s">
        <v>19</v>
      </c>
      <c r="D1431">
        <v>29</v>
      </c>
      <c r="E1431" s="7">
        <f t="shared" si="44"/>
        <v>23649</v>
      </c>
      <c r="F1431" s="7" t="str">
        <f t="shared" si="45"/>
        <v>58Years</v>
      </c>
      <c r="G1431">
        <v>1</v>
      </c>
      <c r="H1431" s="14">
        <v>11946.63</v>
      </c>
      <c r="I1431" t="s">
        <v>11</v>
      </c>
      <c r="J1431" t="s">
        <v>10</v>
      </c>
      <c r="K1431" t="s">
        <v>12</v>
      </c>
    </row>
    <row r="1432" spans="1:11" ht="14.5" customHeight="1" x14ac:dyDescent="0.35">
      <c r="A1432" t="s">
        <v>1462</v>
      </c>
      <c r="B1432">
        <v>1967</v>
      </c>
      <c r="C1432" t="s">
        <v>29</v>
      </c>
      <c r="D1432">
        <v>22</v>
      </c>
      <c r="E1432" s="7">
        <f t="shared" si="44"/>
        <v>24828</v>
      </c>
      <c r="F1432" s="7" t="str">
        <f t="shared" si="45"/>
        <v>55Years</v>
      </c>
      <c r="G1432">
        <v>3</v>
      </c>
      <c r="H1432" s="14">
        <v>11987.17</v>
      </c>
      <c r="I1432" t="s">
        <v>11</v>
      </c>
      <c r="J1432" t="s">
        <v>11</v>
      </c>
      <c r="K1432" t="s">
        <v>12</v>
      </c>
    </row>
    <row r="1433" spans="1:11" ht="14.5" customHeight="1" x14ac:dyDescent="0.35">
      <c r="A1433" t="s">
        <v>1463</v>
      </c>
      <c r="B1433">
        <v>1983</v>
      </c>
      <c r="C1433" t="s">
        <v>9</v>
      </c>
      <c r="D1433">
        <v>4</v>
      </c>
      <c r="E1433" s="7">
        <f t="shared" si="44"/>
        <v>30501</v>
      </c>
      <c r="F1433" s="7" t="str">
        <f t="shared" si="45"/>
        <v>39Years</v>
      </c>
      <c r="G1433">
        <v>3</v>
      </c>
      <c r="H1433" s="14">
        <v>11987.68</v>
      </c>
      <c r="I1433" t="s">
        <v>11</v>
      </c>
      <c r="J1433" t="s">
        <v>10</v>
      </c>
      <c r="K1433" t="s">
        <v>534</v>
      </c>
    </row>
    <row r="1434" spans="1:11" ht="14.5" customHeight="1" x14ac:dyDescent="0.35">
      <c r="A1434" t="s">
        <v>1464</v>
      </c>
      <c r="B1434">
        <v>1993</v>
      </c>
      <c r="C1434" t="s">
        <v>29</v>
      </c>
      <c r="D1434">
        <v>12</v>
      </c>
      <c r="E1434" s="7">
        <f t="shared" si="44"/>
        <v>34315</v>
      </c>
      <c r="F1434" s="7" t="str">
        <f t="shared" si="45"/>
        <v>29Years</v>
      </c>
      <c r="G1434">
        <v>0</v>
      </c>
      <c r="H1434" s="14">
        <v>11994.89</v>
      </c>
      <c r="I1434" t="s">
        <v>11</v>
      </c>
      <c r="J1434" t="s">
        <v>10</v>
      </c>
      <c r="K1434" t="s">
        <v>22</v>
      </c>
    </row>
    <row r="1435" spans="1:11" ht="14.5" customHeight="1" x14ac:dyDescent="0.35">
      <c r="A1435" t="s">
        <v>1465</v>
      </c>
      <c r="B1435">
        <v>1982</v>
      </c>
      <c r="C1435" t="s">
        <v>36</v>
      </c>
      <c r="D1435">
        <v>17</v>
      </c>
      <c r="E1435" s="7">
        <f t="shared" si="44"/>
        <v>30241</v>
      </c>
      <c r="F1435" s="7" t="str">
        <f t="shared" si="45"/>
        <v>40Years</v>
      </c>
      <c r="G1435">
        <v>3</v>
      </c>
      <c r="H1435" s="14">
        <v>12001.29</v>
      </c>
      <c r="I1435" t="s">
        <v>11</v>
      </c>
      <c r="J1435" t="s">
        <v>11</v>
      </c>
      <c r="K1435" t="s">
        <v>299</v>
      </c>
    </row>
    <row r="1436" spans="1:11" ht="14.5" customHeight="1" x14ac:dyDescent="0.35">
      <c r="A1436" t="s">
        <v>1466</v>
      </c>
      <c r="B1436">
        <v>1965</v>
      </c>
      <c r="C1436" t="s">
        <v>17</v>
      </c>
      <c r="D1436">
        <v>9</v>
      </c>
      <c r="E1436" s="7">
        <f t="shared" si="44"/>
        <v>23902</v>
      </c>
      <c r="F1436" s="7" t="str">
        <f t="shared" si="45"/>
        <v>57Years</v>
      </c>
      <c r="G1436">
        <v>0</v>
      </c>
      <c r="H1436" s="14">
        <v>12029.29</v>
      </c>
      <c r="I1436" t="s">
        <v>11</v>
      </c>
      <c r="J1436" t="s">
        <v>10</v>
      </c>
      <c r="K1436" t="s">
        <v>246</v>
      </c>
    </row>
    <row r="1437" spans="1:11" ht="14.5" customHeight="1" x14ac:dyDescent="0.35">
      <c r="A1437" t="s">
        <v>1467</v>
      </c>
      <c r="B1437">
        <v>1965</v>
      </c>
      <c r="C1437" t="s">
        <v>36</v>
      </c>
      <c r="D1437">
        <v>29</v>
      </c>
      <c r="E1437" s="7">
        <f t="shared" si="44"/>
        <v>24044</v>
      </c>
      <c r="F1437" s="7" t="str">
        <f t="shared" si="45"/>
        <v>57Years</v>
      </c>
      <c r="G1437">
        <v>1</v>
      </c>
      <c r="H1437" s="14">
        <v>12032.33</v>
      </c>
      <c r="I1437" t="s">
        <v>11</v>
      </c>
      <c r="J1437" t="s">
        <v>15</v>
      </c>
      <c r="K1437" t="s">
        <v>41</v>
      </c>
    </row>
    <row r="1438" spans="1:11" ht="14.5" customHeight="1" x14ac:dyDescent="0.35">
      <c r="A1438" t="s">
        <v>1468</v>
      </c>
      <c r="B1438">
        <v>1979</v>
      </c>
      <c r="C1438" t="s">
        <v>36</v>
      </c>
      <c r="D1438">
        <v>16</v>
      </c>
      <c r="E1438" s="7">
        <f t="shared" si="44"/>
        <v>29144</v>
      </c>
      <c r="F1438" s="7" t="str">
        <f t="shared" si="45"/>
        <v>43Years</v>
      </c>
      <c r="G1438">
        <v>2</v>
      </c>
      <c r="H1438" s="14">
        <v>12035.18</v>
      </c>
      <c r="I1438" t="s">
        <v>11</v>
      </c>
      <c r="J1438" t="s">
        <v>11</v>
      </c>
      <c r="K1438" t="s">
        <v>299</v>
      </c>
    </row>
    <row r="1439" spans="1:11" ht="14.5" customHeight="1" x14ac:dyDescent="0.35">
      <c r="A1439" t="s">
        <v>1469</v>
      </c>
      <c r="B1439">
        <v>1966</v>
      </c>
      <c r="C1439" t="s">
        <v>14</v>
      </c>
      <c r="D1439">
        <v>24</v>
      </c>
      <c r="E1439" s="7">
        <f t="shared" si="44"/>
        <v>24435</v>
      </c>
      <c r="F1439" s="7" t="str">
        <f t="shared" si="45"/>
        <v>56Years</v>
      </c>
      <c r="G1439">
        <v>1</v>
      </c>
      <c r="H1439" s="14">
        <v>12044.34</v>
      </c>
      <c r="I1439" t="s">
        <v>11</v>
      </c>
      <c r="J1439" t="s">
        <v>15</v>
      </c>
      <c r="K1439" t="s">
        <v>22</v>
      </c>
    </row>
    <row r="1440" spans="1:11" ht="14.5" customHeight="1" x14ac:dyDescent="0.35">
      <c r="A1440" t="s">
        <v>1470</v>
      </c>
      <c r="B1440">
        <v>1986</v>
      </c>
      <c r="C1440" t="s">
        <v>19</v>
      </c>
      <c r="D1440">
        <v>7</v>
      </c>
      <c r="E1440" s="7">
        <f t="shared" si="44"/>
        <v>31662</v>
      </c>
      <c r="F1440" s="7" t="str">
        <f t="shared" si="45"/>
        <v>36Years</v>
      </c>
      <c r="G1440">
        <v>3</v>
      </c>
      <c r="H1440" s="14">
        <v>12048.13</v>
      </c>
      <c r="I1440" t="s">
        <v>11</v>
      </c>
      <c r="J1440" t="s">
        <v>10</v>
      </c>
      <c r="K1440" t="s">
        <v>534</v>
      </c>
    </row>
    <row r="1441" spans="1:11" ht="14.5" customHeight="1" x14ac:dyDescent="0.35">
      <c r="A1441" t="s">
        <v>1471</v>
      </c>
      <c r="B1441">
        <v>1984</v>
      </c>
      <c r="C1441" t="s">
        <v>19</v>
      </c>
      <c r="D1441">
        <v>2</v>
      </c>
      <c r="E1441" s="7">
        <f t="shared" si="44"/>
        <v>30927</v>
      </c>
      <c r="F1441" s="7" t="str">
        <f t="shared" si="45"/>
        <v>38Years</v>
      </c>
      <c r="G1441">
        <v>3</v>
      </c>
      <c r="H1441" s="14">
        <v>12091.34</v>
      </c>
      <c r="I1441" t="s">
        <v>11</v>
      </c>
      <c r="J1441" t="s">
        <v>10</v>
      </c>
      <c r="K1441" t="s">
        <v>631</v>
      </c>
    </row>
    <row r="1442" spans="1:11" ht="14.5" customHeight="1" x14ac:dyDescent="0.35">
      <c r="A1442" t="s">
        <v>1472</v>
      </c>
      <c r="B1442">
        <v>1968</v>
      </c>
      <c r="C1442" t="s">
        <v>17</v>
      </c>
      <c r="D1442">
        <v>21</v>
      </c>
      <c r="E1442" s="7">
        <f t="shared" si="44"/>
        <v>25010</v>
      </c>
      <c r="F1442" s="7" t="str">
        <f t="shared" si="45"/>
        <v>54Years</v>
      </c>
      <c r="G1442">
        <v>3</v>
      </c>
      <c r="H1442" s="14">
        <v>12094.48</v>
      </c>
      <c r="I1442" t="s">
        <v>11</v>
      </c>
      <c r="J1442" t="s">
        <v>11</v>
      </c>
      <c r="K1442" t="s">
        <v>41</v>
      </c>
    </row>
    <row r="1443" spans="1:11" ht="14.5" customHeight="1" x14ac:dyDescent="0.35">
      <c r="A1443" t="s">
        <v>1473</v>
      </c>
      <c r="B1443">
        <v>1968</v>
      </c>
      <c r="C1443" t="s">
        <v>29</v>
      </c>
      <c r="D1443">
        <v>9</v>
      </c>
      <c r="E1443" s="7">
        <f t="shared" si="44"/>
        <v>25181</v>
      </c>
      <c r="F1443" s="7" t="str">
        <f t="shared" si="45"/>
        <v>54Years</v>
      </c>
      <c r="G1443">
        <v>2</v>
      </c>
      <c r="H1443" s="14">
        <v>12096.65</v>
      </c>
      <c r="I1443" t="s">
        <v>11</v>
      </c>
      <c r="J1443" t="s">
        <v>15</v>
      </c>
      <c r="K1443" t="s">
        <v>246</v>
      </c>
    </row>
    <row r="1444" spans="1:11" ht="14.5" customHeight="1" x14ac:dyDescent="0.35">
      <c r="A1444" t="s">
        <v>1474</v>
      </c>
      <c r="B1444">
        <v>1968</v>
      </c>
      <c r="C1444" t="s">
        <v>36</v>
      </c>
      <c r="D1444">
        <v>25</v>
      </c>
      <c r="E1444" s="7">
        <f t="shared" si="44"/>
        <v>25136</v>
      </c>
      <c r="F1444" s="7" t="str">
        <f t="shared" si="45"/>
        <v>54Years</v>
      </c>
      <c r="G1444">
        <v>3</v>
      </c>
      <c r="H1444" s="14">
        <v>12105.32</v>
      </c>
      <c r="I1444" t="s">
        <v>11</v>
      </c>
      <c r="J1444" t="s">
        <v>11</v>
      </c>
      <c r="K1444" t="s">
        <v>41</v>
      </c>
    </row>
    <row r="1445" spans="1:11" ht="14.5" customHeight="1" x14ac:dyDescent="0.35">
      <c r="A1445" t="s">
        <v>1475</v>
      </c>
      <c r="B1445">
        <v>1963</v>
      </c>
      <c r="C1445" t="s">
        <v>9</v>
      </c>
      <c r="D1445">
        <v>20</v>
      </c>
      <c r="E1445" s="7">
        <f t="shared" si="44"/>
        <v>23212</v>
      </c>
      <c r="F1445" s="7" t="str">
        <f t="shared" si="45"/>
        <v>59Years</v>
      </c>
      <c r="G1445">
        <v>0</v>
      </c>
      <c r="H1445" s="14">
        <v>12124.99</v>
      </c>
      <c r="I1445" t="s">
        <v>11</v>
      </c>
      <c r="J1445" t="s">
        <v>15</v>
      </c>
      <c r="K1445" t="s">
        <v>22</v>
      </c>
    </row>
    <row r="1446" spans="1:11" ht="14.5" customHeight="1" x14ac:dyDescent="0.35">
      <c r="A1446" t="s">
        <v>1476</v>
      </c>
      <c r="B1446">
        <v>1963</v>
      </c>
      <c r="C1446" t="s">
        <v>17</v>
      </c>
      <c r="D1446">
        <v>4</v>
      </c>
      <c r="E1446" s="7">
        <f t="shared" si="44"/>
        <v>23166</v>
      </c>
      <c r="F1446" s="7" t="str">
        <f t="shared" si="45"/>
        <v>60Years</v>
      </c>
      <c r="G1446">
        <v>0</v>
      </c>
      <c r="H1446" s="14">
        <v>12129.61</v>
      </c>
      <c r="I1446" t="s">
        <v>11</v>
      </c>
      <c r="J1446" t="s">
        <v>15</v>
      </c>
      <c r="K1446" t="s">
        <v>22</v>
      </c>
    </row>
    <row r="1447" spans="1:11" ht="14.5" customHeight="1" x14ac:dyDescent="0.35">
      <c r="A1447" t="s">
        <v>1477</v>
      </c>
      <c r="B1447">
        <v>1991</v>
      </c>
      <c r="C1447" t="s">
        <v>14</v>
      </c>
      <c r="D1447">
        <v>6</v>
      </c>
      <c r="E1447" s="7">
        <f t="shared" si="44"/>
        <v>33548</v>
      </c>
      <c r="F1447" s="7" t="str">
        <f t="shared" si="45"/>
        <v>31Years</v>
      </c>
      <c r="G1447">
        <v>3</v>
      </c>
      <c r="H1447" s="14">
        <v>12130.8</v>
      </c>
      <c r="I1447" t="s">
        <v>11</v>
      </c>
      <c r="J1447" t="s">
        <v>11</v>
      </c>
      <c r="K1447" t="s">
        <v>534</v>
      </c>
    </row>
    <row r="1448" spans="1:11" ht="14.5" customHeight="1" x14ac:dyDescent="0.35">
      <c r="A1448" t="s">
        <v>1478</v>
      </c>
      <c r="B1448">
        <v>1974</v>
      </c>
      <c r="C1448" t="s">
        <v>19</v>
      </c>
      <c r="D1448">
        <v>16</v>
      </c>
      <c r="E1448" s="7">
        <f t="shared" si="44"/>
        <v>27288</v>
      </c>
      <c r="F1448" s="7" t="str">
        <f t="shared" si="45"/>
        <v>48Years</v>
      </c>
      <c r="G1448">
        <v>0</v>
      </c>
      <c r="H1448" s="14">
        <v>12137.6</v>
      </c>
      <c r="I1448" t="s">
        <v>11</v>
      </c>
      <c r="J1448" t="s">
        <v>11</v>
      </c>
      <c r="K1448" t="s">
        <v>22</v>
      </c>
    </row>
    <row r="1449" spans="1:11" ht="14.5" customHeight="1" x14ac:dyDescent="0.35">
      <c r="A1449" t="s">
        <v>1479</v>
      </c>
      <c r="B1449">
        <v>1962</v>
      </c>
      <c r="C1449" t="s">
        <v>14</v>
      </c>
      <c r="D1449">
        <v>4</v>
      </c>
      <c r="E1449" s="7">
        <f t="shared" si="44"/>
        <v>22954</v>
      </c>
      <c r="F1449" s="7" t="str">
        <f t="shared" si="45"/>
        <v>60Years</v>
      </c>
      <c r="G1449">
        <v>0</v>
      </c>
      <c r="H1449" s="14">
        <v>12142.58</v>
      </c>
      <c r="I1449" t="s">
        <v>11</v>
      </c>
      <c r="J1449" t="s">
        <v>10</v>
      </c>
      <c r="K1449" t="s">
        <v>12</v>
      </c>
    </row>
    <row r="1450" spans="1:11" ht="14.5" customHeight="1" x14ac:dyDescent="0.35">
      <c r="A1450" t="s">
        <v>1480</v>
      </c>
      <c r="B1450">
        <v>1962</v>
      </c>
      <c r="C1450" t="s">
        <v>19</v>
      </c>
      <c r="D1450">
        <v>15</v>
      </c>
      <c r="E1450" s="7">
        <f t="shared" si="44"/>
        <v>22904</v>
      </c>
      <c r="F1450" s="7" t="str">
        <f t="shared" si="45"/>
        <v>60Years</v>
      </c>
      <c r="G1450">
        <v>0</v>
      </c>
      <c r="H1450" s="14">
        <v>12146.97</v>
      </c>
      <c r="I1450" t="s">
        <v>11</v>
      </c>
      <c r="J1450" t="s">
        <v>11</v>
      </c>
      <c r="K1450" t="s">
        <v>41</v>
      </c>
    </row>
    <row r="1451" spans="1:11" ht="14.5" customHeight="1" x14ac:dyDescent="0.35">
      <c r="A1451" t="s">
        <v>1481</v>
      </c>
      <c r="B1451">
        <v>1987</v>
      </c>
      <c r="C1451" t="s">
        <v>36</v>
      </c>
      <c r="D1451">
        <v>5</v>
      </c>
      <c r="E1451" s="7">
        <f t="shared" si="44"/>
        <v>32055</v>
      </c>
      <c r="F1451" s="7" t="str">
        <f t="shared" si="45"/>
        <v>35Years</v>
      </c>
      <c r="G1451">
        <v>3</v>
      </c>
      <c r="H1451" s="14">
        <v>12148.2</v>
      </c>
      <c r="I1451" t="s">
        <v>11</v>
      </c>
      <c r="J1451" t="s">
        <v>11</v>
      </c>
      <c r="K1451" t="s">
        <v>22</v>
      </c>
    </row>
    <row r="1452" spans="1:11" ht="14.5" customHeight="1" x14ac:dyDescent="0.35">
      <c r="A1452" t="s">
        <v>1482</v>
      </c>
      <c r="B1452">
        <v>1991</v>
      </c>
      <c r="C1452" t="s">
        <v>34</v>
      </c>
      <c r="D1452">
        <v>29</v>
      </c>
      <c r="E1452" s="7">
        <f t="shared" si="44"/>
        <v>33479</v>
      </c>
      <c r="F1452" s="7" t="str">
        <f t="shared" si="45"/>
        <v>31Years</v>
      </c>
      <c r="G1452">
        <v>3</v>
      </c>
      <c r="H1452" s="14">
        <v>12198.64</v>
      </c>
      <c r="I1452" t="s">
        <v>11</v>
      </c>
      <c r="J1452" t="s">
        <v>11</v>
      </c>
      <c r="K1452" t="s">
        <v>534</v>
      </c>
    </row>
    <row r="1453" spans="1:11" ht="14.5" customHeight="1" x14ac:dyDescent="0.35">
      <c r="A1453" t="s">
        <v>1483</v>
      </c>
      <c r="B1453">
        <v>1977</v>
      </c>
      <c r="C1453" t="s">
        <v>34</v>
      </c>
      <c r="D1453">
        <v>14</v>
      </c>
      <c r="E1453" s="7">
        <f t="shared" si="44"/>
        <v>28351</v>
      </c>
      <c r="F1453" s="7" t="str">
        <f t="shared" si="45"/>
        <v>45Years</v>
      </c>
      <c r="G1453">
        <v>2</v>
      </c>
      <c r="H1453" s="14">
        <v>12218.7</v>
      </c>
      <c r="I1453" t="s">
        <v>11</v>
      </c>
      <c r="J1453" t="s">
        <v>15</v>
      </c>
      <c r="K1453" t="s">
        <v>22</v>
      </c>
    </row>
    <row r="1454" spans="1:11" ht="14.5" customHeight="1" x14ac:dyDescent="0.35">
      <c r="A1454" t="s">
        <v>1484</v>
      </c>
      <c r="B1454">
        <v>1964</v>
      </c>
      <c r="C1454" t="s">
        <v>9</v>
      </c>
      <c r="D1454">
        <v>20</v>
      </c>
      <c r="E1454" s="7">
        <f t="shared" si="44"/>
        <v>23578</v>
      </c>
      <c r="F1454" s="7" t="str">
        <f t="shared" si="45"/>
        <v>58Years</v>
      </c>
      <c r="G1454">
        <v>0</v>
      </c>
      <c r="H1454" s="14">
        <v>12222.9</v>
      </c>
      <c r="I1454" t="s">
        <v>11</v>
      </c>
      <c r="J1454" t="s">
        <v>10</v>
      </c>
      <c r="K1454" t="s">
        <v>22</v>
      </c>
    </row>
    <row r="1455" spans="1:11" ht="14.5" customHeight="1" x14ac:dyDescent="0.35">
      <c r="A1455" t="s">
        <v>1485</v>
      </c>
      <c r="B1455">
        <v>1964</v>
      </c>
      <c r="C1455" t="s">
        <v>9</v>
      </c>
      <c r="D1455">
        <v>2</v>
      </c>
      <c r="E1455" s="7">
        <f t="shared" si="44"/>
        <v>23560</v>
      </c>
      <c r="F1455" s="7" t="str">
        <f t="shared" si="45"/>
        <v>58Years</v>
      </c>
      <c r="G1455">
        <v>0</v>
      </c>
      <c r="H1455" s="14">
        <v>12224.35</v>
      </c>
      <c r="I1455" t="s">
        <v>11</v>
      </c>
      <c r="J1455" t="s">
        <v>15</v>
      </c>
      <c r="K1455" t="s">
        <v>22</v>
      </c>
    </row>
    <row r="1456" spans="1:11" ht="14.5" customHeight="1" x14ac:dyDescent="0.35">
      <c r="A1456" t="s">
        <v>1486</v>
      </c>
      <c r="B1456">
        <v>1964</v>
      </c>
      <c r="C1456" t="s">
        <v>17</v>
      </c>
      <c r="D1456">
        <v>24</v>
      </c>
      <c r="E1456" s="7">
        <f t="shared" si="44"/>
        <v>23552</v>
      </c>
      <c r="F1456" s="7" t="str">
        <f t="shared" si="45"/>
        <v>58Years</v>
      </c>
      <c r="G1456">
        <v>0</v>
      </c>
      <c r="H1456" s="14">
        <v>12231.61</v>
      </c>
      <c r="I1456" t="s">
        <v>11</v>
      </c>
      <c r="J1456" t="s">
        <v>11</v>
      </c>
      <c r="K1456" t="s">
        <v>22</v>
      </c>
    </row>
    <row r="1457" spans="1:11" ht="14.5" customHeight="1" x14ac:dyDescent="0.35">
      <c r="A1457" t="s">
        <v>1487</v>
      </c>
      <c r="B1457">
        <v>1963</v>
      </c>
      <c r="C1457" t="s">
        <v>9</v>
      </c>
      <c r="D1457">
        <v>19</v>
      </c>
      <c r="E1457" s="7">
        <f t="shared" si="44"/>
        <v>23211</v>
      </c>
      <c r="F1457" s="7" t="str">
        <f t="shared" si="45"/>
        <v>59Years</v>
      </c>
      <c r="G1457">
        <v>0</v>
      </c>
      <c r="H1457" s="14">
        <v>12233.83</v>
      </c>
      <c r="I1457" t="s">
        <v>11</v>
      </c>
      <c r="J1457" t="s">
        <v>15</v>
      </c>
      <c r="K1457" t="s">
        <v>41</v>
      </c>
    </row>
    <row r="1458" spans="1:11" ht="14.5" customHeight="1" x14ac:dyDescent="0.35">
      <c r="A1458" t="s">
        <v>1488</v>
      </c>
      <c r="B1458">
        <v>1964</v>
      </c>
      <c r="C1458" t="s">
        <v>36</v>
      </c>
      <c r="D1458">
        <v>15</v>
      </c>
      <c r="E1458" s="7">
        <f t="shared" si="44"/>
        <v>23665</v>
      </c>
      <c r="F1458" s="7" t="str">
        <f t="shared" si="45"/>
        <v>58Years</v>
      </c>
      <c r="G1458">
        <v>0</v>
      </c>
      <c r="H1458" s="14">
        <v>12235.84</v>
      </c>
      <c r="I1458" t="s">
        <v>11</v>
      </c>
      <c r="J1458" t="s">
        <v>11</v>
      </c>
      <c r="K1458" t="s">
        <v>22</v>
      </c>
    </row>
    <row r="1459" spans="1:11" ht="14.5" customHeight="1" x14ac:dyDescent="0.35">
      <c r="A1459" t="s">
        <v>1489</v>
      </c>
      <c r="B1459">
        <v>1966</v>
      </c>
      <c r="C1459" t="s">
        <v>9</v>
      </c>
      <c r="D1459">
        <v>29</v>
      </c>
      <c r="E1459" s="7">
        <f t="shared" si="44"/>
        <v>24317</v>
      </c>
      <c r="F1459" s="7" t="str">
        <f t="shared" si="45"/>
        <v>56Years</v>
      </c>
      <c r="G1459">
        <v>0</v>
      </c>
      <c r="H1459" s="14">
        <v>12237.73</v>
      </c>
      <c r="I1459" t="s">
        <v>11</v>
      </c>
      <c r="J1459" t="s">
        <v>11</v>
      </c>
      <c r="K1459" t="s">
        <v>22</v>
      </c>
    </row>
    <row r="1460" spans="1:11" ht="14.5" customHeight="1" x14ac:dyDescent="0.35">
      <c r="A1460" t="s">
        <v>1490</v>
      </c>
      <c r="B1460">
        <v>1963</v>
      </c>
      <c r="C1460" t="s">
        <v>9</v>
      </c>
      <c r="D1460">
        <v>17</v>
      </c>
      <c r="E1460" s="7">
        <f t="shared" si="44"/>
        <v>23209</v>
      </c>
      <c r="F1460" s="7" t="str">
        <f t="shared" si="45"/>
        <v>59Years</v>
      </c>
      <c r="G1460">
        <v>0</v>
      </c>
      <c r="H1460" s="14">
        <v>12244.53</v>
      </c>
      <c r="I1460" t="s">
        <v>11</v>
      </c>
      <c r="J1460" t="s">
        <v>15</v>
      </c>
      <c r="K1460" t="s">
        <v>12</v>
      </c>
    </row>
    <row r="1461" spans="1:11" ht="14.5" customHeight="1" x14ac:dyDescent="0.35">
      <c r="A1461" t="s">
        <v>1491</v>
      </c>
      <c r="B1461">
        <v>1974</v>
      </c>
      <c r="C1461" t="s">
        <v>17</v>
      </c>
      <c r="D1461">
        <v>23</v>
      </c>
      <c r="E1461" s="7">
        <f t="shared" si="44"/>
        <v>27203</v>
      </c>
      <c r="F1461" s="7" t="str">
        <f t="shared" si="45"/>
        <v>48Years</v>
      </c>
      <c r="G1461">
        <v>0</v>
      </c>
      <c r="H1461" s="14">
        <v>12245.17</v>
      </c>
      <c r="I1461" t="s">
        <v>11</v>
      </c>
      <c r="J1461" t="s">
        <v>15</v>
      </c>
      <c r="K1461" t="s">
        <v>22</v>
      </c>
    </row>
    <row r="1462" spans="1:11" ht="14.5" customHeight="1" x14ac:dyDescent="0.35">
      <c r="A1462" t="s">
        <v>1492</v>
      </c>
      <c r="B1462">
        <v>1989</v>
      </c>
      <c r="C1462" t="s">
        <v>14</v>
      </c>
      <c r="D1462">
        <v>23</v>
      </c>
      <c r="E1462" s="7">
        <f t="shared" si="44"/>
        <v>32835</v>
      </c>
      <c r="F1462" s="7" t="str">
        <f t="shared" si="45"/>
        <v>33Years</v>
      </c>
      <c r="G1462">
        <v>3</v>
      </c>
      <c r="H1462" s="14">
        <v>12254.44</v>
      </c>
      <c r="I1462" t="s">
        <v>11</v>
      </c>
      <c r="J1462" t="s">
        <v>11</v>
      </c>
      <c r="K1462" t="s">
        <v>534</v>
      </c>
    </row>
    <row r="1463" spans="1:11" ht="14.5" customHeight="1" x14ac:dyDescent="0.35">
      <c r="A1463" t="s">
        <v>1493</v>
      </c>
      <c r="B1463">
        <v>1986</v>
      </c>
      <c r="C1463" t="s">
        <v>34</v>
      </c>
      <c r="D1463">
        <v>13</v>
      </c>
      <c r="E1463" s="7">
        <f t="shared" si="44"/>
        <v>31637</v>
      </c>
      <c r="F1463" s="7" t="str">
        <f t="shared" si="45"/>
        <v>36Years</v>
      </c>
      <c r="G1463">
        <v>3</v>
      </c>
      <c r="H1463" s="14">
        <v>12255.04</v>
      </c>
      <c r="I1463" t="s">
        <v>11</v>
      </c>
      <c r="J1463" t="s">
        <v>10</v>
      </c>
      <c r="K1463" t="s">
        <v>534</v>
      </c>
    </row>
    <row r="1464" spans="1:11" ht="14.5" customHeight="1" x14ac:dyDescent="0.35">
      <c r="A1464" t="s">
        <v>1494</v>
      </c>
      <c r="B1464">
        <v>1966</v>
      </c>
      <c r="C1464" t="s">
        <v>29</v>
      </c>
      <c r="D1464">
        <v>6</v>
      </c>
      <c r="E1464" s="7">
        <f t="shared" si="44"/>
        <v>24447</v>
      </c>
      <c r="F1464" s="7" t="str">
        <f t="shared" si="45"/>
        <v>56Years</v>
      </c>
      <c r="G1464">
        <v>2</v>
      </c>
      <c r="H1464" s="14">
        <v>12265.51</v>
      </c>
      <c r="I1464" t="s">
        <v>11</v>
      </c>
      <c r="J1464" t="s">
        <v>11</v>
      </c>
      <c r="K1464" t="s">
        <v>12</v>
      </c>
    </row>
    <row r="1465" spans="1:11" ht="14.5" customHeight="1" x14ac:dyDescent="0.35">
      <c r="A1465" t="s">
        <v>1495</v>
      </c>
      <c r="B1465">
        <v>1967</v>
      </c>
      <c r="C1465" t="s">
        <v>29</v>
      </c>
      <c r="D1465">
        <v>30</v>
      </c>
      <c r="E1465" s="7">
        <f t="shared" si="44"/>
        <v>24836</v>
      </c>
      <c r="F1465" s="7" t="str">
        <f t="shared" si="45"/>
        <v>55Years</v>
      </c>
      <c r="G1465">
        <v>2</v>
      </c>
      <c r="H1465" s="14">
        <v>12268.63</v>
      </c>
      <c r="I1465" t="s">
        <v>11</v>
      </c>
      <c r="J1465" t="s">
        <v>15</v>
      </c>
      <c r="K1465" t="s">
        <v>22</v>
      </c>
    </row>
    <row r="1466" spans="1:11" ht="14.5" customHeight="1" x14ac:dyDescent="0.35">
      <c r="A1466" t="s">
        <v>1496</v>
      </c>
      <c r="B1466">
        <v>1967</v>
      </c>
      <c r="C1466" t="s">
        <v>34</v>
      </c>
      <c r="D1466">
        <v>28</v>
      </c>
      <c r="E1466" s="7">
        <f t="shared" si="44"/>
        <v>24712</v>
      </c>
      <c r="F1466" s="7" t="str">
        <f t="shared" si="45"/>
        <v>55Years</v>
      </c>
      <c r="G1466">
        <v>2</v>
      </c>
      <c r="H1466" s="14">
        <v>12269.69</v>
      </c>
      <c r="I1466" t="s">
        <v>11</v>
      </c>
      <c r="J1466" t="s">
        <v>10</v>
      </c>
      <c r="K1466" t="s">
        <v>22</v>
      </c>
    </row>
    <row r="1467" spans="1:11" ht="14.5" customHeight="1" x14ac:dyDescent="0.35">
      <c r="A1467" t="s">
        <v>1497</v>
      </c>
      <c r="B1467">
        <v>1966</v>
      </c>
      <c r="C1467" t="s">
        <v>14</v>
      </c>
      <c r="D1467">
        <v>16</v>
      </c>
      <c r="E1467" s="7">
        <f t="shared" si="44"/>
        <v>24427</v>
      </c>
      <c r="F1467" s="7" t="str">
        <f t="shared" si="45"/>
        <v>56Years</v>
      </c>
      <c r="G1467">
        <v>0</v>
      </c>
      <c r="H1467" s="14">
        <v>12282.03</v>
      </c>
      <c r="I1467" t="s">
        <v>11</v>
      </c>
      <c r="J1467" t="s">
        <v>15</v>
      </c>
      <c r="K1467" t="s">
        <v>199</v>
      </c>
    </row>
    <row r="1468" spans="1:11" ht="14.5" customHeight="1" x14ac:dyDescent="0.35">
      <c r="A1468" t="s">
        <v>1498</v>
      </c>
      <c r="B1468">
        <v>1990</v>
      </c>
      <c r="C1468" t="s">
        <v>36</v>
      </c>
      <c r="D1468">
        <v>29</v>
      </c>
      <c r="E1468" s="7">
        <f t="shared" si="44"/>
        <v>33175</v>
      </c>
      <c r="F1468" s="7" t="str">
        <f t="shared" si="45"/>
        <v>32Years</v>
      </c>
      <c r="G1468">
        <v>3</v>
      </c>
      <c r="H1468" s="14">
        <v>12282.38</v>
      </c>
      <c r="I1468" t="s">
        <v>11</v>
      </c>
      <c r="J1468" t="s">
        <v>15</v>
      </c>
      <c r="K1468" t="s">
        <v>41</v>
      </c>
    </row>
    <row r="1469" spans="1:11" ht="14.5" customHeight="1" x14ac:dyDescent="0.35">
      <c r="A1469" t="s">
        <v>1499</v>
      </c>
      <c r="B1469">
        <v>1963</v>
      </c>
      <c r="C1469" t="s">
        <v>36</v>
      </c>
      <c r="D1469">
        <v>28</v>
      </c>
      <c r="E1469" s="7">
        <f t="shared" si="44"/>
        <v>23312</v>
      </c>
      <c r="F1469" s="7" t="str">
        <f t="shared" si="45"/>
        <v>59Years</v>
      </c>
      <c r="G1469">
        <v>0</v>
      </c>
      <c r="H1469" s="14">
        <v>12299.59</v>
      </c>
      <c r="I1469" t="s">
        <v>11</v>
      </c>
      <c r="J1469" t="s">
        <v>15</v>
      </c>
      <c r="K1469" t="s">
        <v>199</v>
      </c>
    </row>
    <row r="1470" spans="1:11" ht="14.5" customHeight="1" x14ac:dyDescent="0.35">
      <c r="A1470" t="s">
        <v>1500</v>
      </c>
      <c r="B1470">
        <v>1963</v>
      </c>
      <c r="C1470" t="s">
        <v>34</v>
      </c>
      <c r="D1470">
        <v>29</v>
      </c>
      <c r="E1470" s="7">
        <f t="shared" si="44"/>
        <v>23252</v>
      </c>
      <c r="F1470" s="7" t="str">
        <f t="shared" si="45"/>
        <v>59Years</v>
      </c>
      <c r="G1470">
        <v>0</v>
      </c>
      <c r="H1470" s="14">
        <v>12323.94</v>
      </c>
      <c r="I1470" t="s">
        <v>11</v>
      </c>
      <c r="J1470" t="s">
        <v>11</v>
      </c>
      <c r="K1470" t="s">
        <v>355</v>
      </c>
    </row>
    <row r="1471" spans="1:11" ht="14.5" customHeight="1" x14ac:dyDescent="0.35">
      <c r="A1471" t="s">
        <v>1501</v>
      </c>
      <c r="B1471">
        <v>1963</v>
      </c>
      <c r="C1471" t="s">
        <v>34</v>
      </c>
      <c r="D1471">
        <v>2</v>
      </c>
      <c r="E1471" s="7">
        <f t="shared" si="44"/>
        <v>23225</v>
      </c>
      <c r="F1471" s="7" t="str">
        <f t="shared" si="45"/>
        <v>59Years</v>
      </c>
      <c r="G1471">
        <v>1</v>
      </c>
      <c r="H1471" s="14">
        <v>12333.83</v>
      </c>
      <c r="I1471" t="s">
        <v>11</v>
      </c>
      <c r="J1471" t="s">
        <v>10</v>
      </c>
      <c r="K1471" t="s">
        <v>41</v>
      </c>
    </row>
    <row r="1472" spans="1:11" ht="14.5" customHeight="1" x14ac:dyDescent="0.35">
      <c r="A1472" t="s">
        <v>1502</v>
      </c>
      <c r="B1472">
        <v>1963</v>
      </c>
      <c r="C1472" t="s">
        <v>19</v>
      </c>
      <c r="D1472">
        <v>22</v>
      </c>
      <c r="E1472" s="7">
        <f t="shared" si="44"/>
        <v>23276</v>
      </c>
      <c r="F1472" s="7" t="str">
        <f t="shared" si="45"/>
        <v>59Years</v>
      </c>
      <c r="G1472">
        <v>1</v>
      </c>
      <c r="H1472" s="14">
        <v>12347.17</v>
      </c>
      <c r="I1472" t="s">
        <v>11</v>
      </c>
      <c r="J1472" t="s">
        <v>11</v>
      </c>
      <c r="K1472" t="s">
        <v>41</v>
      </c>
    </row>
    <row r="1473" spans="1:11" ht="14.5" customHeight="1" x14ac:dyDescent="0.35">
      <c r="A1473" t="s">
        <v>1503</v>
      </c>
      <c r="B1473">
        <v>1966</v>
      </c>
      <c r="C1473" t="s">
        <v>29</v>
      </c>
      <c r="D1473">
        <v>29</v>
      </c>
      <c r="E1473" s="7">
        <f t="shared" si="44"/>
        <v>24470</v>
      </c>
      <c r="F1473" s="7" t="str">
        <f t="shared" si="45"/>
        <v>56Years</v>
      </c>
      <c r="G1473">
        <v>3</v>
      </c>
      <c r="H1473" s="14">
        <v>12363.55</v>
      </c>
      <c r="I1473" t="s">
        <v>11</v>
      </c>
      <c r="J1473" t="s">
        <v>11</v>
      </c>
      <c r="K1473" t="s">
        <v>41</v>
      </c>
    </row>
    <row r="1474" spans="1:11" ht="14.5" customHeight="1" x14ac:dyDescent="0.35">
      <c r="A1474" t="s">
        <v>1504</v>
      </c>
      <c r="B1474">
        <v>1962</v>
      </c>
      <c r="C1474" t="s">
        <v>19</v>
      </c>
      <c r="D1474">
        <v>26</v>
      </c>
      <c r="E1474" s="7">
        <f t="shared" si="44"/>
        <v>22915</v>
      </c>
      <c r="F1474" s="7" t="str">
        <f t="shared" si="45"/>
        <v>60Years</v>
      </c>
      <c r="G1474">
        <v>0</v>
      </c>
      <c r="H1474" s="14">
        <v>12369.89</v>
      </c>
      <c r="I1474" t="s">
        <v>11</v>
      </c>
      <c r="J1474" t="s">
        <v>10</v>
      </c>
      <c r="K1474" t="s">
        <v>246</v>
      </c>
    </row>
    <row r="1475" spans="1:11" ht="14.5" customHeight="1" x14ac:dyDescent="0.35">
      <c r="A1475" t="s">
        <v>1505</v>
      </c>
      <c r="B1475">
        <v>1989</v>
      </c>
      <c r="C1475" t="s">
        <v>29</v>
      </c>
      <c r="D1475">
        <v>29</v>
      </c>
      <c r="E1475" s="7">
        <f t="shared" ref="E1475:E1538" si="46">DATE(B1475,MONTH(1&amp;C1475),D1475)</f>
        <v>32871</v>
      </c>
      <c r="F1475" s="7" t="str">
        <f t="shared" ref="F1475:F1538" si="47">DATEDIF(E1475, "2023-6-8", "Y") &amp; "Years"</f>
        <v>33Years</v>
      </c>
      <c r="G1475">
        <v>0</v>
      </c>
      <c r="H1475" s="14">
        <v>12404.88</v>
      </c>
      <c r="I1475" t="s">
        <v>11</v>
      </c>
      <c r="J1475" t="s">
        <v>11</v>
      </c>
      <c r="K1475" t="s">
        <v>167</v>
      </c>
    </row>
    <row r="1476" spans="1:11" ht="14.5" customHeight="1" x14ac:dyDescent="0.35">
      <c r="A1476" t="s">
        <v>1506</v>
      </c>
      <c r="B1476">
        <v>1972</v>
      </c>
      <c r="C1476" t="s">
        <v>34</v>
      </c>
      <c r="D1476">
        <v>21</v>
      </c>
      <c r="E1476" s="7">
        <f t="shared" si="46"/>
        <v>26532</v>
      </c>
      <c r="F1476" s="7" t="str">
        <f t="shared" si="47"/>
        <v>50Years</v>
      </c>
      <c r="G1476">
        <v>0</v>
      </c>
      <c r="H1476" s="14">
        <v>12407.3</v>
      </c>
      <c r="I1476" t="s">
        <v>11</v>
      </c>
      <c r="J1476" t="s">
        <v>10</v>
      </c>
      <c r="K1476" t="s">
        <v>299</v>
      </c>
    </row>
    <row r="1477" spans="1:11" ht="14.5" customHeight="1" x14ac:dyDescent="0.35">
      <c r="A1477" t="s">
        <v>1507</v>
      </c>
      <c r="B1477">
        <v>1979</v>
      </c>
      <c r="C1477" t="s">
        <v>9</v>
      </c>
      <c r="D1477">
        <v>14</v>
      </c>
      <c r="E1477" s="7">
        <f t="shared" si="46"/>
        <v>29050</v>
      </c>
      <c r="F1477" s="7" t="str">
        <f t="shared" si="47"/>
        <v>43Years</v>
      </c>
      <c r="G1477">
        <v>2</v>
      </c>
      <c r="H1477" s="14">
        <v>12408.29</v>
      </c>
      <c r="I1477" t="s">
        <v>11</v>
      </c>
      <c r="J1477" t="s">
        <v>15</v>
      </c>
      <c r="K1477" t="s">
        <v>631</v>
      </c>
    </row>
    <row r="1478" spans="1:11" ht="14.5" customHeight="1" x14ac:dyDescent="0.35">
      <c r="A1478" t="s">
        <v>1508</v>
      </c>
      <c r="B1478">
        <v>1964</v>
      </c>
      <c r="C1478" t="s">
        <v>34</v>
      </c>
      <c r="D1478">
        <v>4</v>
      </c>
      <c r="E1478" s="7">
        <f t="shared" si="46"/>
        <v>23593</v>
      </c>
      <c r="F1478" s="7" t="str">
        <f t="shared" si="47"/>
        <v>58Years</v>
      </c>
      <c r="G1478">
        <v>0</v>
      </c>
      <c r="H1478" s="14">
        <v>12430.95</v>
      </c>
      <c r="I1478" t="s">
        <v>11</v>
      </c>
      <c r="J1478" t="s">
        <v>11</v>
      </c>
      <c r="K1478" t="s">
        <v>246</v>
      </c>
    </row>
    <row r="1479" spans="1:11" ht="14.5" customHeight="1" x14ac:dyDescent="0.35">
      <c r="A1479" t="s">
        <v>1509</v>
      </c>
      <c r="B1479">
        <v>1995</v>
      </c>
      <c r="C1479" t="s">
        <v>34</v>
      </c>
      <c r="D1479">
        <v>9</v>
      </c>
      <c r="E1479" s="7">
        <f t="shared" si="46"/>
        <v>34920</v>
      </c>
      <c r="F1479" s="7" t="str">
        <f t="shared" si="47"/>
        <v>27Years</v>
      </c>
      <c r="G1479">
        <v>0</v>
      </c>
      <c r="H1479" s="14">
        <v>12452.25</v>
      </c>
      <c r="I1479" t="s">
        <v>11</v>
      </c>
      <c r="J1479" t="s">
        <v>11</v>
      </c>
      <c r="K1479" t="s">
        <v>22</v>
      </c>
    </row>
    <row r="1480" spans="1:11" ht="14.5" customHeight="1" x14ac:dyDescent="0.35">
      <c r="A1480" t="s">
        <v>1510</v>
      </c>
      <c r="B1480">
        <v>1968</v>
      </c>
      <c r="C1480" t="s">
        <v>14</v>
      </c>
      <c r="D1480">
        <v>26</v>
      </c>
      <c r="E1480" s="7">
        <f t="shared" si="46"/>
        <v>25168</v>
      </c>
      <c r="F1480" s="7" t="str">
        <f t="shared" si="47"/>
        <v>54Years</v>
      </c>
      <c r="G1480">
        <v>3</v>
      </c>
      <c r="H1480" s="14">
        <v>12475.35</v>
      </c>
      <c r="I1480" t="s">
        <v>11</v>
      </c>
      <c r="J1480" t="s">
        <v>15</v>
      </c>
      <c r="K1480" t="s">
        <v>22</v>
      </c>
    </row>
    <row r="1481" spans="1:11" ht="14.5" customHeight="1" x14ac:dyDescent="0.35">
      <c r="A1481" t="s">
        <v>1511</v>
      </c>
      <c r="B1481">
        <v>1968</v>
      </c>
      <c r="C1481" t="s">
        <v>14</v>
      </c>
      <c r="D1481">
        <v>12</v>
      </c>
      <c r="E1481" s="7">
        <f t="shared" si="46"/>
        <v>25154</v>
      </c>
      <c r="F1481" s="7" t="str">
        <f t="shared" si="47"/>
        <v>54Years</v>
      </c>
      <c r="G1481">
        <v>3</v>
      </c>
      <c r="H1481" s="14">
        <v>12479.71</v>
      </c>
      <c r="I1481" t="s">
        <v>11</v>
      </c>
      <c r="J1481" t="s">
        <v>11</v>
      </c>
      <c r="K1481" t="s">
        <v>22</v>
      </c>
    </row>
    <row r="1482" spans="1:11" ht="14.5" customHeight="1" x14ac:dyDescent="0.35">
      <c r="A1482" t="s">
        <v>1512</v>
      </c>
      <c r="B1482">
        <v>1967</v>
      </c>
      <c r="C1482" t="s">
        <v>19</v>
      </c>
      <c r="D1482">
        <v>1</v>
      </c>
      <c r="E1482" s="7">
        <f t="shared" si="46"/>
        <v>24716</v>
      </c>
      <c r="F1482" s="7" t="str">
        <f t="shared" si="47"/>
        <v>55Years</v>
      </c>
      <c r="G1482">
        <v>3</v>
      </c>
      <c r="H1482" s="14">
        <v>12485.8</v>
      </c>
      <c r="I1482" t="s">
        <v>11</v>
      </c>
      <c r="J1482" t="s">
        <v>11</v>
      </c>
      <c r="K1482" t="s">
        <v>12</v>
      </c>
    </row>
    <row r="1483" spans="1:11" ht="14.5" customHeight="1" x14ac:dyDescent="0.35">
      <c r="A1483" t="s">
        <v>1513</v>
      </c>
      <c r="B1483">
        <v>1968</v>
      </c>
      <c r="C1483" t="s">
        <v>29</v>
      </c>
      <c r="D1483">
        <v>3</v>
      </c>
      <c r="E1483" s="7">
        <f t="shared" si="46"/>
        <v>25175</v>
      </c>
      <c r="F1483" s="7" t="str">
        <f t="shared" si="47"/>
        <v>54Years</v>
      </c>
      <c r="G1483">
        <v>3</v>
      </c>
      <c r="H1483" s="14">
        <v>12495.29</v>
      </c>
      <c r="I1483" t="s">
        <v>11</v>
      </c>
      <c r="J1483" t="s">
        <v>11</v>
      </c>
      <c r="K1483" t="s">
        <v>22</v>
      </c>
    </row>
    <row r="1484" spans="1:11" ht="14.5" customHeight="1" x14ac:dyDescent="0.35">
      <c r="A1484" t="s">
        <v>1514</v>
      </c>
      <c r="B1484">
        <v>1966</v>
      </c>
      <c r="C1484" t="s">
        <v>9</v>
      </c>
      <c r="D1484">
        <v>12</v>
      </c>
      <c r="E1484" s="7">
        <f t="shared" si="46"/>
        <v>24300</v>
      </c>
      <c r="F1484" s="7" t="str">
        <f t="shared" si="47"/>
        <v>56Years</v>
      </c>
      <c r="G1484">
        <v>0</v>
      </c>
      <c r="H1484" s="14">
        <v>12499.88</v>
      </c>
      <c r="I1484" t="s">
        <v>11</v>
      </c>
      <c r="J1484" t="s">
        <v>10</v>
      </c>
      <c r="K1484" t="s">
        <v>22</v>
      </c>
    </row>
    <row r="1485" spans="1:11" ht="14.5" customHeight="1" x14ac:dyDescent="0.35">
      <c r="A1485" t="s">
        <v>1515</v>
      </c>
      <c r="B1485">
        <v>1962</v>
      </c>
      <c r="C1485" t="s">
        <v>36</v>
      </c>
      <c r="D1485">
        <v>16</v>
      </c>
      <c r="E1485" s="7">
        <f t="shared" si="46"/>
        <v>22935</v>
      </c>
      <c r="F1485" s="7" t="str">
        <f t="shared" si="47"/>
        <v>60Years</v>
      </c>
      <c r="G1485">
        <v>0</v>
      </c>
      <c r="H1485" s="14">
        <v>12523.6</v>
      </c>
      <c r="I1485" t="s">
        <v>11</v>
      </c>
      <c r="J1485" t="s">
        <v>11</v>
      </c>
      <c r="K1485" t="s">
        <v>22</v>
      </c>
    </row>
    <row r="1486" spans="1:11" ht="14.5" customHeight="1" x14ac:dyDescent="0.35">
      <c r="A1486" t="s">
        <v>1516</v>
      </c>
      <c r="B1486">
        <v>1961</v>
      </c>
      <c r="C1486" t="s">
        <v>14</v>
      </c>
      <c r="D1486">
        <v>28</v>
      </c>
      <c r="E1486" s="7">
        <f t="shared" si="46"/>
        <v>22613</v>
      </c>
      <c r="F1486" s="7" t="str">
        <f t="shared" si="47"/>
        <v>61Years</v>
      </c>
      <c r="G1486">
        <v>0</v>
      </c>
      <c r="H1486" s="14">
        <v>12557.61</v>
      </c>
      <c r="I1486" t="s">
        <v>11</v>
      </c>
      <c r="J1486" t="s">
        <v>11</v>
      </c>
      <c r="K1486" t="s">
        <v>12</v>
      </c>
    </row>
    <row r="1487" spans="1:11" ht="14.5" customHeight="1" x14ac:dyDescent="0.35">
      <c r="A1487" t="s">
        <v>1517</v>
      </c>
      <c r="B1487">
        <v>1961</v>
      </c>
      <c r="C1487" t="s">
        <v>14</v>
      </c>
      <c r="D1487">
        <v>28</v>
      </c>
      <c r="E1487" s="7">
        <f t="shared" si="46"/>
        <v>22613</v>
      </c>
      <c r="F1487" s="7" t="str">
        <f t="shared" si="47"/>
        <v>61Years</v>
      </c>
      <c r="G1487">
        <v>0</v>
      </c>
      <c r="H1487" s="14">
        <v>12574.05</v>
      </c>
      <c r="I1487" t="s">
        <v>11</v>
      </c>
      <c r="J1487" t="s">
        <v>15</v>
      </c>
      <c r="K1487" t="s">
        <v>41</v>
      </c>
    </row>
    <row r="1488" spans="1:11" ht="14.5" customHeight="1" x14ac:dyDescent="0.35">
      <c r="A1488" t="s">
        <v>1518</v>
      </c>
      <c r="B1488">
        <v>1969</v>
      </c>
      <c r="C1488" t="s">
        <v>14</v>
      </c>
      <c r="D1488">
        <v>26</v>
      </c>
      <c r="E1488" s="7">
        <f t="shared" si="46"/>
        <v>25533</v>
      </c>
      <c r="F1488" s="7" t="str">
        <f t="shared" si="47"/>
        <v>53Years</v>
      </c>
      <c r="G1488">
        <v>0</v>
      </c>
      <c r="H1488" s="14">
        <v>12579.92</v>
      </c>
      <c r="I1488" t="s">
        <v>11</v>
      </c>
      <c r="J1488" t="s">
        <v>15</v>
      </c>
      <c r="K1488" t="s">
        <v>199</v>
      </c>
    </row>
    <row r="1489" spans="1:11" ht="14.5" customHeight="1" x14ac:dyDescent="0.35">
      <c r="A1489" t="s">
        <v>1519</v>
      </c>
      <c r="B1489">
        <v>1970</v>
      </c>
      <c r="C1489" t="s">
        <v>17</v>
      </c>
      <c r="D1489">
        <v>18</v>
      </c>
      <c r="E1489" s="7">
        <f t="shared" si="46"/>
        <v>25737</v>
      </c>
      <c r="F1489" s="7" t="str">
        <f t="shared" si="47"/>
        <v>52Years</v>
      </c>
      <c r="G1489">
        <v>5</v>
      </c>
      <c r="H1489" s="14">
        <v>12592.53</v>
      </c>
      <c r="I1489" t="s">
        <v>11</v>
      </c>
      <c r="J1489" t="s">
        <v>10</v>
      </c>
      <c r="K1489" t="s">
        <v>12</v>
      </c>
    </row>
    <row r="1490" spans="1:11" ht="14.5" customHeight="1" x14ac:dyDescent="0.35">
      <c r="A1490" t="s">
        <v>1520</v>
      </c>
      <c r="B1490">
        <v>1988</v>
      </c>
      <c r="C1490" t="s">
        <v>34</v>
      </c>
      <c r="D1490">
        <v>11</v>
      </c>
      <c r="E1490" s="7">
        <f t="shared" si="46"/>
        <v>32366</v>
      </c>
      <c r="F1490" s="7" t="str">
        <f t="shared" si="47"/>
        <v>34Years</v>
      </c>
      <c r="G1490">
        <v>3</v>
      </c>
      <c r="H1490" s="14">
        <v>12600.46</v>
      </c>
      <c r="I1490" t="s">
        <v>11</v>
      </c>
      <c r="J1490" t="s">
        <v>15</v>
      </c>
      <c r="K1490" t="s">
        <v>248</v>
      </c>
    </row>
    <row r="1491" spans="1:11" ht="14.5" customHeight="1" x14ac:dyDescent="0.35">
      <c r="A1491" t="s">
        <v>1521</v>
      </c>
      <c r="B1491">
        <v>1998</v>
      </c>
      <c r="C1491" t="s">
        <v>14</v>
      </c>
      <c r="D1491">
        <v>18</v>
      </c>
      <c r="E1491" s="7">
        <f t="shared" si="46"/>
        <v>36117</v>
      </c>
      <c r="F1491" s="7" t="str">
        <f t="shared" si="47"/>
        <v>24Years</v>
      </c>
      <c r="G1491">
        <v>1</v>
      </c>
      <c r="H1491" s="14">
        <v>12609.89</v>
      </c>
      <c r="I1491" t="s">
        <v>11</v>
      </c>
      <c r="J1491" t="s">
        <v>11</v>
      </c>
      <c r="K1491" t="s">
        <v>22</v>
      </c>
    </row>
    <row r="1492" spans="1:11" ht="14.5" customHeight="1" x14ac:dyDescent="0.35">
      <c r="A1492" t="s">
        <v>1522</v>
      </c>
      <c r="B1492">
        <v>1963</v>
      </c>
      <c r="C1492" t="s">
        <v>34</v>
      </c>
      <c r="D1492">
        <v>19</v>
      </c>
      <c r="E1492" s="7">
        <f t="shared" si="46"/>
        <v>23242</v>
      </c>
      <c r="F1492" s="7" t="str">
        <f t="shared" si="47"/>
        <v>59Years</v>
      </c>
      <c r="G1492">
        <v>0</v>
      </c>
      <c r="H1492" s="14">
        <v>12622.18</v>
      </c>
      <c r="I1492" t="s">
        <v>11</v>
      </c>
      <c r="J1492" t="s">
        <v>15</v>
      </c>
      <c r="K1492" t="s">
        <v>22</v>
      </c>
    </row>
    <row r="1493" spans="1:11" ht="14.5" customHeight="1" x14ac:dyDescent="0.35">
      <c r="A1493" t="s">
        <v>1523</v>
      </c>
      <c r="B1493">
        <v>1970</v>
      </c>
      <c r="C1493" t="s">
        <v>29</v>
      </c>
      <c r="D1493">
        <v>28</v>
      </c>
      <c r="E1493" s="7">
        <f t="shared" si="46"/>
        <v>25930</v>
      </c>
      <c r="F1493" s="7" t="str">
        <f t="shared" si="47"/>
        <v>52Years</v>
      </c>
      <c r="G1493">
        <v>0</v>
      </c>
      <c r="H1493" s="14">
        <v>12624.74</v>
      </c>
      <c r="I1493" t="s">
        <v>11</v>
      </c>
      <c r="J1493" t="s">
        <v>15</v>
      </c>
      <c r="K1493" t="s">
        <v>22</v>
      </c>
    </row>
    <row r="1494" spans="1:11" ht="14.5" customHeight="1" x14ac:dyDescent="0.35">
      <c r="A1494" t="s">
        <v>1524</v>
      </c>
      <c r="B1494">
        <v>1965</v>
      </c>
      <c r="C1494" t="s">
        <v>36</v>
      </c>
      <c r="D1494">
        <v>4</v>
      </c>
      <c r="E1494" s="7">
        <f t="shared" si="46"/>
        <v>24019</v>
      </c>
      <c r="F1494" s="7" t="str">
        <f t="shared" si="47"/>
        <v>57Years</v>
      </c>
      <c r="G1494">
        <v>2</v>
      </c>
      <c r="H1494" s="14">
        <v>12629.17</v>
      </c>
      <c r="I1494" t="s">
        <v>11</v>
      </c>
      <c r="J1494" t="s">
        <v>15</v>
      </c>
      <c r="K1494" t="s">
        <v>12</v>
      </c>
    </row>
    <row r="1495" spans="1:11" ht="14.5" customHeight="1" x14ac:dyDescent="0.35">
      <c r="A1495" t="s">
        <v>1525</v>
      </c>
      <c r="B1495">
        <v>1962</v>
      </c>
      <c r="C1495" t="s">
        <v>14</v>
      </c>
      <c r="D1495">
        <v>22</v>
      </c>
      <c r="E1495" s="7">
        <f t="shared" si="46"/>
        <v>22972</v>
      </c>
      <c r="F1495" s="7" t="str">
        <f t="shared" si="47"/>
        <v>60Years</v>
      </c>
      <c r="G1495">
        <v>0</v>
      </c>
      <c r="H1495" s="14">
        <v>12629.9</v>
      </c>
      <c r="I1495" t="s">
        <v>11</v>
      </c>
      <c r="J1495" t="s">
        <v>11</v>
      </c>
      <c r="K1495" t="s">
        <v>12</v>
      </c>
    </row>
    <row r="1496" spans="1:11" ht="14.5" customHeight="1" x14ac:dyDescent="0.35">
      <c r="A1496" t="s">
        <v>1526</v>
      </c>
      <c r="B1496">
        <v>1962</v>
      </c>
      <c r="C1496" t="s">
        <v>9</v>
      </c>
      <c r="D1496">
        <v>22</v>
      </c>
      <c r="E1496" s="7">
        <f t="shared" si="46"/>
        <v>22849</v>
      </c>
      <c r="F1496" s="7" t="str">
        <f t="shared" si="47"/>
        <v>60Years</v>
      </c>
      <c r="G1496">
        <v>0</v>
      </c>
      <c r="H1496" s="14">
        <v>12638.2</v>
      </c>
      <c r="I1496" t="s">
        <v>11</v>
      </c>
      <c r="J1496" t="s">
        <v>15</v>
      </c>
      <c r="K1496" t="s">
        <v>41</v>
      </c>
    </row>
    <row r="1497" spans="1:11" ht="14.5" customHeight="1" x14ac:dyDescent="0.35">
      <c r="A1497" t="s">
        <v>1527</v>
      </c>
      <c r="B1497">
        <v>1972</v>
      </c>
      <c r="C1497" t="s">
        <v>19</v>
      </c>
      <c r="D1497">
        <v>5</v>
      </c>
      <c r="E1497" s="7">
        <f t="shared" si="46"/>
        <v>26547</v>
      </c>
      <c r="F1497" s="7" t="str">
        <f t="shared" si="47"/>
        <v>50Years</v>
      </c>
      <c r="G1497">
        <v>0</v>
      </c>
      <c r="H1497" s="14">
        <v>12640.24</v>
      </c>
      <c r="I1497" t="s">
        <v>11</v>
      </c>
      <c r="J1497" t="s">
        <v>15</v>
      </c>
      <c r="K1497" t="s">
        <v>41</v>
      </c>
    </row>
    <row r="1498" spans="1:11" ht="14.5" customHeight="1" x14ac:dyDescent="0.35">
      <c r="A1498" t="s">
        <v>1528</v>
      </c>
      <c r="B1498">
        <v>1966</v>
      </c>
      <c r="C1498" t="s">
        <v>29</v>
      </c>
      <c r="D1498">
        <v>17</v>
      </c>
      <c r="E1498" s="7">
        <f t="shared" si="46"/>
        <v>24458</v>
      </c>
      <c r="F1498" s="7" t="str">
        <f t="shared" si="47"/>
        <v>56Years</v>
      </c>
      <c r="G1498">
        <v>2</v>
      </c>
      <c r="H1498" s="14">
        <v>12643.38</v>
      </c>
      <c r="I1498" t="s">
        <v>11</v>
      </c>
      <c r="J1498" t="s">
        <v>15</v>
      </c>
      <c r="K1498" t="s">
        <v>22</v>
      </c>
    </row>
    <row r="1499" spans="1:11" ht="14.5" customHeight="1" x14ac:dyDescent="0.35">
      <c r="A1499" t="s">
        <v>1529</v>
      </c>
      <c r="B1499">
        <v>1962</v>
      </c>
      <c r="C1499" t="s">
        <v>9</v>
      </c>
      <c r="D1499">
        <v>11</v>
      </c>
      <c r="E1499" s="7">
        <f t="shared" si="46"/>
        <v>22838</v>
      </c>
      <c r="F1499" s="7" t="str">
        <f t="shared" si="47"/>
        <v>60Years</v>
      </c>
      <c r="G1499">
        <v>0</v>
      </c>
      <c r="H1499" s="14">
        <v>12644.59</v>
      </c>
      <c r="I1499" t="s">
        <v>11</v>
      </c>
      <c r="J1499" t="s">
        <v>10</v>
      </c>
      <c r="K1499" t="s">
        <v>41</v>
      </c>
    </row>
    <row r="1500" spans="1:11" ht="14.5" customHeight="1" x14ac:dyDescent="0.35">
      <c r="A1500" t="s">
        <v>1530</v>
      </c>
      <c r="B1500">
        <v>1965</v>
      </c>
      <c r="C1500" t="s">
        <v>19</v>
      </c>
      <c r="D1500">
        <v>14</v>
      </c>
      <c r="E1500" s="7">
        <f t="shared" si="46"/>
        <v>23999</v>
      </c>
      <c r="F1500" s="7" t="str">
        <f t="shared" si="47"/>
        <v>57Years</v>
      </c>
      <c r="G1500">
        <v>2</v>
      </c>
      <c r="H1500" s="14">
        <v>12646.21</v>
      </c>
      <c r="I1500" t="s">
        <v>11</v>
      </c>
      <c r="J1500" t="s">
        <v>10</v>
      </c>
      <c r="K1500" t="s">
        <v>41</v>
      </c>
    </row>
    <row r="1501" spans="1:11" ht="14.5" customHeight="1" x14ac:dyDescent="0.35">
      <c r="A1501" t="s">
        <v>1531</v>
      </c>
      <c r="B1501">
        <v>1962</v>
      </c>
      <c r="C1501" t="s">
        <v>34</v>
      </c>
      <c r="D1501">
        <v>27</v>
      </c>
      <c r="E1501" s="7">
        <f t="shared" si="46"/>
        <v>22885</v>
      </c>
      <c r="F1501" s="7" t="str">
        <f t="shared" si="47"/>
        <v>60Years</v>
      </c>
      <c r="G1501">
        <v>0</v>
      </c>
      <c r="H1501" s="14">
        <v>12648.7</v>
      </c>
      <c r="I1501" t="s">
        <v>11</v>
      </c>
      <c r="J1501" t="s">
        <v>10</v>
      </c>
      <c r="K1501" t="s">
        <v>12</v>
      </c>
    </row>
    <row r="1502" spans="1:11" ht="14.5" customHeight="1" x14ac:dyDescent="0.35">
      <c r="A1502" t="s">
        <v>1532</v>
      </c>
      <c r="B1502">
        <v>1974</v>
      </c>
      <c r="C1502" t="s">
        <v>19</v>
      </c>
      <c r="D1502">
        <v>24</v>
      </c>
      <c r="E1502" s="7">
        <f t="shared" si="46"/>
        <v>27296</v>
      </c>
      <c r="F1502" s="7" t="str">
        <f t="shared" si="47"/>
        <v>48Years</v>
      </c>
      <c r="G1502">
        <v>0</v>
      </c>
      <c r="H1502" s="14">
        <v>12697.48</v>
      </c>
      <c r="I1502" t="s">
        <v>11</v>
      </c>
      <c r="J1502" t="s">
        <v>11</v>
      </c>
      <c r="K1502" t="s">
        <v>299</v>
      </c>
    </row>
    <row r="1503" spans="1:11" ht="14.5" customHeight="1" x14ac:dyDescent="0.35">
      <c r="A1503" t="s">
        <v>1533</v>
      </c>
      <c r="B1503">
        <v>1992</v>
      </c>
      <c r="C1503" t="s">
        <v>9</v>
      </c>
      <c r="D1503">
        <v>7</v>
      </c>
      <c r="E1503" s="7">
        <f t="shared" si="46"/>
        <v>33792</v>
      </c>
      <c r="F1503" s="7" t="str">
        <f t="shared" si="47"/>
        <v>30Years</v>
      </c>
      <c r="G1503">
        <v>0</v>
      </c>
      <c r="H1503" s="14">
        <v>12699.56</v>
      </c>
      <c r="I1503" t="s">
        <v>11</v>
      </c>
      <c r="J1503" t="s">
        <v>10</v>
      </c>
      <c r="K1503" t="s">
        <v>41</v>
      </c>
    </row>
    <row r="1504" spans="1:11" ht="14.5" customHeight="1" x14ac:dyDescent="0.35">
      <c r="A1504" t="s">
        <v>1534</v>
      </c>
      <c r="B1504">
        <v>1964</v>
      </c>
      <c r="C1504" t="s">
        <v>14</v>
      </c>
      <c r="D1504">
        <v>28</v>
      </c>
      <c r="E1504" s="7">
        <f t="shared" si="46"/>
        <v>23709</v>
      </c>
      <c r="F1504" s="7" t="str">
        <f t="shared" si="47"/>
        <v>58Years</v>
      </c>
      <c r="G1504">
        <v>0</v>
      </c>
      <c r="H1504" s="14">
        <v>12700.63</v>
      </c>
      <c r="I1504" t="s">
        <v>11</v>
      </c>
      <c r="J1504" t="s">
        <v>11</v>
      </c>
      <c r="K1504" t="s">
        <v>41</v>
      </c>
    </row>
    <row r="1505" spans="1:11" ht="14.5" customHeight="1" x14ac:dyDescent="0.35">
      <c r="A1505" t="s">
        <v>1535</v>
      </c>
      <c r="B1505">
        <v>1970</v>
      </c>
      <c r="C1505" t="s">
        <v>9</v>
      </c>
      <c r="D1505">
        <v>8</v>
      </c>
      <c r="E1505" s="7">
        <f t="shared" si="46"/>
        <v>25757</v>
      </c>
      <c r="F1505" s="7" t="str">
        <f t="shared" si="47"/>
        <v>52Years</v>
      </c>
      <c r="G1505">
        <v>0</v>
      </c>
      <c r="H1505" s="14">
        <v>12713</v>
      </c>
      <c r="I1505" t="s">
        <v>11</v>
      </c>
      <c r="J1505" t="s">
        <v>15</v>
      </c>
      <c r="K1505" t="s">
        <v>41</v>
      </c>
    </row>
    <row r="1506" spans="1:11" ht="14.5" customHeight="1" x14ac:dyDescent="0.35">
      <c r="A1506" t="s">
        <v>1536</v>
      </c>
      <c r="B1506">
        <v>1988</v>
      </c>
      <c r="C1506" t="s">
        <v>9</v>
      </c>
      <c r="D1506">
        <v>17</v>
      </c>
      <c r="E1506" s="7">
        <f t="shared" si="46"/>
        <v>32341</v>
      </c>
      <c r="F1506" s="7" t="str">
        <f t="shared" si="47"/>
        <v>34Years</v>
      </c>
      <c r="G1506">
        <v>3</v>
      </c>
      <c r="H1506" s="14">
        <v>12718.21</v>
      </c>
      <c r="I1506" t="s">
        <v>11</v>
      </c>
      <c r="J1506" t="s">
        <v>15</v>
      </c>
      <c r="K1506" t="s">
        <v>534</v>
      </c>
    </row>
    <row r="1507" spans="1:11" ht="14.5" customHeight="1" x14ac:dyDescent="0.35">
      <c r="A1507" t="s">
        <v>1537</v>
      </c>
      <c r="B1507">
        <v>1962</v>
      </c>
      <c r="C1507" t="s">
        <v>19</v>
      </c>
      <c r="D1507">
        <v>2</v>
      </c>
      <c r="E1507" s="7">
        <f t="shared" si="46"/>
        <v>22891</v>
      </c>
      <c r="F1507" s="7" t="str">
        <f t="shared" si="47"/>
        <v>60Years</v>
      </c>
      <c r="G1507">
        <v>0</v>
      </c>
      <c r="H1507" s="14">
        <v>12731</v>
      </c>
      <c r="I1507" t="s">
        <v>11</v>
      </c>
      <c r="J1507" t="s">
        <v>11</v>
      </c>
      <c r="K1507" t="s">
        <v>167</v>
      </c>
    </row>
    <row r="1508" spans="1:11" ht="14.5" customHeight="1" x14ac:dyDescent="0.35">
      <c r="A1508" t="s">
        <v>1538</v>
      </c>
      <c r="B1508">
        <v>1962</v>
      </c>
      <c r="C1508" t="s">
        <v>36</v>
      </c>
      <c r="D1508">
        <v>1</v>
      </c>
      <c r="E1508" s="7">
        <f t="shared" si="46"/>
        <v>22920</v>
      </c>
      <c r="F1508" s="7" t="str">
        <f t="shared" si="47"/>
        <v>60Years</v>
      </c>
      <c r="G1508">
        <v>0</v>
      </c>
      <c r="H1508" s="14">
        <v>12741.17</v>
      </c>
      <c r="I1508" t="s">
        <v>11</v>
      </c>
      <c r="J1508" t="s">
        <v>15</v>
      </c>
      <c r="K1508" t="s">
        <v>355</v>
      </c>
    </row>
    <row r="1509" spans="1:11" ht="14.5" customHeight="1" x14ac:dyDescent="0.35">
      <c r="A1509" t="s">
        <v>1539</v>
      </c>
      <c r="B1509">
        <v>1975</v>
      </c>
      <c r="C1509" t="s">
        <v>19</v>
      </c>
      <c r="D1509">
        <v>25</v>
      </c>
      <c r="E1509" s="7">
        <f t="shared" si="46"/>
        <v>27662</v>
      </c>
      <c r="F1509" s="7" t="str">
        <f t="shared" si="47"/>
        <v>47Years</v>
      </c>
      <c r="G1509">
        <v>1</v>
      </c>
      <c r="H1509" s="14">
        <v>12770.27</v>
      </c>
      <c r="I1509" t="s">
        <v>11</v>
      </c>
      <c r="J1509" t="s">
        <v>11</v>
      </c>
      <c r="K1509" t="s">
        <v>299</v>
      </c>
    </row>
    <row r="1510" spans="1:11" ht="14.5" customHeight="1" x14ac:dyDescent="0.35">
      <c r="A1510" t="s">
        <v>1540</v>
      </c>
      <c r="B1510">
        <v>1972</v>
      </c>
      <c r="C1510" t="s">
        <v>36</v>
      </c>
      <c r="D1510">
        <v>7</v>
      </c>
      <c r="E1510" s="7">
        <f t="shared" si="46"/>
        <v>26579</v>
      </c>
      <c r="F1510" s="7" t="str">
        <f t="shared" si="47"/>
        <v>50Years</v>
      </c>
      <c r="G1510">
        <v>0</v>
      </c>
      <c r="H1510" s="14">
        <v>12776.05</v>
      </c>
      <c r="I1510" t="s">
        <v>11</v>
      </c>
      <c r="J1510" t="s">
        <v>11</v>
      </c>
      <c r="K1510" t="s">
        <v>534</v>
      </c>
    </row>
    <row r="1511" spans="1:11" ht="14.5" customHeight="1" x14ac:dyDescent="0.35">
      <c r="A1511" t="s">
        <v>1541</v>
      </c>
      <c r="B1511">
        <v>1963</v>
      </c>
      <c r="C1511" t="s">
        <v>29</v>
      </c>
      <c r="D1511">
        <v>5</v>
      </c>
      <c r="E1511" s="7">
        <f t="shared" si="46"/>
        <v>23350</v>
      </c>
      <c r="F1511" s="7" t="str">
        <f t="shared" si="47"/>
        <v>59Years</v>
      </c>
      <c r="G1511">
        <v>0</v>
      </c>
      <c r="H1511" s="14">
        <v>12788.03</v>
      </c>
      <c r="I1511" t="s">
        <v>11</v>
      </c>
      <c r="J1511" t="s">
        <v>11</v>
      </c>
      <c r="K1511" t="s">
        <v>199</v>
      </c>
    </row>
    <row r="1512" spans="1:11" ht="14.5" customHeight="1" x14ac:dyDescent="0.35">
      <c r="A1512" t="s">
        <v>1542</v>
      </c>
      <c r="B1512">
        <v>1983</v>
      </c>
      <c r="C1512" t="s">
        <v>36</v>
      </c>
      <c r="D1512">
        <v>29</v>
      </c>
      <c r="E1512" s="7">
        <f t="shared" si="46"/>
        <v>30618</v>
      </c>
      <c r="F1512" s="7" t="str">
        <f t="shared" si="47"/>
        <v>39Years</v>
      </c>
      <c r="G1512">
        <v>3</v>
      </c>
      <c r="H1512" s="14">
        <v>12788.18</v>
      </c>
      <c r="I1512" t="s">
        <v>11</v>
      </c>
      <c r="J1512" t="s">
        <v>15</v>
      </c>
      <c r="K1512" t="s">
        <v>534</v>
      </c>
    </row>
    <row r="1513" spans="1:11" ht="14.5" customHeight="1" x14ac:dyDescent="0.35">
      <c r="A1513" t="s">
        <v>1543</v>
      </c>
      <c r="B1513">
        <v>1978</v>
      </c>
      <c r="C1513" t="s">
        <v>9</v>
      </c>
      <c r="D1513">
        <v>24</v>
      </c>
      <c r="E1513" s="7">
        <f t="shared" si="46"/>
        <v>28695</v>
      </c>
      <c r="F1513" s="7" t="str">
        <f t="shared" si="47"/>
        <v>44Years</v>
      </c>
      <c r="G1513">
        <v>0</v>
      </c>
      <c r="H1513" s="14">
        <v>12797.21</v>
      </c>
      <c r="I1513" t="s">
        <v>11</v>
      </c>
      <c r="J1513" t="s">
        <v>15</v>
      </c>
      <c r="K1513" t="s">
        <v>246</v>
      </c>
    </row>
    <row r="1514" spans="1:11" ht="14.5" customHeight="1" x14ac:dyDescent="0.35">
      <c r="A1514" t="s">
        <v>1544</v>
      </c>
      <c r="B1514">
        <v>1963</v>
      </c>
      <c r="C1514" t="s">
        <v>9</v>
      </c>
      <c r="D1514">
        <v>20</v>
      </c>
      <c r="E1514" s="7">
        <f t="shared" si="46"/>
        <v>23212</v>
      </c>
      <c r="F1514" s="7" t="str">
        <f t="shared" si="47"/>
        <v>59Years</v>
      </c>
      <c r="G1514">
        <v>0</v>
      </c>
      <c r="H1514" s="14">
        <v>12815.44</v>
      </c>
      <c r="I1514" t="s">
        <v>11</v>
      </c>
      <c r="J1514" t="s">
        <v>11</v>
      </c>
      <c r="K1514" t="s">
        <v>246</v>
      </c>
    </row>
    <row r="1515" spans="1:11" ht="14.5" customHeight="1" x14ac:dyDescent="0.35">
      <c r="A1515" t="s">
        <v>1545</v>
      </c>
      <c r="B1515">
        <v>1967</v>
      </c>
      <c r="C1515" t="s">
        <v>19</v>
      </c>
      <c r="D1515">
        <v>25</v>
      </c>
      <c r="E1515" s="7">
        <f t="shared" si="46"/>
        <v>24740</v>
      </c>
      <c r="F1515" s="7" t="str">
        <f t="shared" si="47"/>
        <v>55Years</v>
      </c>
      <c r="G1515">
        <v>0</v>
      </c>
      <c r="H1515" s="14">
        <v>12823.25</v>
      </c>
      <c r="I1515" t="s">
        <v>11</v>
      </c>
      <c r="J1515" t="s">
        <v>11</v>
      </c>
      <c r="K1515" t="s">
        <v>299</v>
      </c>
    </row>
    <row r="1516" spans="1:11" ht="14.5" customHeight="1" x14ac:dyDescent="0.35">
      <c r="A1516" t="s">
        <v>1546</v>
      </c>
      <c r="B1516">
        <v>2004</v>
      </c>
      <c r="C1516" t="s">
        <v>14</v>
      </c>
      <c r="D1516">
        <v>9</v>
      </c>
      <c r="E1516" s="7">
        <f t="shared" si="46"/>
        <v>38300</v>
      </c>
      <c r="F1516" s="7" t="str">
        <f t="shared" si="47"/>
        <v>18Years</v>
      </c>
      <c r="G1516">
        <v>2</v>
      </c>
      <c r="H1516" s="14">
        <v>12829.46</v>
      </c>
      <c r="I1516" t="s">
        <v>11</v>
      </c>
      <c r="J1516" t="s">
        <v>11</v>
      </c>
      <c r="K1516" t="s">
        <v>167</v>
      </c>
    </row>
    <row r="1517" spans="1:11" ht="14.5" customHeight="1" x14ac:dyDescent="0.35">
      <c r="A1517" t="s">
        <v>1547</v>
      </c>
      <c r="B1517">
        <v>1993</v>
      </c>
      <c r="C1517" t="s">
        <v>19</v>
      </c>
      <c r="D1517">
        <v>27</v>
      </c>
      <c r="E1517" s="7">
        <f t="shared" si="46"/>
        <v>34239</v>
      </c>
      <c r="F1517" s="7" t="str">
        <f t="shared" si="47"/>
        <v>29Years</v>
      </c>
      <c r="G1517">
        <v>0</v>
      </c>
      <c r="H1517" s="14">
        <v>12847.24</v>
      </c>
      <c r="I1517" t="s">
        <v>11</v>
      </c>
      <c r="J1517" t="s">
        <v>10</v>
      </c>
      <c r="K1517" t="s">
        <v>22</v>
      </c>
    </row>
    <row r="1518" spans="1:11" ht="14.5" customHeight="1" x14ac:dyDescent="0.35">
      <c r="A1518" t="s">
        <v>1548</v>
      </c>
      <c r="B1518">
        <v>1973</v>
      </c>
      <c r="C1518" t="s">
        <v>19</v>
      </c>
      <c r="D1518">
        <v>22</v>
      </c>
      <c r="E1518" s="7">
        <f t="shared" si="46"/>
        <v>26929</v>
      </c>
      <c r="F1518" s="7" t="str">
        <f t="shared" si="47"/>
        <v>49Years</v>
      </c>
      <c r="G1518">
        <v>0</v>
      </c>
      <c r="H1518" s="14">
        <v>12852.37</v>
      </c>
      <c r="I1518" t="s">
        <v>11</v>
      </c>
      <c r="J1518" t="s">
        <v>15</v>
      </c>
      <c r="K1518" t="s">
        <v>22</v>
      </c>
    </row>
    <row r="1519" spans="1:11" ht="14.5" customHeight="1" x14ac:dyDescent="0.35">
      <c r="A1519" t="s">
        <v>1549</v>
      </c>
      <c r="B1519">
        <v>1963</v>
      </c>
      <c r="C1519" t="s">
        <v>19</v>
      </c>
      <c r="D1519">
        <v>27</v>
      </c>
      <c r="E1519" s="7">
        <f t="shared" si="46"/>
        <v>23281</v>
      </c>
      <c r="F1519" s="7" t="str">
        <f t="shared" si="47"/>
        <v>59Years</v>
      </c>
      <c r="G1519">
        <v>0</v>
      </c>
      <c r="H1519" s="14">
        <v>12856.84</v>
      </c>
      <c r="I1519" t="s">
        <v>11</v>
      </c>
      <c r="J1519" t="s">
        <v>11</v>
      </c>
      <c r="K1519" t="s">
        <v>299</v>
      </c>
    </row>
    <row r="1520" spans="1:11" ht="14.5" customHeight="1" x14ac:dyDescent="0.35">
      <c r="A1520" t="s">
        <v>1550</v>
      </c>
      <c r="B1520">
        <v>1984</v>
      </c>
      <c r="C1520" t="s">
        <v>34</v>
      </c>
      <c r="D1520">
        <v>6</v>
      </c>
      <c r="E1520" s="7">
        <f t="shared" si="46"/>
        <v>30900</v>
      </c>
      <c r="F1520" s="7" t="str">
        <f t="shared" si="47"/>
        <v>38Years</v>
      </c>
      <c r="G1520">
        <v>3</v>
      </c>
      <c r="H1520" s="14">
        <v>12870.31</v>
      </c>
      <c r="I1520" t="s">
        <v>11</v>
      </c>
      <c r="J1520" t="s">
        <v>11</v>
      </c>
      <c r="K1520" t="s">
        <v>22</v>
      </c>
    </row>
    <row r="1521" spans="1:11" ht="14.5" customHeight="1" x14ac:dyDescent="0.35">
      <c r="A1521" t="s">
        <v>1551</v>
      </c>
      <c r="B1521">
        <v>2004</v>
      </c>
      <c r="C1521" t="s">
        <v>9</v>
      </c>
      <c r="D1521">
        <v>9</v>
      </c>
      <c r="E1521" s="7">
        <f t="shared" si="46"/>
        <v>38177</v>
      </c>
      <c r="F1521" s="7" t="str">
        <f t="shared" si="47"/>
        <v>18Years</v>
      </c>
      <c r="G1521">
        <v>0</v>
      </c>
      <c r="H1521" s="14">
        <v>12890.06</v>
      </c>
      <c r="I1521" t="s">
        <v>11</v>
      </c>
      <c r="J1521" t="s">
        <v>15</v>
      </c>
      <c r="K1521" t="s">
        <v>165</v>
      </c>
    </row>
    <row r="1522" spans="1:11" ht="14.5" customHeight="1" x14ac:dyDescent="0.35">
      <c r="A1522" t="s">
        <v>1552</v>
      </c>
      <c r="B1522">
        <v>1963</v>
      </c>
      <c r="C1522" t="s">
        <v>34</v>
      </c>
      <c r="D1522">
        <v>16</v>
      </c>
      <c r="E1522" s="7">
        <f t="shared" si="46"/>
        <v>23239</v>
      </c>
      <c r="F1522" s="7" t="str">
        <f t="shared" si="47"/>
        <v>59Years</v>
      </c>
      <c r="G1522">
        <v>1</v>
      </c>
      <c r="H1522" s="14">
        <v>12913.99</v>
      </c>
      <c r="I1522" t="s">
        <v>11</v>
      </c>
      <c r="J1522" t="s">
        <v>10</v>
      </c>
      <c r="K1522" t="s">
        <v>167</v>
      </c>
    </row>
    <row r="1523" spans="1:11" ht="14.5" customHeight="1" x14ac:dyDescent="0.35">
      <c r="A1523" t="s">
        <v>1553</v>
      </c>
      <c r="B1523">
        <v>1963</v>
      </c>
      <c r="C1523" t="s">
        <v>19</v>
      </c>
      <c r="D1523">
        <v>1</v>
      </c>
      <c r="E1523" s="7">
        <f t="shared" si="46"/>
        <v>23255</v>
      </c>
      <c r="F1523" s="7" t="str">
        <f t="shared" si="47"/>
        <v>59Years</v>
      </c>
      <c r="G1523">
        <v>2</v>
      </c>
      <c r="H1523" s="14">
        <v>12925.89</v>
      </c>
      <c r="I1523" t="s">
        <v>11</v>
      </c>
      <c r="J1523" t="s">
        <v>10</v>
      </c>
      <c r="K1523" t="s">
        <v>12</v>
      </c>
    </row>
    <row r="1524" spans="1:11" ht="14.5" customHeight="1" x14ac:dyDescent="0.35">
      <c r="A1524" t="s">
        <v>1554</v>
      </c>
      <c r="B1524">
        <v>1963</v>
      </c>
      <c r="C1524" t="s">
        <v>34</v>
      </c>
      <c r="D1524">
        <v>14</v>
      </c>
      <c r="E1524" s="7">
        <f t="shared" si="46"/>
        <v>23237</v>
      </c>
      <c r="F1524" s="7" t="str">
        <f t="shared" si="47"/>
        <v>59Years</v>
      </c>
      <c r="G1524">
        <v>2</v>
      </c>
      <c r="H1524" s="14">
        <v>12928.79</v>
      </c>
      <c r="I1524" t="s">
        <v>11</v>
      </c>
      <c r="J1524" t="s">
        <v>10</v>
      </c>
      <c r="K1524" t="s">
        <v>12</v>
      </c>
    </row>
    <row r="1525" spans="1:11" ht="14.5" customHeight="1" x14ac:dyDescent="0.35">
      <c r="A1525" t="s">
        <v>1555</v>
      </c>
      <c r="B1525">
        <v>1966</v>
      </c>
      <c r="C1525" t="s">
        <v>29</v>
      </c>
      <c r="D1525">
        <v>22</v>
      </c>
      <c r="E1525" s="7">
        <f t="shared" si="46"/>
        <v>24463</v>
      </c>
      <c r="F1525" s="7" t="str">
        <f t="shared" si="47"/>
        <v>56Years</v>
      </c>
      <c r="G1525">
        <v>4</v>
      </c>
      <c r="H1525" s="14">
        <v>12949.16</v>
      </c>
      <c r="I1525" t="s">
        <v>11</v>
      </c>
      <c r="J1525" t="s">
        <v>11</v>
      </c>
      <c r="K1525" t="s">
        <v>12</v>
      </c>
    </row>
    <row r="1526" spans="1:11" ht="14.5" customHeight="1" x14ac:dyDescent="0.35">
      <c r="A1526" t="s">
        <v>1556</v>
      </c>
      <c r="B1526">
        <v>1961</v>
      </c>
      <c r="C1526" t="s">
        <v>34</v>
      </c>
      <c r="D1526">
        <v>20</v>
      </c>
      <c r="E1526" s="7">
        <f t="shared" si="46"/>
        <v>22513</v>
      </c>
      <c r="F1526" s="7" t="str">
        <f t="shared" si="47"/>
        <v>61Years</v>
      </c>
      <c r="G1526">
        <v>0</v>
      </c>
      <c r="H1526" s="14">
        <v>12950.07</v>
      </c>
      <c r="I1526" t="s">
        <v>11</v>
      </c>
      <c r="J1526" t="s">
        <v>15</v>
      </c>
      <c r="K1526" t="s">
        <v>22</v>
      </c>
    </row>
    <row r="1527" spans="1:11" ht="14.5" customHeight="1" x14ac:dyDescent="0.35">
      <c r="A1527" t="s">
        <v>1557</v>
      </c>
      <c r="B1527">
        <v>1960</v>
      </c>
      <c r="C1527" t="s">
        <v>14</v>
      </c>
      <c r="D1527">
        <v>4</v>
      </c>
      <c r="E1527" s="7">
        <f t="shared" si="46"/>
        <v>22224</v>
      </c>
      <c r="F1527" s="7" t="str">
        <f t="shared" si="47"/>
        <v>62Years</v>
      </c>
      <c r="G1527">
        <v>0</v>
      </c>
      <c r="H1527" s="14">
        <v>12957.12</v>
      </c>
      <c r="I1527" t="s">
        <v>11</v>
      </c>
      <c r="J1527" t="s">
        <v>15</v>
      </c>
      <c r="K1527" t="s">
        <v>41</v>
      </c>
    </row>
    <row r="1528" spans="1:11" ht="14.5" customHeight="1" x14ac:dyDescent="0.35">
      <c r="A1528" t="s">
        <v>1558</v>
      </c>
      <c r="B1528">
        <v>1960</v>
      </c>
      <c r="C1528" t="s">
        <v>17</v>
      </c>
      <c r="D1528">
        <v>22</v>
      </c>
      <c r="E1528" s="7">
        <f t="shared" si="46"/>
        <v>22089</v>
      </c>
      <c r="F1528" s="7" t="str">
        <f t="shared" si="47"/>
        <v>62Years</v>
      </c>
      <c r="G1528">
        <v>0</v>
      </c>
      <c r="H1528" s="14">
        <v>12979.36</v>
      </c>
      <c r="I1528" t="s">
        <v>11</v>
      </c>
      <c r="J1528" t="s">
        <v>15</v>
      </c>
      <c r="K1528" t="s">
        <v>41</v>
      </c>
    </row>
    <row r="1529" spans="1:11" ht="14.5" customHeight="1" x14ac:dyDescent="0.35">
      <c r="A1529" t="s">
        <v>1559</v>
      </c>
      <c r="B1529">
        <v>1960</v>
      </c>
      <c r="C1529" t="s">
        <v>19</v>
      </c>
      <c r="D1529">
        <v>23</v>
      </c>
      <c r="E1529" s="7">
        <f t="shared" si="46"/>
        <v>22182</v>
      </c>
      <c r="F1529" s="7" t="str">
        <f t="shared" si="47"/>
        <v>62Years</v>
      </c>
      <c r="G1529">
        <v>0</v>
      </c>
      <c r="H1529" s="14">
        <v>12981.35</v>
      </c>
      <c r="I1529" t="s">
        <v>11</v>
      </c>
      <c r="J1529" t="s">
        <v>11</v>
      </c>
      <c r="K1529" t="s">
        <v>12</v>
      </c>
    </row>
    <row r="1530" spans="1:11" ht="14.5" customHeight="1" x14ac:dyDescent="0.35">
      <c r="A1530" t="s">
        <v>1560</v>
      </c>
      <c r="B1530">
        <v>1960</v>
      </c>
      <c r="C1530" t="s">
        <v>14</v>
      </c>
      <c r="D1530">
        <v>28</v>
      </c>
      <c r="E1530" s="7">
        <f t="shared" si="46"/>
        <v>22248</v>
      </c>
      <c r="F1530" s="7" t="str">
        <f t="shared" si="47"/>
        <v>62Years</v>
      </c>
      <c r="G1530">
        <v>0</v>
      </c>
      <c r="H1530" s="14">
        <v>12982.87</v>
      </c>
      <c r="I1530" t="s">
        <v>11</v>
      </c>
      <c r="J1530" t="s">
        <v>15</v>
      </c>
      <c r="K1530" t="s">
        <v>12</v>
      </c>
    </row>
    <row r="1531" spans="1:11" ht="14.5" customHeight="1" x14ac:dyDescent="0.35">
      <c r="A1531" t="s">
        <v>1561</v>
      </c>
      <c r="B1531">
        <v>1979</v>
      </c>
      <c r="C1531" t="s">
        <v>14</v>
      </c>
      <c r="D1531">
        <v>27</v>
      </c>
      <c r="E1531" s="7">
        <f t="shared" si="46"/>
        <v>29186</v>
      </c>
      <c r="F1531" s="7" t="str">
        <f t="shared" si="47"/>
        <v>43Years</v>
      </c>
      <c r="G1531">
        <v>2</v>
      </c>
      <c r="H1531" s="14">
        <v>12994.12</v>
      </c>
      <c r="I1531" t="s">
        <v>11</v>
      </c>
      <c r="J1531" t="s">
        <v>10</v>
      </c>
      <c r="K1531" t="s">
        <v>534</v>
      </c>
    </row>
    <row r="1532" spans="1:11" ht="14.5" customHeight="1" x14ac:dyDescent="0.35">
      <c r="A1532" t="s">
        <v>1562</v>
      </c>
      <c r="B1532">
        <v>1981</v>
      </c>
      <c r="C1532" t="s">
        <v>36</v>
      </c>
      <c r="D1532">
        <v>30</v>
      </c>
      <c r="E1532" s="7">
        <f t="shared" si="46"/>
        <v>29889</v>
      </c>
      <c r="F1532" s="7" t="str">
        <f t="shared" si="47"/>
        <v>41Years</v>
      </c>
      <c r="G1532">
        <v>1</v>
      </c>
      <c r="H1532" s="14">
        <v>13002.91</v>
      </c>
      <c r="I1532" t="s">
        <v>11</v>
      </c>
      <c r="J1532" t="s">
        <v>15</v>
      </c>
      <c r="K1532" t="s">
        <v>22</v>
      </c>
    </row>
    <row r="1533" spans="1:11" ht="14.5" customHeight="1" x14ac:dyDescent="0.35">
      <c r="A1533" t="s">
        <v>1563</v>
      </c>
      <c r="B1533">
        <v>1962</v>
      </c>
      <c r="C1533" t="s">
        <v>17</v>
      </c>
      <c r="D1533">
        <v>24</v>
      </c>
      <c r="E1533" s="7">
        <f t="shared" si="46"/>
        <v>22821</v>
      </c>
      <c r="F1533" s="7" t="str">
        <f t="shared" si="47"/>
        <v>60Years</v>
      </c>
      <c r="G1533">
        <v>0</v>
      </c>
      <c r="H1533" s="14">
        <v>13004.95</v>
      </c>
      <c r="I1533" t="s">
        <v>11</v>
      </c>
      <c r="J1533" t="s">
        <v>15</v>
      </c>
      <c r="K1533" t="s">
        <v>22</v>
      </c>
    </row>
    <row r="1534" spans="1:11" ht="14.5" customHeight="1" x14ac:dyDescent="0.35">
      <c r="A1534" t="s">
        <v>1564</v>
      </c>
      <c r="B1534">
        <v>1969</v>
      </c>
      <c r="C1534" t="s">
        <v>29</v>
      </c>
      <c r="D1534">
        <v>13</v>
      </c>
      <c r="E1534" s="7">
        <f t="shared" si="46"/>
        <v>25550</v>
      </c>
      <c r="F1534" s="7" t="str">
        <f t="shared" si="47"/>
        <v>53Years</v>
      </c>
      <c r="G1534">
        <v>0</v>
      </c>
      <c r="H1534" s="14">
        <v>13008.07</v>
      </c>
      <c r="I1534" t="s">
        <v>11</v>
      </c>
      <c r="J1534" t="s">
        <v>11</v>
      </c>
      <c r="K1534" t="s">
        <v>22</v>
      </c>
    </row>
    <row r="1535" spans="1:11" ht="14.5" customHeight="1" x14ac:dyDescent="0.35">
      <c r="A1535" t="s">
        <v>1565</v>
      </c>
      <c r="B1535">
        <v>1972</v>
      </c>
      <c r="C1535" t="s">
        <v>19</v>
      </c>
      <c r="D1535">
        <v>27</v>
      </c>
      <c r="E1535" s="7">
        <f t="shared" si="46"/>
        <v>26569</v>
      </c>
      <c r="F1535" s="7" t="str">
        <f t="shared" si="47"/>
        <v>50Years</v>
      </c>
      <c r="G1535">
        <v>0</v>
      </c>
      <c r="H1535" s="14">
        <v>13010.86</v>
      </c>
      <c r="I1535" t="s">
        <v>11</v>
      </c>
      <c r="J1535" t="s">
        <v>10</v>
      </c>
      <c r="K1535" t="s">
        <v>22</v>
      </c>
    </row>
    <row r="1536" spans="1:11" ht="14.5" customHeight="1" x14ac:dyDescent="0.35">
      <c r="A1536" t="s">
        <v>1566</v>
      </c>
      <c r="B1536">
        <v>1962</v>
      </c>
      <c r="C1536" t="s">
        <v>9</v>
      </c>
      <c r="D1536">
        <v>20</v>
      </c>
      <c r="E1536" s="7">
        <f t="shared" si="46"/>
        <v>22847</v>
      </c>
      <c r="F1536" s="7" t="str">
        <f t="shared" si="47"/>
        <v>60Years</v>
      </c>
      <c r="G1536">
        <v>0</v>
      </c>
      <c r="H1536" s="14">
        <v>13012.21</v>
      </c>
      <c r="I1536" t="s">
        <v>11</v>
      </c>
      <c r="J1536" t="s">
        <v>15</v>
      </c>
      <c r="K1536" t="s">
        <v>22</v>
      </c>
    </row>
    <row r="1537" spans="1:11" ht="14.5" customHeight="1" x14ac:dyDescent="0.35">
      <c r="A1537" t="s">
        <v>1567</v>
      </c>
      <c r="B1537">
        <v>1964</v>
      </c>
      <c r="C1537" t="s">
        <v>19</v>
      </c>
      <c r="D1537">
        <v>23</v>
      </c>
      <c r="E1537" s="7">
        <f t="shared" si="46"/>
        <v>23643</v>
      </c>
      <c r="F1537" s="7" t="str">
        <f t="shared" si="47"/>
        <v>58Years</v>
      </c>
      <c r="G1537">
        <v>1</v>
      </c>
      <c r="H1537" s="14">
        <v>13019.16</v>
      </c>
      <c r="I1537" t="s">
        <v>11</v>
      </c>
      <c r="J1537" t="s">
        <v>15</v>
      </c>
      <c r="K1537" t="s">
        <v>246</v>
      </c>
    </row>
    <row r="1538" spans="1:11" ht="14.5" customHeight="1" x14ac:dyDescent="0.35">
      <c r="A1538" t="s">
        <v>1568</v>
      </c>
      <c r="B1538">
        <v>1965</v>
      </c>
      <c r="C1538" t="s">
        <v>14</v>
      </c>
      <c r="D1538">
        <v>4</v>
      </c>
      <c r="E1538" s="7">
        <f t="shared" si="46"/>
        <v>24050</v>
      </c>
      <c r="F1538" s="7" t="str">
        <f t="shared" si="47"/>
        <v>57Years</v>
      </c>
      <c r="G1538">
        <v>0</v>
      </c>
      <c r="H1538" s="14">
        <v>13023.93</v>
      </c>
      <c r="I1538" t="s">
        <v>11</v>
      </c>
      <c r="J1538" t="s">
        <v>10</v>
      </c>
      <c r="K1538" t="s">
        <v>199</v>
      </c>
    </row>
    <row r="1539" spans="1:11" ht="14.5" customHeight="1" x14ac:dyDescent="0.35">
      <c r="A1539" t="s">
        <v>1569</v>
      </c>
      <c r="B1539">
        <v>1961</v>
      </c>
      <c r="C1539" t="s">
        <v>14</v>
      </c>
      <c r="D1539">
        <v>9</v>
      </c>
      <c r="E1539" s="7">
        <f t="shared" ref="E1539:E1602" si="48">DATE(B1539,MONTH(1&amp;C1539),D1539)</f>
        <v>22594</v>
      </c>
      <c r="F1539" s="7" t="str">
        <f t="shared" ref="F1539:F1602" si="49">DATEDIF(E1539, "2023-6-8", "Y") &amp; "Years"</f>
        <v>61Years</v>
      </c>
      <c r="G1539">
        <v>0</v>
      </c>
      <c r="H1539" s="14">
        <v>13041.92</v>
      </c>
      <c r="I1539" t="s">
        <v>11</v>
      </c>
      <c r="J1539" t="s">
        <v>15</v>
      </c>
      <c r="K1539" t="s">
        <v>41</v>
      </c>
    </row>
    <row r="1540" spans="1:11" ht="14.5" customHeight="1" x14ac:dyDescent="0.35">
      <c r="A1540" t="s">
        <v>1570</v>
      </c>
      <c r="B1540">
        <v>1969</v>
      </c>
      <c r="C1540" t="s">
        <v>19</v>
      </c>
      <c r="D1540">
        <v>23</v>
      </c>
      <c r="E1540" s="7">
        <f t="shared" si="48"/>
        <v>25469</v>
      </c>
      <c r="F1540" s="7" t="str">
        <f t="shared" si="49"/>
        <v>53Years</v>
      </c>
      <c r="G1540">
        <v>0</v>
      </c>
      <c r="H1540" s="14">
        <v>13044.41</v>
      </c>
      <c r="I1540" t="s">
        <v>11</v>
      </c>
      <c r="J1540" t="s">
        <v>15</v>
      </c>
      <c r="K1540" t="s">
        <v>22</v>
      </c>
    </row>
    <row r="1541" spans="1:11" ht="14.5" customHeight="1" x14ac:dyDescent="0.35">
      <c r="A1541" t="s">
        <v>1571</v>
      </c>
      <c r="B1541">
        <v>1967</v>
      </c>
      <c r="C1541" t="s">
        <v>34</v>
      </c>
      <c r="D1541">
        <v>6</v>
      </c>
      <c r="E1541" s="7">
        <f t="shared" si="48"/>
        <v>24690</v>
      </c>
      <c r="F1541" s="7" t="str">
        <f t="shared" si="49"/>
        <v>55Years</v>
      </c>
      <c r="G1541">
        <v>3</v>
      </c>
      <c r="H1541" s="14">
        <v>13047.33</v>
      </c>
      <c r="I1541" t="s">
        <v>11</v>
      </c>
      <c r="J1541" t="s">
        <v>11</v>
      </c>
      <c r="K1541" t="s">
        <v>246</v>
      </c>
    </row>
    <row r="1542" spans="1:11" ht="14.5" customHeight="1" x14ac:dyDescent="0.35">
      <c r="A1542" t="s">
        <v>1572</v>
      </c>
      <c r="B1542">
        <v>1985</v>
      </c>
      <c r="C1542" t="s">
        <v>36</v>
      </c>
      <c r="D1542">
        <v>26</v>
      </c>
      <c r="E1542" s="7">
        <f t="shared" si="48"/>
        <v>31346</v>
      </c>
      <c r="F1542" s="7" t="str">
        <f t="shared" si="49"/>
        <v>37Years</v>
      </c>
      <c r="G1542">
        <v>3</v>
      </c>
      <c r="H1542" s="14">
        <v>13051.22</v>
      </c>
      <c r="I1542" t="s">
        <v>11</v>
      </c>
      <c r="J1542" t="s">
        <v>15</v>
      </c>
      <c r="K1542" t="s">
        <v>534</v>
      </c>
    </row>
    <row r="1543" spans="1:11" ht="14.5" customHeight="1" x14ac:dyDescent="0.35">
      <c r="A1543" t="s">
        <v>1573</v>
      </c>
      <c r="B1543">
        <v>1961</v>
      </c>
      <c r="C1543" t="s">
        <v>14</v>
      </c>
      <c r="D1543">
        <v>6</v>
      </c>
      <c r="E1543" s="7">
        <f t="shared" si="48"/>
        <v>22591</v>
      </c>
      <c r="F1543" s="7" t="str">
        <f t="shared" si="49"/>
        <v>61Years</v>
      </c>
      <c r="G1543">
        <v>0</v>
      </c>
      <c r="H1543" s="14">
        <v>13063.88</v>
      </c>
      <c r="I1543" t="s">
        <v>11</v>
      </c>
      <c r="J1543" t="s">
        <v>10</v>
      </c>
      <c r="K1543" t="s">
        <v>41</v>
      </c>
    </row>
    <row r="1544" spans="1:11" ht="14.5" customHeight="1" x14ac:dyDescent="0.35">
      <c r="A1544" t="s">
        <v>1574</v>
      </c>
      <c r="B1544">
        <v>1978</v>
      </c>
      <c r="C1544" t="s">
        <v>9</v>
      </c>
      <c r="D1544">
        <v>17</v>
      </c>
      <c r="E1544" s="7">
        <f t="shared" si="48"/>
        <v>28688</v>
      </c>
      <c r="F1544" s="7" t="str">
        <f t="shared" si="49"/>
        <v>44Years</v>
      </c>
      <c r="G1544">
        <v>2</v>
      </c>
      <c r="H1544" s="14">
        <v>13101.74</v>
      </c>
      <c r="I1544" t="s">
        <v>11</v>
      </c>
      <c r="J1544" t="s">
        <v>10</v>
      </c>
      <c r="K1544" t="s">
        <v>534</v>
      </c>
    </row>
    <row r="1545" spans="1:11" ht="14.5" customHeight="1" x14ac:dyDescent="0.35">
      <c r="A1545" t="s">
        <v>1575</v>
      </c>
      <c r="B1545">
        <v>1971</v>
      </c>
      <c r="C1545" t="s">
        <v>36</v>
      </c>
      <c r="D1545">
        <v>30</v>
      </c>
      <c r="E1545" s="7">
        <f t="shared" si="48"/>
        <v>26236</v>
      </c>
      <c r="F1545" s="7" t="str">
        <f t="shared" si="49"/>
        <v>51Years</v>
      </c>
      <c r="G1545">
        <v>0</v>
      </c>
      <c r="H1545" s="14">
        <v>13110.79</v>
      </c>
      <c r="I1545" t="s">
        <v>11</v>
      </c>
      <c r="J1545" t="s">
        <v>10</v>
      </c>
      <c r="K1545" t="s">
        <v>41</v>
      </c>
    </row>
    <row r="1546" spans="1:11" ht="14.5" customHeight="1" x14ac:dyDescent="0.35">
      <c r="A1546" t="s">
        <v>1576</v>
      </c>
      <c r="B1546">
        <v>1962</v>
      </c>
      <c r="C1546" t="s">
        <v>34</v>
      </c>
      <c r="D1546">
        <v>2</v>
      </c>
      <c r="E1546" s="7">
        <f t="shared" si="48"/>
        <v>22860</v>
      </c>
      <c r="F1546" s="7" t="str">
        <f t="shared" si="49"/>
        <v>60Years</v>
      </c>
      <c r="G1546">
        <v>1</v>
      </c>
      <c r="H1546" s="14">
        <v>13112.6</v>
      </c>
      <c r="I1546" t="s">
        <v>11</v>
      </c>
      <c r="J1546" t="s">
        <v>11</v>
      </c>
      <c r="K1546" t="s">
        <v>22</v>
      </c>
    </row>
    <row r="1547" spans="1:11" ht="14.5" customHeight="1" x14ac:dyDescent="0.35">
      <c r="A1547" t="s">
        <v>1577</v>
      </c>
      <c r="B1547">
        <v>1992</v>
      </c>
      <c r="C1547" t="s">
        <v>34</v>
      </c>
      <c r="D1547">
        <v>12</v>
      </c>
      <c r="E1547" s="7">
        <f t="shared" si="48"/>
        <v>33828</v>
      </c>
      <c r="F1547" s="7" t="str">
        <f t="shared" si="49"/>
        <v>30Years</v>
      </c>
      <c r="G1547">
        <v>0</v>
      </c>
      <c r="H1547" s="14">
        <v>13113.51</v>
      </c>
      <c r="I1547" t="s">
        <v>11</v>
      </c>
      <c r="J1547" t="s">
        <v>10</v>
      </c>
      <c r="K1547" t="s">
        <v>534</v>
      </c>
    </row>
    <row r="1548" spans="1:11" ht="14.5" customHeight="1" x14ac:dyDescent="0.35">
      <c r="A1548" t="s">
        <v>1578</v>
      </c>
      <c r="B1548">
        <v>1963</v>
      </c>
      <c r="C1548" t="s">
        <v>19</v>
      </c>
      <c r="D1548">
        <v>14</v>
      </c>
      <c r="E1548" s="7">
        <f t="shared" si="48"/>
        <v>23268</v>
      </c>
      <c r="F1548" s="7" t="str">
        <f t="shared" si="49"/>
        <v>59Years</v>
      </c>
      <c r="G1548">
        <v>0</v>
      </c>
      <c r="H1548" s="14">
        <v>13116.84</v>
      </c>
      <c r="I1548" t="s">
        <v>11</v>
      </c>
      <c r="J1548" t="s">
        <v>15</v>
      </c>
      <c r="K1548" t="s">
        <v>22</v>
      </c>
    </row>
    <row r="1549" spans="1:11" ht="14.5" customHeight="1" x14ac:dyDescent="0.35">
      <c r="A1549" t="s">
        <v>1579</v>
      </c>
      <c r="B1549">
        <v>1999</v>
      </c>
      <c r="C1549" t="s">
        <v>34</v>
      </c>
      <c r="D1549">
        <v>16</v>
      </c>
      <c r="E1549" s="7">
        <f t="shared" si="48"/>
        <v>36388</v>
      </c>
      <c r="F1549" s="7" t="str">
        <f t="shared" si="49"/>
        <v>23Years</v>
      </c>
      <c r="G1549">
        <v>0</v>
      </c>
      <c r="H1549" s="14">
        <v>13126.68</v>
      </c>
      <c r="I1549" t="s">
        <v>11</v>
      </c>
      <c r="J1549" t="s">
        <v>11</v>
      </c>
      <c r="K1549" t="s">
        <v>41</v>
      </c>
    </row>
    <row r="1550" spans="1:11" ht="14.5" customHeight="1" x14ac:dyDescent="0.35">
      <c r="A1550" t="s">
        <v>1580</v>
      </c>
      <c r="B1550">
        <v>1961</v>
      </c>
      <c r="C1550" t="s">
        <v>19</v>
      </c>
      <c r="D1550">
        <v>7</v>
      </c>
      <c r="E1550" s="7">
        <f t="shared" si="48"/>
        <v>22531</v>
      </c>
      <c r="F1550" s="7" t="str">
        <f t="shared" si="49"/>
        <v>61Years</v>
      </c>
      <c r="G1550">
        <v>0</v>
      </c>
      <c r="H1550" s="14">
        <v>13129.6</v>
      </c>
      <c r="I1550" t="s">
        <v>11</v>
      </c>
      <c r="J1550" t="s">
        <v>10</v>
      </c>
      <c r="K1550" t="s">
        <v>355</v>
      </c>
    </row>
    <row r="1551" spans="1:11" ht="14.5" customHeight="1" x14ac:dyDescent="0.35">
      <c r="A1551" t="s">
        <v>1581</v>
      </c>
      <c r="B1551">
        <v>1961</v>
      </c>
      <c r="C1551" t="s">
        <v>29</v>
      </c>
      <c r="D1551">
        <v>6</v>
      </c>
      <c r="E1551" s="7">
        <f t="shared" si="48"/>
        <v>22621</v>
      </c>
      <c r="F1551" s="7" t="str">
        <f t="shared" si="49"/>
        <v>61Years</v>
      </c>
      <c r="G1551">
        <v>0</v>
      </c>
      <c r="H1551" s="14">
        <v>13143.34</v>
      </c>
      <c r="I1551" t="s">
        <v>11</v>
      </c>
      <c r="J1551" t="s">
        <v>10</v>
      </c>
      <c r="K1551" t="s">
        <v>515</v>
      </c>
    </row>
    <row r="1552" spans="1:11" ht="14.5" customHeight="1" x14ac:dyDescent="0.35">
      <c r="A1552" t="s">
        <v>1582</v>
      </c>
      <c r="B1552">
        <v>1961</v>
      </c>
      <c r="C1552" t="s">
        <v>29</v>
      </c>
      <c r="D1552">
        <v>6</v>
      </c>
      <c r="E1552" s="7">
        <f t="shared" si="48"/>
        <v>22621</v>
      </c>
      <c r="F1552" s="7" t="str">
        <f t="shared" si="49"/>
        <v>61Years</v>
      </c>
      <c r="G1552">
        <v>0</v>
      </c>
      <c r="H1552" s="14">
        <v>13143.86</v>
      </c>
      <c r="I1552" t="s">
        <v>11</v>
      </c>
      <c r="J1552" t="s">
        <v>10</v>
      </c>
      <c r="K1552" t="s">
        <v>167</v>
      </c>
    </row>
    <row r="1553" spans="1:11" ht="14.5" customHeight="1" x14ac:dyDescent="0.35">
      <c r="A1553" t="s">
        <v>1583</v>
      </c>
      <c r="B1553">
        <v>1962</v>
      </c>
      <c r="C1553" t="s">
        <v>34</v>
      </c>
      <c r="D1553">
        <v>5</v>
      </c>
      <c r="E1553" s="7">
        <f t="shared" si="48"/>
        <v>22863</v>
      </c>
      <c r="F1553" s="7" t="str">
        <f t="shared" si="49"/>
        <v>60Years</v>
      </c>
      <c r="G1553">
        <v>0</v>
      </c>
      <c r="H1553" s="14">
        <v>13204.29</v>
      </c>
      <c r="I1553" t="s">
        <v>11</v>
      </c>
      <c r="J1553" t="s">
        <v>15</v>
      </c>
      <c r="K1553" t="s">
        <v>246</v>
      </c>
    </row>
    <row r="1554" spans="1:11" ht="14.5" customHeight="1" x14ac:dyDescent="0.35">
      <c r="A1554" t="s">
        <v>1584</v>
      </c>
      <c r="B1554">
        <v>1982</v>
      </c>
      <c r="C1554" t="s">
        <v>36</v>
      </c>
      <c r="D1554">
        <v>15</v>
      </c>
      <c r="E1554" s="7">
        <f t="shared" si="48"/>
        <v>30239</v>
      </c>
      <c r="F1554" s="7" t="str">
        <f t="shared" si="49"/>
        <v>40Years</v>
      </c>
      <c r="G1554">
        <v>3</v>
      </c>
      <c r="H1554" s="14">
        <v>13214.43</v>
      </c>
      <c r="I1554" t="s">
        <v>11</v>
      </c>
      <c r="J1554" t="s">
        <v>10</v>
      </c>
      <c r="K1554" t="s">
        <v>22</v>
      </c>
    </row>
    <row r="1555" spans="1:11" ht="14.5" customHeight="1" x14ac:dyDescent="0.35">
      <c r="A1555" t="s">
        <v>1585</v>
      </c>
      <c r="B1555">
        <v>1962</v>
      </c>
      <c r="C1555" t="s">
        <v>29</v>
      </c>
      <c r="D1555">
        <v>7</v>
      </c>
      <c r="E1555" s="7">
        <f t="shared" si="48"/>
        <v>22987</v>
      </c>
      <c r="F1555" s="7" t="str">
        <f t="shared" si="49"/>
        <v>60Years</v>
      </c>
      <c r="G1555">
        <v>0</v>
      </c>
      <c r="H1555" s="14">
        <v>13217.09</v>
      </c>
      <c r="I1555" t="s">
        <v>11</v>
      </c>
      <c r="J1555" t="s">
        <v>15</v>
      </c>
      <c r="K1555" t="s">
        <v>246</v>
      </c>
    </row>
    <row r="1556" spans="1:11" ht="14.5" customHeight="1" x14ac:dyDescent="0.35">
      <c r="A1556" t="s">
        <v>1586</v>
      </c>
      <c r="B1556">
        <v>1965</v>
      </c>
      <c r="C1556" t="s">
        <v>14</v>
      </c>
      <c r="D1556">
        <v>13</v>
      </c>
      <c r="E1556" s="7">
        <f t="shared" si="48"/>
        <v>24059</v>
      </c>
      <c r="F1556" s="7" t="str">
        <f t="shared" si="49"/>
        <v>57Years</v>
      </c>
      <c r="G1556">
        <v>2</v>
      </c>
      <c r="H1556" s="14">
        <v>13224.06</v>
      </c>
      <c r="I1556" t="s">
        <v>11</v>
      </c>
      <c r="J1556" t="s">
        <v>11</v>
      </c>
      <c r="K1556" t="s">
        <v>246</v>
      </c>
    </row>
    <row r="1557" spans="1:11" ht="14.5" customHeight="1" x14ac:dyDescent="0.35">
      <c r="A1557" t="s">
        <v>1587</v>
      </c>
      <c r="B1557">
        <v>1962</v>
      </c>
      <c r="C1557" t="s">
        <v>14</v>
      </c>
      <c r="D1557">
        <v>24</v>
      </c>
      <c r="E1557" s="7">
        <f t="shared" si="48"/>
        <v>22974</v>
      </c>
      <c r="F1557" s="7" t="str">
        <f t="shared" si="49"/>
        <v>60Years</v>
      </c>
      <c r="G1557">
        <v>1</v>
      </c>
      <c r="H1557" s="14">
        <v>13224.69</v>
      </c>
      <c r="I1557" t="s">
        <v>11</v>
      </c>
      <c r="J1557" t="s">
        <v>10</v>
      </c>
      <c r="K1557" t="s">
        <v>41</v>
      </c>
    </row>
    <row r="1558" spans="1:11" ht="14.5" customHeight="1" x14ac:dyDescent="0.35">
      <c r="A1558" t="s">
        <v>1588</v>
      </c>
      <c r="B1558">
        <v>1962</v>
      </c>
      <c r="C1558" t="s">
        <v>36</v>
      </c>
      <c r="D1558">
        <v>11</v>
      </c>
      <c r="E1558" s="7">
        <f t="shared" si="48"/>
        <v>22930</v>
      </c>
      <c r="F1558" s="7" t="str">
        <f t="shared" si="49"/>
        <v>60Years</v>
      </c>
      <c r="G1558">
        <v>0</v>
      </c>
      <c r="H1558" s="14">
        <v>13228.85</v>
      </c>
      <c r="I1558" t="s">
        <v>11</v>
      </c>
      <c r="J1558" t="s">
        <v>11</v>
      </c>
      <c r="K1558" t="s">
        <v>248</v>
      </c>
    </row>
    <row r="1559" spans="1:11" ht="14.5" customHeight="1" x14ac:dyDescent="0.35">
      <c r="A1559" t="s">
        <v>1589</v>
      </c>
      <c r="B1559">
        <v>1994</v>
      </c>
      <c r="C1559" t="s">
        <v>9</v>
      </c>
      <c r="D1559">
        <v>1</v>
      </c>
      <c r="E1559" s="7">
        <f t="shared" si="48"/>
        <v>34516</v>
      </c>
      <c r="F1559" s="7" t="str">
        <f t="shared" si="49"/>
        <v>28Years</v>
      </c>
      <c r="G1559">
        <v>0</v>
      </c>
      <c r="H1559" s="14">
        <v>13292.52</v>
      </c>
      <c r="I1559" t="s">
        <v>11</v>
      </c>
      <c r="J1559" t="s">
        <v>11</v>
      </c>
      <c r="K1559" t="s">
        <v>22</v>
      </c>
    </row>
    <row r="1560" spans="1:11" ht="14.5" customHeight="1" x14ac:dyDescent="0.35">
      <c r="A1560" t="s">
        <v>1590</v>
      </c>
      <c r="B1560">
        <v>1976</v>
      </c>
      <c r="C1560" t="s">
        <v>34</v>
      </c>
      <c r="D1560">
        <v>23</v>
      </c>
      <c r="E1560" s="7">
        <f t="shared" si="48"/>
        <v>27995</v>
      </c>
      <c r="F1560" s="7" t="str">
        <f t="shared" si="49"/>
        <v>46Years</v>
      </c>
      <c r="G1560">
        <v>2</v>
      </c>
      <c r="H1560" s="14">
        <v>13333.71</v>
      </c>
      <c r="I1560" t="s">
        <v>11</v>
      </c>
      <c r="J1560" t="s">
        <v>10</v>
      </c>
      <c r="K1560" t="s">
        <v>22</v>
      </c>
    </row>
    <row r="1561" spans="1:11" ht="14.5" customHeight="1" x14ac:dyDescent="0.35">
      <c r="A1561" t="s">
        <v>1591</v>
      </c>
      <c r="B1561">
        <v>1960</v>
      </c>
      <c r="C1561" t="s">
        <v>14</v>
      </c>
      <c r="D1561">
        <v>11</v>
      </c>
      <c r="E1561" s="7">
        <f t="shared" si="48"/>
        <v>22231</v>
      </c>
      <c r="F1561" s="7" t="str">
        <f t="shared" si="49"/>
        <v>62Years</v>
      </c>
      <c r="G1561">
        <v>0</v>
      </c>
      <c r="H1561" s="14">
        <v>13352.1</v>
      </c>
      <c r="I1561" t="s">
        <v>11</v>
      </c>
      <c r="J1561" t="s">
        <v>15</v>
      </c>
      <c r="K1561" t="s">
        <v>22</v>
      </c>
    </row>
    <row r="1562" spans="1:11" ht="14.5" customHeight="1" x14ac:dyDescent="0.35">
      <c r="A1562" t="s">
        <v>1592</v>
      </c>
      <c r="B1562">
        <v>1990</v>
      </c>
      <c r="C1562" t="s">
        <v>36</v>
      </c>
      <c r="D1562">
        <v>2</v>
      </c>
      <c r="E1562" s="7">
        <f t="shared" si="48"/>
        <v>33148</v>
      </c>
      <c r="F1562" s="7" t="str">
        <f t="shared" si="49"/>
        <v>32Years</v>
      </c>
      <c r="G1562">
        <v>3</v>
      </c>
      <c r="H1562" s="14">
        <v>13360.94</v>
      </c>
      <c r="I1562" t="s">
        <v>11</v>
      </c>
      <c r="J1562" t="s">
        <v>15</v>
      </c>
      <c r="K1562" t="s">
        <v>22</v>
      </c>
    </row>
    <row r="1563" spans="1:11" ht="14.5" customHeight="1" x14ac:dyDescent="0.35">
      <c r="A1563" t="s">
        <v>1593</v>
      </c>
      <c r="B1563">
        <v>1964</v>
      </c>
      <c r="C1563" t="s">
        <v>19</v>
      </c>
      <c r="D1563">
        <v>24</v>
      </c>
      <c r="E1563" s="7">
        <f t="shared" si="48"/>
        <v>23644</v>
      </c>
      <c r="F1563" s="7" t="str">
        <f t="shared" si="49"/>
        <v>58Years</v>
      </c>
      <c r="G1563">
        <v>0</v>
      </c>
      <c r="H1563" s="14">
        <v>13375.76</v>
      </c>
      <c r="I1563" t="s">
        <v>11</v>
      </c>
      <c r="J1563" t="s">
        <v>10</v>
      </c>
      <c r="K1563" t="s">
        <v>199</v>
      </c>
    </row>
    <row r="1564" spans="1:11" ht="14.5" customHeight="1" x14ac:dyDescent="0.35">
      <c r="A1564" t="s">
        <v>1594</v>
      </c>
      <c r="B1564">
        <v>1979</v>
      </c>
      <c r="C1564" t="s">
        <v>19</v>
      </c>
      <c r="D1564">
        <v>30</v>
      </c>
      <c r="E1564" s="7">
        <f t="shared" si="48"/>
        <v>29128</v>
      </c>
      <c r="F1564" s="7" t="str">
        <f t="shared" si="49"/>
        <v>43Years</v>
      </c>
      <c r="G1564">
        <v>2</v>
      </c>
      <c r="H1564" s="14">
        <v>13377.41</v>
      </c>
      <c r="I1564" t="s">
        <v>11</v>
      </c>
      <c r="J1564" t="s">
        <v>11</v>
      </c>
      <c r="K1564" t="s">
        <v>534</v>
      </c>
    </row>
    <row r="1565" spans="1:11" ht="14.5" customHeight="1" x14ac:dyDescent="0.35">
      <c r="A1565" t="s">
        <v>1595</v>
      </c>
      <c r="B1565">
        <v>1984</v>
      </c>
      <c r="C1565" t="s">
        <v>17</v>
      </c>
      <c r="D1565">
        <v>6</v>
      </c>
      <c r="E1565" s="7">
        <f t="shared" si="48"/>
        <v>30839</v>
      </c>
      <c r="F1565" s="7" t="str">
        <f t="shared" si="49"/>
        <v>39Years</v>
      </c>
      <c r="G1565">
        <v>3</v>
      </c>
      <c r="H1565" s="14">
        <v>13383.67</v>
      </c>
      <c r="I1565" t="s">
        <v>11</v>
      </c>
      <c r="J1565" t="s">
        <v>10</v>
      </c>
      <c r="K1565" t="s">
        <v>248</v>
      </c>
    </row>
    <row r="1566" spans="1:11" ht="14.5" customHeight="1" x14ac:dyDescent="0.35">
      <c r="A1566" t="s">
        <v>1596</v>
      </c>
      <c r="B1566">
        <v>1959</v>
      </c>
      <c r="C1566" t="s">
        <v>29</v>
      </c>
      <c r="D1566">
        <v>9</v>
      </c>
      <c r="E1566" s="7">
        <f t="shared" si="48"/>
        <v>21893</v>
      </c>
      <c r="F1566" s="7" t="str">
        <f t="shared" si="49"/>
        <v>63Years</v>
      </c>
      <c r="G1566">
        <v>0</v>
      </c>
      <c r="H1566" s="14">
        <v>13390.56</v>
      </c>
      <c r="I1566" t="s">
        <v>11</v>
      </c>
      <c r="J1566" t="s">
        <v>11</v>
      </c>
      <c r="K1566" t="s">
        <v>41</v>
      </c>
    </row>
    <row r="1567" spans="1:11" ht="14.5" customHeight="1" x14ac:dyDescent="0.35">
      <c r="A1567" t="s">
        <v>1597</v>
      </c>
      <c r="B1567">
        <v>1959</v>
      </c>
      <c r="C1567" t="s">
        <v>14</v>
      </c>
      <c r="D1567">
        <v>25</v>
      </c>
      <c r="E1567" s="7">
        <f t="shared" si="48"/>
        <v>21879</v>
      </c>
      <c r="F1567" s="7" t="str">
        <f t="shared" si="49"/>
        <v>63Years</v>
      </c>
      <c r="G1567">
        <v>0</v>
      </c>
      <c r="H1567" s="14">
        <v>13393.76</v>
      </c>
      <c r="I1567" t="s">
        <v>11</v>
      </c>
      <c r="J1567" t="s">
        <v>15</v>
      </c>
      <c r="K1567" t="s">
        <v>41</v>
      </c>
    </row>
    <row r="1568" spans="1:11" ht="14.5" customHeight="1" x14ac:dyDescent="0.35">
      <c r="A1568" t="s">
        <v>1598</v>
      </c>
      <c r="B1568">
        <v>1959</v>
      </c>
      <c r="C1568" t="s">
        <v>29</v>
      </c>
      <c r="D1568">
        <v>20</v>
      </c>
      <c r="E1568" s="7">
        <f t="shared" si="48"/>
        <v>21904</v>
      </c>
      <c r="F1568" s="7" t="str">
        <f t="shared" si="49"/>
        <v>63Years</v>
      </c>
      <c r="G1568">
        <v>0</v>
      </c>
      <c r="H1568" s="14">
        <v>13405.39</v>
      </c>
      <c r="I1568" t="s">
        <v>11</v>
      </c>
      <c r="J1568" t="s">
        <v>11</v>
      </c>
      <c r="K1568" t="s">
        <v>12</v>
      </c>
    </row>
    <row r="1569" spans="1:11" ht="14.5" customHeight="1" x14ac:dyDescent="0.35">
      <c r="A1569" t="s">
        <v>1599</v>
      </c>
      <c r="B1569">
        <v>1992</v>
      </c>
      <c r="C1569" t="s">
        <v>29</v>
      </c>
      <c r="D1569">
        <v>19</v>
      </c>
      <c r="E1569" s="7">
        <f t="shared" si="48"/>
        <v>33957</v>
      </c>
      <c r="F1569" s="7" t="str">
        <f t="shared" si="49"/>
        <v>30Years</v>
      </c>
      <c r="G1569">
        <v>0</v>
      </c>
      <c r="H1569" s="14">
        <v>13412.97</v>
      </c>
      <c r="I1569" t="s">
        <v>11</v>
      </c>
      <c r="J1569" t="s">
        <v>11</v>
      </c>
      <c r="K1569" t="s">
        <v>248</v>
      </c>
    </row>
    <row r="1570" spans="1:11" ht="14.5" customHeight="1" x14ac:dyDescent="0.35">
      <c r="A1570" t="s">
        <v>1600</v>
      </c>
      <c r="B1570">
        <v>1961</v>
      </c>
      <c r="C1570" t="s">
        <v>9</v>
      </c>
      <c r="D1570">
        <v>22</v>
      </c>
      <c r="E1570" s="7">
        <f t="shared" si="48"/>
        <v>22484</v>
      </c>
      <c r="F1570" s="7" t="str">
        <f t="shared" si="49"/>
        <v>61Years</v>
      </c>
      <c r="G1570">
        <v>0</v>
      </c>
      <c r="H1570" s="14">
        <v>13415.04</v>
      </c>
      <c r="I1570" t="s">
        <v>11</v>
      </c>
      <c r="J1570" t="s">
        <v>10</v>
      </c>
      <c r="K1570" t="s">
        <v>22</v>
      </c>
    </row>
    <row r="1571" spans="1:11" ht="14.5" customHeight="1" x14ac:dyDescent="0.35">
      <c r="A1571" t="s">
        <v>1601</v>
      </c>
      <c r="B1571">
        <v>1994</v>
      </c>
      <c r="C1571" t="s">
        <v>17</v>
      </c>
      <c r="D1571">
        <v>17</v>
      </c>
      <c r="E1571" s="7">
        <f t="shared" si="48"/>
        <v>34502</v>
      </c>
      <c r="F1571" s="7" t="str">
        <f t="shared" si="49"/>
        <v>28Years</v>
      </c>
      <c r="G1571">
        <v>0</v>
      </c>
      <c r="H1571" s="14">
        <v>13417.05</v>
      </c>
      <c r="I1571" t="s">
        <v>11</v>
      </c>
      <c r="J1571" t="s">
        <v>11</v>
      </c>
      <c r="K1571" t="s">
        <v>22</v>
      </c>
    </row>
    <row r="1572" spans="1:11" ht="14.5" customHeight="1" x14ac:dyDescent="0.35">
      <c r="A1572" t="s">
        <v>1602</v>
      </c>
      <c r="B1572">
        <v>1961</v>
      </c>
      <c r="C1572" t="s">
        <v>14</v>
      </c>
      <c r="D1572">
        <v>3</v>
      </c>
      <c r="E1572" s="7">
        <f t="shared" si="48"/>
        <v>22588</v>
      </c>
      <c r="F1572" s="7" t="str">
        <f t="shared" si="49"/>
        <v>61Years</v>
      </c>
      <c r="G1572">
        <v>0</v>
      </c>
      <c r="H1572" s="14">
        <v>13429.04</v>
      </c>
      <c r="I1572" t="s">
        <v>11</v>
      </c>
      <c r="J1572" t="s">
        <v>11</v>
      </c>
      <c r="K1572" t="s">
        <v>22</v>
      </c>
    </row>
    <row r="1573" spans="1:11" ht="14.5" customHeight="1" x14ac:dyDescent="0.35">
      <c r="A1573" t="s">
        <v>1603</v>
      </c>
      <c r="B1573">
        <v>1966</v>
      </c>
      <c r="C1573" t="s">
        <v>14</v>
      </c>
      <c r="D1573">
        <v>14</v>
      </c>
      <c r="E1573" s="7">
        <f t="shared" si="48"/>
        <v>24425</v>
      </c>
      <c r="F1573" s="7" t="str">
        <f t="shared" si="49"/>
        <v>56Years</v>
      </c>
      <c r="G1573">
        <v>3</v>
      </c>
      <c r="H1573" s="14">
        <v>13430.27</v>
      </c>
      <c r="I1573" t="s">
        <v>11</v>
      </c>
      <c r="J1573" t="s">
        <v>11</v>
      </c>
      <c r="K1573" t="s">
        <v>246</v>
      </c>
    </row>
    <row r="1574" spans="1:11" ht="14.5" customHeight="1" x14ac:dyDescent="0.35">
      <c r="A1574" t="s">
        <v>1604</v>
      </c>
      <c r="B1574">
        <v>1975</v>
      </c>
      <c r="C1574" t="s">
        <v>17</v>
      </c>
      <c r="D1574">
        <v>29</v>
      </c>
      <c r="E1574" s="7">
        <f t="shared" si="48"/>
        <v>27574</v>
      </c>
      <c r="F1574" s="7" t="str">
        <f t="shared" si="49"/>
        <v>47Years</v>
      </c>
      <c r="G1574">
        <v>1</v>
      </c>
      <c r="H1574" s="14">
        <v>13440.7</v>
      </c>
      <c r="I1574" t="s">
        <v>11</v>
      </c>
      <c r="J1574" t="s">
        <v>10</v>
      </c>
      <c r="K1574" t="s">
        <v>22</v>
      </c>
    </row>
    <row r="1575" spans="1:11" ht="14.5" customHeight="1" x14ac:dyDescent="0.35">
      <c r="A1575" t="s">
        <v>1605</v>
      </c>
      <c r="B1575">
        <v>1960</v>
      </c>
      <c r="C1575" t="s">
        <v>34</v>
      </c>
      <c r="D1575">
        <v>13</v>
      </c>
      <c r="E1575" s="7">
        <f t="shared" si="48"/>
        <v>22141</v>
      </c>
      <c r="F1575" s="7" t="str">
        <f t="shared" si="49"/>
        <v>62Years</v>
      </c>
      <c r="G1575">
        <v>0</v>
      </c>
      <c r="H1575" s="14">
        <v>13451.12</v>
      </c>
      <c r="I1575" t="s">
        <v>11</v>
      </c>
      <c r="J1575" t="s">
        <v>15</v>
      </c>
      <c r="K1575" t="s">
        <v>41</v>
      </c>
    </row>
    <row r="1576" spans="1:11" ht="14.5" customHeight="1" x14ac:dyDescent="0.35">
      <c r="A1576" t="s">
        <v>1606</v>
      </c>
      <c r="B1576">
        <v>1960</v>
      </c>
      <c r="C1576" t="s">
        <v>9</v>
      </c>
      <c r="D1576">
        <v>11</v>
      </c>
      <c r="E1576" s="7">
        <f t="shared" si="48"/>
        <v>22108</v>
      </c>
      <c r="F1576" s="7" t="str">
        <f t="shared" si="49"/>
        <v>62Years</v>
      </c>
      <c r="G1576">
        <v>0</v>
      </c>
      <c r="H1576" s="14">
        <v>13457.96</v>
      </c>
      <c r="I1576" t="s">
        <v>11</v>
      </c>
      <c r="J1576" t="s">
        <v>15</v>
      </c>
      <c r="K1576" t="s">
        <v>12</v>
      </c>
    </row>
    <row r="1577" spans="1:11" ht="14.5" customHeight="1" x14ac:dyDescent="0.35">
      <c r="A1577" t="s">
        <v>1607</v>
      </c>
      <c r="B1577">
        <v>1960</v>
      </c>
      <c r="C1577" t="s">
        <v>29</v>
      </c>
      <c r="D1577">
        <v>16</v>
      </c>
      <c r="E1577" s="7">
        <f t="shared" si="48"/>
        <v>22266</v>
      </c>
      <c r="F1577" s="7" t="str">
        <f t="shared" si="49"/>
        <v>62Years</v>
      </c>
      <c r="G1577">
        <v>0</v>
      </c>
      <c r="H1577" s="14">
        <v>13462.52</v>
      </c>
      <c r="I1577" t="s">
        <v>11</v>
      </c>
      <c r="J1577" t="s">
        <v>10</v>
      </c>
      <c r="K1577" t="s">
        <v>41</v>
      </c>
    </row>
    <row r="1578" spans="1:11" ht="14.5" customHeight="1" x14ac:dyDescent="0.35">
      <c r="A1578" t="s">
        <v>1608</v>
      </c>
      <c r="B1578">
        <v>1985</v>
      </c>
      <c r="C1578" t="s">
        <v>34</v>
      </c>
      <c r="D1578">
        <v>19</v>
      </c>
      <c r="E1578" s="7">
        <f t="shared" si="48"/>
        <v>31278</v>
      </c>
      <c r="F1578" s="7" t="str">
        <f t="shared" si="49"/>
        <v>37Years</v>
      </c>
      <c r="G1578">
        <v>3</v>
      </c>
      <c r="H1578" s="14">
        <v>13465.8</v>
      </c>
      <c r="I1578" t="s">
        <v>11</v>
      </c>
      <c r="J1578" t="s">
        <v>15</v>
      </c>
      <c r="K1578" t="s">
        <v>22</v>
      </c>
    </row>
    <row r="1579" spans="1:11" ht="14.5" customHeight="1" x14ac:dyDescent="0.35">
      <c r="A1579" t="s">
        <v>1609</v>
      </c>
      <c r="B1579">
        <v>1960</v>
      </c>
      <c r="C1579" t="s">
        <v>9</v>
      </c>
      <c r="D1579">
        <v>28</v>
      </c>
      <c r="E1579" s="7">
        <f t="shared" si="48"/>
        <v>22125</v>
      </c>
      <c r="F1579" s="7" t="str">
        <f t="shared" si="49"/>
        <v>62Years</v>
      </c>
      <c r="G1579">
        <v>0</v>
      </c>
      <c r="H1579" s="14">
        <v>13470.8</v>
      </c>
      <c r="I1579" t="s">
        <v>11</v>
      </c>
      <c r="J1579" t="s">
        <v>10</v>
      </c>
      <c r="K1579" t="s">
        <v>12</v>
      </c>
    </row>
    <row r="1580" spans="1:11" ht="14.5" customHeight="1" x14ac:dyDescent="0.35">
      <c r="A1580" t="s">
        <v>1610</v>
      </c>
      <c r="B1580">
        <v>1960</v>
      </c>
      <c r="C1580" t="s">
        <v>9</v>
      </c>
      <c r="D1580">
        <v>24</v>
      </c>
      <c r="E1580" s="7">
        <f t="shared" si="48"/>
        <v>22121</v>
      </c>
      <c r="F1580" s="7" t="str">
        <f t="shared" si="49"/>
        <v>62Years</v>
      </c>
      <c r="G1580">
        <v>0</v>
      </c>
      <c r="H1580" s="14">
        <v>13470.86</v>
      </c>
      <c r="I1580" t="s">
        <v>11</v>
      </c>
      <c r="J1580" t="s">
        <v>11</v>
      </c>
      <c r="K1580" t="s">
        <v>41</v>
      </c>
    </row>
    <row r="1581" spans="1:11" ht="14.5" customHeight="1" x14ac:dyDescent="0.35">
      <c r="A1581" t="s">
        <v>1611</v>
      </c>
      <c r="B1581">
        <v>1975</v>
      </c>
      <c r="C1581" t="s">
        <v>34</v>
      </c>
      <c r="D1581">
        <v>7</v>
      </c>
      <c r="E1581" s="7">
        <f t="shared" si="48"/>
        <v>27613</v>
      </c>
      <c r="F1581" s="7" t="str">
        <f t="shared" si="49"/>
        <v>47Years</v>
      </c>
      <c r="G1581">
        <v>1</v>
      </c>
      <c r="H1581" s="14">
        <v>13472.19</v>
      </c>
      <c r="I1581" t="s">
        <v>11</v>
      </c>
      <c r="J1581" t="s">
        <v>10</v>
      </c>
      <c r="K1581" t="s">
        <v>22</v>
      </c>
    </row>
    <row r="1582" spans="1:11" ht="14.5" customHeight="1" x14ac:dyDescent="0.35">
      <c r="A1582" t="s">
        <v>1612</v>
      </c>
      <c r="B1582">
        <v>1990</v>
      </c>
      <c r="C1582" t="s">
        <v>34</v>
      </c>
      <c r="D1582">
        <v>30</v>
      </c>
      <c r="E1582" s="7">
        <f t="shared" si="48"/>
        <v>33115</v>
      </c>
      <c r="F1582" s="7" t="str">
        <f t="shared" si="49"/>
        <v>32Years</v>
      </c>
      <c r="G1582">
        <v>3</v>
      </c>
      <c r="H1582" s="14">
        <v>13480.83</v>
      </c>
      <c r="I1582" t="s">
        <v>11</v>
      </c>
      <c r="J1582" t="s">
        <v>10</v>
      </c>
      <c r="K1582" t="s">
        <v>248</v>
      </c>
    </row>
    <row r="1583" spans="1:11" ht="14.5" customHeight="1" x14ac:dyDescent="0.35">
      <c r="A1583" t="s">
        <v>1613</v>
      </c>
      <c r="B1583">
        <v>1963</v>
      </c>
      <c r="C1583" t="s">
        <v>36</v>
      </c>
      <c r="D1583">
        <v>14</v>
      </c>
      <c r="E1583" s="7">
        <f t="shared" si="48"/>
        <v>23298</v>
      </c>
      <c r="F1583" s="7" t="str">
        <f t="shared" si="49"/>
        <v>59Years</v>
      </c>
      <c r="G1583">
        <v>0</v>
      </c>
      <c r="H1583" s="14">
        <v>13511.28</v>
      </c>
      <c r="I1583" t="s">
        <v>11</v>
      </c>
      <c r="J1583" t="s">
        <v>15</v>
      </c>
      <c r="K1583" t="s">
        <v>22</v>
      </c>
    </row>
    <row r="1584" spans="1:11" ht="14.5" customHeight="1" x14ac:dyDescent="0.35">
      <c r="A1584" t="s">
        <v>1614</v>
      </c>
      <c r="B1584">
        <v>1960</v>
      </c>
      <c r="C1584" t="s">
        <v>9</v>
      </c>
      <c r="D1584">
        <v>11</v>
      </c>
      <c r="E1584" s="7">
        <f t="shared" si="48"/>
        <v>22108</v>
      </c>
      <c r="F1584" s="7" t="str">
        <f t="shared" si="49"/>
        <v>62Years</v>
      </c>
      <c r="G1584">
        <v>0</v>
      </c>
      <c r="H1584" s="14">
        <v>13555</v>
      </c>
      <c r="I1584" t="s">
        <v>11</v>
      </c>
      <c r="J1584" t="s">
        <v>11</v>
      </c>
      <c r="K1584" t="s">
        <v>355</v>
      </c>
    </row>
    <row r="1585" spans="1:11" ht="14.5" customHeight="1" x14ac:dyDescent="0.35">
      <c r="A1585" t="s">
        <v>1615</v>
      </c>
      <c r="B1585">
        <v>1968</v>
      </c>
      <c r="C1585" t="s">
        <v>9</v>
      </c>
      <c r="D1585">
        <v>15</v>
      </c>
      <c r="E1585" s="7">
        <f t="shared" si="48"/>
        <v>25034</v>
      </c>
      <c r="F1585" s="7" t="str">
        <f t="shared" si="49"/>
        <v>54Years</v>
      </c>
      <c r="G1585">
        <v>0</v>
      </c>
      <c r="H1585" s="14">
        <v>13566.04</v>
      </c>
      <c r="I1585" t="s">
        <v>11</v>
      </c>
      <c r="J1585" t="s">
        <v>11</v>
      </c>
      <c r="K1585" t="s">
        <v>534</v>
      </c>
    </row>
    <row r="1586" spans="1:11" ht="14.5" customHeight="1" x14ac:dyDescent="0.35">
      <c r="A1586" t="s">
        <v>1616</v>
      </c>
      <c r="B1586">
        <v>1992</v>
      </c>
      <c r="C1586" t="s">
        <v>34</v>
      </c>
      <c r="D1586">
        <v>14</v>
      </c>
      <c r="E1586" s="7">
        <f t="shared" si="48"/>
        <v>33830</v>
      </c>
      <c r="F1586" s="7" t="str">
        <f t="shared" si="49"/>
        <v>30Years</v>
      </c>
      <c r="G1586">
        <v>0</v>
      </c>
      <c r="H1586" s="14">
        <v>13588.17</v>
      </c>
      <c r="I1586" t="s">
        <v>11</v>
      </c>
      <c r="J1586" t="s">
        <v>15</v>
      </c>
      <c r="K1586" t="s">
        <v>22</v>
      </c>
    </row>
    <row r="1587" spans="1:11" ht="14.5" customHeight="1" x14ac:dyDescent="0.35">
      <c r="A1587" t="s">
        <v>1617</v>
      </c>
      <c r="B1587">
        <v>1964</v>
      </c>
      <c r="C1587" t="s">
        <v>19</v>
      </c>
      <c r="D1587">
        <v>10</v>
      </c>
      <c r="E1587" s="7">
        <f t="shared" si="48"/>
        <v>23630</v>
      </c>
      <c r="F1587" s="7" t="str">
        <f t="shared" si="49"/>
        <v>58Years</v>
      </c>
      <c r="G1587">
        <v>2</v>
      </c>
      <c r="H1587" s="14">
        <v>13607.37</v>
      </c>
      <c r="I1587" t="s">
        <v>11</v>
      </c>
      <c r="J1587" t="s">
        <v>15</v>
      </c>
      <c r="K1587" t="s">
        <v>246</v>
      </c>
    </row>
    <row r="1588" spans="1:11" ht="14.5" customHeight="1" x14ac:dyDescent="0.35">
      <c r="A1588" t="s">
        <v>1618</v>
      </c>
      <c r="B1588">
        <v>1961</v>
      </c>
      <c r="C1588" t="s">
        <v>14</v>
      </c>
      <c r="D1588">
        <v>18</v>
      </c>
      <c r="E1588" s="7">
        <f t="shared" si="48"/>
        <v>22603</v>
      </c>
      <c r="F1588" s="7" t="str">
        <f t="shared" si="49"/>
        <v>61Years</v>
      </c>
      <c r="G1588">
        <v>0</v>
      </c>
      <c r="H1588" s="14">
        <v>13616.36</v>
      </c>
      <c r="I1588" t="s">
        <v>11</v>
      </c>
      <c r="J1588" t="s">
        <v>11</v>
      </c>
      <c r="K1588" t="s">
        <v>246</v>
      </c>
    </row>
    <row r="1589" spans="1:11" ht="14.5" customHeight="1" x14ac:dyDescent="0.35">
      <c r="A1589" t="s">
        <v>1619</v>
      </c>
      <c r="B1589">
        <v>1969</v>
      </c>
      <c r="C1589" t="s">
        <v>9</v>
      </c>
      <c r="D1589">
        <v>26</v>
      </c>
      <c r="E1589" s="7">
        <f t="shared" si="48"/>
        <v>25410</v>
      </c>
      <c r="F1589" s="7" t="str">
        <f t="shared" si="49"/>
        <v>53Years</v>
      </c>
      <c r="G1589">
        <v>0</v>
      </c>
      <c r="H1589" s="14">
        <v>13622.01</v>
      </c>
      <c r="I1589" t="s">
        <v>11</v>
      </c>
      <c r="J1589" t="s">
        <v>11</v>
      </c>
      <c r="K1589" t="s">
        <v>22</v>
      </c>
    </row>
    <row r="1590" spans="1:11" ht="14.5" customHeight="1" x14ac:dyDescent="0.35">
      <c r="A1590" t="s">
        <v>1620</v>
      </c>
      <c r="B1590">
        <v>1961</v>
      </c>
      <c r="C1590" t="s">
        <v>29</v>
      </c>
      <c r="D1590">
        <v>24</v>
      </c>
      <c r="E1590" s="7">
        <f t="shared" si="48"/>
        <v>22639</v>
      </c>
      <c r="F1590" s="7" t="str">
        <f t="shared" si="49"/>
        <v>61Years</v>
      </c>
      <c r="G1590">
        <v>0</v>
      </c>
      <c r="H1590" s="14">
        <v>13635.64</v>
      </c>
      <c r="I1590" t="s">
        <v>11</v>
      </c>
      <c r="J1590" t="s">
        <v>11</v>
      </c>
      <c r="K1590" t="s">
        <v>246</v>
      </c>
    </row>
    <row r="1591" spans="1:11" ht="14.5" customHeight="1" x14ac:dyDescent="0.35">
      <c r="A1591" t="s">
        <v>1621</v>
      </c>
      <c r="B1591">
        <v>1984</v>
      </c>
      <c r="C1591" t="s">
        <v>9</v>
      </c>
      <c r="D1591">
        <v>20</v>
      </c>
      <c r="E1591" s="7">
        <f t="shared" si="48"/>
        <v>30883</v>
      </c>
      <c r="F1591" s="7" t="str">
        <f t="shared" si="49"/>
        <v>38Years</v>
      </c>
      <c r="G1591">
        <v>3</v>
      </c>
      <c r="H1591" s="14">
        <v>13638.06</v>
      </c>
      <c r="I1591" t="s">
        <v>11</v>
      </c>
      <c r="J1591" t="s">
        <v>11</v>
      </c>
      <c r="K1591" t="s">
        <v>248</v>
      </c>
    </row>
    <row r="1592" spans="1:11" ht="14.5" customHeight="1" x14ac:dyDescent="0.35">
      <c r="A1592" t="s">
        <v>1622</v>
      </c>
      <c r="B1592">
        <v>1963</v>
      </c>
      <c r="C1592" t="s">
        <v>34</v>
      </c>
      <c r="D1592">
        <v>4</v>
      </c>
      <c r="E1592" s="7">
        <f t="shared" si="48"/>
        <v>23227</v>
      </c>
      <c r="F1592" s="7" t="str">
        <f t="shared" si="49"/>
        <v>59Years</v>
      </c>
      <c r="G1592">
        <v>0</v>
      </c>
      <c r="H1592" s="14">
        <v>13677.68</v>
      </c>
      <c r="I1592" t="s">
        <v>11</v>
      </c>
      <c r="J1592" t="s">
        <v>10</v>
      </c>
      <c r="K1592" t="s">
        <v>299</v>
      </c>
    </row>
    <row r="1593" spans="1:11" ht="14.5" customHeight="1" x14ac:dyDescent="0.35">
      <c r="A1593" t="s">
        <v>1623</v>
      </c>
      <c r="B1593">
        <v>1985</v>
      </c>
      <c r="C1593" t="s">
        <v>19</v>
      </c>
      <c r="D1593">
        <v>14</v>
      </c>
      <c r="E1593" s="7">
        <f t="shared" si="48"/>
        <v>31304</v>
      </c>
      <c r="F1593" s="7" t="str">
        <f t="shared" si="49"/>
        <v>37Years</v>
      </c>
      <c r="G1593">
        <v>3</v>
      </c>
      <c r="H1593" s="14">
        <v>13685.51</v>
      </c>
      <c r="I1593" t="s">
        <v>11</v>
      </c>
      <c r="J1593" t="s">
        <v>15</v>
      </c>
      <c r="K1593" t="s">
        <v>534</v>
      </c>
    </row>
    <row r="1594" spans="1:11" ht="14.5" customHeight="1" x14ac:dyDescent="0.35">
      <c r="A1594" t="s">
        <v>1624</v>
      </c>
      <c r="B1594">
        <v>1986</v>
      </c>
      <c r="C1594" t="s">
        <v>14</v>
      </c>
      <c r="D1594">
        <v>24</v>
      </c>
      <c r="E1594" s="7">
        <f t="shared" si="48"/>
        <v>31740</v>
      </c>
      <c r="F1594" s="7" t="str">
        <f t="shared" si="49"/>
        <v>36Years</v>
      </c>
      <c r="G1594">
        <v>3</v>
      </c>
      <c r="H1594" s="14">
        <v>13714.55</v>
      </c>
      <c r="I1594" t="s">
        <v>11</v>
      </c>
      <c r="J1594" t="s">
        <v>10</v>
      </c>
      <c r="K1594" t="s">
        <v>248</v>
      </c>
    </row>
    <row r="1595" spans="1:11" ht="14.5" customHeight="1" x14ac:dyDescent="0.35">
      <c r="A1595" t="s">
        <v>1625</v>
      </c>
      <c r="B1595">
        <v>1981</v>
      </c>
      <c r="C1595" t="s">
        <v>34</v>
      </c>
      <c r="D1595">
        <v>2</v>
      </c>
      <c r="E1595" s="7">
        <f t="shared" si="48"/>
        <v>29800</v>
      </c>
      <c r="F1595" s="7" t="str">
        <f t="shared" si="49"/>
        <v>41Years</v>
      </c>
      <c r="G1595">
        <v>1</v>
      </c>
      <c r="H1595" s="14">
        <v>13725.47</v>
      </c>
      <c r="I1595" t="s">
        <v>11</v>
      </c>
      <c r="J1595" t="s">
        <v>10</v>
      </c>
      <c r="K1595" t="s">
        <v>246</v>
      </c>
    </row>
    <row r="1596" spans="1:11" ht="14.5" customHeight="1" x14ac:dyDescent="0.35">
      <c r="A1596" t="s">
        <v>1626</v>
      </c>
      <c r="B1596">
        <v>1985</v>
      </c>
      <c r="C1596" t="s">
        <v>34</v>
      </c>
      <c r="D1596">
        <v>29</v>
      </c>
      <c r="E1596" s="7">
        <f t="shared" si="48"/>
        <v>31288</v>
      </c>
      <c r="F1596" s="7" t="str">
        <f t="shared" si="49"/>
        <v>37Years</v>
      </c>
      <c r="G1596">
        <v>3</v>
      </c>
      <c r="H1596" s="14">
        <v>13726.21</v>
      </c>
      <c r="I1596" t="s">
        <v>11</v>
      </c>
      <c r="J1596" t="s">
        <v>11</v>
      </c>
      <c r="K1596" t="s">
        <v>534</v>
      </c>
    </row>
    <row r="1597" spans="1:11" ht="14.5" customHeight="1" x14ac:dyDescent="0.35">
      <c r="A1597" t="s">
        <v>1627</v>
      </c>
      <c r="B1597">
        <v>1969</v>
      </c>
      <c r="C1597" t="s">
        <v>36</v>
      </c>
      <c r="D1597">
        <v>23</v>
      </c>
      <c r="E1597" s="7">
        <f t="shared" si="48"/>
        <v>25499</v>
      </c>
      <c r="F1597" s="7" t="str">
        <f t="shared" si="49"/>
        <v>53Years</v>
      </c>
      <c r="G1597">
        <v>0</v>
      </c>
      <c r="H1597" s="14">
        <v>13746.74</v>
      </c>
      <c r="I1597" t="s">
        <v>11</v>
      </c>
      <c r="J1597" t="s">
        <v>10</v>
      </c>
      <c r="K1597" t="s">
        <v>534</v>
      </c>
    </row>
    <row r="1598" spans="1:11" ht="14.5" customHeight="1" x14ac:dyDescent="0.35">
      <c r="A1598" t="s">
        <v>1628</v>
      </c>
      <c r="B1598">
        <v>2004</v>
      </c>
      <c r="C1598" t="s">
        <v>9</v>
      </c>
      <c r="D1598">
        <v>16</v>
      </c>
      <c r="E1598" s="7">
        <f t="shared" si="48"/>
        <v>38184</v>
      </c>
      <c r="F1598" s="7" t="str">
        <f t="shared" si="49"/>
        <v>18Years</v>
      </c>
      <c r="G1598">
        <v>0</v>
      </c>
      <c r="H1598" s="14">
        <v>13747.87</v>
      </c>
      <c r="I1598" t="s">
        <v>11</v>
      </c>
      <c r="J1598" t="s">
        <v>10</v>
      </c>
      <c r="K1598" t="s">
        <v>169</v>
      </c>
    </row>
    <row r="1599" spans="1:11" ht="14.5" customHeight="1" x14ac:dyDescent="0.35">
      <c r="A1599" t="s">
        <v>1629</v>
      </c>
      <c r="B1599">
        <v>1959</v>
      </c>
      <c r="C1599" t="s">
        <v>34</v>
      </c>
      <c r="D1599">
        <v>6</v>
      </c>
      <c r="E1599" s="7">
        <f t="shared" si="48"/>
        <v>21768</v>
      </c>
      <c r="F1599" s="7" t="str">
        <f t="shared" si="49"/>
        <v>63Years</v>
      </c>
      <c r="G1599">
        <v>0</v>
      </c>
      <c r="H1599" s="14">
        <v>13770.1</v>
      </c>
      <c r="I1599" t="s">
        <v>11</v>
      </c>
      <c r="J1599" t="s">
        <v>15</v>
      </c>
      <c r="K1599" t="s">
        <v>22</v>
      </c>
    </row>
    <row r="1600" spans="1:11" ht="14.5" customHeight="1" x14ac:dyDescent="0.35">
      <c r="A1600" t="s">
        <v>1630</v>
      </c>
      <c r="B1600">
        <v>1966</v>
      </c>
      <c r="C1600" t="s">
        <v>14</v>
      </c>
      <c r="D1600">
        <v>10</v>
      </c>
      <c r="E1600" s="7">
        <f t="shared" si="48"/>
        <v>24421</v>
      </c>
      <c r="F1600" s="7" t="str">
        <f t="shared" si="49"/>
        <v>56Years</v>
      </c>
      <c r="G1600">
        <v>0</v>
      </c>
      <c r="H1600" s="14">
        <v>13801.61</v>
      </c>
      <c r="I1600" t="s">
        <v>11</v>
      </c>
      <c r="J1600" t="s">
        <v>11</v>
      </c>
      <c r="K1600" t="s">
        <v>534</v>
      </c>
    </row>
    <row r="1601" spans="1:11" ht="14.5" customHeight="1" x14ac:dyDescent="0.35">
      <c r="A1601" t="s">
        <v>1631</v>
      </c>
      <c r="B1601">
        <v>1986</v>
      </c>
      <c r="C1601" t="s">
        <v>29</v>
      </c>
      <c r="D1601">
        <v>8</v>
      </c>
      <c r="E1601" s="7">
        <f t="shared" si="48"/>
        <v>31754</v>
      </c>
      <c r="F1601" s="7" t="str">
        <f t="shared" si="49"/>
        <v>36Years</v>
      </c>
      <c r="G1601">
        <v>3</v>
      </c>
      <c r="H1601" s="14">
        <v>13819.49</v>
      </c>
      <c r="I1601" t="s">
        <v>11</v>
      </c>
      <c r="J1601" t="s">
        <v>10</v>
      </c>
      <c r="K1601" t="s">
        <v>22</v>
      </c>
    </row>
    <row r="1602" spans="1:11" ht="14.5" customHeight="1" x14ac:dyDescent="0.35">
      <c r="A1602" t="s">
        <v>1632</v>
      </c>
      <c r="B1602">
        <v>1958</v>
      </c>
      <c r="C1602" t="s">
        <v>14</v>
      </c>
      <c r="D1602">
        <v>25</v>
      </c>
      <c r="E1602" s="7">
        <f t="shared" si="48"/>
        <v>21514</v>
      </c>
      <c r="F1602" s="7" t="str">
        <f t="shared" si="49"/>
        <v>64Years</v>
      </c>
      <c r="G1602">
        <v>0</v>
      </c>
      <c r="H1602" s="14">
        <v>13822.8</v>
      </c>
      <c r="I1602" t="s">
        <v>11</v>
      </c>
      <c r="J1602" t="s">
        <v>11</v>
      </c>
      <c r="K1602" t="s">
        <v>41</v>
      </c>
    </row>
    <row r="1603" spans="1:11" ht="14.5" customHeight="1" x14ac:dyDescent="0.35">
      <c r="A1603" t="s">
        <v>1633</v>
      </c>
      <c r="B1603">
        <v>1958</v>
      </c>
      <c r="C1603" t="s">
        <v>29</v>
      </c>
      <c r="D1603">
        <v>10</v>
      </c>
      <c r="E1603" s="7">
        <f t="shared" ref="E1603:E1666" si="50">DATE(B1603,MONTH(1&amp;C1603),D1603)</f>
        <v>21529</v>
      </c>
      <c r="F1603" s="7" t="str">
        <f t="shared" ref="F1603:F1666" si="51">DATEDIF(E1603, "2023-6-8", "Y") &amp; "Years"</f>
        <v>64Years</v>
      </c>
      <c r="G1603">
        <v>0</v>
      </c>
      <c r="H1603" s="14">
        <v>13831.12</v>
      </c>
      <c r="I1603" t="s">
        <v>11</v>
      </c>
      <c r="J1603" t="s">
        <v>15</v>
      </c>
      <c r="K1603" t="s">
        <v>12</v>
      </c>
    </row>
    <row r="1604" spans="1:11" ht="14.5" customHeight="1" x14ac:dyDescent="0.35">
      <c r="A1604" t="s">
        <v>1634</v>
      </c>
      <c r="B1604">
        <v>2003</v>
      </c>
      <c r="C1604" t="s">
        <v>17</v>
      </c>
      <c r="D1604">
        <v>7</v>
      </c>
      <c r="E1604" s="7">
        <f t="shared" si="50"/>
        <v>37779</v>
      </c>
      <c r="F1604" s="7" t="str">
        <f t="shared" si="51"/>
        <v>20Years</v>
      </c>
      <c r="G1604">
        <v>0</v>
      </c>
      <c r="H1604" s="14">
        <v>13844.51</v>
      </c>
      <c r="I1604" t="s">
        <v>10</v>
      </c>
      <c r="J1604" t="s">
        <v>15</v>
      </c>
      <c r="K1604" t="s">
        <v>41</v>
      </c>
    </row>
    <row r="1605" spans="1:11" ht="14.5" customHeight="1" x14ac:dyDescent="0.35">
      <c r="A1605" t="s">
        <v>1635</v>
      </c>
      <c r="B1605">
        <v>1960</v>
      </c>
      <c r="C1605" t="s">
        <v>9</v>
      </c>
      <c r="D1605">
        <v>21</v>
      </c>
      <c r="E1605" s="7">
        <f t="shared" si="50"/>
        <v>22118</v>
      </c>
      <c r="F1605" s="7" t="str">
        <f t="shared" si="51"/>
        <v>62Years</v>
      </c>
      <c r="G1605">
        <v>0</v>
      </c>
      <c r="H1605" s="14">
        <v>13844.8</v>
      </c>
      <c r="I1605" t="s">
        <v>10</v>
      </c>
      <c r="J1605" t="s">
        <v>10</v>
      </c>
      <c r="K1605" t="s">
        <v>22</v>
      </c>
    </row>
    <row r="1606" spans="1:11" ht="14.5" customHeight="1" x14ac:dyDescent="0.35">
      <c r="A1606" t="s">
        <v>1636</v>
      </c>
      <c r="B1606">
        <v>1978</v>
      </c>
      <c r="C1606" t="s">
        <v>29</v>
      </c>
      <c r="D1606">
        <v>19</v>
      </c>
      <c r="E1606" s="7">
        <f t="shared" si="50"/>
        <v>28843</v>
      </c>
      <c r="F1606" s="7" t="str">
        <f t="shared" si="51"/>
        <v>44Years</v>
      </c>
      <c r="G1606">
        <v>2</v>
      </c>
      <c r="H1606" s="14">
        <v>13874.89</v>
      </c>
      <c r="I1606" t="s">
        <v>10</v>
      </c>
      <c r="J1606" t="s">
        <v>15</v>
      </c>
      <c r="K1606" t="s">
        <v>22</v>
      </c>
    </row>
    <row r="1607" spans="1:11" ht="14.5" customHeight="1" x14ac:dyDescent="0.35">
      <c r="A1607" t="s">
        <v>1637</v>
      </c>
      <c r="B1607">
        <v>1959</v>
      </c>
      <c r="C1607" t="s">
        <v>36</v>
      </c>
      <c r="D1607">
        <v>5</v>
      </c>
      <c r="E1607" s="7">
        <f t="shared" si="50"/>
        <v>21828</v>
      </c>
      <c r="F1607" s="7" t="str">
        <f t="shared" si="51"/>
        <v>63Years</v>
      </c>
      <c r="G1607">
        <v>0</v>
      </c>
      <c r="H1607" s="14">
        <v>13880.95</v>
      </c>
      <c r="I1607" t="s">
        <v>10</v>
      </c>
      <c r="J1607" t="s">
        <v>10</v>
      </c>
      <c r="K1607" t="s">
        <v>41</v>
      </c>
    </row>
    <row r="1608" spans="1:11" ht="14.5" customHeight="1" x14ac:dyDescent="0.35">
      <c r="A1608" t="s">
        <v>1638</v>
      </c>
      <c r="B1608">
        <v>1985</v>
      </c>
      <c r="C1608" t="s">
        <v>19</v>
      </c>
      <c r="D1608">
        <v>25</v>
      </c>
      <c r="E1608" s="7">
        <f t="shared" si="50"/>
        <v>31315</v>
      </c>
      <c r="F1608" s="7" t="str">
        <f t="shared" si="51"/>
        <v>37Years</v>
      </c>
      <c r="G1608">
        <v>3</v>
      </c>
      <c r="H1608" s="14">
        <v>13886.4</v>
      </c>
      <c r="I1608" t="s">
        <v>10</v>
      </c>
      <c r="J1608" t="s">
        <v>10</v>
      </c>
      <c r="K1608" t="s">
        <v>22</v>
      </c>
    </row>
    <row r="1609" spans="1:11" ht="14.5" customHeight="1" x14ac:dyDescent="0.35">
      <c r="A1609" t="s">
        <v>1639</v>
      </c>
      <c r="B1609">
        <v>1959</v>
      </c>
      <c r="C1609" t="s">
        <v>29</v>
      </c>
      <c r="D1609">
        <v>29</v>
      </c>
      <c r="E1609" s="7">
        <f t="shared" si="50"/>
        <v>21913</v>
      </c>
      <c r="F1609" s="7" t="str">
        <f t="shared" si="51"/>
        <v>63Years</v>
      </c>
      <c r="G1609">
        <v>0</v>
      </c>
      <c r="H1609" s="14">
        <v>13887.2</v>
      </c>
      <c r="I1609" t="s">
        <v>10</v>
      </c>
      <c r="J1609" t="s">
        <v>11</v>
      </c>
      <c r="K1609" t="s">
        <v>12</v>
      </c>
    </row>
    <row r="1610" spans="1:11" ht="14.5" customHeight="1" x14ac:dyDescent="0.35">
      <c r="A1610" t="s">
        <v>1640</v>
      </c>
      <c r="B1610">
        <v>1959</v>
      </c>
      <c r="C1610" t="s">
        <v>9</v>
      </c>
      <c r="D1610">
        <v>7</v>
      </c>
      <c r="E1610" s="7">
        <f t="shared" si="50"/>
        <v>21738</v>
      </c>
      <c r="F1610" s="7" t="str">
        <f t="shared" si="51"/>
        <v>63Years</v>
      </c>
      <c r="G1610">
        <v>0</v>
      </c>
      <c r="H1610" s="14">
        <v>13887.97</v>
      </c>
      <c r="I1610" t="s">
        <v>10</v>
      </c>
      <c r="J1610" t="s">
        <v>10</v>
      </c>
      <c r="K1610" t="s">
        <v>12</v>
      </c>
    </row>
    <row r="1611" spans="1:11" ht="14.5" customHeight="1" x14ac:dyDescent="0.35">
      <c r="A1611" t="s">
        <v>1641</v>
      </c>
      <c r="B1611">
        <v>1962</v>
      </c>
      <c r="C1611" t="s">
        <v>9</v>
      </c>
      <c r="D1611">
        <v>27</v>
      </c>
      <c r="E1611" s="7">
        <f t="shared" si="50"/>
        <v>22854</v>
      </c>
      <c r="F1611" s="7" t="str">
        <f t="shared" si="51"/>
        <v>60Years</v>
      </c>
      <c r="G1611">
        <v>3</v>
      </c>
      <c r="H1611" s="14">
        <v>13919.82</v>
      </c>
      <c r="I1611" t="s">
        <v>10</v>
      </c>
      <c r="J1611" t="s">
        <v>10</v>
      </c>
      <c r="K1611" t="s">
        <v>12</v>
      </c>
    </row>
    <row r="1612" spans="1:11" ht="14.5" customHeight="1" x14ac:dyDescent="0.35">
      <c r="A1612" t="s">
        <v>1642</v>
      </c>
      <c r="B1612">
        <v>1960</v>
      </c>
      <c r="C1612" t="s">
        <v>17</v>
      </c>
      <c r="D1612">
        <v>18</v>
      </c>
      <c r="E1612" s="7">
        <f t="shared" si="50"/>
        <v>22085</v>
      </c>
      <c r="F1612" s="7" t="str">
        <f t="shared" si="51"/>
        <v>62Years</v>
      </c>
      <c r="G1612">
        <v>1</v>
      </c>
      <c r="H1612" s="14">
        <v>13937.67</v>
      </c>
      <c r="I1612" t="s">
        <v>10</v>
      </c>
      <c r="J1612" t="s">
        <v>15</v>
      </c>
      <c r="K1612" t="s">
        <v>22</v>
      </c>
    </row>
    <row r="1613" spans="1:11" ht="14.5" customHeight="1" x14ac:dyDescent="0.35">
      <c r="A1613" t="s">
        <v>1643</v>
      </c>
      <c r="B1613">
        <v>1959</v>
      </c>
      <c r="C1613" t="s">
        <v>34</v>
      </c>
      <c r="D1613">
        <v>29</v>
      </c>
      <c r="E1613" s="7">
        <f t="shared" si="50"/>
        <v>21791</v>
      </c>
      <c r="F1613" s="7" t="str">
        <f t="shared" si="51"/>
        <v>63Years</v>
      </c>
      <c r="G1613">
        <v>0</v>
      </c>
      <c r="H1613" s="14">
        <v>13974.46</v>
      </c>
      <c r="I1613" t="s">
        <v>10</v>
      </c>
      <c r="J1613" t="s">
        <v>10</v>
      </c>
      <c r="K1613" t="s">
        <v>165</v>
      </c>
    </row>
    <row r="1614" spans="1:11" ht="14.5" customHeight="1" x14ac:dyDescent="0.35">
      <c r="A1614" t="s">
        <v>1644</v>
      </c>
      <c r="B1614">
        <v>1990</v>
      </c>
      <c r="C1614" t="s">
        <v>9</v>
      </c>
      <c r="D1614">
        <v>13</v>
      </c>
      <c r="E1614" s="7">
        <f t="shared" si="50"/>
        <v>33067</v>
      </c>
      <c r="F1614" s="7" t="str">
        <f t="shared" si="51"/>
        <v>32Years</v>
      </c>
      <c r="G1614">
        <v>3</v>
      </c>
      <c r="H1614" s="14">
        <v>13979.45</v>
      </c>
      <c r="I1614" t="s">
        <v>10</v>
      </c>
      <c r="J1614" t="s">
        <v>15</v>
      </c>
      <c r="K1614" t="s">
        <v>248</v>
      </c>
    </row>
    <row r="1615" spans="1:11" ht="14.5" customHeight="1" x14ac:dyDescent="0.35">
      <c r="A1615" t="s">
        <v>1645</v>
      </c>
      <c r="B1615">
        <v>1959</v>
      </c>
      <c r="C1615" t="s">
        <v>19</v>
      </c>
      <c r="D1615">
        <v>6</v>
      </c>
      <c r="E1615" s="7">
        <f t="shared" si="50"/>
        <v>21799</v>
      </c>
      <c r="F1615" s="7" t="str">
        <f t="shared" si="51"/>
        <v>63Years</v>
      </c>
      <c r="G1615">
        <v>0</v>
      </c>
      <c r="H1615" s="14">
        <v>13981.85</v>
      </c>
      <c r="I1615" t="s">
        <v>10</v>
      </c>
      <c r="J1615" t="s">
        <v>15</v>
      </c>
      <c r="K1615" t="s">
        <v>167</v>
      </c>
    </row>
    <row r="1616" spans="1:11" ht="14.5" customHeight="1" x14ac:dyDescent="0.35">
      <c r="A1616" t="s">
        <v>1646</v>
      </c>
      <c r="B1616">
        <v>1963</v>
      </c>
      <c r="C1616" t="s">
        <v>29</v>
      </c>
      <c r="D1616">
        <v>23</v>
      </c>
      <c r="E1616" s="7">
        <f t="shared" si="50"/>
        <v>23368</v>
      </c>
      <c r="F1616" s="7" t="str">
        <f t="shared" si="51"/>
        <v>59Years</v>
      </c>
      <c r="G1616">
        <v>3</v>
      </c>
      <c r="H1616" s="14">
        <v>14001.13</v>
      </c>
      <c r="I1616" t="s">
        <v>10</v>
      </c>
      <c r="J1616" t="s">
        <v>15</v>
      </c>
      <c r="K1616" t="s">
        <v>12</v>
      </c>
    </row>
    <row r="1617" spans="1:11" ht="14.5" customHeight="1" x14ac:dyDescent="0.35">
      <c r="A1617" t="s">
        <v>1647</v>
      </c>
      <c r="B1617">
        <v>1963</v>
      </c>
      <c r="C1617" t="s">
        <v>9</v>
      </c>
      <c r="D1617">
        <v>6</v>
      </c>
      <c r="E1617" s="7">
        <f t="shared" si="50"/>
        <v>23198</v>
      </c>
      <c r="F1617" s="7" t="str">
        <f t="shared" si="51"/>
        <v>59Years</v>
      </c>
      <c r="G1617">
        <v>3</v>
      </c>
      <c r="H1617" s="14">
        <v>14001.29</v>
      </c>
      <c r="I1617" t="s">
        <v>10</v>
      </c>
      <c r="J1617" t="s">
        <v>10</v>
      </c>
      <c r="K1617" t="s">
        <v>12</v>
      </c>
    </row>
    <row r="1618" spans="1:11" ht="14.5" customHeight="1" x14ac:dyDescent="0.35">
      <c r="A1618" t="s">
        <v>1648</v>
      </c>
      <c r="B1618">
        <v>1963</v>
      </c>
      <c r="C1618" t="s">
        <v>9</v>
      </c>
      <c r="D1618">
        <v>8</v>
      </c>
      <c r="E1618" s="7">
        <f t="shared" si="50"/>
        <v>23200</v>
      </c>
      <c r="F1618" s="7" t="str">
        <f t="shared" si="51"/>
        <v>59Years</v>
      </c>
      <c r="G1618">
        <v>3</v>
      </c>
      <c r="H1618" s="14">
        <v>14007.22</v>
      </c>
      <c r="I1618" t="s">
        <v>10</v>
      </c>
      <c r="J1618" t="s">
        <v>11</v>
      </c>
      <c r="K1618" t="s">
        <v>41</v>
      </c>
    </row>
    <row r="1619" spans="1:11" ht="14.5" customHeight="1" x14ac:dyDescent="0.35">
      <c r="A1619" t="s">
        <v>1649</v>
      </c>
      <c r="B1619">
        <v>1960</v>
      </c>
      <c r="C1619" t="s">
        <v>14</v>
      </c>
      <c r="D1619">
        <v>8</v>
      </c>
      <c r="E1619" s="7">
        <f t="shared" si="50"/>
        <v>22228</v>
      </c>
      <c r="F1619" s="7" t="str">
        <f t="shared" si="51"/>
        <v>62Years</v>
      </c>
      <c r="G1619">
        <v>0</v>
      </c>
      <c r="H1619" s="14">
        <v>14043.48</v>
      </c>
      <c r="I1619" t="s">
        <v>10</v>
      </c>
      <c r="J1619" t="s">
        <v>11</v>
      </c>
      <c r="K1619" t="s">
        <v>246</v>
      </c>
    </row>
    <row r="1620" spans="1:11" ht="14.5" customHeight="1" x14ac:dyDescent="0.35">
      <c r="A1620" t="s">
        <v>1650</v>
      </c>
      <c r="B1620">
        <v>1991</v>
      </c>
      <c r="C1620" t="s">
        <v>19</v>
      </c>
      <c r="D1620">
        <v>12</v>
      </c>
      <c r="E1620" s="7">
        <f t="shared" si="50"/>
        <v>33493</v>
      </c>
      <c r="F1620" s="7" t="str">
        <f t="shared" si="51"/>
        <v>31Years</v>
      </c>
      <c r="G1620">
        <v>3</v>
      </c>
      <c r="H1620" s="14">
        <v>14081.93</v>
      </c>
      <c r="I1620" t="s">
        <v>10</v>
      </c>
      <c r="J1620" t="s">
        <v>11</v>
      </c>
      <c r="K1620" t="s">
        <v>22</v>
      </c>
    </row>
    <row r="1621" spans="1:11" ht="14.5" customHeight="1" x14ac:dyDescent="0.35">
      <c r="A1621" t="s">
        <v>1651</v>
      </c>
      <c r="B1621">
        <v>1976</v>
      </c>
      <c r="C1621" t="s">
        <v>19</v>
      </c>
      <c r="D1621">
        <v>26</v>
      </c>
      <c r="E1621" s="7">
        <f t="shared" si="50"/>
        <v>28029</v>
      </c>
      <c r="F1621" s="7" t="str">
        <f t="shared" si="51"/>
        <v>46Years</v>
      </c>
      <c r="G1621">
        <v>2</v>
      </c>
      <c r="H1621" s="14">
        <v>14098.07</v>
      </c>
      <c r="I1621" t="s">
        <v>10</v>
      </c>
      <c r="J1621" t="s">
        <v>11</v>
      </c>
      <c r="K1621" t="s">
        <v>248</v>
      </c>
    </row>
    <row r="1622" spans="1:11" ht="14.5" customHeight="1" x14ac:dyDescent="0.35">
      <c r="A1622" t="s">
        <v>1652</v>
      </c>
      <c r="B1622">
        <v>1961</v>
      </c>
      <c r="C1622" t="s">
        <v>17</v>
      </c>
      <c r="D1622">
        <v>14</v>
      </c>
      <c r="E1622" s="7">
        <f t="shared" si="50"/>
        <v>22446</v>
      </c>
      <c r="F1622" s="7" t="str">
        <f t="shared" si="51"/>
        <v>61Years</v>
      </c>
      <c r="G1622">
        <v>2</v>
      </c>
      <c r="H1622" s="14">
        <v>14119.62</v>
      </c>
      <c r="I1622" t="s">
        <v>10</v>
      </c>
      <c r="J1622" t="s">
        <v>15</v>
      </c>
      <c r="K1622" t="s">
        <v>22</v>
      </c>
    </row>
    <row r="1623" spans="1:11" ht="14.5" customHeight="1" x14ac:dyDescent="0.35">
      <c r="A1623" t="s">
        <v>1653</v>
      </c>
      <c r="B1623">
        <v>2004</v>
      </c>
      <c r="C1623" t="s">
        <v>9</v>
      </c>
      <c r="D1623">
        <v>6</v>
      </c>
      <c r="E1623" s="7">
        <f t="shared" si="50"/>
        <v>38174</v>
      </c>
      <c r="F1623" s="7" t="str">
        <f t="shared" si="51"/>
        <v>18Years</v>
      </c>
      <c r="G1623">
        <v>0</v>
      </c>
      <c r="H1623" s="14">
        <v>14133.04</v>
      </c>
      <c r="I1623" t="s">
        <v>10</v>
      </c>
      <c r="J1623" t="s">
        <v>11</v>
      </c>
      <c r="K1623" t="s">
        <v>12</v>
      </c>
    </row>
    <row r="1624" spans="1:11" ht="14.5" customHeight="1" x14ac:dyDescent="0.35">
      <c r="A1624" t="s">
        <v>1654</v>
      </c>
      <c r="B1624">
        <v>1984</v>
      </c>
      <c r="C1624" t="s">
        <v>9</v>
      </c>
      <c r="D1624">
        <v>7</v>
      </c>
      <c r="E1624" s="7">
        <f t="shared" si="50"/>
        <v>30870</v>
      </c>
      <c r="F1624" s="7" t="str">
        <f t="shared" si="51"/>
        <v>38Years</v>
      </c>
      <c r="G1624">
        <v>3</v>
      </c>
      <c r="H1624" s="14">
        <v>14152.46</v>
      </c>
      <c r="I1624" t="s">
        <v>10</v>
      </c>
      <c r="J1624" t="s">
        <v>15</v>
      </c>
      <c r="K1624" t="s">
        <v>22</v>
      </c>
    </row>
    <row r="1625" spans="1:11" ht="14.5" customHeight="1" x14ac:dyDescent="0.35">
      <c r="A1625" t="s">
        <v>1655</v>
      </c>
      <c r="B1625">
        <v>1968</v>
      </c>
      <c r="C1625" t="s">
        <v>29</v>
      </c>
      <c r="D1625">
        <v>25</v>
      </c>
      <c r="E1625" s="7">
        <f t="shared" si="50"/>
        <v>25197</v>
      </c>
      <c r="F1625" s="7" t="str">
        <f t="shared" si="51"/>
        <v>54Years</v>
      </c>
      <c r="G1625">
        <v>0</v>
      </c>
      <c r="H1625" s="14">
        <v>14193.55</v>
      </c>
      <c r="I1625" t="s">
        <v>10</v>
      </c>
      <c r="J1625" t="s">
        <v>15</v>
      </c>
      <c r="K1625" t="s">
        <v>534</v>
      </c>
    </row>
    <row r="1626" spans="1:11" ht="14.5" customHeight="1" x14ac:dyDescent="0.35">
      <c r="A1626" t="s">
        <v>1656</v>
      </c>
      <c r="B1626">
        <v>1983</v>
      </c>
      <c r="C1626" t="s">
        <v>14</v>
      </c>
      <c r="D1626">
        <v>17</v>
      </c>
      <c r="E1626" s="7">
        <f t="shared" si="50"/>
        <v>30637</v>
      </c>
      <c r="F1626" s="7" t="str">
        <f t="shared" si="51"/>
        <v>39Years</v>
      </c>
      <c r="G1626">
        <v>3</v>
      </c>
      <c r="H1626" s="14">
        <v>14209.4</v>
      </c>
      <c r="I1626" t="s">
        <v>10</v>
      </c>
      <c r="J1626" t="s">
        <v>15</v>
      </c>
      <c r="K1626" t="s">
        <v>534</v>
      </c>
    </row>
    <row r="1627" spans="1:11" ht="14.5" customHeight="1" x14ac:dyDescent="0.35">
      <c r="A1627" t="s">
        <v>1657</v>
      </c>
      <c r="B1627">
        <v>1958</v>
      </c>
      <c r="C1627" t="s">
        <v>19</v>
      </c>
      <c r="D1627">
        <v>21</v>
      </c>
      <c r="E1627" s="7">
        <f t="shared" si="50"/>
        <v>21449</v>
      </c>
      <c r="F1627" s="7" t="str">
        <f t="shared" si="51"/>
        <v>64Years</v>
      </c>
      <c r="G1627">
        <v>0</v>
      </c>
      <c r="H1627" s="14">
        <v>14210.54</v>
      </c>
      <c r="I1627" t="s">
        <v>10</v>
      </c>
      <c r="J1627" t="s">
        <v>10</v>
      </c>
      <c r="K1627" t="s">
        <v>22</v>
      </c>
    </row>
    <row r="1628" spans="1:11" ht="14.5" customHeight="1" x14ac:dyDescent="0.35">
      <c r="A1628" t="s">
        <v>1658</v>
      </c>
      <c r="B1628">
        <v>1961</v>
      </c>
      <c r="C1628" t="s">
        <v>19</v>
      </c>
      <c r="D1628">
        <v>25</v>
      </c>
      <c r="E1628" s="7">
        <f t="shared" si="50"/>
        <v>22549</v>
      </c>
      <c r="F1628" s="7" t="str">
        <f t="shared" si="51"/>
        <v>61Years</v>
      </c>
      <c r="G1628">
        <v>2</v>
      </c>
      <c r="H1628" s="14">
        <v>14235.07</v>
      </c>
      <c r="I1628" t="s">
        <v>10</v>
      </c>
      <c r="J1628" t="s">
        <v>15</v>
      </c>
      <c r="K1628" t="s">
        <v>41</v>
      </c>
    </row>
    <row r="1629" spans="1:11" ht="14.5" customHeight="1" x14ac:dyDescent="0.35">
      <c r="A1629" t="s">
        <v>1659</v>
      </c>
      <c r="B1629">
        <v>1959</v>
      </c>
      <c r="C1629" t="s">
        <v>36</v>
      </c>
      <c r="D1629">
        <v>10</v>
      </c>
      <c r="E1629" s="7">
        <f t="shared" si="50"/>
        <v>21833</v>
      </c>
      <c r="F1629" s="7" t="str">
        <f t="shared" si="51"/>
        <v>63Years</v>
      </c>
      <c r="G1629">
        <v>0</v>
      </c>
      <c r="H1629" s="14">
        <v>14254.61</v>
      </c>
      <c r="I1629" t="s">
        <v>10</v>
      </c>
      <c r="J1629" t="s">
        <v>15</v>
      </c>
      <c r="K1629" t="s">
        <v>22</v>
      </c>
    </row>
    <row r="1630" spans="1:11" ht="14.5" customHeight="1" x14ac:dyDescent="0.35">
      <c r="A1630" t="s">
        <v>1660</v>
      </c>
      <c r="B1630">
        <v>1959</v>
      </c>
      <c r="C1630" t="s">
        <v>14</v>
      </c>
      <c r="D1630">
        <v>8</v>
      </c>
      <c r="E1630" s="7">
        <f t="shared" si="50"/>
        <v>21862</v>
      </c>
      <c r="F1630" s="7" t="str">
        <f t="shared" si="51"/>
        <v>63Years</v>
      </c>
      <c r="G1630">
        <v>0</v>
      </c>
      <c r="H1630" s="14">
        <v>14256.19</v>
      </c>
      <c r="I1630" t="s">
        <v>10</v>
      </c>
      <c r="J1630" t="s">
        <v>11</v>
      </c>
      <c r="K1630" t="s">
        <v>22</v>
      </c>
    </row>
    <row r="1631" spans="1:11" ht="14.5" customHeight="1" x14ac:dyDescent="0.35">
      <c r="A1631" t="s">
        <v>1661</v>
      </c>
      <c r="B1631">
        <v>1974</v>
      </c>
      <c r="C1631" t="s">
        <v>29</v>
      </c>
      <c r="D1631">
        <v>26</v>
      </c>
      <c r="E1631" s="7">
        <f t="shared" si="50"/>
        <v>27389</v>
      </c>
      <c r="F1631" s="7" t="str">
        <f t="shared" si="51"/>
        <v>48Years</v>
      </c>
      <c r="G1631">
        <v>0</v>
      </c>
      <c r="H1631" s="14">
        <v>14256.79</v>
      </c>
      <c r="I1631" t="s">
        <v>10</v>
      </c>
      <c r="J1631" t="s">
        <v>10</v>
      </c>
      <c r="K1631" t="s">
        <v>534</v>
      </c>
    </row>
    <row r="1632" spans="1:11" ht="14.5" customHeight="1" x14ac:dyDescent="0.35">
      <c r="A1632" t="s">
        <v>1662</v>
      </c>
      <c r="B1632">
        <v>1972</v>
      </c>
      <c r="C1632" t="s">
        <v>9</v>
      </c>
      <c r="D1632">
        <v>13</v>
      </c>
      <c r="E1632" s="7">
        <f t="shared" si="50"/>
        <v>26493</v>
      </c>
      <c r="F1632" s="7" t="str">
        <f t="shared" si="51"/>
        <v>50Years</v>
      </c>
      <c r="G1632">
        <v>0</v>
      </c>
      <c r="H1632" s="14">
        <v>14258.33</v>
      </c>
      <c r="I1632" t="s">
        <v>10</v>
      </c>
      <c r="J1632" t="s">
        <v>10</v>
      </c>
      <c r="K1632" t="s">
        <v>534</v>
      </c>
    </row>
    <row r="1633" spans="1:11" ht="14.5" customHeight="1" x14ac:dyDescent="0.35">
      <c r="A1633" t="s">
        <v>1663</v>
      </c>
      <c r="B1633">
        <v>2004</v>
      </c>
      <c r="C1633" t="s">
        <v>19</v>
      </c>
      <c r="D1633">
        <v>6</v>
      </c>
      <c r="E1633" s="7">
        <f t="shared" si="50"/>
        <v>38236</v>
      </c>
      <c r="F1633" s="7" t="str">
        <f t="shared" si="51"/>
        <v>18Years</v>
      </c>
      <c r="G1633">
        <v>0</v>
      </c>
      <c r="H1633" s="14">
        <v>14283.46</v>
      </c>
      <c r="I1633" t="s">
        <v>10</v>
      </c>
      <c r="J1633" t="s">
        <v>10</v>
      </c>
      <c r="K1633" t="s">
        <v>246</v>
      </c>
    </row>
    <row r="1634" spans="1:11" ht="14.5" customHeight="1" x14ac:dyDescent="0.35">
      <c r="A1634" t="s">
        <v>1664</v>
      </c>
      <c r="B1634">
        <v>1968</v>
      </c>
      <c r="C1634" t="s">
        <v>29</v>
      </c>
      <c r="D1634">
        <v>15</v>
      </c>
      <c r="E1634" s="7">
        <f t="shared" si="50"/>
        <v>25187</v>
      </c>
      <c r="F1634" s="7" t="str">
        <f t="shared" si="51"/>
        <v>54Years</v>
      </c>
      <c r="G1634">
        <v>0</v>
      </c>
      <c r="H1634" s="14">
        <v>14285.9</v>
      </c>
      <c r="I1634" t="s">
        <v>10</v>
      </c>
      <c r="J1634" t="s">
        <v>11</v>
      </c>
      <c r="K1634" t="s">
        <v>22</v>
      </c>
    </row>
    <row r="1635" spans="1:11" ht="14.5" customHeight="1" x14ac:dyDescent="0.35">
      <c r="A1635" t="s">
        <v>1665</v>
      </c>
      <c r="B1635">
        <v>1958</v>
      </c>
      <c r="C1635" t="s">
        <v>36</v>
      </c>
      <c r="D1635">
        <v>15</v>
      </c>
      <c r="E1635" s="7">
        <f t="shared" si="50"/>
        <v>21473</v>
      </c>
      <c r="F1635" s="7" t="str">
        <f t="shared" si="51"/>
        <v>64Years</v>
      </c>
      <c r="G1635">
        <v>0</v>
      </c>
      <c r="H1635" s="14">
        <v>14313.85</v>
      </c>
      <c r="I1635" t="s">
        <v>10</v>
      </c>
      <c r="J1635" t="s">
        <v>11</v>
      </c>
      <c r="K1635" t="s">
        <v>12</v>
      </c>
    </row>
    <row r="1636" spans="1:11" ht="14.5" customHeight="1" x14ac:dyDescent="0.35">
      <c r="A1636" t="s">
        <v>1666</v>
      </c>
      <c r="B1636">
        <v>1958</v>
      </c>
      <c r="C1636" t="s">
        <v>9</v>
      </c>
      <c r="D1636">
        <v>10</v>
      </c>
      <c r="E1636" s="7">
        <f t="shared" si="50"/>
        <v>21376</v>
      </c>
      <c r="F1636" s="7" t="str">
        <f t="shared" si="51"/>
        <v>64Years</v>
      </c>
      <c r="G1636">
        <v>0</v>
      </c>
      <c r="H1636" s="14">
        <v>14319.03</v>
      </c>
      <c r="I1636" t="s">
        <v>10</v>
      </c>
      <c r="J1636" t="s">
        <v>10</v>
      </c>
      <c r="K1636" t="s">
        <v>41</v>
      </c>
    </row>
    <row r="1637" spans="1:11" ht="14.5" customHeight="1" x14ac:dyDescent="0.35">
      <c r="A1637" t="s">
        <v>1667</v>
      </c>
      <c r="B1637">
        <v>1969</v>
      </c>
      <c r="C1637" t="s">
        <v>19</v>
      </c>
      <c r="D1637">
        <v>26</v>
      </c>
      <c r="E1637" s="7">
        <f t="shared" si="50"/>
        <v>25472</v>
      </c>
      <c r="F1637" s="7" t="str">
        <f t="shared" si="51"/>
        <v>53Years</v>
      </c>
      <c r="G1637">
        <v>0</v>
      </c>
      <c r="H1637" s="14">
        <v>14337.91</v>
      </c>
      <c r="I1637" t="s">
        <v>10</v>
      </c>
      <c r="J1637" t="s">
        <v>11</v>
      </c>
      <c r="K1637" t="s">
        <v>631</v>
      </c>
    </row>
    <row r="1638" spans="1:11" ht="14.5" customHeight="1" x14ac:dyDescent="0.35">
      <c r="A1638" t="s">
        <v>1668</v>
      </c>
      <c r="B1638">
        <v>1959</v>
      </c>
      <c r="C1638" t="s">
        <v>29</v>
      </c>
      <c r="D1638">
        <v>24</v>
      </c>
      <c r="E1638" s="7">
        <f t="shared" si="50"/>
        <v>21908</v>
      </c>
      <c r="F1638" s="7" t="str">
        <f t="shared" si="51"/>
        <v>63Years</v>
      </c>
      <c r="G1638">
        <v>1</v>
      </c>
      <c r="H1638" s="14">
        <v>14349.85</v>
      </c>
      <c r="I1638" t="s">
        <v>10</v>
      </c>
      <c r="J1638" t="s">
        <v>10</v>
      </c>
      <c r="K1638" t="s">
        <v>22</v>
      </c>
    </row>
    <row r="1639" spans="1:11" ht="14.5" customHeight="1" x14ac:dyDescent="0.35">
      <c r="A1639" t="s">
        <v>1669</v>
      </c>
      <c r="B1639">
        <v>1967</v>
      </c>
      <c r="C1639" t="s">
        <v>36</v>
      </c>
      <c r="D1639">
        <v>10</v>
      </c>
      <c r="E1639" s="7">
        <f t="shared" si="50"/>
        <v>24755</v>
      </c>
      <c r="F1639" s="7" t="str">
        <f t="shared" si="51"/>
        <v>55Years</v>
      </c>
      <c r="G1639">
        <v>0</v>
      </c>
      <c r="H1639" s="14">
        <v>14355.43</v>
      </c>
      <c r="I1639" t="s">
        <v>10</v>
      </c>
      <c r="J1639" t="s">
        <v>15</v>
      </c>
      <c r="K1639" t="s">
        <v>534</v>
      </c>
    </row>
    <row r="1640" spans="1:11" ht="14.5" customHeight="1" x14ac:dyDescent="0.35">
      <c r="A1640" t="s">
        <v>1670</v>
      </c>
      <c r="B1640">
        <v>1988</v>
      </c>
      <c r="C1640" t="s">
        <v>14</v>
      </c>
      <c r="D1640">
        <v>16</v>
      </c>
      <c r="E1640" s="7">
        <f t="shared" si="50"/>
        <v>32463</v>
      </c>
      <c r="F1640" s="7" t="str">
        <f t="shared" si="51"/>
        <v>34Years</v>
      </c>
      <c r="G1640">
        <v>1</v>
      </c>
      <c r="H1640" s="14">
        <v>14358.36</v>
      </c>
      <c r="I1640" t="s">
        <v>10</v>
      </c>
      <c r="J1640" t="s">
        <v>10</v>
      </c>
      <c r="K1640" t="s">
        <v>41</v>
      </c>
    </row>
    <row r="1641" spans="1:11" ht="14.5" customHeight="1" x14ac:dyDescent="0.35">
      <c r="A1641" t="s">
        <v>1671</v>
      </c>
      <c r="B1641">
        <v>1963</v>
      </c>
      <c r="C1641" t="s">
        <v>9</v>
      </c>
      <c r="D1641">
        <v>16</v>
      </c>
      <c r="E1641" s="7">
        <f t="shared" si="50"/>
        <v>23208</v>
      </c>
      <c r="F1641" s="7" t="str">
        <f t="shared" si="51"/>
        <v>59Years</v>
      </c>
      <c r="G1641">
        <v>3</v>
      </c>
      <c r="H1641" s="14">
        <v>14382.71</v>
      </c>
      <c r="I1641" t="s">
        <v>10</v>
      </c>
      <c r="J1641" t="s">
        <v>10</v>
      </c>
      <c r="K1641" t="s">
        <v>22</v>
      </c>
    </row>
    <row r="1642" spans="1:11" ht="14.5" customHeight="1" x14ac:dyDescent="0.35">
      <c r="A1642" t="s">
        <v>1672</v>
      </c>
      <c r="B1642">
        <v>1965</v>
      </c>
      <c r="C1642" t="s">
        <v>17</v>
      </c>
      <c r="D1642">
        <v>22</v>
      </c>
      <c r="E1642" s="7">
        <f t="shared" si="50"/>
        <v>23915</v>
      </c>
      <c r="F1642" s="7" t="str">
        <f t="shared" si="51"/>
        <v>57Years</v>
      </c>
      <c r="G1642">
        <v>4</v>
      </c>
      <c r="H1642" s="14">
        <v>14394.4</v>
      </c>
      <c r="I1642" t="s">
        <v>10</v>
      </c>
      <c r="J1642" t="s">
        <v>11</v>
      </c>
      <c r="K1642" t="s">
        <v>246</v>
      </c>
    </row>
    <row r="1643" spans="1:11" ht="14.5" customHeight="1" x14ac:dyDescent="0.35">
      <c r="A1643" t="s">
        <v>1673</v>
      </c>
      <c r="B1643">
        <v>1958</v>
      </c>
      <c r="C1643" t="s">
        <v>19</v>
      </c>
      <c r="D1643">
        <v>14</v>
      </c>
      <c r="E1643" s="7">
        <f t="shared" si="50"/>
        <v>21442</v>
      </c>
      <c r="F1643" s="7" t="str">
        <f t="shared" si="51"/>
        <v>64Years</v>
      </c>
      <c r="G1643">
        <v>0</v>
      </c>
      <c r="H1643" s="14">
        <v>14394.56</v>
      </c>
      <c r="I1643" t="s">
        <v>10</v>
      </c>
      <c r="J1643" t="s">
        <v>15</v>
      </c>
      <c r="K1643" t="s">
        <v>169</v>
      </c>
    </row>
    <row r="1644" spans="1:11" ht="14.5" customHeight="1" x14ac:dyDescent="0.35">
      <c r="A1644" t="s">
        <v>1674</v>
      </c>
      <c r="B1644">
        <v>1958</v>
      </c>
      <c r="C1644" t="s">
        <v>9</v>
      </c>
      <c r="D1644">
        <v>29</v>
      </c>
      <c r="E1644" s="7">
        <f t="shared" si="50"/>
        <v>21395</v>
      </c>
      <c r="F1644" s="7" t="str">
        <f t="shared" si="51"/>
        <v>64Years</v>
      </c>
      <c r="G1644">
        <v>0</v>
      </c>
      <c r="H1644" s="14">
        <v>14410.93</v>
      </c>
      <c r="I1644" t="s">
        <v>10</v>
      </c>
      <c r="J1644" t="s">
        <v>10</v>
      </c>
      <c r="K1644" t="s">
        <v>167</v>
      </c>
    </row>
    <row r="1645" spans="1:11" ht="14.5" customHeight="1" x14ac:dyDescent="0.35">
      <c r="A1645" t="s">
        <v>1675</v>
      </c>
      <c r="B1645">
        <v>1958</v>
      </c>
      <c r="C1645" t="s">
        <v>19</v>
      </c>
      <c r="D1645">
        <v>20</v>
      </c>
      <c r="E1645" s="7">
        <f t="shared" si="50"/>
        <v>21448</v>
      </c>
      <c r="F1645" s="7" t="str">
        <f t="shared" si="51"/>
        <v>64Years</v>
      </c>
      <c r="G1645">
        <v>1</v>
      </c>
      <c r="H1645" s="14">
        <v>14418.28</v>
      </c>
      <c r="I1645" t="s">
        <v>10</v>
      </c>
      <c r="J1645" t="s">
        <v>11</v>
      </c>
      <c r="K1645" t="s">
        <v>12</v>
      </c>
    </row>
    <row r="1646" spans="1:11" ht="14.5" customHeight="1" x14ac:dyDescent="0.35">
      <c r="A1646" t="s">
        <v>1676</v>
      </c>
      <c r="B1646">
        <v>1999</v>
      </c>
      <c r="C1646" t="s">
        <v>34</v>
      </c>
      <c r="D1646">
        <v>10</v>
      </c>
      <c r="E1646" s="7">
        <f t="shared" si="50"/>
        <v>36382</v>
      </c>
      <c r="F1646" s="7" t="str">
        <f t="shared" si="51"/>
        <v>23Years</v>
      </c>
      <c r="G1646">
        <v>2</v>
      </c>
      <c r="H1646" s="14">
        <v>14426.07</v>
      </c>
      <c r="I1646" t="s">
        <v>10</v>
      </c>
      <c r="J1646" t="s">
        <v>15</v>
      </c>
      <c r="K1646" t="s">
        <v>22</v>
      </c>
    </row>
    <row r="1647" spans="1:11" ht="14.5" customHeight="1" x14ac:dyDescent="0.35">
      <c r="A1647" t="s">
        <v>1677</v>
      </c>
      <c r="B1647">
        <v>1967</v>
      </c>
      <c r="C1647" t="s">
        <v>34</v>
      </c>
      <c r="D1647">
        <v>15</v>
      </c>
      <c r="E1647" s="7">
        <f t="shared" si="50"/>
        <v>24699</v>
      </c>
      <c r="F1647" s="7" t="str">
        <f t="shared" si="51"/>
        <v>55Years</v>
      </c>
      <c r="G1647">
        <v>0</v>
      </c>
      <c r="H1647" s="14">
        <v>14426.66</v>
      </c>
      <c r="I1647" t="s">
        <v>10</v>
      </c>
      <c r="J1647" t="s">
        <v>10</v>
      </c>
      <c r="K1647" t="s">
        <v>534</v>
      </c>
    </row>
    <row r="1648" spans="1:11" ht="14.5" customHeight="1" x14ac:dyDescent="0.35">
      <c r="A1648" t="s">
        <v>1678</v>
      </c>
      <c r="B1648">
        <v>1967</v>
      </c>
      <c r="C1648" t="s">
        <v>14</v>
      </c>
      <c r="D1648">
        <v>4</v>
      </c>
      <c r="E1648" s="7">
        <f t="shared" si="50"/>
        <v>24780</v>
      </c>
      <c r="F1648" s="7" t="str">
        <f t="shared" si="51"/>
        <v>55Years</v>
      </c>
      <c r="G1648">
        <v>0</v>
      </c>
      <c r="H1648" s="14">
        <v>14427.63</v>
      </c>
      <c r="I1648" t="s">
        <v>10</v>
      </c>
      <c r="J1648" t="s">
        <v>10</v>
      </c>
      <c r="K1648" t="s">
        <v>299</v>
      </c>
    </row>
    <row r="1649" spans="1:11" ht="14.5" customHeight="1" x14ac:dyDescent="0.35">
      <c r="A1649" t="s">
        <v>1679</v>
      </c>
      <c r="B1649">
        <v>1959</v>
      </c>
      <c r="C1649" t="s">
        <v>17</v>
      </c>
      <c r="D1649">
        <v>29</v>
      </c>
      <c r="E1649" s="7">
        <f t="shared" si="50"/>
        <v>21730</v>
      </c>
      <c r="F1649" s="7" t="str">
        <f t="shared" si="51"/>
        <v>63Years</v>
      </c>
      <c r="G1649">
        <v>0</v>
      </c>
      <c r="H1649" s="14">
        <v>14449.85</v>
      </c>
      <c r="I1649" t="s">
        <v>10</v>
      </c>
      <c r="J1649" t="s">
        <v>15</v>
      </c>
      <c r="K1649" t="s">
        <v>246</v>
      </c>
    </row>
    <row r="1650" spans="1:11" ht="14.5" customHeight="1" x14ac:dyDescent="0.35">
      <c r="A1650" t="s">
        <v>1680</v>
      </c>
      <c r="B1650">
        <v>1959</v>
      </c>
      <c r="C1650" t="s">
        <v>34</v>
      </c>
      <c r="D1650">
        <v>3</v>
      </c>
      <c r="E1650" s="7">
        <f t="shared" si="50"/>
        <v>21765</v>
      </c>
      <c r="F1650" s="7" t="str">
        <f t="shared" si="51"/>
        <v>63Years</v>
      </c>
      <c r="G1650">
        <v>0</v>
      </c>
      <c r="H1650" s="14">
        <v>14451.84</v>
      </c>
      <c r="I1650" t="s">
        <v>10</v>
      </c>
      <c r="J1650" t="s">
        <v>11</v>
      </c>
      <c r="K1650" t="s">
        <v>248</v>
      </c>
    </row>
    <row r="1651" spans="1:11" ht="14.5" customHeight="1" x14ac:dyDescent="0.35">
      <c r="A1651" t="s">
        <v>1681</v>
      </c>
      <c r="B1651">
        <v>1996</v>
      </c>
      <c r="C1651" t="s">
        <v>14</v>
      </c>
      <c r="D1651">
        <v>10</v>
      </c>
      <c r="E1651" s="7">
        <f t="shared" si="50"/>
        <v>35379</v>
      </c>
      <c r="F1651" s="7" t="str">
        <f t="shared" si="51"/>
        <v>26Years</v>
      </c>
      <c r="G1651">
        <v>2</v>
      </c>
      <c r="H1651" s="14">
        <v>14455.64</v>
      </c>
      <c r="I1651" t="s">
        <v>10</v>
      </c>
      <c r="J1651" t="s">
        <v>11</v>
      </c>
      <c r="K1651" t="s">
        <v>246</v>
      </c>
    </row>
    <row r="1652" spans="1:11" ht="14.5" customHeight="1" x14ac:dyDescent="0.35">
      <c r="A1652" t="s">
        <v>1682</v>
      </c>
      <c r="B1652">
        <v>1976</v>
      </c>
      <c r="C1652" t="s">
        <v>14</v>
      </c>
      <c r="D1652">
        <v>27</v>
      </c>
      <c r="E1652" s="7">
        <f t="shared" si="50"/>
        <v>28091</v>
      </c>
      <c r="F1652" s="7" t="str">
        <f t="shared" si="51"/>
        <v>46Years</v>
      </c>
      <c r="G1652">
        <v>2</v>
      </c>
      <c r="H1652" s="14">
        <v>14470.01</v>
      </c>
      <c r="I1652" t="s">
        <v>10</v>
      </c>
      <c r="J1652" t="s">
        <v>11</v>
      </c>
      <c r="K1652" t="s">
        <v>22</v>
      </c>
    </row>
    <row r="1653" spans="1:11" ht="14.5" customHeight="1" x14ac:dyDescent="0.35">
      <c r="A1653" t="s">
        <v>1683</v>
      </c>
      <c r="B1653">
        <v>1959</v>
      </c>
      <c r="C1653" t="s">
        <v>14</v>
      </c>
      <c r="D1653">
        <v>20</v>
      </c>
      <c r="E1653" s="7">
        <f t="shared" si="50"/>
        <v>21874</v>
      </c>
      <c r="F1653" s="7" t="str">
        <f t="shared" si="51"/>
        <v>63Years</v>
      </c>
      <c r="G1653">
        <v>1</v>
      </c>
      <c r="H1653" s="14">
        <v>14474.68</v>
      </c>
      <c r="I1653" t="s">
        <v>10</v>
      </c>
      <c r="J1653" t="s">
        <v>10</v>
      </c>
      <c r="K1653" t="s">
        <v>12</v>
      </c>
    </row>
    <row r="1654" spans="1:11" ht="14.5" customHeight="1" x14ac:dyDescent="0.35">
      <c r="A1654" t="s">
        <v>1684</v>
      </c>
      <c r="B1654">
        <v>1979</v>
      </c>
      <c r="C1654" t="s">
        <v>36</v>
      </c>
      <c r="D1654">
        <v>20</v>
      </c>
      <c r="E1654" s="7">
        <f t="shared" si="50"/>
        <v>29148</v>
      </c>
      <c r="F1654" s="7" t="str">
        <f t="shared" si="51"/>
        <v>43Years</v>
      </c>
      <c r="G1654">
        <v>5</v>
      </c>
      <c r="H1654" s="14">
        <v>14478.33</v>
      </c>
      <c r="I1654" t="s">
        <v>10</v>
      </c>
      <c r="J1654" t="s">
        <v>10</v>
      </c>
      <c r="K1654" t="s">
        <v>12</v>
      </c>
    </row>
    <row r="1655" spans="1:11" ht="14.5" customHeight="1" x14ac:dyDescent="0.35">
      <c r="A1655" t="s">
        <v>1685</v>
      </c>
      <c r="B1655">
        <v>1989</v>
      </c>
      <c r="C1655" t="s">
        <v>9</v>
      </c>
      <c r="D1655">
        <v>22</v>
      </c>
      <c r="E1655" s="7">
        <f t="shared" si="50"/>
        <v>32711</v>
      </c>
      <c r="F1655" s="7" t="str">
        <f t="shared" si="51"/>
        <v>33Years</v>
      </c>
      <c r="G1655">
        <v>3</v>
      </c>
      <c r="H1655" s="14">
        <v>14507.46</v>
      </c>
      <c r="I1655" t="s">
        <v>10</v>
      </c>
      <c r="J1655" t="s">
        <v>11</v>
      </c>
      <c r="K1655" t="s">
        <v>22</v>
      </c>
    </row>
    <row r="1656" spans="1:11" ht="14.5" customHeight="1" x14ac:dyDescent="0.35">
      <c r="A1656" t="s">
        <v>1686</v>
      </c>
      <c r="B1656">
        <v>1989</v>
      </c>
      <c r="C1656" t="s">
        <v>9</v>
      </c>
      <c r="D1656">
        <v>14</v>
      </c>
      <c r="E1656" s="7">
        <f t="shared" si="50"/>
        <v>32703</v>
      </c>
      <c r="F1656" s="7" t="str">
        <f t="shared" si="51"/>
        <v>33Years</v>
      </c>
      <c r="G1656">
        <v>3</v>
      </c>
      <c r="H1656" s="14">
        <v>14547.26</v>
      </c>
      <c r="I1656" t="s">
        <v>10</v>
      </c>
      <c r="J1656" t="s">
        <v>11</v>
      </c>
      <c r="K1656" t="s">
        <v>41</v>
      </c>
    </row>
    <row r="1657" spans="1:11" ht="14.5" customHeight="1" x14ac:dyDescent="0.35">
      <c r="A1657" t="s">
        <v>1687</v>
      </c>
      <c r="B1657">
        <v>1998</v>
      </c>
      <c r="C1657" t="s">
        <v>19</v>
      </c>
      <c r="D1657">
        <v>12</v>
      </c>
      <c r="E1657" s="7">
        <f t="shared" si="50"/>
        <v>36050</v>
      </c>
      <c r="F1657" s="7" t="str">
        <f t="shared" si="51"/>
        <v>24Years</v>
      </c>
      <c r="G1657">
        <v>0</v>
      </c>
      <c r="H1657" s="14">
        <v>14571.89</v>
      </c>
      <c r="I1657" t="s">
        <v>10</v>
      </c>
      <c r="J1657" t="s">
        <v>15</v>
      </c>
      <c r="K1657" t="s">
        <v>246</v>
      </c>
    </row>
    <row r="1658" spans="1:11" ht="14.5" customHeight="1" x14ac:dyDescent="0.35">
      <c r="A1658" t="s">
        <v>1688</v>
      </c>
      <c r="B1658">
        <v>1962</v>
      </c>
      <c r="C1658" t="s">
        <v>29</v>
      </c>
      <c r="D1658">
        <v>3</v>
      </c>
      <c r="E1658" s="7">
        <f t="shared" si="50"/>
        <v>22983</v>
      </c>
      <c r="F1658" s="7" t="str">
        <f t="shared" si="51"/>
        <v>60Years</v>
      </c>
      <c r="G1658">
        <v>0</v>
      </c>
      <c r="H1658" s="14">
        <v>14574.64</v>
      </c>
      <c r="I1658" t="s">
        <v>10</v>
      </c>
      <c r="J1658" t="s">
        <v>15</v>
      </c>
      <c r="K1658" t="s">
        <v>199</v>
      </c>
    </row>
    <row r="1659" spans="1:11" ht="14.5" customHeight="1" x14ac:dyDescent="0.35">
      <c r="A1659" t="s">
        <v>1689</v>
      </c>
      <c r="B1659">
        <v>1963</v>
      </c>
      <c r="C1659" t="s">
        <v>36</v>
      </c>
      <c r="D1659">
        <v>14</v>
      </c>
      <c r="E1659" s="7">
        <f t="shared" si="50"/>
        <v>23298</v>
      </c>
      <c r="F1659" s="7" t="str">
        <f t="shared" si="51"/>
        <v>59Years</v>
      </c>
      <c r="G1659">
        <v>3</v>
      </c>
      <c r="H1659" s="14">
        <v>14590.63</v>
      </c>
      <c r="I1659" t="s">
        <v>10</v>
      </c>
      <c r="J1659" t="s">
        <v>15</v>
      </c>
      <c r="K1659" t="s">
        <v>246</v>
      </c>
    </row>
    <row r="1660" spans="1:11" ht="14.5" customHeight="1" x14ac:dyDescent="0.35">
      <c r="A1660" t="s">
        <v>1690</v>
      </c>
      <c r="B1660">
        <v>1967</v>
      </c>
      <c r="C1660" t="s">
        <v>9</v>
      </c>
      <c r="D1660">
        <v>18</v>
      </c>
      <c r="E1660" s="7">
        <f t="shared" si="50"/>
        <v>24671</v>
      </c>
      <c r="F1660" s="7" t="str">
        <f t="shared" si="51"/>
        <v>55Years</v>
      </c>
      <c r="G1660">
        <v>0</v>
      </c>
      <c r="H1660" s="14">
        <v>14600.62</v>
      </c>
      <c r="I1660" t="s">
        <v>10</v>
      </c>
      <c r="J1660" t="s">
        <v>11</v>
      </c>
      <c r="K1660" t="s">
        <v>631</v>
      </c>
    </row>
    <row r="1661" spans="1:11" ht="14.5" customHeight="1" x14ac:dyDescent="0.35">
      <c r="A1661" t="s">
        <v>1691</v>
      </c>
      <c r="B1661">
        <v>1965</v>
      </c>
      <c r="C1661" t="s">
        <v>14</v>
      </c>
      <c r="D1661">
        <v>8</v>
      </c>
      <c r="E1661" s="7">
        <f t="shared" si="50"/>
        <v>24054</v>
      </c>
      <c r="F1661" s="7" t="str">
        <f t="shared" si="51"/>
        <v>57Years</v>
      </c>
      <c r="G1661">
        <v>0</v>
      </c>
      <c r="H1661" s="14">
        <v>14612.33</v>
      </c>
      <c r="I1661" t="s">
        <v>10</v>
      </c>
      <c r="J1661" t="s">
        <v>11</v>
      </c>
      <c r="K1661" t="s">
        <v>299</v>
      </c>
    </row>
    <row r="1662" spans="1:11" ht="14.5" customHeight="1" x14ac:dyDescent="0.35">
      <c r="A1662" t="s">
        <v>1692</v>
      </c>
      <c r="B1662">
        <v>1991</v>
      </c>
      <c r="C1662" t="s">
        <v>34</v>
      </c>
      <c r="D1662">
        <v>21</v>
      </c>
      <c r="E1662" s="7">
        <f t="shared" si="50"/>
        <v>33471</v>
      </c>
      <c r="F1662" s="7" t="str">
        <f t="shared" si="51"/>
        <v>31Years</v>
      </c>
      <c r="G1662">
        <v>3</v>
      </c>
      <c r="H1662" s="14">
        <v>14630.52</v>
      </c>
      <c r="I1662" t="s">
        <v>10</v>
      </c>
      <c r="J1662" t="s">
        <v>11</v>
      </c>
      <c r="K1662" t="s">
        <v>41</v>
      </c>
    </row>
    <row r="1663" spans="1:11" ht="14.5" customHeight="1" x14ac:dyDescent="0.35">
      <c r="A1663" t="s">
        <v>1693</v>
      </c>
      <c r="B1663">
        <v>1967</v>
      </c>
      <c r="C1663" t="s">
        <v>19</v>
      </c>
      <c r="D1663">
        <v>1</v>
      </c>
      <c r="E1663" s="7">
        <f t="shared" si="50"/>
        <v>24716</v>
      </c>
      <c r="F1663" s="7" t="str">
        <f t="shared" si="51"/>
        <v>55Years</v>
      </c>
      <c r="G1663">
        <v>0</v>
      </c>
      <c r="H1663" s="14">
        <v>14640.35</v>
      </c>
      <c r="I1663" t="s">
        <v>10</v>
      </c>
      <c r="J1663" t="s">
        <v>11</v>
      </c>
      <c r="K1663" t="s">
        <v>534</v>
      </c>
    </row>
    <row r="1664" spans="1:11" ht="14.5" customHeight="1" x14ac:dyDescent="0.35">
      <c r="A1664" t="s">
        <v>1694</v>
      </c>
      <c r="B1664">
        <v>1981</v>
      </c>
      <c r="C1664" t="s">
        <v>14</v>
      </c>
      <c r="D1664">
        <v>13</v>
      </c>
      <c r="E1664" s="7">
        <f t="shared" si="50"/>
        <v>29903</v>
      </c>
      <c r="F1664" s="7" t="str">
        <f t="shared" si="51"/>
        <v>41Years</v>
      </c>
      <c r="G1664">
        <v>1</v>
      </c>
      <c r="H1664" s="14">
        <v>14657.2</v>
      </c>
      <c r="I1664" t="s">
        <v>10</v>
      </c>
      <c r="J1664" t="s">
        <v>15</v>
      </c>
      <c r="K1664" t="s">
        <v>22</v>
      </c>
    </row>
    <row r="1665" spans="1:11" ht="14.5" customHeight="1" x14ac:dyDescent="0.35">
      <c r="A1665" t="s">
        <v>1695</v>
      </c>
      <c r="B1665">
        <v>1969</v>
      </c>
      <c r="C1665" t="s">
        <v>36</v>
      </c>
      <c r="D1665">
        <v>20</v>
      </c>
      <c r="E1665" s="7">
        <f t="shared" si="50"/>
        <v>25496</v>
      </c>
      <c r="F1665" s="7" t="str">
        <f t="shared" si="51"/>
        <v>53Years</v>
      </c>
      <c r="G1665">
        <v>0</v>
      </c>
      <c r="H1665" s="14">
        <v>14665.75</v>
      </c>
      <c r="I1665" t="s">
        <v>10</v>
      </c>
      <c r="J1665" t="s">
        <v>15</v>
      </c>
      <c r="K1665" t="s">
        <v>22</v>
      </c>
    </row>
    <row r="1666" spans="1:11" ht="14.5" customHeight="1" x14ac:dyDescent="0.35">
      <c r="A1666" t="s">
        <v>1696</v>
      </c>
      <c r="B1666">
        <v>1958</v>
      </c>
      <c r="C1666" t="s">
        <v>9</v>
      </c>
      <c r="D1666">
        <v>23</v>
      </c>
      <c r="E1666" s="7">
        <f t="shared" si="50"/>
        <v>21389</v>
      </c>
      <c r="F1666" s="7" t="str">
        <f t="shared" si="51"/>
        <v>64Years</v>
      </c>
      <c r="G1666">
        <v>0</v>
      </c>
      <c r="H1666" s="14">
        <v>14692.67</v>
      </c>
      <c r="I1666" t="s">
        <v>10</v>
      </c>
      <c r="J1666" t="s">
        <v>15</v>
      </c>
      <c r="K1666" t="s">
        <v>22</v>
      </c>
    </row>
    <row r="1667" spans="1:11" ht="14.5" customHeight="1" x14ac:dyDescent="0.35">
      <c r="A1667" t="s">
        <v>1697</v>
      </c>
      <c r="B1667">
        <v>1982</v>
      </c>
      <c r="C1667" t="s">
        <v>19</v>
      </c>
      <c r="D1667">
        <v>4</v>
      </c>
      <c r="E1667" s="7">
        <f t="shared" ref="E1667:E1730" si="52">DATE(B1667,MONTH(1&amp;C1667),D1667)</f>
        <v>30198</v>
      </c>
      <c r="F1667" s="7" t="str">
        <f t="shared" ref="F1667:F1730" si="53">DATEDIF(E1667, "2023-6-8", "Y") &amp; "Years"</f>
        <v>40Years</v>
      </c>
      <c r="G1667">
        <v>3</v>
      </c>
      <c r="H1667" s="14">
        <v>14696.77</v>
      </c>
      <c r="I1667" t="s">
        <v>10</v>
      </c>
      <c r="J1667" t="s">
        <v>10</v>
      </c>
      <c r="K1667" t="s">
        <v>41</v>
      </c>
    </row>
    <row r="1668" spans="1:11" ht="14.5" customHeight="1" x14ac:dyDescent="0.35">
      <c r="A1668" t="s">
        <v>1698</v>
      </c>
      <c r="B1668">
        <v>2002</v>
      </c>
      <c r="C1668" t="s">
        <v>19</v>
      </c>
      <c r="D1668">
        <v>24</v>
      </c>
      <c r="E1668" s="7">
        <f t="shared" si="52"/>
        <v>37523</v>
      </c>
      <c r="F1668" s="7" t="str">
        <f t="shared" si="53"/>
        <v>20Years</v>
      </c>
      <c r="G1668">
        <v>0</v>
      </c>
      <c r="H1668" s="14">
        <v>14711.74</v>
      </c>
      <c r="I1668" t="s">
        <v>10</v>
      </c>
      <c r="J1668" t="s">
        <v>10</v>
      </c>
      <c r="K1668" t="s">
        <v>22</v>
      </c>
    </row>
    <row r="1669" spans="1:11" ht="14.5" customHeight="1" x14ac:dyDescent="0.35">
      <c r="A1669" t="s">
        <v>1699</v>
      </c>
      <c r="B1669">
        <v>1962</v>
      </c>
      <c r="C1669" t="s">
        <v>9</v>
      </c>
      <c r="D1669">
        <v>29</v>
      </c>
      <c r="E1669" s="7">
        <f t="shared" si="52"/>
        <v>22856</v>
      </c>
      <c r="F1669" s="7" t="str">
        <f t="shared" si="53"/>
        <v>60Years</v>
      </c>
      <c r="G1669">
        <v>0</v>
      </c>
      <c r="H1669" s="14">
        <v>14738.43</v>
      </c>
      <c r="I1669" t="s">
        <v>10</v>
      </c>
      <c r="J1669" t="s">
        <v>11</v>
      </c>
      <c r="K1669" t="s">
        <v>299</v>
      </c>
    </row>
    <row r="1670" spans="1:11" ht="14.5" customHeight="1" x14ac:dyDescent="0.35">
      <c r="A1670" t="s">
        <v>1700</v>
      </c>
      <c r="B1670">
        <v>1965</v>
      </c>
      <c r="C1670" t="s">
        <v>9</v>
      </c>
      <c r="D1670">
        <v>27</v>
      </c>
      <c r="E1670" s="7">
        <f t="shared" si="52"/>
        <v>23950</v>
      </c>
      <c r="F1670" s="7" t="str">
        <f t="shared" si="53"/>
        <v>57Years</v>
      </c>
      <c r="G1670">
        <v>0</v>
      </c>
      <c r="H1670" s="14">
        <v>14750.42</v>
      </c>
      <c r="I1670" t="s">
        <v>10</v>
      </c>
      <c r="J1670" t="s">
        <v>10</v>
      </c>
      <c r="K1670" t="s">
        <v>534</v>
      </c>
    </row>
    <row r="1671" spans="1:11" ht="14.5" customHeight="1" x14ac:dyDescent="0.35">
      <c r="A1671" t="s">
        <v>1701</v>
      </c>
      <c r="B1671">
        <v>1975</v>
      </c>
      <c r="C1671" t="s">
        <v>29</v>
      </c>
      <c r="D1671">
        <v>10</v>
      </c>
      <c r="E1671" s="7">
        <f t="shared" si="52"/>
        <v>27738</v>
      </c>
      <c r="F1671" s="7" t="str">
        <f t="shared" si="53"/>
        <v>47Years</v>
      </c>
      <c r="G1671">
        <v>1</v>
      </c>
      <c r="H1671" s="14">
        <v>14819</v>
      </c>
      <c r="I1671" t="s">
        <v>10</v>
      </c>
      <c r="J1671" t="s">
        <v>11</v>
      </c>
      <c r="K1671" t="s">
        <v>248</v>
      </c>
    </row>
    <row r="1672" spans="1:11" ht="14.5" customHeight="1" x14ac:dyDescent="0.35">
      <c r="A1672" t="s">
        <v>1702</v>
      </c>
      <c r="B1672">
        <v>1979</v>
      </c>
      <c r="C1672" t="s">
        <v>36</v>
      </c>
      <c r="D1672">
        <v>18</v>
      </c>
      <c r="E1672" s="7">
        <f t="shared" si="52"/>
        <v>29146</v>
      </c>
      <c r="F1672" s="7" t="str">
        <f t="shared" si="53"/>
        <v>43Years</v>
      </c>
      <c r="G1672">
        <v>2</v>
      </c>
      <c r="H1672" s="14">
        <v>14839.34</v>
      </c>
      <c r="I1672" t="s">
        <v>10</v>
      </c>
      <c r="J1672" t="s">
        <v>11</v>
      </c>
      <c r="K1672" t="s">
        <v>534</v>
      </c>
    </row>
    <row r="1673" spans="1:11" ht="14.5" customHeight="1" x14ac:dyDescent="0.35">
      <c r="A1673" t="s">
        <v>1703</v>
      </c>
      <c r="B1673">
        <v>1981</v>
      </c>
      <c r="C1673" t="s">
        <v>17</v>
      </c>
      <c r="D1673">
        <v>5</v>
      </c>
      <c r="E1673" s="7">
        <f t="shared" si="52"/>
        <v>29742</v>
      </c>
      <c r="F1673" s="7" t="str">
        <f t="shared" si="53"/>
        <v>42Years</v>
      </c>
      <c r="G1673">
        <v>1</v>
      </c>
      <c r="H1673" s="14">
        <v>14843.96</v>
      </c>
      <c r="I1673" t="s">
        <v>10</v>
      </c>
      <c r="J1673" t="s">
        <v>11</v>
      </c>
      <c r="K1673" t="s">
        <v>534</v>
      </c>
    </row>
    <row r="1674" spans="1:11" ht="14.5" customHeight="1" x14ac:dyDescent="0.35">
      <c r="A1674" t="s">
        <v>1704</v>
      </c>
      <c r="B1674">
        <v>1970</v>
      </c>
      <c r="C1674" t="s">
        <v>14</v>
      </c>
      <c r="D1674">
        <v>11</v>
      </c>
      <c r="E1674" s="7">
        <f t="shared" si="52"/>
        <v>25883</v>
      </c>
      <c r="F1674" s="7" t="str">
        <f t="shared" si="53"/>
        <v>52Years</v>
      </c>
      <c r="G1674">
        <v>0</v>
      </c>
      <c r="H1674" s="14">
        <v>14847.63</v>
      </c>
      <c r="I1674" t="s">
        <v>10</v>
      </c>
      <c r="J1674" t="s">
        <v>10</v>
      </c>
      <c r="K1674" t="s">
        <v>248</v>
      </c>
    </row>
    <row r="1675" spans="1:11" ht="14.5" customHeight="1" x14ac:dyDescent="0.35">
      <c r="A1675" t="s">
        <v>1705</v>
      </c>
      <c r="B1675">
        <v>1958</v>
      </c>
      <c r="C1675" t="s">
        <v>36</v>
      </c>
      <c r="D1675">
        <v>17</v>
      </c>
      <c r="E1675" s="7">
        <f t="shared" si="52"/>
        <v>21475</v>
      </c>
      <c r="F1675" s="7" t="str">
        <f t="shared" si="53"/>
        <v>64Years</v>
      </c>
      <c r="G1675">
        <v>0</v>
      </c>
      <c r="H1675" s="14">
        <v>14901.52</v>
      </c>
      <c r="I1675" t="s">
        <v>10</v>
      </c>
      <c r="J1675" t="s">
        <v>10</v>
      </c>
      <c r="K1675" t="s">
        <v>246</v>
      </c>
    </row>
    <row r="1676" spans="1:11" ht="14.5" customHeight="1" x14ac:dyDescent="0.35">
      <c r="A1676" t="s">
        <v>1706</v>
      </c>
      <c r="B1676">
        <v>1981</v>
      </c>
      <c r="C1676" t="s">
        <v>9</v>
      </c>
      <c r="D1676">
        <v>4</v>
      </c>
      <c r="E1676" s="7">
        <f t="shared" si="52"/>
        <v>29771</v>
      </c>
      <c r="F1676" s="7" t="str">
        <f t="shared" si="53"/>
        <v>41Years</v>
      </c>
      <c r="G1676">
        <v>1</v>
      </c>
      <c r="H1676" s="14">
        <v>14908.27</v>
      </c>
      <c r="I1676" t="s">
        <v>10</v>
      </c>
      <c r="J1676" t="s">
        <v>15</v>
      </c>
      <c r="K1676" t="s">
        <v>41</v>
      </c>
    </row>
    <row r="1677" spans="1:11" ht="14.5" customHeight="1" x14ac:dyDescent="0.35">
      <c r="A1677" t="s">
        <v>1707</v>
      </c>
      <c r="B1677">
        <v>1968</v>
      </c>
      <c r="C1677" t="s">
        <v>14</v>
      </c>
      <c r="D1677">
        <v>8</v>
      </c>
      <c r="E1677" s="7">
        <f t="shared" si="52"/>
        <v>25150</v>
      </c>
      <c r="F1677" s="7" t="str">
        <f t="shared" si="53"/>
        <v>54Years</v>
      </c>
      <c r="G1677">
        <v>0</v>
      </c>
      <c r="H1677" s="14">
        <v>14926.97</v>
      </c>
      <c r="I1677" t="s">
        <v>10</v>
      </c>
      <c r="J1677" t="s">
        <v>10</v>
      </c>
      <c r="K1677" t="s">
        <v>22</v>
      </c>
    </row>
    <row r="1678" spans="1:11" ht="14.5" customHeight="1" x14ac:dyDescent="0.35">
      <c r="A1678" t="s">
        <v>1708</v>
      </c>
      <c r="B1678">
        <v>1962</v>
      </c>
      <c r="C1678" t="s">
        <v>14</v>
      </c>
      <c r="D1678">
        <v>29</v>
      </c>
      <c r="E1678" s="7">
        <f t="shared" si="52"/>
        <v>22979</v>
      </c>
      <c r="F1678" s="7" t="str">
        <f t="shared" si="53"/>
        <v>60Years</v>
      </c>
      <c r="G1678">
        <v>0</v>
      </c>
      <c r="H1678" s="14">
        <v>14945.34</v>
      </c>
      <c r="I1678" t="s">
        <v>10</v>
      </c>
      <c r="J1678" t="s">
        <v>15</v>
      </c>
      <c r="K1678" t="s">
        <v>299</v>
      </c>
    </row>
    <row r="1679" spans="1:11" ht="14.5" customHeight="1" x14ac:dyDescent="0.35">
      <c r="A1679" t="s">
        <v>1709</v>
      </c>
      <c r="B1679">
        <v>1958</v>
      </c>
      <c r="C1679" t="s">
        <v>9</v>
      </c>
      <c r="D1679">
        <v>29</v>
      </c>
      <c r="E1679" s="7">
        <f t="shared" si="52"/>
        <v>21395</v>
      </c>
      <c r="F1679" s="7" t="str">
        <f t="shared" si="53"/>
        <v>64Years</v>
      </c>
      <c r="G1679">
        <v>2</v>
      </c>
      <c r="H1679" s="14">
        <v>14988.43</v>
      </c>
      <c r="I1679" t="s">
        <v>10</v>
      </c>
      <c r="J1679" t="s">
        <v>11</v>
      </c>
      <c r="K1679" t="s">
        <v>41</v>
      </c>
    </row>
    <row r="1680" spans="1:11" ht="14.5" customHeight="1" x14ac:dyDescent="0.35">
      <c r="A1680" t="s">
        <v>1710</v>
      </c>
      <c r="B1680">
        <v>1995</v>
      </c>
      <c r="C1680" t="s">
        <v>34</v>
      </c>
      <c r="D1680">
        <v>2</v>
      </c>
      <c r="E1680" s="7">
        <f t="shared" si="52"/>
        <v>34913</v>
      </c>
      <c r="F1680" s="7" t="str">
        <f t="shared" si="53"/>
        <v>27Years</v>
      </c>
      <c r="G1680">
        <v>2</v>
      </c>
      <c r="H1680" s="14">
        <v>15006.58</v>
      </c>
      <c r="I1680" t="s">
        <v>10</v>
      </c>
      <c r="J1680" t="s">
        <v>10</v>
      </c>
      <c r="K1680" t="s">
        <v>246</v>
      </c>
    </row>
    <row r="1681" spans="1:11" ht="14.5" customHeight="1" x14ac:dyDescent="0.35">
      <c r="A1681" t="s">
        <v>1711</v>
      </c>
      <c r="B1681">
        <v>1960</v>
      </c>
      <c r="C1681" t="s">
        <v>34</v>
      </c>
      <c r="D1681">
        <v>8</v>
      </c>
      <c r="E1681" s="7">
        <f t="shared" si="52"/>
        <v>22136</v>
      </c>
      <c r="F1681" s="7" t="str">
        <f t="shared" si="53"/>
        <v>62Years</v>
      </c>
      <c r="G1681">
        <v>2</v>
      </c>
      <c r="H1681" s="14">
        <v>15019.76</v>
      </c>
      <c r="I1681" t="s">
        <v>10</v>
      </c>
      <c r="J1681" t="s">
        <v>10</v>
      </c>
      <c r="K1681" t="s">
        <v>22</v>
      </c>
    </row>
    <row r="1682" spans="1:11" ht="14.5" customHeight="1" x14ac:dyDescent="0.35">
      <c r="A1682" t="s">
        <v>1712</v>
      </c>
      <c r="B1682">
        <v>1979</v>
      </c>
      <c r="C1682" t="s">
        <v>14</v>
      </c>
      <c r="D1682">
        <v>25</v>
      </c>
      <c r="E1682" s="7">
        <f t="shared" si="52"/>
        <v>29184</v>
      </c>
      <c r="F1682" s="7" t="str">
        <f t="shared" si="53"/>
        <v>43Years</v>
      </c>
      <c r="G1682">
        <v>2</v>
      </c>
      <c r="H1682" s="14">
        <v>15025.76</v>
      </c>
      <c r="I1682" t="s">
        <v>10</v>
      </c>
      <c r="J1682" t="s">
        <v>15</v>
      </c>
      <c r="K1682" t="s">
        <v>41</v>
      </c>
    </row>
    <row r="1683" spans="1:11" ht="14.5" customHeight="1" x14ac:dyDescent="0.35">
      <c r="A1683" t="s">
        <v>1713</v>
      </c>
      <c r="B1683">
        <v>1970</v>
      </c>
      <c r="C1683" t="s">
        <v>19</v>
      </c>
      <c r="D1683">
        <v>11</v>
      </c>
      <c r="E1683" s="7">
        <f t="shared" si="52"/>
        <v>25822</v>
      </c>
      <c r="F1683" s="7" t="str">
        <f t="shared" si="53"/>
        <v>52Years</v>
      </c>
      <c r="G1683">
        <v>0</v>
      </c>
      <c r="H1683" s="14">
        <v>15026.3</v>
      </c>
      <c r="I1683" t="s">
        <v>10</v>
      </c>
      <c r="J1683" t="s">
        <v>11</v>
      </c>
      <c r="K1683" t="s">
        <v>41</v>
      </c>
    </row>
    <row r="1684" spans="1:11" ht="14.5" customHeight="1" x14ac:dyDescent="0.35">
      <c r="A1684" t="s">
        <v>1714</v>
      </c>
      <c r="B1684">
        <v>1971</v>
      </c>
      <c r="C1684" t="s">
        <v>34</v>
      </c>
      <c r="D1684">
        <v>15</v>
      </c>
      <c r="E1684" s="7">
        <f t="shared" si="52"/>
        <v>26160</v>
      </c>
      <c r="F1684" s="7" t="str">
        <f t="shared" si="53"/>
        <v>51Years</v>
      </c>
      <c r="G1684">
        <v>0</v>
      </c>
      <c r="H1684" s="14">
        <v>15038.51</v>
      </c>
      <c r="I1684" t="s">
        <v>10</v>
      </c>
      <c r="J1684" t="s">
        <v>11</v>
      </c>
      <c r="K1684" t="s">
        <v>248</v>
      </c>
    </row>
    <row r="1685" spans="1:11" ht="14.5" customHeight="1" x14ac:dyDescent="0.35">
      <c r="A1685" t="s">
        <v>1715</v>
      </c>
      <c r="B1685">
        <v>1968</v>
      </c>
      <c r="C1685" t="s">
        <v>17</v>
      </c>
      <c r="D1685">
        <v>12</v>
      </c>
      <c r="E1685" s="7">
        <f t="shared" si="52"/>
        <v>25001</v>
      </c>
      <c r="F1685" s="7" t="str">
        <f t="shared" si="53"/>
        <v>54Years</v>
      </c>
      <c r="G1685">
        <v>0</v>
      </c>
      <c r="H1685" s="14">
        <v>15052.68</v>
      </c>
      <c r="I1685" t="s">
        <v>10</v>
      </c>
      <c r="J1685" t="s">
        <v>10</v>
      </c>
      <c r="K1685" t="s">
        <v>631</v>
      </c>
    </row>
    <row r="1686" spans="1:11" ht="14.5" customHeight="1" x14ac:dyDescent="0.35">
      <c r="A1686" t="s">
        <v>1716</v>
      </c>
      <c r="B1686">
        <v>1975</v>
      </c>
      <c r="C1686" t="s">
        <v>36</v>
      </c>
      <c r="D1686">
        <v>26</v>
      </c>
      <c r="E1686" s="7">
        <f t="shared" si="52"/>
        <v>27693</v>
      </c>
      <c r="F1686" s="7" t="str">
        <f t="shared" si="53"/>
        <v>47Years</v>
      </c>
      <c r="G1686">
        <v>1</v>
      </c>
      <c r="H1686" s="14">
        <v>15090.35</v>
      </c>
      <c r="I1686" t="s">
        <v>10</v>
      </c>
      <c r="J1686" t="s">
        <v>15</v>
      </c>
      <c r="K1686" t="s">
        <v>248</v>
      </c>
    </row>
    <row r="1687" spans="1:11" ht="14.5" customHeight="1" x14ac:dyDescent="0.35">
      <c r="A1687" t="s">
        <v>1717</v>
      </c>
      <c r="B1687">
        <v>1972</v>
      </c>
      <c r="C1687" t="s">
        <v>14</v>
      </c>
      <c r="D1687">
        <v>7</v>
      </c>
      <c r="E1687" s="7">
        <f t="shared" si="52"/>
        <v>26610</v>
      </c>
      <c r="F1687" s="7" t="str">
        <f t="shared" si="53"/>
        <v>50Years</v>
      </c>
      <c r="G1687">
        <v>0</v>
      </c>
      <c r="H1687" s="14">
        <v>15103.69</v>
      </c>
      <c r="I1687" t="s">
        <v>10</v>
      </c>
      <c r="J1687" t="s">
        <v>15</v>
      </c>
      <c r="K1687" t="s">
        <v>22</v>
      </c>
    </row>
    <row r="1688" spans="1:11" ht="14.5" customHeight="1" x14ac:dyDescent="0.35">
      <c r="A1688" t="s">
        <v>1718</v>
      </c>
      <c r="B1688">
        <v>1978</v>
      </c>
      <c r="C1688" t="s">
        <v>19</v>
      </c>
      <c r="D1688">
        <v>5</v>
      </c>
      <c r="E1688" s="7">
        <f t="shared" si="52"/>
        <v>28738</v>
      </c>
      <c r="F1688" s="7" t="str">
        <f t="shared" si="53"/>
        <v>44Years</v>
      </c>
      <c r="G1688">
        <v>2</v>
      </c>
      <c r="H1688" s="14">
        <v>15123.19</v>
      </c>
      <c r="I1688" t="s">
        <v>10</v>
      </c>
      <c r="J1688" t="s">
        <v>15</v>
      </c>
      <c r="K1688" t="s">
        <v>41</v>
      </c>
    </row>
    <row r="1689" spans="1:11" ht="14.5" customHeight="1" x14ac:dyDescent="0.35">
      <c r="A1689" t="s">
        <v>1719</v>
      </c>
      <c r="B1689">
        <v>1971</v>
      </c>
      <c r="C1689" t="s">
        <v>14</v>
      </c>
      <c r="D1689">
        <v>25</v>
      </c>
      <c r="E1689" s="7">
        <f t="shared" si="52"/>
        <v>26262</v>
      </c>
      <c r="F1689" s="7" t="str">
        <f t="shared" si="53"/>
        <v>51Years</v>
      </c>
      <c r="G1689">
        <v>0</v>
      </c>
      <c r="H1689" s="14">
        <v>15150.44</v>
      </c>
      <c r="I1689" t="s">
        <v>10</v>
      </c>
      <c r="J1689" t="s">
        <v>15</v>
      </c>
      <c r="K1689" t="s">
        <v>248</v>
      </c>
    </row>
    <row r="1690" spans="1:11" ht="14.5" customHeight="1" x14ac:dyDescent="0.35">
      <c r="A1690" t="s">
        <v>1720</v>
      </c>
      <c r="B1690">
        <v>1962</v>
      </c>
      <c r="C1690" t="s">
        <v>36</v>
      </c>
      <c r="D1690">
        <v>25</v>
      </c>
      <c r="E1690" s="7">
        <f t="shared" si="52"/>
        <v>22944</v>
      </c>
      <c r="F1690" s="7" t="str">
        <f t="shared" si="53"/>
        <v>60Years</v>
      </c>
      <c r="G1690">
        <v>0</v>
      </c>
      <c r="H1690" s="14">
        <v>15161.25</v>
      </c>
      <c r="I1690" t="s">
        <v>10</v>
      </c>
      <c r="J1690" t="s">
        <v>10</v>
      </c>
      <c r="K1690" t="s">
        <v>22</v>
      </c>
    </row>
    <row r="1691" spans="1:11" ht="14.5" customHeight="1" x14ac:dyDescent="0.35">
      <c r="A1691" t="s">
        <v>1721</v>
      </c>
      <c r="B1691">
        <v>1959</v>
      </c>
      <c r="C1691" t="s">
        <v>17</v>
      </c>
      <c r="D1691">
        <v>4</v>
      </c>
      <c r="E1691" s="7">
        <f t="shared" si="52"/>
        <v>21705</v>
      </c>
      <c r="F1691" s="7" t="str">
        <f t="shared" si="53"/>
        <v>64Years</v>
      </c>
      <c r="G1691">
        <v>3</v>
      </c>
      <c r="H1691" s="14">
        <v>15161.53</v>
      </c>
      <c r="I1691" t="s">
        <v>10</v>
      </c>
      <c r="J1691" t="s">
        <v>15</v>
      </c>
      <c r="K1691" t="s">
        <v>12</v>
      </c>
    </row>
    <row r="1692" spans="1:11" ht="14.5" customHeight="1" x14ac:dyDescent="0.35">
      <c r="A1692" t="s">
        <v>1722</v>
      </c>
      <c r="B1692">
        <v>1959</v>
      </c>
      <c r="C1692" t="s">
        <v>29</v>
      </c>
      <c r="D1692">
        <v>3</v>
      </c>
      <c r="E1692" s="7">
        <f t="shared" si="52"/>
        <v>21887</v>
      </c>
      <c r="F1692" s="7" t="str">
        <f t="shared" si="53"/>
        <v>63Years</v>
      </c>
      <c r="G1692">
        <v>3</v>
      </c>
      <c r="H1692" s="14">
        <v>15170.07</v>
      </c>
      <c r="I1692" t="s">
        <v>10</v>
      </c>
      <c r="J1692" t="s">
        <v>11</v>
      </c>
      <c r="K1692" t="s">
        <v>41</v>
      </c>
    </row>
    <row r="1693" spans="1:11" ht="14.5" customHeight="1" x14ac:dyDescent="0.35">
      <c r="A1693" t="s">
        <v>1723</v>
      </c>
      <c r="B1693">
        <v>1962</v>
      </c>
      <c r="C1693" t="s">
        <v>17</v>
      </c>
      <c r="D1693">
        <v>17</v>
      </c>
      <c r="E1693" s="7">
        <f t="shared" si="52"/>
        <v>22814</v>
      </c>
      <c r="F1693" s="7" t="str">
        <f t="shared" si="53"/>
        <v>60Years</v>
      </c>
      <c r="G1693">
        <v>0</v>
      </c>
      <c r="H1693" s="14">
        <v>15174.81</v>
      </c>
      <c r="I1693" t="s">
        <v>10</v>
      </c>
      <c r="J1693" t="s">
        <v>15</v>
      </c>
      <c r="K1693" t="s">
        <v>22</v>
      </c>
    </row>
    <row r="1694" spans="1:11" ht="14.5" customHeight="1" x14ac:dyDescent="0.35">
      <c r="A1694" t="s">
        <v>1724</v>
      </c>
      <c r="B1694">
        <v>1978</v>
      </c>
      <c r="C1694" t="s">
        <v>14</v>
      </c>
      <c r="D1694">
        <v>23</v>
      </c>
      <c r="E1694" s="7">
        <f t="shared" si="52"/>
        <v>28817</v>
      </c>
      <c r="F1694" s="7" t="str">
        <f t="shared" si="53"/>
        <v>44Years</v>
      </c>
      <c r="G1694">
        <v>2</v>
      </c>
      <c r="H1694" s="14">
        <v>15207.92</v>
      </c>
      <c r="I1694" t="s">
        <v>10</v>
      </c>
      <c r="J1694" t="s">
        <v>15</v>
      </c>
      <c r="K1694" t="s">
        <v>22</v>
      </c>
    </row>
    <row r="1695" spans="1:11" ht="14.5" customHeight="1" x14ac:dyDescent="0.35">
      <c r="A1695" t="s">
        <v>1725</v>
      </c>
      <c r="B1695">
        <v>1960</v>
      </c>
      <c r="C1695" t="s">
        <v>9</v>
      </c>
      <c r="D1695">
        <v>25</v>
      </c>
      <c r="E1695" s="7">
        <f t="shared" si="52"/>
        <v>22122</v>
      </c>
      <c r="F1695" s="7" t="str">
        <f t="shared" si="53"/>
        <v>62Years</v>
      </c>
      <c r="G1695">
        <v>2</v>
      </c>
      <c r="H1695" s="14">
        <v>15230.32</v>
      </c>
      <c r="I1695" t="s">
        <v>10</v>
      </c>
      <c r="J1695" t="s">
        <v>10</v>
      </c>
      <c r="K1695" t="s">
        <v>246</v>
      </c>
    </row>
    <row r="1696" spans="1:11" ht="14.5" customHeight="1" x14ac:dyDescent="0.35">
      <c r="A1696" t="s">
        <v>1726</v>
      </c>
      <c r="B1696">
        <v>1969</v>
      </c>
      <c r="C1696" t="s">
        <v>19</v>
      </c>
      <c r="D1696">
        <v>16</v>
      </c>
      <c r="E1696" s="7">
        <f t="shared" si="52"/>
        <v>25462</v>
      </c>
      <c r="F1696" s="7" t="str">
        <f t="shared" si="53"/>
        <v>53Years</v>
      </c>
      <c r="G1696">
        <v>0</v>
      </c>
      <c r="H1696" s="14">
        <v>15260.52</v>
      </c>
      <c r="I1696" t="s">
        <v>10</v>
      </c>
      <c r="J1696" t="s">
        <v>10</v>
      </c>
      <c r="K1696" t="s">
        <v>248</v>
      </c>
    </row>
    <row r="1697" spans="1:11" ht="14.5" customHeight="1" x14ac:dyDescent="0.35">
      <c r="A1697" t="s">
        <v>1727</v>
      </c>
      <c r="B1697">
        <v>1963</v>
      </c>
      <c r="C1697" t="s">
        <v>29</v>
      </c>
      <c r="D1697">
        <v>13</v>
      </c>
      <c r="E1697" s="7">
        <f t="shared" si="52"/>
        <v>23358</v>
      </c>
      <c r="F1697" s="7" t="str">
        <f t="shared" si="53"/>
        <v>59Years</v>
      </c>
      <c r="G1697">
        <v>0</v>
      </c>
      <c r="H1697" s="14">
        <v>15322.77</v>
      </c>
      <c r="I1697" t="s">
        <v>10</v>
      </c>
      <c r="J1697" t="s">
        <v>11</v>
      </c>
      <c r="K1697" t="s">
        <v>299</v>
      </c>
    </row>
    <row r="1698" spans="1:11" ht="14.5" customHeight="1" x14ac:dyDescent="0.35">
      <c r="A1698" t="s">
        <v>1728</v>
      </c>
      <c r="B1698">
        <v>2001</v>
      </c>
      <c r="C1698" t="s">
        <v>9</v>
      </c>
      <c r="D1698">
        <v>14</v>
      </c>
      <c r="E1698" s="7">
        <f t="shared" si="52"/>
        <v>37086</v>
      </c>
      <c r="F1698" s="7" t="str">
        <f t="shared" si="53"/>
        <v>21Years</v>
      </c>
      <c r="G1698">
        <v>1</v>
      </c>
      <c r="H1698" s="14">
        <v>15359.1</v>
      </c>
      <c r="I1698" t="s">
        <v>10</v>
      </c>
      <c r="J1698" t="s">
        <v>11</v>
      </c>
      <c r="K1698" t="s">
        <v>246</v>
      </c>
    </row>
    <row r="1699" spans="1:11" ht="14.5" customHeight="1" x14ac:dyDescent="0.35">
      <c r="A1699" t="s">
        <v>1729</v>
      </c>
      <c r="B1699">
        <v>1988</v>
      </c>
      <c r="C1699" t="s">
        <v>29</v>
      </c>
      <c r="D1699">
        <v>17</v>
      </c>
      <c r="E1699" s="7">
        <f t="shared" si="52"/>
        <v>32494</v>
      </c>
      <c r="F1699" s="7" t="str">
        <f t="shared" si="53"/>
        <v>34Years</v>
      </c>
      <c r="G1699">
        <v>3</v>
      </c>
      <c r="H1699" s="14">
        <v>15361.5</v>
      </c>
      <c r="I1699" t="s">
        <v>10</v>
      </c>
      <c r="J1699" t="s">
        <v>11</v>
      </c>
      <c r="K1699" t="s">
        <v>248</v>
      </c>
    </row>
    <row r="1700" spans="1:11" ht="14.5" customHeight="1" x14ac:dyDescent="0.35">
      <c r="A1700" t="s">
        <v>1730</v>
      </c>
      <c r="B1700">
        <v>1968</v>
      </c>
      <c r="C1700" t="s">
        <v>9</v>
      </c>
      <c r="D1700">
        <v>18</v>
      </c>
      <c r="E1700" s="7">
        <f t="shared" si="52"/>
        <v>25037</v>
      </c>
      <c r="F1700" s="7" t="str">
        <f t="shared" si="53"/>
        <v>54Years</v>
      </c>
      <c r="G1700">
        <v>0</v>
      </c>
      <c r="H1700" s="14">
        <v>15363.77</v>
      </c>
      <c r="I1700" t="s">
        <v>10</v>
      </c>
      <c r="J1700" t="s">
        <v>15</v>
      </c>
      <c r="K1700" t="s">
        <v>534</v>
      </c>
    </row>
    <row r="1701" spans="1:11" ht="14.5" customHeight="1" x14ac:dyDescent="0.35">
      <c r="A1701" t="s">
        <v>1731</v>
      </c>
      <c r="B1701">
        <v>1962</v>
      </c>
      <c r="C1701" t="s">
        <v>19</v>
      </c>
      <c r="D1701">
        <v>6</v>
      </c>
      <c r="E1701" s="7">
        <f t="shared" si="52"/>
        <v>22895</v>
      </c>
      <c r="F1701" s="7" t="str">
        <f t="shared" si="53"/>
        <v>60Years</v>
      </c>
      <c r="G1701">
        <v>0</v>
      </c>
      <c r="H1701" s="14">
        <v>15368.22</v>
      </c>
      <c r="I1701" t="s">
        <v>10</v>
      </c>
      <c r="J1701" t="s">
        <v>10</v>
      </c>
      <c r="K1701" t="s">
        <v>41</v>
      </c>
    </row>
    <row r="1702" spans="1:11" ht="14.5" customHeight="1" x14ac:dyDescent="0.35">
      <c r="A1702" t="s">
        <v>1732</v>
      </c>
      <c r="B1702">
        <v>1964</v>
      </c>
      <c r="C1702" t="s">
        <v>19</v>
      </c>
      <c r="D1702">
        <v>4</v>
      </c>
      <c r="E1702" s="7">
        <f t="shared" si="52"/>
        <v>23624</v>
      </c>
      <c r="F1702" s="7" t="str">
        <f t="shared" si="53"/>
        <v>58Years</v>
      </c>
      <c r="G1702">
        <v>0</v>
      </c>
      <c r="H1702" s="14">
        <v>15377.77</v>
      </c>
      <c r="I1702" t="s">
        <v>10</v>
      </c>
      <c r="J1702" t="s">
        <v>10</v>
      </c>
      <c r="K1702" t="s">
        <v>22</v>
      </c>
    </row>
    <row r="1703" spans="1:11" ht="14.5" customHeight="1" x14ac:dyDescent="0.35">
      <c r="A1703" t="s">
        <v>1733</v>
      </c>
      <c r="B1703">
        <v>1990</v>
      </c>
      <c r="C1703" t="s">
        <v>36</v>
      </c>
      <c r="D1703">
        <v>25</v>
      </c>
      <c r="E1703" s="7">
        <f t="shared" si="52"/>
        <v>33171</v>
      </c>
      <c r="F1703" s="7" t="str">
        <f t="shared" si="53"/>
        <v>32Years</v>
      </c>
      <c r="G1703">
        <v>3</v>
      </c>
      <c r="H1703" s="14">
        <v>15440.2</v>
      </c>
      <c r="I1703" t="s">
        <v>10</v>
      </c>
      <c r="J1703" t="s">
        <v>15</v>
      </c>
      <c r="K1703" t="s">
        <v>22</v>
      </c>
    </row>
    <row r="1704" spans="1:11" ht="14.5" customHeight="1" x14ac:dyDescent="0.35">
      <c r="A1704" t="s">
        <v>1734</v>
      </c>
      <c r="B1704">
        <v>1976</v>
      </c>
      <c r="C1704" t="s">
        <v>9</v>
      </c>
      <c r="D1704">
        <v>20</v>
      </c>
      <c r="E1704" s="7">
        <f t="shared" si="52"/>
        <v>27961</v>
      </c>
      <c r="F1704" s="7" t="str">
        <f t="shared" si="53"/>
        <v>46Years</v>
      </c>
      <c r="G1704">
        <v>2</v>
      </c>
      <c r="H1704" s="14">
        <v>15450.48</v>
      </c>
      <c r="I1704" t="s">
        <v>10</v>
      </c>
      <c r="J1704" t="s">
        <v>15</v>
      </c>
      <c r="K1704" t="s">
        <v>534</v>
      </c>
    </row>
    <row r="1705" spans="1:11" ht="14.5" customHeight="1" x14ac:dyDescent="0.35">
      <c r="A1705" t="s">
        <v>1735</v>
      </c>
      <c r="B1705">
        <v>2004</v>
      </c>
      <c r="C1705" t="s">
        <v>9</v>
      </c>
      <c r="D1705">
        <v>17</v>
      </c>
      <c r="E1705" s="7">
        <f t="shared" si="52"/>
        <v>38185</v>
      </c>
      <c r="F1705" s="7" t="str">
        <f t="shared" si="53"/>
        <v>18Years</v>
      </c>
      <c r="G1705">
        <v>0</v>
      </c>
      <c r="H1705" s="14">
        <v>15518.18</v>
      </c>
      <c r="I1705" t="s">
        <v>10</v>
      </c>
      <c r="J1705" t="s">
        <v>11</v>
      </c>
      <c r="K1705" t="s">
        <v>163</v>
      </c>
    </row>
    <row r="1706" spans="1:11" ht="14.5" customHeight="1" x14ac:dyDescent="0.35">
      <c r="A1706" t="s">
        <v>1736</v>
      </c>
      <c r="B1706">
        <v>1974</v>
      </c>
      <c r="C1706" t="s">
        <v>17</v>
      </c>
      <c r="D1706">
        <v>28</v>
      </c>
      <c r="E1706" s="7">
        <f t="shared" si="52"/>
        <v>27208</v>
      </c>
      <c r="F1706" s="7" t="str">
        <f t="shared" si="53"/>
        <v>48Years</v>
      </c>
      <c r="G1706">
        <v>0</v>
      </c>
      <c r="H1706" s="14">
        <v>15532.16</v>
      </c>
      <c r="I1706" t="s">
        <v>10</v>
      </c>
      <c r="J1706" t="s">
        <v>10</v>
      </c>
      <c r="K1706" t="s">
        <v>534</v>
      </c>
    </row>
    <row r="1707" spans="1:11" ht="14.5" customHeight="1" x14ac:dyDescent="0.35">
      <c r="A1707" t="s">
        <v>1737</v>
      </c>
      <c r="B1707">
        <v>1959</v>
      </c>
      <c r="C1707" t="s">
        <v>36</v>
      </c>
      <c r="D1707">
        <v>2</v>
      </c>
      <c r="E1707" s="7">
        <f t="shared" si="52"/>
        <v>21825</v>
      </c>
      <c r="F1707" s="7" t="str">
        <f t="shared" si="53"/>
        <v>63Years</v>
      </c>
      <c r="G1707">
        <v>3</v>
      </c>
      <c r="H1707" s="14">
        <v>15555.19</v>
      </c>
      <c r="I1707" t="s">
        <v>10</v>
      </c>
      <c r="J1707" t="s">
        <v>11</v>
      </c>
      <c r="K1707" t="s">
        <v>22</v>
      </c>
    </row>
    <row r="1708" spans="1:11" ht="14.5" customHeight="1" x14ac:dyDescent="0.35">
      <c r="A1708" t="s">
        <v>1738</v>
      </c>
      <c r="B1708">
        <v>1974</v>
      </c>
      <c r="C1708" t="s">
        <v>9</v>
      </c>
      <c r="D1708">
        <v>30</v>
      </c>
      <c r="E1708" s="7">
        <f t="shared" si="52"/>
        <v>27240</v>
      </c>
      <c r="F1708" s="7" t="str">
        <f t="shared" si="53"/>
        <v>48Years</v>
      </c>
      <c r="G1708">
        <v>0</v>
      </c>
      <c r="H1708" s="14">
        <v>15556.67</v>
      </c>
      <c r="I1708" t="s">
        <v>10</v>
      </c>
      <c r="J1708" t="s">
        <v>10</v>
      </c>
      <c r="K1708" t="s">
        <v>22</v>
      </c>
    </row>
    <row r="1709" spans="1:11" ht="14.5" customHeight="1" x14ac:dyDescent="0.35">
      <c r="A1709" t="s">
        <v>1739</v>
      </c>
      <c r="B1709">
        <v>1965</v>
      </c>
      <c r="C1709" t="s">
        <v>36</v>
      </c>
      <c r="D1709">
        <v>28</v>
      </c>
      <c r="E1709" s="7">
        <f t="shared" si="52"/>
        <v>24043</v>
      </c>
      <c r="F1709" s="7" t="str">
        <f t="shared" si="53"/>
        <v>57Years</v>
      </c>
      <c r="G1709">
        <v>0</v>
      </c>
      <c r="H1709" s="14">
        <v>15608.58</v>
      </c>
      <c r="I1709" t="s">
        <v>10</v>
      </c>
      <c r="J1709" t="s">
        <v>10</v>
      </c>
      <c r="K1709" t="s">
        <v>534</v>
      </c>
    </row>
    <row r="1710" spans="1:11" ht="14.5" customHeight="1" x14ac:dyDescent="0.35">
      <c r="A1710" t="s">
        <v>1740</v>
      </c>
      <c r="B1710">
        <v>1960</v>
      </c>
      <c r="C1710" t="s">
        <v>17</v>
      </c>
      <c r="D1710">
        <v>6</v>
      </c>
      <c r="E1710" s="7">
        <f t="shared" si="52"/>
        <v>22073</v>
      </c>
      <c r="F1710" s="7" t="str">
        <f t="shared" si="53"/>
        <v>63Years</v>
      </c>
      <c r="G1710">
        <v>3</v>
      </c>
      <c r="H1710" s="14">
        <v>15612.19</v>
      </c>
      <c r="I1710" t="s">
        <v>10</v>
      </c>
      <c r="J1710" t="s">
        <v>10</v>
      </c>
      <c r="K1710" t="s">
        <v>22</v>
      </c>
    </row>
    <row r="1711" spans="1:11" ht="14.5" customHeight="1" x14ac:dyDescent="0.35">
      <c r="A1711" t="s">
        <v>1741</v>
      </c>
      <c r="B1711">
        <v>1988</v>
      </c>
      <c r="C1711" t="s">
        <v>29</v>
      </c>
      <c r="D1711">
        <v>22</v>
      </c>
      <c r="E1711" s="7">
        <f t="shared" si="52"/>
        <v>32499</v>
      </c>
      <c r="F1711" s="7" t="str">
        <f t="shared" si="53"/>
        <v>34Years</v>
      </c>
      <c r="G1711">
        <v>3</v>
      </c>
      <c r="H1711" s="14">
        <v>15646.28</v>
      </c>
      <c r="I1711" t="s">
        <v>10</v>
      </c>
      <c r="J1711" t="s">
        <v>10</v>
      </c>
      <c r="K1711" t="s">
        <v>41</v>
      </c>
    </row>
    <row r="1712" spans="1:11" ht="14.5" customHeight="1" x14ac:dyDescent="0.35">
      <c r="A1712" t="s">
        <v>1742</v>
      </c>
      <c r="B1712">
        <v>1973</v>
      </c>
      <c r="C1712" t="s">
        <v>17</v>
      </c>
      <c r="D1712">
        <v>26</v>
      </c>
      <c r="E1712" s="7">
        <f t="shared" si="52"/>
        <v>26841</v>
      </c>
      <c r="F1712" s="7" t="str">
        <f t="shared" si="53"/>
        <v>49Years</v>
      </c>
      <c r="G1712">
        <v>0</v>
      </c>
      <c r="H1712" s="14">
        <v>15670.3</v>
      </c>
      <c r="I1712" t="s">
        <v>10</v>
      </c>
      <c r="J1712" t="s">
        <v>10</v>
      </c>
      <c r="K1712" t="s">
        <v>534</v>
      </c>
    </row>
    <row r="1713" spans="1:11" ht="14.5" customHeight="1" x14ac:dyDescent="0.35">
      <c r="A1713" t="s">
        <v>1743</v>
      </c>
      <c r="B1713">
        <v>1976</v>
      </c>
      <c r="C1713" t="s">
        <v>19</v>
      </c>
      <c r="D1713">
        <v>20</v>
      </c>
      <c r="E1713" s="7">
        <f t="shared" si="52"/>
        <v>28023</v>
      </c>
      <c r="F1713" s="7" t="str">
        <f t="shared" si="53"/>
        <v>46Years</v>
      </c>
      <c r="G1713">
        <v>2</v>
      </c>
      <c r="H1713" s="14">
        <v>15698.86</v>
      </c>
      <c r="I1713" t="s">
        <v>10</v>
      </c>
      <c r="J1713" t="s">
        <v>10</v>
      </c>
      <c r="K1713" t="s">
        <v>22</v>
      </c>
    </row>
    <row r="1714" spans="1:11" ht="14.5" customHeight="1" x14ac:dyDescent="0.35">
      <c r="A1714" t="s">
        <v>1744</v>
      </c>
      <c r="B1714">
        <v>1974</v>
      </c>
      <c r="C1714" t="s">
        <v>34</v>
      </c>
      <c r="D1714">
        <v>29</v>
      </c>
      <c r="E1714" s="7">
        <f t="shared" si="52"/>
        <v>27270</v>
      </c>
      <c r="F1714" s="7" t="str">
        <f t="shared" si="53"/>
        <v>48Years</v>
      </c>
      <c r="G1714">
        <v>0</v>
      </c>
      <c r="H1714" s="14">
        <v>15746.62</v>
      </c>
      <c r="I1714" t="s">
        <v>10</v>
      </c>
      <c r="J1714" t="s">
        <v>15</v>
      </c>
      <c r="K1714" t="s">
        <v>22</v>
      </c>
    </row>
    <row r="1715" spans="1:11" ht="14.5" customHeight="1" x14ac:dyDescent="0.35">
      <c r="A1715" t="s">
        <v>1745</v>
      </c>
      <c r="B1715">
        <v>1997</v>
      </c>
      <c r="C1715" t="s">
        <v>36</v>
      </c>
      <c r="D1715">
        <v>9</v>
      </c>
      <c r="E1715" s="7">
        <f t="shared" si="52"/>
        <v>35712</v>
      </c>
      <c r="F1715" s="7" t="str">
        <f t="shared" si="53"/>
        <v>25Years</v>
      </c>
      <c r="G1715">
        <v>0</v>
      </c>
      <c r="H1715" s="14">
        <v>15817.99</v>
      </c>
      <c r="I1715" t="s">
        <v>10</v>
      </c>
      <c r="J1715" t="s">
        <v>10</v>
      </c>
      <c r="K1715" t="s">
        <v>22</v>
      </c>
    </row>
    <row r="1716" spans="1:11" ht="14.5" customHeight="1" x14ac:dyDescent="0.35">
      <c r="A1716" t="s">
        <v>1746</v>
      </c>
      <c r="B1716">
        <v>1984</v>
      </c>
      <c r="C1716" t="s">
        <v>17</v>
      </c>
      <c r="D1716">
        <v>26</v>
      </c>
      <c r="E1716" s="7">
        <f t="shared" si="52"/>
        <v>30859</v>
      </c>
      <c r="F1716" s="7" t="str">
        <f t="shared" si="53"/>
        <v>38Years</v>
      </c>
      <c r="G1716">
        <v>0</v>
      </c>
      <c r="H1716" s="14">
        <v>15820.7</v>
      </c>
      <c r="I1716" t="s">
        <v>10</v>
      </c>
      <c r="J1716" t="s">
        <v>11</v>
      </c>
      <c r="K1716" t="s">
        <v>41</v>
      </c>
    </row>
    <row r="1717" spans="1:11" ht="14.5" customHeight="1" x14ac:dyDescent="0.35">
      <c r="A1717" t="s">
        <v>1747</v>
      </c>
      <c r="B1717">
        <v>1982</v>
      </c>
      <c r="C1717" t="s">
        <v>14</v>
      </c>
      <c r="D1717">
        <v>11</v>
      </c>
      <c r="E1717" s="7">
        <f t="shared" si="52"/>
        <v>30266</v>
      </c>
      <c r="F1717" s="7" t="str">
        <f t="shared" si="53"/>
        <v>40Years</v>
      </c>
      <c r="G1717">
        <v>4</v>
      </c>
      <c r="H1717" s="14">
        <v>15828.82</v>
      </c>
      <c r="I1717" t="s">
        <v>10</v>
      </c>
      <c r="J1717" t="s">
        <v>11</v>
      </c>
      <c r="K1717" t="s">
        <v>41</v>
      </c>
    </row>
    <row r="1718" spans="1:11" ht="14.5" customHeight="1" x14ac:dyDescent="0.35">
      <c r="A1718" t="s">
        <v>1748</v>
      </c>
      <c r="B1718">
        <v>1962</v>
      </c>
      <c r="C1718" t="s">
        <v>29</v>
      </c>
      <c r="D1718">
        <v>25</v>
      </c>
      <c r="E1718" s="7">
        <f t="shared" si="52"/>
        <v>23005</v>
      </c>
      <c r="F1718" s="7" t="str">
        <f t="shared" si="53"/>
        <v>60Years</v>
      </c>
      <c r="G1718">
        <v>0</v>
      </c>
      <c r="H1718" s="14">
        <v>15840.81</v>
      </c>
      <c r="I1718" t="s">
        <v>10</v>
      </c>
      <c r="J1718" t="s">
        <v>15</v>
      </c>
      <c r="K1718" t="s">
        <v>631</v>
      </c>
    </row>
    <row r="1719" spans="1:11" ht="14.5" customHeight="1" x14ac:dyDescent="0.35">
      <c r="A1719" t="s">
        <v>1749</v>
      </c>
      <c r="B1719">
        <v>1980</v>
      </c>
      <c r="C1719" t="s">
        <v>36</v>
      </c>
      <c r="D1719">
        <v>12</v>
      </c>
      <c r="E1719" s="7">
        <f t="shared" si="52"/>
        <v>29506</v>
      </c>
      <c r="F1719" s="7" t="str">
        <f t="shared" si="53"/>
        <v>42Years</v>
      </c>
      <c r="G1719">
        <v>2</v>
      </c>
      <c r="H1719" s="14">
        <v>15922.29</v>
      </c>
      <c r="I1719" t="s">
        <v>10</v>
      </c>
      <c r="J1719" t="s">
        <v>11</v>
      </c>
      <c r="K1719" t="s">
        <v>534</v>
      </c>
    </row>
    <row r="1720" spans="1:11" ht="14.5" customHeight="1" x14ac:dyDescent="0.35">
      <c r="A1720" t="s">
        <v>1750</v>
      </c>
      <c r="B1720">
        <v>1982</v>
      </c>
      <c r="C1720" t="s">
        <v>9</v>
      </c>
      <c r="D1720">
        <v>24</v>
      </c>
      <c r="E1720" s="7">
        <f t="shared" si="52"/>
        <v>30156</v>
      </c>
      <c r="F1720" s="7" t="str">
        <f t="shared" si="53"/>
        <v>40Years</v>
      </c>
      <c r="G1720">
        <v>3</v>
      </c>
      <c r="H1720" s="14">
        <v>15965.29</v>
      </c>
      <c r="I1720" t="s">
        <v>10</v>
      </c>
      <c r="J1720" t="s">
        <v>15</v>
      </c>
      <c r="K1720" t="s">
        <v>22</v>
      </c>
    </row>
    <row r="1721" spans="1:11" ht="14.5" customHeight="1" x14ac:dyDescent="0.35">
      <c r="A1721" t="s">
        <v>1751</v>
      </c>
      <c r="B1721">
        <v>1980</v>
      </c>
      <c r="C1721" t="s">
        <v>19</v>
      </c>
      <c r="D1721">
        <v>19</v>
      </c>
      <c r="E1721" s="7">
        <f t="shared" si="52"/>
        <v>29483</v>
      </c>
      <c r="F1721" s="7" t="str">
        <f t="shared" si="53"/>
        <v>42Years</v>
      </c>
      <c r="G1721">
        <v>2</v>
      </c>
      <c r="H1721" s="14">
        <v>15966.19</v>
      </c>
      <c r="I1721" t="s">
        <v>10</v>
      </c>
      <c r="J1721" t="s">
        <v>10</v>
      </c>
      <c r="K1721" t="s">
        <v>22</v>
      </c>
    </row>
    <row r="1722" spans="1:11" ht="14.5" customHeight="1" x14ac:dyDescent="0.35">
      <c r="A1722" t="s">
        <v>1752</v>
      </c>
      <c r="B1722">
        <v>1988</v>
      </c>
      <c r="C1722" t="s">
        <v>29</v>
      </c>
      <c r="D1722">
        <v>5</v>
      </c>
      <c r="E1722" s="7">
        <f t="shared" si="52"/>
        <v>32482</v>
      </c>
      <c r="F1722" s="7" t="str">
        <f t="shared" si="53"/>
        <v>34Years</v>
      </c>
      <c r="G1722">
        <v>3</v>
      </c>
      <c r="H1722" s="14">
        <v>16059.06</v>
      </c>
      <c r="I1722" t="s">
        <v>10</v>
      </c>
      <c r="J1722" t="s">
        <v>11</v>
      </c>
      <c r="K1722" t="s">
        <v>22</v>
      </c>
    </row>
    <row r="1723" spans="1:11" ht="14.5" customHeight="1" x14ac:dyDescent="0.35">
      <c r="A1723" t="s">
        <v>1753</v>
      </c>
      <c r="B1723">
        <v>1978</v>
      </c>
      <c r="C1723" t="s">
        <v>19</v>
      </c>
      <c r="D1723">
        <v>16</v>
      </c>
      <c r="E1723" s="7">
        <f t="shared" si="52"/>
        <v>28749</v>
      </c>
      <c r="F1723" s="7" t="str">
        <f t="shared" si="53"/>
        <v>44Years</v>
      </c>
      <c r="G1723">
        <v>2</v>
      </c>
      <c r="H1723" s="14">
        <v>16062.89</v>
      </c>
      <c r="I1723" t="s">
        <v>10</v>
      </c>
      <c r="J1723" t="s">
        <v>10</v>
      </c>
      <c r="K1723" t="s">
        <v>534</v>
      </c>
    </row>
    <row r="1724" spans="1:11" ht="14.5" customHeight="1" x14ac:dyDescent="0.35">
      <c r="A1724" t="s">
        <v>1754</v>
      </c>
      <c r="B1724">
        <v>1958</v>
      </c>
      <c r="C1724" t="s">
        <v>36</v>
      </c>
      <c r="D1724">
        <v>22</v>
      </c>
      <c r="E1724" s="7">
        <f t="shared" si="52"/>
        <v>21480</v>
      </c>
      <c r="F1724" s="7" t="str">
        <f t="shared" si="53"/>
        <v>64Years</v>
      </c>
      <c r="G1724">
        <v>2</v>
      </c>
      <c r="H1724" s="14">
        <v>16069.08</v>
      </c>
      <c r="I1724" t="s">
        <v>10</v>
      </c>
      <c r="J1724" t="s">
        <v>10</v>
      </c>
      <c r="K1724" t="s">
        <v>246</v>
      </c>
    </row>
    <row r="1725" spans="1:11" ht="14.5" customHeight="1" x14ac:dyDescent="0.35">
      <c r="A1725" t="s">
        <v>1755</v>
      </c>
      <c r="B1725">
        <v>1958</v>
      </c>
      <c r="C1725" t="s">
        <v>17</v>
      </c>
      <c r="D1725">
        <v>21</v>
      </c>
      <c r="E1725" s="7">
        <f t="shared" si="52"/>
        <v>21357</v>
      </c>
      <c r="F1725" s="7" t="str">
        <f t="shared" si="53"/>
        <v>64Years</v>
      </c>
      <c r="G1725">
        <v>3</v>
      </c>
      <c r="H1725" s="14">
        <v>16085.13</v>
      </c>
      <c r="I1725" t="s">
        <v>10</v>
      </c>
      <c r="J1725" t="s">
        <v>10</v>
      </c>
      <c r="K1725" t="s">
        <v>12</v>
      </c>
    </row>
    <row r="1726" spans="1:11" ht="14.5" customHeight="1" x14ac:dyDescent="0.35">
      <c r="A1726" t="s">
        <v>1756</v>
      </c>
      <c r="B1726">
        <v>1985</v>
      </c>
      <c r="C1726" t="s">
        <v>34</v>
      </c>
      <c r="D1726">
        <v>27</v>
      </c>
      <c r="E1726" s="7">
        <f t="shared" si="52"/>
        <v>31286</v>
      </c>
      <c r="F1726" s="7" t="str">
        <f t="shared" si="53"/>
        <v>37Years</v>
      </c>
      <c r="G1726">
        <v>3</v>
      </c>
      <c r="H1726" s="14">
        <v>16097.94</v>
      </c>
      <c r="I1726" t="s">
        <v>10</v>
      </c>
      <c r="J1726" t="s">
        <v>11</v>
      </c>
      <c r="K1726" t="s">
        <v>22</v>
      </c>
    </row>
    <row r="1727" spans="1:11" ht="14.5" customHeight="1" x14ac:dyDescent="0.35">
      <c r="A1727" t="s">
        <v>1757</v>
      </c>
      <c r="B1727">
        <v>1993</v>
      </c>
      <c r="C1727" t="s">
        <v>34</v>
      </c>
      <c r="D1727">
        <v>8</v>
      </c>
      <c r="E1727" s="7">
        <f t="shared" si="52"/>
        <v>34189</v>
      </c>
      <c r="F1727" s="7" t="str">
        <f t="shared" si="53"/>
        <v>29Years</v>
      </c>
      <c r="G1727">
        <v>0</v>
      </c>
      <c r="H1727" s="14">
        <v>16115.3</v>
      </c>
      <c r="I1727" t="s">
        <v>10</v>
      </c>
      <c r="J1727" t="s">
        <v>15</v>
      </c>
      <c r="K1727" t="s">
        <v>246</v>
      </c>
    </row>
    <row r="1728" spans="1:11" ht="14.5" customHeight="1" x14ac:dyDescent="0.35">
      <c r="A1728" t="s">
        <v>1758</v>
      </c>
      <c r="B1728">
        <v>1987</v>
      </c>
      <c r="C1728" t="s">
        <v>36</v>
      </c>
      <c r="D1728">
        <v>6</v>
      </c>
      <c r="E1728" s="7">
        <f t="shared" si="52"/>
        <v>32056</v>
      </c>
      <c r="F1728" s="7" t="str">
        <f t="shared" si="53"/>
        <v>35Years</v>
      </c>
      <c r="G1728">
        <v>3</v>
      </c>
      <c r="H1728" s="14">
        <v>16122.65</v>
      </c>
      <c r="I1728" t="s">
        <v>10</v>
      </c>
      <c r="J1728" t="s">
        <v>15</v>
      </c>
      <c r="K1728" t="s">
        <v>41</v>
      </c>
    </row>
    <row r="1729" spans="1:11" ht="14.5" customHeight="1" x14ac:dyDescent="0.35">
      <c r="A1729" t="s">
        <v>1759</v>
      </c>
      <c r="B1729">
        <v>1993</v>
      </c>
      <c r="C1729" t="s">
        <v>29</v>
      </c>
      <c r="D1729">
        <v>12</v>
      </c>
      <c r="E1729" s="7">
        <f t="shared" si="52"/>
        <v>34315</v>
      </c>
      <c r="F1729" s="7" t="str">
        <f t="shared" si="53"/>
        <v>29Years</v>
      </c>
      <c r="G1729">
        <v>0</v>
      </c>
      <c r="H1729" s="14">
        <v>16138.76</v>
      </c>
      <c r="I1729" t="s">
        <v>10</v>
      </c>
      <c r="J1729" t="s">
        <v>11</v>
      </c>
      <c r="K1729" t="s">
        <v>355</v>
      </c>
    </row>
    <row r="1730" spans="1:11" ht="14.5" customHeight="1" x14ac:dyDescent="0.35">
      <c r="A1730" t="s">
        <v>1760</v>
      </c>
      <c r="B1730">
        <v>1982</v>
      </c>
      <c r="C1730" t="s">
        <v>9</v>
      </c>
      <c r="D1730">
        <v>6</v>
      </c>
      <c r="E1730" s="7">
        <f t="shared" si="52"/>
        <v>30138</v>
      </c>
      <c r="F1730" s="7" t="str">
        <f t="shared" si="53"/>
        <v>40Years</v>
      </c>
      <c r="G1730">
        <v>3</v>
      </c>
      <c r="H1730" s="14">
        <v>16152.04</v>
      </c>
      <c r="I1730" t="s">
        <v>10</v>
      </c>
      <c r="J1730" t="s">
        <v>15</v>
      </c>
      <c r="K1730" t="s">
        <v>534</v>
      </c>
    </row>
    <row r="1731" spans="1:11" ht="14.5" customHeight="1" x14ac:dyDescent="0.35">
      <c r="A1731" t="s">
        <v>1761</v>
      </c>
      <c r="B1731">
        <v>1974</v>
      </c>
      <c r="C1731" t="s">
        <v>19</v>
      </c>
      <c r="D1731">
        <v>11</v>
      </c>
      <c r="E1731" s="7">
        <f t="shared" ref="E1731:E1794" si="54">DATE(B1731,MONTH(1&amp;C1731),D1731)</f>
        <v>27283</v>
      </c>
      <c r="F1731" s="7" t="str">
        <f t="shared" ref="F1731:F1794" si="55">DATEDIF(E1731, "2023-6-8", "Y") &amp; "Years"</f>
        <v>48Years</v>
      </c>
      <c r="G1731">
        <v>0</v>
      </c>
      <c r="H1731" s="14">
        <v>16190.97</v>
      </c>
      <c r="I1731" t="s">
        <v>10</v>
      </c>
      <c r="J1731" t="s">
        <v>11</v>
      </c>
      <c r="K1731" t="s">
        <v>22</v>
      </c>
    </row>
    <row r="1732" spans="1:11" ht="14.5" customHeight="1" x14ac:dyDescent="0.35">
      <c r="A1732" t="s">
        <v>1762</v>
      </c>
      <c r="B1732">
        <v>1988</v>
      </c>
      <c r="C1732" t="s">
        <v>34</v>
      </c>
      <c r="D1732">
        <v>6</v>
      </c>
      <c r="E1732" s="7">
        <f t="shared" si="54"/>
        <v>32361</v>
      </c>
      <c r="F1732" s="7" t="str">
        <f t="shared" si="55"/>
        <v>34Years</v>
      </c>
      <c r="G1732">
        <v>3</v>
      </c>
      <c r="H1732" s="14">
        <v>16199.1</v>
      </c>
      <c r="I1732" t="s">
        <v>10</v>
      </c>
      <c r="J1732" t="s">
        <v>10</v>
      </c>
      <c r="K1732" t="s">
        <v>22</v>
      </c>
    </row>
    <row r="1733" spans="1:11" ht="14.5" customHeight="1" x14ac:dyDescent="0.35">
      <c r="A1733" t="s">
        <v>1763</v>
      </c>
      <c r="B1733">
        <v>1988</v>
      </c>
      <c r="C1733" t="s">
        <v>34</v>
      </c>
      <c r="D1733">
        <v>21</v>
      </c>
      <c r="E1733" s="7">
        <f t="shared" si="54"/>
        <v>32376</v>
      </c>
      <c r="F1733" s="7" t="str">
        <f t="shared" si="55"/>
        <v>34Years</v>
      </c>
      <c r="G1733">
        <v>3</v>
      </c>
      <c r="H1733" s="14">
        <v>16205.88</v>
      </c>
      <c r="I1733" t="s">
        <v>10</v>
      </c>
      <c r="J1733" t="s">
        <v>15</v>
      </c>
      <c r="K1733" t="s">
        <v>22</v>
      </c>
    </row>
    <row r="1734" spans="1:11" ht="14.5" customHeight="1" x14ac:dyDescent="0.35">
      <c r="A1734" t="s">
        <v>1764</v>
      </c>
      <c r="B1734">
        <v>2002</v>
      </c>
      <c r="C1734" t="s">
        <v>19</v>
      </c>
      <c r="D1734">
        <v>8</v>
      </c>
      <c r="E1734" s="7">
        <f t="shared" si="54"/>
        <v>37507</v>
      </c>
      <c r="F1734" s="7" t="str">
        <f t="shared" si="55"/>
        <v>20Years</v>
      </c>
      <c r="G1734">
        <v>0</v>
      </c>
      <c r="H1734" s="14">
        <v>16232.85</v>
      </c>
      <c r="I1734" t="s">
        <v>10</v>
      </c>
      <c r="J1734" t="s">
        <v>15</v>
      </c>
      <c r="K1734" t="s">
        <v>41</v>
      </c>
    </row>
    <row r="1735" spans="1:11" ht="14.5" customHeight="1" x14ac:dyDescent="0.35">
      <c r="A1735" t="s">
        <v>1765</v>
      </c>
      <c r="B1735">
        <v>1972</v>
      </c>
      <c r="C1735" t="s">
        <v>9</v>
      </c>
      <c r="D1735">
        <v>30</v>
      </c>
      <c r="E1735" s="7">
        <f t="shared" si="54"/>
        <v>26510</v>
      </c>
      <c r="F1735" s="7" t="str">
        <f t="shared" si="55"/>
        <v>50Years</v>
      </c>
      <c r="G1735">
        <v>0</v>
      </c>
      <c r="H1735" s="14">
        <v>16267.32</v>
      </c>
      <c r="I1735" t="s">
        <v>10</v>
      </c>
      <c r="J1735" t="s">
        <v>10</v>
      </c>
      <c r="K1735" t="s">
        <v>248</v>
      </c>
    </row>
    <row r="1736" spans="1:11" ht="14.5" customHeight="1" x14ac:dyDescent="0.35">
      <c r="A1736" t="s">
        <v>1766</v>
      </c>
      <c r="B1736">
        <v>2003</v>
      </c>
      <c r="C1736" t="s">
        <v>34</v>
      </c>
      <c r="D1736">
        <v>24</v>
      </c>
      <c r="E1736" s="7">
        <f t="shared" si="54"/>
        <v>37857</v>
      </c>
      <c r="F1736" s="7" t="str">
        <f t="shared" si="55"/>
        <v>19Years</v>
      </c>
      <c r="G1736">
        <v>0</v>
      </c>
      <c r="H1736" s="14">
        <v>16297.85</v>
      </c>
      <c r="I1736" t="s">
        <v>10</v>
      </c>
      <c r="J1736" t="s">
        <v>11</v>
      </c>
      <c r="K1736" t="s">
        <v>41</v>
      </c>
    </row>
    <row r="1737" spans="1:11" ht="14.5" customHeight="1" x14ac:dyDescent="0.35">
      <c r="A1737" t="s">
        <v>1767</v>
      </c>
      <c r="B1737">
        <v>1969</v>
      </c>
      <c r="C1737" t="s">
        <v>34</v>
      </c>
      <c r="D1737">
        <v>8</v>
      </c>
      <c r="E1737" s="7">
        <f t="shared" si="54"/>
        <v>25423</v>
      </c>
      <c r="F1737" s="7" t="str">
        <f t="shared" si="55"/>
        <v>53Years</v>
      </c>
      <c r="G1737">
        <v>0</v>
      </c>
      <c r="H1737" s="14">
        <v>16311.05</v>
      </c>
      <c r="I1737" t="s">
        <v>10</v>
      </c>
      <c r="J1737" t="s">
        <v>11</v>
      </c>
      <c r="K1737" t="s">
        <v>534</v>
      </c>
    </row>
    <row r="1738" spans="1:11" ht="14.5" customHeight="1" x14ac:dyDescent="0.35">
      <c r="A1738" t="s">
        <v>1768</v>
      </c>
      <c r="B1738">
        <v>1965</v>
      </c>
      <c r="C1738" t="s">
        <v>29</v>
      </c>
      <c r="D1738">
        <v>5</v>
      </c>
      <c r="E1738" s="7">
        <f t="shared" si="54"/>
        <v>24081</v>
      </c>
      <c r="F1738" s="7" t="str">
        <f t="shared" si="55"/>
        <v>57Years</v>
      </c>
      <c r="G1738">
        <v>0</v>
      </c>
      <c r="H1738" s="14">
        <v>16351.42</v>
      </c>
      <c r="I1738" t="s">
        <v>10</v>
      </c>
      <c r="J1738" t="s">
        <v>11</v>
      </c>
      <c r="K1738" t="s">
        <v>534</v>
      </c>
    </row>
    <row r="1739" spans="1:11" ht="14.5" customHeight="1" x14ac:dyDescent="0.35">
      <c r="A1739" t="s">
        <v>1769</v>
      </c>
      <c r="B1739">
        <v>1995</v>
      </c>
      <c r="C1739" t="s">
        <v>19</v>
      </c>
      <c r="D1739">
        <v>28</v>
      </c>
      <c r="E1739" s="7">
        <f t="shared" si="54"/>
        <v>34970</v>
      </c>
      <c r="F1739" s="7" t="str">
        <f t="shared" si="55"/>
        <v>27Years</v>
      </c>
      <c r="G1739">
        <v>3</v>
      </c>
      <c r="H1739" s="14">
        <v>16420.490000000002</v>
      </c>
      <c r="I1739" t="s">
        <v>10</v>
      </c>
      <c r="J1739" t="s">
        <v>11</v>
      </c>
      <c r="K1739" t="s">
        <v>22</v>
      </c>
    </row>
    <row r="1740" spans="1:11" ht="14.5" customHeight="1" x14ac:dyDescent="0.35">
      <c r="A1740" t="s">
        <v>1770</v>
      </c>
      <c r="B1740">
        <v>2003</v>
      </c>
      <c r="C1740" t="s">
        <v>29</v>
      </c>
      <c r="D1740">
        <v>20</v>
      </c>
      <c r="E1740" s="7">
        <f t="shared" si="54"/>
        <v>37975</v>
      </c>
      <c r="F1740" s="7" t="str">
        <f t="shared" si="55"/>
        <v>19Years</v>
      </c>
      <c r="G1740">
        <v>1</v>
      </c>
      <c r="H1740" s="14">
        <v>16450.89</v>
      </c>
      <c r="I1740" t="s">
        <v>10</v>
      </c>
      <c r="J1740" t="s">
        <v>15</v>
      </c>
      <c r="K1740" t="s">
        <v>22</v>
      </c>
    </row>
    <row r="1741" spans="1:11" ht="14.5" customHeight="1" x14ac:dyDescent="0.35">
      <c r="A1741" t="s">
        <v>1771</v>
      </c>
      <c r="B1741">
        <v>1958</v>
      </c>
      <c r="C1741" t="s">
        <v>36</v>
      </c>
      <c r="D1741">
        <v>10</v>
      </c>
      <c r="E1741" s="7">
        <f t="shared" si="54"/>
        <v>21468</v>
      </c>
      <c r="F1741" s="7" t="str">
        <f t="shared" si="55"/>
        <v>64Years</v>
      </c>
      <c r="G1741">
        <v>3</v>
      </c>
      <c r="H1741" s="14">
        <v>16455.71</v>
      </c>
      <c r="I1741" t="s">
        <v>10</v>
      </c>
      <c r="J1741" t="s">
        <v>10</v>
      </c>
      <c r="K1741" t="s">
        <v>22</v>
      </c>
    </row>
    <row r="1742" spans="1:11" ht="14.5" customHeight="1" x14ac:dyDescent="0.35">
      <c r="A1742" t="s">
        <v>1772</v>
      </c>
      <c r="B1742">
        <v>1995</v>
      </c>
      <c r="C1742" t="s">
        <v>29</v>
      </c>
      <c r="D1742">
        <v>23</v>
      </c>
      <c r="E1742" s="7">
        <f t="shared" si="54"/>
        <v>35056</v>
      </c>
      <c r="F1742" s="7" t="str">
        <f t="shared" si="55"/>
        <v>27Years</v>
      </c>
      <c r="G1742">
        <v>0</v>
      </c>
      <c r="H1742" s="14">
        <v>16577.78</v>
      </c>
      <c r="I1742" t="s">
        <v>10</v>
      </c>
      <c r="J1742" t="s">
        <v>15</v>
      </c>
      <c r="K1742" t="s">
        <v>12</v>
      </c>
    </row>
    <row r="1743" spans="1:11" ht="14.5" customHeight="1" x14ac:dyDescent="0.35">
      <c r="A1743" t="s">
        <v>1773</v>
      </c>
      <c r="B1743">
        <v>2001</v>
      </c>
      <c r="C1743" t="s">
        <v>17</v>
      </c>
      <c r="D1743">
        <v>25</v>
      </c>
      <c r="E1743" s="7">
        <f t="shared" si="54"/>
        <v>37067</v>
      </c>
      <c r="F1743" s="7" t="str">
        <f t="shared" si="55"/>
        <v>21Years</v>
      </c>
      <c r="G1743">
        <v>0</v>
      </c>
      <c r="H1743" s="14">
        <v>16586.5</v>
      </c>
      <c r="I1743" t="s">
        <v>10</v>
      </c>
      <c r="J1743" t="s">
        <v>15</v>
      </c>
      <c r="K1743" t="s">
        <v>12</v>
      </c>
    </row>
    <row r="1744" spans="1:11" ht="14.5" customHeight="1" x14ac:dyDescent="0.35">
      <c r="A1744" t="s">
        <v>1774</v>
      </c>
      <c r="B1744">
        <v>1963</v>
      </c>
      <c r="C1744" t="s">
        <v>17</v>
      </c>
      <c r="D1744">
        <v>25</v>
      </c>
      <c r="E1744" s="7">
        <f t="shared" si="54"/>
        <v>23187</v>
      </c>
      <c r="F1744" s="7" t="str">
        <f t="shared" si="55"/>
        <v>59Years</v>
      </c>
      <c r="G1744">
        <v>0</v>
      </c>
      <c r="H1744" s="14">
        <v>16587.96</v>
      </c>
      <c r="I1744" t="s">
        <v>10</v>
      </c>
      <c r="J1744" t="s">
        <v>10</v>
      </c>
      <c r="K1744" t="s">
        <v>248</v>
      </c>
    </row>
    <row r="1745" spans="1:11" ht="14.5" customHeight="1" x14ac:dyDescent="0.35">
      <c r="A1745" t="s">
        <v>1775</v>
      </c>
      <c r="B1745">
        <v>1970</v>
      </c>
      <c r="C1745" t="s">
        <v>9</v>
      </c>
      <c r="D1745">
        <v>10</v>
      </c>
      <c r="E1745" s="7">
        <f t="shared" si="54"/>
        <v>25759</v>
      </c>
      <c r="F1745" s="7" t="str">
        <f t="shared" si="55"/>
        <v>52Years</v>
      </c>
      <c r="G1745">
        <v>0</v>
      </c>
      <c r="H1745" s="14">
        <v>16600.16</v>
      </c>
      <c r="I1745" t="s">
        <v>10</v>
      </c>
      <c r="J1745" t="s">
        <v>10</v>
      </c>
      <c r="K1745" t="s">
        <v>41</v>
      </c>
    </row>
    <row r="1746" spans="1:11" ht="14.5" customHeight="1" x14ac:dyDescent="0.35">
      <c r="A1746" t="s">
        <v>1776</v>
      </c>
      <c r="B1746">
        <v>1975</v>
      </c>
      <c r="C1746" t="s">
        <v>9</v>
      </c>
      <c r="D1746">
        <v>24</v>
      </c>
      <c r="E1746" s="7">
        <f t="shared" si="54"/>
        <v>27599</v>
      </c>
      <c r="F1746" s="7" t="str">
        <f t="shared" si="55"/>
        <v>47Years</v>
      </c>
      <c r="G1746">
        <v>1</v>
      </c>
      <c r="H1746" s="14">
        <v>16602.18</v>
      </c>
      <c r="I1746" t="s">
        <v>10</v>
      </c>
      <c r="J1746" t="s">
        <v>15</v>
      </c>
      <c r="K1746" t="s">
        <v>534</v>
      </c>
    </row>
    <row r="1747" spans="1:11" ht="14.5" customHeight="1" x14ac:dyDescent="0.35">
      <c r="A1747" t="s">
        <v>1777</v>
      </c>
      <c r="B1747">
        <v>1977</v>
      </c>
      <c r="C1747" t="s">
        <v>19</v>
      </c>
      <c r="D1747">
        <v>25</v>
      </c>
      <c r="E1747" s="7">
        <f t="shared" si="54"/>
        <v>28393</v>
      </c>
      <c r="F1747" s="7" t="str">
        <f t="shared" si="55"/>
        <v>45Years</v>
      </c>
      <c r="G1747">
        <v>2</v>
      </c>
      <c r="H1747" s="14">
        <v>16631.61</v>
      </c>
      <c r="I1747" t="s">
        <v>10</v>
      </c>
      <c r="J1747" t="s">
        <v>15</v>
      </c>
      <c r="K1747" t="s">
        <v>22</v>
      </c>
    </row>
    <row r="1748" spans="1:11" ht="14.5" customHeight="1" x14ac:dyDescent="0.35">
      <c r="A1748" t="s">
        <v>1778</v>
      </c>
      <c r="B1748">
        <v>1993</v>
      </c>
      <c r="C1748" t="s">
        <v>14</v>
      </c>
      <c r="D1748">
        <v>5</v>
      </c>
      <c r="E1748" s="7">
        <f t="shared" si="54"/>
        <v>34278</v>
      </c>
      <c r="F1748" s="7" t="str">
        <f t="shared" si="55"/>
        <v>29Years</v>
      </c>
      <c r="G1748">
        <v>1</v>
      </c>
      <c r="H1748" s="14">
        <v>16657.72</v>
      </c>
      <c r="I1748" t="s">
        <v>10</v>
      </c>
      <c r="J1748" t="s">
        <v>15</v>
      </c>
      <c r="K1748" t="s">
        <v>246</v>
      </c>
    </row>
    <row r="1749" spans="1:11" ht="14.5" customHeight="1" x14ac:dyDescent="0.35">
      <c r="A1749" t="s">
        <v>1779</v>
      </c>
      <c r="B1749">
        <v>1974</v>
      </c>
      <c r="C1749" t="s">
        <v>34</v>
      </c>
      <c r="D1749">
        <v>28</v>
      </c>
      <c r="E1749" s="7">
        <f t="shared" si="54"/>
        <v>27269</v>
      </c>
      <c r="F1749" s="7" t="str">
        <f t="shared" si="55"/>
        <v>48Years</v>
      </c>
      <c r="G1749">
        <v>0</v>
      </c>
      <c r="H1749" s="14">
        <v>16770.990000000002</v>
      </c>
      <c r="I1749" t="s">
        <v>10</v>
      </c>
      <c r="J1749" t="s">
        <v>15</v>
      </c>
      <c r="K1749" t="s">
        <v>22</v>
      </c>
    </row>
    <row r="1750" spans="1:11" ht="14.5" customHeight="1" x14ac:dyDescent="0.35">
      <c r="A1750" t="s">
        <v>1780</v>
      </c>
      <c r="B1750">
        <v>1989</v>
      </c>
      <c r="C1750" t="s">
        <v>19</v>
      </c>
      <c r="D1750">
        <v>23</v>
      </c>
      <c r="E1750" s="7">
        <f t="shared" si="54"/>
        <v>32774</v>
      </c>
      <c r="F1750" s="7" t="str">
        <f t="shared" si="55"/>
        <v>33Years</v>
      </c>
      <c r="G1750">
        <v>2</v>
      </c>
      <c r="H1750" s="14">
        <v>16776.3</v>
      </c>
      <c r="I1750" t="s">
        <v>10</v>
      </c>
      <c r="J1750" t="s">
        <v>10</v>
      </c>
      <c r="K1750" t="s">
        <v>246</v>
      </c>
    </row>
    <row r="1751" spans="1:11" ht="14.5" customHeight="1" x14ac:dyDescent="0.35">
      <c r="A1751" t="s">
        <v>1781</v>
      </c>
      <c r="B1751">
        <v>1962</v>
      </c>
      <c r="C1751" t="s">
        <v>9</v>
      </c>
      <c r="D1751">
        <v>29</v>
      </c>
      <c r="E1751" s="7">
        <f t="shared" si="54"/>
        <v>22856</v>
      </c>
      <c r="F1751" s="7" t="str">
        <f t="shared" si="55"/>
        <v>60Years</v>
      </c>
      <c r="G1751">
        <v>0</v>
      </c>
      <c r="H1751" s="14">
        <v>16779.400000000001</v>
      </c>
      <c r="I1751" t="s">
        <v>10</v>
      </c>
      <c r="J1751" t="s">
        <v>10</v>
      </c>
      <c r="K1751" t="s">
        <v>534</v>
      </c>
    </row>
    <row r="1752" spans="1:11" ht="14.5" customHeight="1" x14ac:dyDescent="0.35">
      <c r="A1752" t="s">
        <v>1782</v>
      </c>
      <c r="B1752">
        <v>1995</v>
      </c>
      <c r="C1752" t="s">
        <v>36</v>
      </c>
      <c r="D1752">
        <v>19</v>
      </c>
      <c r="E1752" s="7">
        <f t="shared" si="54"/>
        <v>34991</v>
      </c>
      <c r="F1752" s="7" t="str">
        <f t="shared" si="55"/>
        <v>27Years</v>
      </c>
      <c r="G1752">
        <v>1</v>
      </c>
      <c r="H1752" s="14">
        <v>16796.41</v>
      </c>
      <c r="I1752" t="s">
        <v>10</v>
      </c>
      <c r="J1752" t="s">
        <v>11</v>
      </c>
      <c r="K1752" t="s">
        <v>246</v>
      </c>
    </row>
    <row r="1753" spans="1:11" ht="14.5" customHeight="1" x14ac:dyDescent="0.35">
      <c r="A1753" t="s">
        <v>1783</v>
      </c>
      <c r="B1753">
        <v>1974</v>
      </c>
      <c r="C1753" t="s">
        <v>34</v>
      </c>
      <c r="D1753">
        <v>8</v>
      </c>
      <c r="E1753" s="7">
        <f t="shared" si="54"/>
        <v>27249</v>
      </c>
      <c r="F1753" s="7" t="str">
        <f t="shared" si="55"/>
        <v>48Years</v>
      </c>
      <c r="G1753">
        <v>0</v>
      </c>
      <c r="H1753" s="14">
        <v>16841.32</v>
      </c>
      <c r="I1753" t="s">
        <v>10</v>
      </c>
      <c r="J1753" t="s">
        <v>11</v>
      </c>
      <c r="K1753" t="s">
        <v>41</v>
      </c>
    </row>
    <row r="1754" spans="1:11" ht="14.5" customHeight="1" x14ac:dyDescent="0.35">
      <c r="A1754" t="s">
        <v>1784</v>
      </c>
      <c r="B1754">
        <v>2003</v>
      </c>
      <c r="C1754" t="s">
        <v>19</v>
      </c>
      <c r="D1754">
        <v>10</v>
      </c>
      <c r="E1754" s="7">
        <f t="shared" si="54"/>
        <v>37874</v>
      </c>
      <c r="F1754" s="7" t="str">
        <f t="shared" si="55"/>
        <v>19Years</v>
      </c>
      <c r="G1754">
        <v>0</v>
      </c>
      <c r="H1754" s="14">
        <v>16884.919999999998</v>
      </c>
      <c r="I1754" t="s">
        <v>10</v>
      </c>
      <c r="J1754" t="s">
        <v>10</v>
      </c>
      <c r="K1754" t="s">
        <v>41</v>
      </c>
    </row>
    <row r="1755" spans="1:11" ht="14.5" customHeight="1" x14ac:dyDescent="0.35">
      <c r="A1755" t="s">
        <v>1785</v>
      </c>
      <c r="B1755">
        <v>1968</v>
      </c>
      <c r="C1755" t="s">
        <v>36</v>
      </c>
      <c r="D1755">
        <v>21</v>
      </c>
      <c r="E1755" s="7">
        <f t="shared" si="54"/>
        <v>25132</v>
      </c>
      <c r="F1755" s="7" t="str">
        <f t="shared" si="55"/>
        <v>54Years</v>
      </c>
      <c r="G1755">
        <v>0</v>
      </c>
      <c r="H1755" s="14">
        <v>16903.5</v>
      </c>
      <c r="I1755" t="s">
        <v>10</v>
      </c>
      <c r="J1755" t="s">
        <v>11</v>
      </c>
      <c r="K1755" t="s">
        <v>22</v>
      </c>
    </row>
    <row r="1756" spans="1:11" ht="14.5" customHeight="1" x14ac:dyDescent="0.35">
      <c r="A1756" t="s">
        <v>1786</v>
      </c>
      <c r="B1756">
        <v>1977</v>
      </c>
      <c r="C1756" t="s">
        <v>34</v>
      </c>
      <c r="D1756">
        <v>25</v>
      </c>
      <c r="E1756" s="7">
        <f t="shared" si="54"/>
        <v>28362</v>
      </c>
      <c r="F1756" s="7" t="str">
        <f t="shared" si="55"/>
        <v>45Years</v>
      </c>
      <c r="G1756">
        <v>2</v>
      </c>
      <c r="H1756" s="14">
        <v>16921.09</v>
      </c>
      <c r="I1756" t="s">
        <v>10</v>
      </c>
      <c r="J1756" t="s">
        <v>11</v>
      </c>
      <c r="K1756" t="s">
        <v>248</v>
      </c>
    </row>
    <row r="1757" spans="1:11" ht="14.5" customHeight="1" x14ac:dyDescent="0.35">
      <c r="A1757" t="s">
        <v>1787</v>
      </c>
      <c r="B1757">
        <v>1980</v>
      </c>
      <c r="C1757" t="s">
        <v>9</v>
      </c>
      <c r="D1757">
        <v>16</v>
      </c>
      <c r="E1757" s="7">
        <f t="shared" si="54"/>
        <v>29418</v>
      </c>
      <c r="F1757" s="7" t="str">
        <f t="shared" si="55"/>
        <v>42Years</v>
      </c>
      <c r="G1757">
        <v>2</v>
      </c>
      <c r="H1757" s="14">
        <v>16990.55</v>
      </c>
      <c r="I1757" t="s">
        <v>10</v>
      </c>
      <c r="J1757" t="s">
        <v>11</v>
      </c>
      <c r="K1757" t="s">
        <v>22</v>
      </c>
    </row>
    <row r="1758" spans="1:11" ht="14.5" customHeight="1" x14ac:dyDescent="0.35">
      <c r="A1758" t="s">
        <v>1788</v>
      </c>
      <c r="B1758">
        <v>1971</v>
      </c>
      <c r="C1758" t="s">
        <v>34</v>
      </c>
      <c r="D1758">
        <v>22</v>
      </c>
      <c r="E1758" s="7">
        <f t="shared" si="54"/>
        <v>26167</v>
      </c>
      <c r="F1758" s="7" t="str">
        <f t="shared" si="55"/>
        <v>51Years</v>
      </c>
      <c r="G1758">
        <v>0</v>
      </c>
      <c r="H1758" s="14">
        <v>17016.009999999998</v>
      </c>
      <c r="I1758" t="s">
        <v>10</v>
      </c>
      <c r="J1758" t="s">
        <v>10</v>
      </c>
      <c r="K1758" t="s">
        <v>248</v>
      </c>
    </row>
    <row r="1759" spans="1:11" ht="14.5" customHeight="1" x14ac:dyDescent="0.35">
      <c r="A1759" t="s">
        <v>1789</v>
      </c>
      <c r="B1759">
        <v>1996</v>
      </c>
      <c r="C1759" t="s">
        <v>17</v>
      </c>
      <c r="D1759">
        <v>10</v>
      </c>
      <c r="E1759" s="7">
        <f t="shared" si="54"/>
        <v>35226</v>
      </c>
      <c r="F1759" s="7" t="str">
        <f t="shared" si="55"/>
        <v>26Years</v>
      </c>
      <c r="G1759">
        <v>0</v>
      </c>
      <c r="H1759" s="14">
        <v>17043.34</v>
      </c>
      <c r="I1759" t="s">
        <v>10</v>
      </c>
      <c r="J1759" t="s">
        <v>11</v>
      </c>
      <c r="K1759" t="s">
        <v>12</v>
      </c>
    </row>
    <row r="1760" spans="1:11" ht="14.5" customHeight="1" x14ac:dyDescent="0.35">
      <c r="A1760" t="s">
        <v>1790</v>
      </c>
      <c r="B1760">
        <v>2003</v>
      </c>
      <c r="C1760" t="s">
        <v>29</v>
      </c>
      <c r="D1760">
        <v>26</v>
      </c>
      <c r="E1760" s="7">
        <f t="shared" si="54"/>
        <v>37981</v>
      </c>
      <c r="F1760" s="7" t="str">
        <f t="shared" si="55"/>
        <v>19Years</v>
      </c>
      <c r="G1760">
        <v>0</v>
      </c>
      <c r="H1760" s="14">
        <v>17081.080000000002</v>
      </c>
      <c r="I1760" t="s">
        <v>10</v>
      </c>
      <c r="J1760" t="s">
        <v>10</v>
      </c>
      <c r="K1760" t="s">
        <v>41</v>
      </c>
    </row>
    <row r="1761" spans="1:11" ht="14.5" customHeight="1" x14ac:dyDescent="0.35">
      <c r="A1761" t="s">
        <v>1791</v>
      </c>
      <c r="B1761">
        <v>2002</v>
      </c>
      <c r="C1761" t="s">
        <v>17</v>
      </c>
      <c r="D1761">
        <v>28</v>
      </c>
      <c r="E1761" s="7">
        <f t="shared" si="54"/>
        <v>37435</v>
      </c>
      <c r="F1761" s="7" t="str">
        <f t="shared" si="55"/>
        <v>20Years</v>
      </c>
      <c r="G1761">
        <v>1</v>
      </c>
      <c r="H1761" s="14">
        <v>17085.27</v>
      </c>
      <c r="I1761" t="s">
        <v>10</v>
      </c>
      <c r="J1761" t="s">
        <v>11</v>
      </c>
      <c r="K1761" t="s">
        <v>12</v>
      </c>
    </row>
    <row r="1762" spans="1:11" ht="14.5" customHeight="1" x14ac:dyDescent="0.35">
      <c r="A1762" t="s">
        <v>1792</v>
      </c>
      <c r="B1762">
        <v>1998</v>
      </c>
      <c r="C1762" t="s">
        <v>17</v>
      </c>
      <c r="D1762">
        <v>3</v>
      </c>
      <c r="E1762" s="7">
        <f t="shared" si="54"/>
        <v>35949</v>
      </c>
      <c r="F1762" s="7" t="str">
        <f t="shared" si="55"/>
        <v>25Years</v>
      </c>
      <c r="G1762">
        <v>4</v>
      </c>
      <c r="H1762" s="14">
        <v>17128.43</v>
      </c>
      <c r="I1762" t="s">
        <v>10</v>
      </c>
      <c r="J1762" t="s">
        <v>11</v>
      </c>
      <c r="K1762" t="s">
        <v>167</v>
      </c>
    </row>
    <row r="1763" spans="1:11" ht="14.5" customHeight="1" x14ac:dyDescent="0.35">
      <c r="A1763" t="s">
        <v>1793</v>
      </c>
      <c r="B1763">
        <v>1965</v>
      </c>
      <c r="C1763" t="s">
        <v>19</v>
      </c>
      <c r="D1763">
        <v>16</v>
      </c>
      <c r="E1763" s="7">
        <f t="shared" si="54"/>
        <v>24001</v>
      </c>
      <c r="F1763" s="7" t="str">
        <f t="shared" si="55"/>
        <v>57Years</v>
      </c>
      <c r="G1763">
        <v>0</v>
      </c>
      <c r="H1763" s="14">
        <v>17172.27</v>
      </c>
      <c r="I1763" t="s">
        <v>10</v>
      </c>
      <c r="J1763" t="s">
        <v>10</v>
      </c>
      <c r="K1763" t="s">
        <v>534</v>
      </c>
    </row>
    <row r="1764" spans="1:11" ht="14.5" customHeight="1" x14ac:dyDescent="0.35">
      <c r="A1764" t="s">
        <v>1794</v>
      </c>
      <c r="B1764">
        <v>1964</v>
      </c>
      <c r="C1764" t="s">
        <v>17</v>
      </c>
      <c r="D1764">
        <v>7</v>
      </c>
      <c r="E1764" s="7">
        <f t="shared" si="54"/>
        <v>23535</v>
      </c>
      <c r="F1764" s="7" t="str">
        <f t="shared" si="55"/>
        <v>59Years</v>
      </c>
      <c r="G1764">
        <v>0</v>
      </c>
      <c r="H1764" s="14">
        <v>17174.52</v>
      </c>
      <c r="I1764" t="s">
        <v>10</v>
      </c>
      <c r="J1764" t="s">
        <v>10</v>
      </c>
      <c r="K1764" t="s">
        <v>22</v>
      </c>
    </row>
    <row r="1765" spans="1:11" ht="14.5" customHeight="1" x14ac:dyDescent="0.35">
      <c r="A1765" t="s">
        <v>1795</v>
      </c>
      <c r="B1765">
        <v>2004</v>
      </c>
      <c r="C1765" t="s">
        <v>34</v>
      </c>
      <c r="D1765">
        <v>18</v>
      </c>
      <c r="E1765" s="7">
        <f t="shared" si="54"/>
        <v>38217</v>
      </c>
      <c r="F1765" s="7" t="str">
        <f t="shared" si="55"/>
        <v>18Years</v>
      </c>
      <c r="G1765">
        <v>1</v>
      </c>
      <c r="H1765" s="14">
        <v>17178.68</v>
      </c>
      <c r="I1765" t="s">
        <v>10</v>
      </c>
      <c r="J1765" t="s">
        <v>10</v>
      </c>
      <c r="K1765" t="s">
        <v>165</v>
      </c>
    </row>
    <row r="1766" spans="1:11" ht="14.5" customHeight="1" x14ac:dyDescent="0.35">
      <c r="A1766" t="s">
        <v>1796</v>
      </c>
      <c r="B1766">
        <v>1982</v>
      </c>
      <c r="C1766" t="s">
        <v>36</v>
      </c>
      <c r="D1766">
        <v>22</v>
      </c>
      <c r="E1766" s="7">
        <f t="shared" si="54"/>
        <v>30246</v>
      </c>
      <c r="F1766" s="7" t="str">
        <f t="shared" si="55"/>
        <v>40Years</v>
      </c>
      <c r="G1766">
        <v>1</v>
      </c>
      <c r="H1766" s="14">
        <v>17179.52</v>
      </c>
      <c r="I1766" t="s">
        <v>10</v>
      </c>
      <c r="J1766" t="s">
        <v>15</v>
      </c>
      <c r="K1766" t="s">
        <v>12</v>
      </c>
    </row>
    <row r="1767" spans="1:11" ht="14.5" customHeight="1" x14ac:dyDescent="0.35">
      <c r="A1767" t="s">
        <v>1797</v>
      </c>
      <c r="B1767">
        <v>1975</v>
      </c>
      <c r="C1767" t="s">
        <v>34</v>
      </c>
      <c r="D1767">
        <v>25</v>
      </c>
      <c r="E1767" s="7">
        <f t="shared" si="54"/>
        <v>27631</v>
      </c>
      <c r="F1767" s="7" t="str">
        <f t="shared" si="55"/>
        <v>47Years</v>
      </c>
      <c r="G1767">
        <v>1</v>
      </c>
      <c r="H1767" s="14">
        <v>17253.43</v>
      </c>
      <c r="I1767" t="s">
        <v>10</v>
      </c>
      <c r="J1767" t="s">
        <v>11</v>
      </c>
      <c r="K1767" t="s">
        <v>534</v>
      </c>
    </row>
    <row r="1768" spans="1:11" ht="14.5" customHeight="1" x14ac:dyDescent="0.35">
      <c r="A1768" t="s">
        <v>1798</v>
      </c>
      <c r="B1768">
        <v>1963</v>
      </c>
      <c r="C1768" t="s">
        <v>9</v>
      </c>
      <c r="D1768">
        <v>12</v>
      </c>
      <c r="E1768" s="7">
        <f t="shared" si="54"/>
        <v>23204</v>
      </c>
      <c r="F1768" s="7" t="str">
        <f t="shared" si="55"/>
        <v>59Years</v>
      </c>
      <c r="G1768">
        <v>0</v>
      </c>
      <c r="H1768" s="14">
        <v>17337.580000000002</v>
      </c>
      <c r="I1768" t="s">
        <v>10</v>
      </c>
      <c r="J1768" t="s">
        <v>11</v>
      </c>
      <c r="K1768" t="s">
        <v>248</v>
      </c>
    </row>
    <row r="1769" spans="1:11" ht="14.5" customHeight="1" x14ac:dyDescent="0.35">
      <c r="A1769" t="s">
        <v>1799</v>
      </c>
      <c r="B1769">
        <v>2003</v>
      </c>
      <c r="C1769" t="s">
        <v>14</v>
      </c>
      <c r="D1769">
        <v>1</v>
      </c>
      <c r="E1769" s="7">
        <f t="shared" si="54"/>
        <v>37926</v>
      </c>
      <c r="F1769" s="7" t="str">
        <f t="shared" si="55"/>
        <v>19Years</v>
      </c>
      <c r="G1769">
        <v>0</v>
      </c>
      <c r="H1769" s="14">
        <v>17352.68</v>
      </c>
      <c r="I1769" t="s">
        <v>10</v>
      </c>
      <c r="J1769" t="s">
        <v>11</v>
      </c>
      <c r="K1769" t="s">
        <v>22</v>
      </c>
    </row>
    <row r="1770" spans="1:11" ht="14.5" customHeight="1" x14ac:dyDescent="0.35">
      <c r="A1770" t="s">
        <v>1800</v>
      </c>
      <c r="B1770">
        <v>1992</v>
      </c>
      <c r="C1770" t="s">
        <v>36</v>
      </c>
      <c r="D1770">
        <v>18</v>
      </c>
      <c r="E1770" s="7">
        <f t="shared" si="54"/>
        <v>33895</v>
      </c>
      <c r="F1770" s="7" t="str">
        <f t="shared" si="55"/>
        <v>30Years</v>
      </c>
      <c r="G1770">
        <v>2</v>
      </c>
      <c r="H1770" s="14">
        <v>17361.77</v>
      </c>
      <c r="I1770" t="s">
        <v>10</v>
      </c>
      <c r="J1770" t="s">
        <v>15</v>
      </c>
      <c r="K1770" t="s">
        <v>22</v>
      </c>
    </row>
    <row r="1771" spans="1:11" ht="14.5" customHeight="1" x14ac:dyDescent="0.35">
      <c r="A1771" t="s">
        <v>1801</v>
      </c>
      <c r="B1771">
        <v>2003</v>
      </c>
      <c r="C1771" t="s">
        <v>14</v>
      </c>
      <c r="D1771">
        <v>2</v>
      </c>
      <c r="E1771" s="7">
        <f t="shared" si="54"/>
        <v>37927</v>
      </c>
      <c r="F1771" s="7" t="str">
        <f t="shared" si="55"/>
        <v>19Years</v>
      </c>
      <c r="G1771">
        <v>0</v>
      </c>
      <c r="H1771" s="14">
        <v>17468.98</v>
      </c>
      <c r="I1771" t="s">
        <v>10</v>
      </c>
      <c r="J1771" t="s">
        <v>15</v>
      </c>
      <c r="K1771" t="s">
        <v>22</v>
      </c>
    </row>
    <row r="1772" spans="1:11" ht="14.5" customHeight="1" x14ac:dyDescent="0.35">
      <c r="A1772" t="s">
        <v>1802</v>
      </c>
      <c r="B1772">
        <v>1971</v>
      </c>
      <c r="C1772" t="s">
        <v>17</v>
      </c>
      <c r="D1772">
        <v>8</v>
      </c>
      <c r="E1772" s="7">
        <f t="shared" si="54"/>
        <v>26092</v>
      </c>
      <c r="F1772" s="7" t="str">
        <f t="shared" si="55"/>
        <v>52Years</v>
      </c>
      <c r="G1772">
        <v>0</v>
      </c>
      <c r="H1772" s="14">
        <v>17479.53</v>
      </c>
      <c r="I1772" t="s">
        <v>15</v>
      </c>
      <c r="J1772" t="s">
        <v>15</v>
      </c>
      <c r="K1772" t="s">
        <v>22</v>
      </c>
    </row>
    <row r="1773" spans="1:11" ht="14.5" customHeight="1" x14ac:dyDescent="0.35">
      <c r="A1773" t="s">
        <v>1803</v>
      </c>
      <c r="B1773">
        <v>1990</v>
      </c>
      <c r="C1773" t="s">
        <v>29</v>
      </c>
      <c r="D1773">
        <v>29</v>
      </c>
      <c r="E1773" s="7">
        <f t="shared" si="54"/>
        <v>33236</v>
      </c>
      <c r="F1773" s="7" t="str">
        <f t="shared" si="55"/>
        <v>32Years</v>
      </c>
      <c r="G1773">
        <v>0</v>
      </c>
      <c r="H1773" s="14">
        <v>17496.310000000001</v>
      </c>
      <c r="I1773" t="s">
        <v>15</v>
      </c>
      <c r="J1773" t="s">
        <v>10</v>
      </c>
      <c r="K1773" t="s">
        <v>41</v>
      </c>
    </row>
    <row r="1774" spans="1:11" ht="14.5" customHeight="1" x14ac:dyDescent="0.35">
      <c r="A1774" t="s">
        <v>1804</v>
      </c>
      <c r="B1774">
        <v>1965</v>
      </c>
      <c r="C1774" t="s">
        <v>17</v>
      </c>
      <c r="D1774">
        <v>16</v>
      </c>
      <c r="E1774" s="7">
        <f t="shared" si="54"/>
        <v>23909</v>
      </c>
      <c r="F1774" s="7" t="str">
        <f t="shared" si="55"/>
        <v>57Years</v>
      </c>
      <c r="G1774">
        <v>0</v>
      </c>
      <c r="H1774" s="14">
        <v>17505.650000000001</v>
      </c>
      <c r="I1774" t="s">
        <v>15</v>
      </c>
      <c r="J1774" t="s">
        <v>10</v>
      </c>
      <c r="K1774" t="s">
        <v>248</v>
      </c>
    </row>
    <row r="1775" spans="1:11" ht="14.5" customHeight="1" x14ac:dyDescent="0.35">
      <c r="A1775" t="s">
        <v>1805</v>
      </c>
      <c r="B1775">
        <v>1968</v>
      </c>
      <c r="C1775" t="s">
        <v>9</v>
      </c>
      <c r="D1775">
        <v>12</v>
      </c>
      <c r="E1775" s="7">
        <f t="shared" si="54"/>
        <v>25031</v>
      </c>
      <c r="F1775" s="7" t="str">
        <f t="shared" si="55"/>
        <v>54Years</v>
      </c>
      <c r="G1775">
        <v>0</v>
      </c>
      <c r="H1775" s="14">
        <v>17507.47</v>
      </c>
      <c r="I1775" t="s">
        <v>15</v>
      </c>
      <c r="J1775" t="s">
        <v>15</v>
      </c>
      <c r="K1775" t="s">
        <v>534</v>
      </c>
    </row>
    <row r="1776" spans="1:11" ht="14.5" customHeight="1" x14ac:dyDescent="0.35">
      <c r="A1776" t="s">
        <v>1806</v>
      </c>
      <c r="B1776">
        <v>1963</v>
      </c>
      <c r="C1776" t="s">
        <v>14</v>
      </c>
      <c r="D1776">
        <v>16</v>
      </c>
      <c r="E1776" s="7">
        <f t="shared" si="54"/>
        <v>23331</v>
      </c>
      <c r="F1776" s="7" t="str">
        <f t="shared" si="55"/>
        <v>59Years</v>
      </c>
      <c r="G1776">
        <v>0</v>
      </c>
      <c r="H1776" s="14">
        <v>17556.88</v>
      </c>
      <c r="I1776" t="s">
        <v>15</v>
      </c>
      <c r="J1776" t="s">
        <v>10</v>
      </c>
      <c r="K1776" t="s">
        <v>22</v>
      </c>
    </row>
    <row r="1777" spans="1:11" ht="14.5" customHeight="1" x14ac:dyDescent="0.35">
      <c r="A1777" t="s">
        <v>1807</v>
      </c>
      <c r="B1777">
        <v>2002</v>
      </c>
      <c r="C1777" t="s">
        <v>34</v>
      </c>
      <c r="D1777">
        <v>25</v>
      </c>
      <c r="E1777" s="7">
        <f t="shared" si="54"/>
        <v>37493</v>
      </c>
      <c r="F1777" s="7" t="str">
        <f t="shared" si="55"/>
        <v>20Years</v>
      </c>
      <c r="G1777">
        <v>1</v>
      </c>
      <c r="H1777" s="14">
        <v>17560.38</v>
      </c>
      <c r="I1777" t="s">
        <v>15</v>
      </c>
      <c r="J1777" t="s">
        <v>15</v>
      </c>
      <c r="K1777" t="s">
        <v>22</v>
      </c>
    </row>
    <row r="1778" spans="1:11" ht="14.5" customHeight="1" x14ac:dyDescent="0.35">
      <c r="A1778" t="s">
        <v>1808</v>
      </c>
      <c r="B1778">
        <v>1970</v>
      </c>
      <c r="C1778" t="s">
        <v>9</v>
      </c>
      <c r="D1778">
        <v>26</v>
      </c>
      <c r="E1778" s="7">
        <f t="shared" si="54"/>
        <v>25775</v>
      </c>
      <c r="F1778" s="7" t="str">
        <f t="shared" si="55"/>
        <v>52Years</v>
      </c>
      <c r="G1778">
        <v>0</v>
      </c>
      <c r="H1778" s="14">
        <v>17584.72</v>
      </c>
      <c r="I1778" t="s">
        <v>15</v>
      </c>
      <c r="J1778" t="s">
        <v>11</v>
      </c>
      <c r="K1778" t="s">
        <v>22</v>
      </c>
    </row>
    <row r="1779" spans="1:11" ht="14.5" customHeight="1" x14ac:dyDescent="0.35">
      <c r="A1779" t="s">
        <v>1809</v>
      </c>
      <c r="B1779">
        <v>1990</v>
      </c>
      <c r="C1779" t="s">
        <v>36</v>
      </c>
      <c r="D1779">
        <v>25</v>
      </c>
      <c r="E1779" s="7">
        <f t="shared" si="54"/>
        <v>33171</v>
      </c>
      <c r="F1779" s="7" t="str">
        <f t="shared" si="55"/>
        <v>32Years</v>
      </c>
      <c r="G1779">
        <v>1</v>
      </c>
      <c r="H1779" s="14">
        <v>17626.240000000002</v>
      </c>
      <c r="I1779" t="s">
        <v>15</v>
      </c>
      <c r="J1779" t="s">
        <v>11</v>
      </c>
      <c r="K1779" t="s">
        <v>12</v>
      </c>
    </row>
    <row r="1780" spans="1:11" ht="14.5" customHeight="1" x14ac:dyDescent="0.35">
      <c r="A1780" t="s">
        <v>1810</v>
      </c>
      <c r="B1780">
        <v>1994</v>
      </c>
      <c r="C1780" t="s">
        <v>9</v>
      </c>
      <c r="D1780">
        <v>1</v>
      </c>
      <c r="E1780" s="7">
        <f t="shared" si="54"/>
        <v>34516</v>
      </c>
      <c r="F1780" s="7" t="str">
        <f t="shared" si="55"/>
        <v>28Years</v>
      </c>
      <c r="G1780">
        <v>3</v>
      </c>
      <c r="H1780" s="14">
        <v>17663.14</v>
      </c>
      <c r="I1780" t="s">
        <v>15</v>
      </c>
      <c r="J1780" t="s">
        <v>11</v>
      </c>
      <c r="K1780" t="s">
        <v>12</v>
      </c>
    </row>
    <row r="1781" spans="1:11" ht="14.5" customHeight="1" x14ac:dyDescent="0.35">
      <c r="A1781" t="s">
        <v>1811</v>
      </c>
      <c r="B1781">
        <v>2003</v>
      </c>
      <c r="C1781" t="s">
        <v>9</v>
      </c>
      <c r="D1781">
        <v>14</v>
      </c>
      <c r="E1781" s="7">
        <f t="shared" si="54"/>
        <v>37816</v>
      </c>
      <c r="F1781" s="7" t="str">
        <f t="shared" si="55"/>
        <v>19Years</v>
      </c>
      <c r="G1781">
        <v>0</v>
      </c>
      <c r="H1781" s="14">
        <v>17748.509999999998</v>
      </c>
      <c r="I1781" t="s">
        <v>15</v>
      </c>
      <c r="J1781" t="s">
        <v>15</v>
      </c>
      <c r="K1781" t="s">
        <v>22</v>
      </c>
    </row>
    <row r="1782" spans="1:11" ht="14.5" customHeight="1" x14ac:dyDescent="0.35">
      <c r="A1782" t="s">
        <v>1812</v>
      </c>
      <c r="B1782">
        <v>1966</v>
      </c>
      <c r="C1782" t="s">
        <v>17</v>
      </c>
      <c r="D1782">
        <v>21</v>
      </c>
      <c r="E1782" s="7">
        <f t="shared" si="54"/>
        <v>24279</v>
      </c>
      <c r="F1782" s="7" t="str">
        <f t="shared" si="55"/>
        <v>56Years</v>
      </c>
      <c r="G1782">
        <v>0</v>
      </c>
      <c r="H1782" s="14">
        <v>17777.73</v>
      </c>
      <c r="I1782" t="s">
        <v>15</v>
      </c>
      <c r="J1782" t="s">
        <v>11</v>
      </c>
      <c r="K1782" t="s">
        <v>22</v>
      </c>
    </row>
    <row r="1783" spans="1:11" ht="14.5" customHeight="1" x14ac:dyDescent="0.35">
      <c r="A1783" t="s">
        <v>1813</v>
      </c>
      <c r="B1783">
        <v>1979</v>
      </c>
      <c r="C1783" t="s">
        <v>36</v>
      </c>
      <c r="D1783">
        <v>10</v>
      </c>
      <c r="E1783" s="7">
        <f t="shared" si="54"/>
        <v>29138</v>
      </c>
      <c r="F1783" s="7" t="str">
        <f t="shared" si="55"/>
        <v>43Years</v>
      </c>
      <c r="G1783">
        <v>2</v>
      </c>
      <c r="H1783" s="14">
        <v>17779.939999999999</v>
      </c>
      <c r="I1783" t="s">
        <v>15</v>
      </c>
      <c r="J1783" t="s">
        <v>10</v>
      </c>
      <c r="K1783" t="s">
        <v>22</v>
      </c>
    </row>
    <row r="1784" spans="1:11" ht="14.5" customHeight="1" x14ac:dyDescent="0.35">
      <c r="A1784" t="s">
        <v>1814</v>
      </c>
      <c r="B1784">
        <v>1963</v>
      </c>
      <c r="C1784" t="s">
        <v>29</v>
      </c>
      <c r="D1784">
        <v>8</v>
      </c>
      <c r="E1784" s="7">
        <f t="shared" si="54"/>
        <v>23353</v>
      </c>
      <c r="F1784" s="7" t="str">
        <f t="shared" si="55"/>
        <v>59Years</v>
      </c>
      <c r="G1784">
        <v>0</v>
      </c>
      <c r="H1784" s="14">
        <v>17832.599999999999</v>
      </c>
      <c r="I1784" t="s">
        <v>15</v>
      </c>
      <c r="J1784" t="s">
        <v>10</v>
      </c>
      <c r="K1784" t="s">
        <v>22</v>
      </c>
    </row>
    <row r="1785" spans="1:11" ht="14.5" customHeight="1" x14ac:dyDescent="0.35">
      <c r="A1785" t="s">
        <v>1815</v>
      </c>
      <c r="B1785">
        <v>1976</v>
      </c>
      <c r="C1785" t="s">
        <v>29</v>
      </c>
      <c r="D1785">
        <v>12</v>
      </c>
      <c r="E1785" s="7">
        <f t="shared" si="54"/>
        <v>28106</v>
      </c>
      <c r="F1785" s="7" t="str">
        <f t="shared" si="55"/>
        <v>46Years</v>
      </c>
      <c r="G1785">
        <v>2</v>
      </c>
      <c r="H1785" s="14">
        <v>17862.919999999998</v>
      </c>
      <c r="I1785" t="s">
        <v>15</v>
      </c>
      <c r="J1785" t="s">
        <v>10</v>
      </c>
      <c r="K1785" t="s">
        <v>22</v>
      </c>
    </row>
    <row r="1786" spans="1:11" ht="14.5" customHeight="1" x14ac:dyDescent="0.35">
      <c r="A1786" t="s">
        <v>1816</v>
      </c>
      <c r="B1786">
        <v>1997</v>
      </c>
      <c r="C1786" t="s">
        <v>34</v>
      </c>
      <c r="D1786">
        <v>26</v>
      </c>
      <c r="E1786" s="7">
        <f t="shared" si="54"/>
        <v>35668</v>
      </c>
      <c r="F1786" s="7" t="str">
        <f t="shared" si="55"/>
        <v>25Years</v>
      </c>
      <c r="G1786">
        <v>0</v>
      </c>
      <c r="H1786" s="14">
        <v>17878.900000000001</v>
      </c>
      <c r="I1786" t="s">
        <v>15</v>
      </c>
      <c r="J1786" t="s">
        <v>10</v>
      </c>
      <c r="K1786" t="s">
        <v>246</v>
      </c>
    </row>
    <row r="1787" spans="1:11" ht="14.5" customHeight="1" x14ac:dyDescent="0.35">
      <c r="A1787" t="s">
        <v>1817</v>
      </c>
      <c r="B1787">
        <v>1979</v>
      </c>
      <c r="C1787" t="s">
        <v>14</v>
      </c>
      <c r="D1787">
        <v>12</v>
      </c>
      <c r="E1787" s="7">
        <f t="shared" si="54"/>
        <v>29171</v>
      </c>
      <c r="F1787" s="7" t="str">
        <f t="shared" si="55"/>
        <v>43Years</v>
      </c>
      <c r="G1787">
        <v>2</v>
      </c>
      <c r="H1787" s="14">
        <v>17882.669999999998</v>
      </c>
      <c r="I1787" t="s">
        <v>15</v>
      </c>
      <c r="J1787" t="s">
        <v>11</v>
      </c>
      <c r="K1787" t="s">
        <v>22</v>
      </c>
    </row>
    <row r="1788" spans="1:11" ht="14.5" customHeight="1" x14ac:dyDescent="0.35">
      <c r="A1788" t="s">
        <v>1818</v>
      </c>
      <c r="B1788">
        <v>1989</v>
      </c>
      <c r="C1788" t="s">
        <v>29</v>
      </c>
      <c r="D1788">
        <v>4</v>
      </c>
      <c r="E1788" s="7">
        <f t="shared" si="54"/>
        <v>32846</v>
      </c>
      <c r="F1788" s="7" t="str">
        <f t="shared" si="55"/>
        <v>33Years</v>
      </c>
      <c r="G1788">
        <v>0</v>
      </c>
      <c r="H1788" s="14">
        <v>17904.53</v>
      </c>
      <c r="I1788" t="s">
        <v>15</v>
      </c>
      <c r="J1788" t="s">
        <v>10</v>
      </c>
      <c r="K1788" t="s">
        <v>355</v>
      </c>
    </row>
    <row r="1789" spans="1:11" ht="14.5" customHeight="1" x14ac:dyDescent="0.35">
      <c r="A1789" t="s">
        <v>1819</v>
      </c>
      <c r="B1789">
        <v>1977</v>
      </c>
      <c r="C1789" t="s">
        <v>36</v>
      </c>
      <c r="D1789">
        <v>17</v>
      </c>
      <c r="E1789" s="7">
        <f t="shared" si="54"/>
        <v>28415</v>
      </c>
      <c r="F1789" s="7" t="str">
        <f t="shared" si="55"/>
        <v>45Years</v>
      </c>
      <c r="G1789">
        <v>0</v>
      </c>
      <c r="H1789" s="14">
        <v>17929.3</v>
      </c>
      <c r="I1789" t="s">
        <v>15</v>
      </c>
      <c r="J1789" t="s">
        <v>10</v>
      </c>
      <c r="K1789" t="s">
        <v>12</v>
      </c>
    </row>
    <row r="1790" spans="1:11" ht="14.5" customHeight="1" x14ac:dyDescent="0.35">
      <c r="A1790" t="s">
        <v>1820</v>
      </c>
      <c r="B1790">
        <v>2001</v>
      </c>
      <c r="C1790" t="s">
        <v>19</v>
      </c>
      <c r="D1790">
        <v>28</v>
      </c>
      <c r="E1790" s="7">
        <f t="shared" si="54"/>
        <v>37162</v>
      </c>
      <c r="F1790" s="7" t="str">
        <f t="shared" si="55"/>
        <v>21Years</v>
      </c>
      <c r="G1790">
        <v>4</v>
      </c>
      <c r="H1790" s="14">
        <v>17942.11</v>
      </c>
      <c r="I1790" t="s">
        <v>15</v>
      </c>
      <c r="J1790" t="s">
        <v>10</v>
      </c>
      <c r="K1790" t="s">
        <v>41</v>
      </c>
    </row>
    <row r="1791" spans="1:11" ht="14.5" customHeight="1" x14ac:dyDescent="0.35">
      <c r="A1791" t="s">
        <v>1821</v>
      </c>
      <c r="B1791">
        <v>1975</v>
      </c>
      <c r="C1791" t="s">
        <v>17</v>
      </c>
      <c r="D1791">
        <v>27</v>
      </c>
      <c r="E1791" s="7">
        <f t="shared" si="54"/>
        <v>27572</v>
      </c>
      <c r="F1791" s="7" t="str">
        <f t="shared" si="55"/>
        <v>47Years</v>
      </c>
      <c r="G1791">
        <v>1</v>
      </c>
      <c r="H1791" s="14">
        <v>18031.16</v>
      </c>
      <c r="I1791" t="s">
        <v>15</v>
      </c>
      <c r="J1791" t="s">
        <v>11</v>
      </c>
      <c r="K1791" t="s">
        <v>248</v>
      </c>
    </row>
    <row r="1792" spans="1:11" ht="14.5" customHeight="1" x14ac:dyDescent="0.35">
      <c r="A1792" t="s">
        <v>1822</v>
      </c>
      <c r="B1792">
        <v>1965</v>
      </c>
      <c r="C1792" t="s">
        <v>36</v>
      </c>
      <c r="D1792">
        <v>17</v>
      </c>
      <c r="E1792" s="7">
        <f t="shared" si="54"/>
        <v>24032</v>
      </c>
      <c r="F1792" s="7" t="str">
        <f t="shared" si="55"/>
        <v>57Years</v>
      </c>
      <c r="G1792">
        <v>0</v>
      </c>
      <c r="H1792" s="14">
        <v>18031.189999999999</v>
      </c>
      <c r="I1792" t="s">
        <v>15</v>
      </c>
      <c r="J1792" t="s">
        <v>10</v>
      </c>
      <c r="K1792" t="s">
        <v>22</v>
      </c>
    </row>
    <row r="1793" spans="1:11" ht="14.5" customHeight="1" x14ac:dyDescent="0.35">
      <c r="A1793" t="s">
        <v>1823</v>
      </c>
      <c r="B1793">
        <v>1999</v>
      </c>
      <c r="C1793" t="s">
        <v>36</v>
      </c>
      <c r="D1793">
        <v>24</v>
      </c>
      <c r="E1793" s="7">
        <f t="shared" si="54"/>
        <v>36457</v>
      </c>
      <c r="F1793" s="7" t="str">
        <f t="shared" si="55"/>
        <v>23Years</v>
      </c>
      <c r="G1793">
        <v>0</v>
      </c>
      <c r="H1793" s="14">
        <v>18033.97</v>
      </c>
      <c r="I1793" t="s">
        <v>15</v>
      </c>
      <c r="J1793" t="s">
        <v>15</v>
      </c>
      <c r="K1793" t="s">
        <v>22</v>
      </c>
    </row>
    <row r="1794" spans="1:11" ht="14.5" customHeight="1" x14ac:dyDescent="0.35">
      <c r="A1794" t="s">
        <v>1824</v>
      </c>
      <c r="B1794">
        <v>1993</v>
      </c>
      <c r="C1794" t="s">
        <v>9</v>
      </c>
      <c r="D1794">
        <v>12</v>
      </c>
      <c r="E1794" s="7">
        <f t="shared" si="54"/>
        <v>34162</v>
      </c>
      <c r="F1794" s="7" t="str">
        <f t="shared" si="55"/>
        <v>29Years</v>
      </c>
      <c r="G1794">
        <v>2</v>
      </c>
      <c r="H1794" s="14">
        <v>18157.88</v>
      </c>
      <c r="I1794" t="s">
        <v>15</v>
      </c>
      <c r="J1794" t="s">
        <v>15</v>
      </c>
      <c r="K1794" t="s">
        <v>22</v>
      </c>
    </row>
    <row r="1795" spans="1:11" ht="14.5" customHeight="1" x14ac:dyDescent="0.35">
      <c r="A1795" t="s">
        <v>1825</v>
      </c>
      <c r="B1795">
        <v>1963</v>
      </c>
      <c r="C1795" t="s">
        <v>9</v>
      </c>
      <c r="D1795">
        <v>4</v>
      </c>
      <c r="E1795" s="7">
        <f t="shared" ref="E1795:E1858" si="56">DATE(B1795,MONTH(1&amp;C1795),D1795)</f>
        <v>23196</v>
      </c>
      <c r="F1795" s="7" t="str">
        <f t="shared" ref="F1795:F1858" si="57">DATEDIF(E1795, "2023-6-8", "Y") &amp; "Years"</f>
        <v>59Years</v>
      </c>
      <c r="G1795">
        <v>0</v>
      </c>
      <c r="H1795" s="14">
        <v>18208.34</v>
      </c>
      <c r="I1795" t="s">
        <v>15</v>
      </c>
      <c r="J1795" t="s">
        <v>10</v>
      </c>
      <c r="K1795" t="s">
        <v>534</v>
      </c>
    </row>
    <row r="1796" spans="1:11" ht="14.5" customHeight="1" x14ac:dyDescent="0.35">
      <c r="A1796" t="s">
        <v>1826</v>
      </c>
      <c r="B1796">
        <v>1997</v>
      </c>
      <c r="C1796" t="s">
        <v>17</v>
      </c>
      <c r="D1796">
        <v>15</v>
      </c>
      <c r="E1796" s="7">
        <f t="shared" si="56"/>
        <v>35596</v>
      </c>
      <c r="F1796" s="7" t="str">
        <f t="shared" si="57"/>
        <v>25Years</v>
      </c>
      <c r="G1796">
        <v>1</v>
      </c>
      <c r="H1796" s="14">
        <v>18218.16</v>
      </c>
      <c r="I1796" t="s">
        <v>15</v>
      </c>
      <c r="J1796" t="s">
        <v>15</v>
      </c>
      <c r="K1796" t="s">
        <v>12</v>
      </c>
    </row>
    <row r="1797" spans="1:11" ht="14.5" customHeight="1" x14ac:dyDescent="0.35">
      <c r="A1797" t="s">
        <v>1827</v>
      </c>
      <c r="B1797">
        <v>2004</v>
      </c>
      <c r="C1797" t="s">
        <v>19</v>
      </c>
      <c r="D1797">
        <v>10</v>
      </c>
      <c r="E1797" s="7">
        <f t="shared" si="56"/>
        <v>38240</v>
      </c>
      <c r="F1797" s="7" t="str">
        <f t="shared" si="57"/>
        <v>18Years</v>
      </c>
      <c r="G1797">
        <v>3</v>
      </c>
      <c r="H1797" s="14">
        <v>18223.45</v>
      </c>
      <c r="I1797" t="s">
        <v>15</v>
      </c>
      <c r="J1797" t="s">
        <v>11</v>
      </c>
      <c r="K1797" t="s">
        <v>12</v>
      </c>
    </row>
    <row r="1798" spans="1:11" ht="14.5" customHeight="1" x14ac:dyDescent="0.35">
      <c r="A1798" t="s">
        <v>1828</v>
      </c>
      <c r="B1798">
        <v>1995</v>
      </c>
      <c r="C1798" t="s">
        <v>34</v>
      </c>
      <c r="D1798">
        <v>3</v>
      </c>
      <c r="E1798" s="7">
        <f t="shared" si="56"/>
        <v>34914</v>
      </c>
      <c r="F1798" s="7" t="str">
        <f t="shared" si="57"/>
        <v>27Years</v>
      </c>
      <c r="G1798">
        <v>0</v>
      </c>
      <c r="H1798" s="14">
        <v>18246.5</v>
      </c>
      <c r="I1798" t="s">
        <v>15</v>
      </c>
      <c r="J1798" t="s">
        <v>15</v>
      </c>
      <c r="K1798" t="s">
        <v>12</v>
      </c>
    </row>
    <row r="1799" spans="1:11" ht="14.5" customHeight="1" x14ac:dyDescent="0.35">
      <c r="A1799" t="s">
        <v>1829</v>
      </c>
      <c r="B1799">
        <v>1992</v>
      </c>
      <c r="C1799" t="s">
        <v>29</v>
      </c>
      <c r="D1799">
        <v>25</v>
      </c>
      <c r="E1799" s="7">
        <f t="shared" si="56"/>
        <v>33963</v>
      </c>
      <c r="F1799" s="7" t="str">
        <f t="shared" si="57"/>
        <v>30Years</v>
      </c>
      <c r="G1799">
        <v>3</v>
      </c>
      <c r="H1799" s="14">
        <v>18259.22</v>
      </c>
      <c r="I1799" t="s">
        <v>15</v>
      </c>
      <c r="J1799" t="s">
        <v>11</v>
      </c>
      <c r="K1799" t="s">
        <v>41</v>
      </c>
    </row>
    <row r="1800" spans="1:11" ht="14.5" customHeight="1" x14ac:dyDescent="0.35">
      <c r="A1800" t="s">
        <v>1830</v>
      </c>
      <c r="B1800">
        <v>1995</v>
      </c>
      <c r="C1800" t="s">
        <v>9</v>
      </c>
      <c r="D1800">
        <v>4</v>
      </c>
      <c r="E1800" s="7">
        <f t="shared" si="56"/>
        <v>34884</v>
      </c>
      <c r="F1800" s="7" t="str">
        <f t="shared" si="57"/>
        <v>27Years</v>
      </c>
      <c r="G1800">
        <v>0</v>
      </c>
      <c r="H1800" s="14">
        <v>18310.740000000002</v>
      </c>
      <c r="I1800" t="s">
        <v>15</v>
      </c>
      <c r="J1800" t="s">
        <v>11</v>
      </c>
      <c r="K1800" t="s">
        <v>22</v>
      </c>
    </row>
    <row r="1801" spans="1:11" ht="14.5" customHeight="1" x14ac:dyDescent="0.35">
      <c r="A1801" t="s">
        <v>1831</v>
      </c>
      <c r="B1801">
        <v>1999</v>
      </c>
      <c r="C1801" t="s">
        <v>29</v>
      </c>
      <c r="D1801">
        <v>15</v>
      </c>
      <c r="E1801" s="7">
        <f t="shared" si="56"/>
        <v>36509</v>
      </c>
      <c r="F1801" s="7" t="str">
        <f t="shared" si="57"/>
        <v>23Years</v>
      </c>
      <c r="G1801">
        <v>1</v>
      </c>
      <c r="H1801" s="14">
        <v>18328.240000000002</v>
      </c>
      <c r="I1801" t="s">
        <v>15</v>
      </c>
      <c r="J1801" t="s">
        <v>10</v>
      </c>
      <c r="K1801" t="s">
        <v>12</v>
      </c>
    </row>
    <row r="1802" spans="1:11" ht="14.5" customHeight="1" x14ac:dyDescent="0.35">
      <c r="A1802" t="s">
        <v>1832</v>
      </c>
      <c r="B1802">
        <v>1964</v>
      </c>
      <c r="C1802" t="s">
        <v>19</v>
      </c>
      <c r="D1802">
        <v>26</v>
      </c>
      <c r="E1802" s="7">
        <f t="shared" si="56"/>
        <v>23646</v>
      </c>
      <c r="F1802" s="7" t="str">
        <f t="shared" si="57"/>
        <v>58Years</v>
      </c>
      <c r="G1802">
        <v>0</v>
      </c>
      <c r="H1802" s="14">
        <v>18443.11</v>
      </c>
      <c r="I1802" t="s">
        <v>15</v>
      </c>
      <c r="J1802" t="s">
        <v>10</v>
      </c>
      <c r="K1802" t="s">
        <v>22</v>
      </c>
    </row>
    <row r="1803" spans="1:11" ht="14.5" customHeight="1" x14ac:dyDescent="0.35">
      <c r="A1803" t="s">
        <v>1833</v>
      </c>
      <c r="B1803">
        <v>1986</v>
      </c>
      <c r="C1803" t="s">
        <v>34</v>
      </c>
      <c r="D1803">
        <v>12</v>
      </c>
      <c r="E1803" s="7">
        <f t="shared" si="56"/>
        <v>31636</v>
      </c>
      <c r="F1803" s="7" t="str">
        <f t="shared" si="57"/>
        <v>36Years</v>
      </c>
      <c r="G1803">
        <v>2</v>
      </c>
      <c r="H1803" s="14">
        <v>18608.259999999998</v>
      </c>
      <c r="I1803" t="s">
        <v>15</v>
      </c>
      <c r="J1803" t="s">
        <v>11</v>
      </c>
      <c r="K1803" t="s">
        <v>41</v>
      </c>
    </row>
    <row r="1804" spans="1:11" ht="14.5" customHeight="1" x14ac:dyDescent="0.35">
      <c r="A1804" t="s">
        <v>1834</v>
      </c>
      <c r="B1804">
        <v>1998</v>
      </c>
      <c r="C1804" t="s">
        <v>19</v>
      </c>
      <c r="D1804">
        <v>23</v>
      </c>
      <c r="E1804" s="7">
        <f t="shared" si="56"/>
        <v>36061</v>
      </c>
      <c r="F1804" s="7" t="str">
        <f t="shared" si="57"/>
        <v>24Years</v>
      </c>
      <c r="G1804">
        <v>0</v>
      </c>
      <c r="H1804" s="14">
        <v>18648.419999999998</v>
      </c>
      <c r="I1804" t="s">
        <v>15</v>
      </c>
      <c r="J1804" t="s">
        <v>15</v>
      </c>
      <c r="K1804" t="s">
        <v>165</v>
      </c>
    </row>
    <row r="1805" spans="1:11" ht="14.5" customHeight="1" x14ac:dyDescent="0.35">
      <c r="A1805" t="s">
        <v>1835</v>
      </c>
      <c r="B1805">
        <v>1970</v>
      </c>
      <c r="C1805" t="s">
        <v>36</v>
      </c>
      <c r="D1805">
        <v>17</v>
      </c>
      <c r="E1805" s="7">
        <f t="shared" si="56"/>
        <v>25858</v>
      </c>
      <c r="F1805" s="7" t="str">
        <f t="shared" si="57"/>
        <v>52Years</v>
      </c>
      <c r="G1805">
        <v>0</v>
      </c>
      <c r="H1805" s="14">
        <v>18682.740000000002</v>
      </c>
      <c r="I1805" t="s">
        <v>15</v>
      </c>
      <c r="J1805" t="s">
        <v>11</v>
      </c>
      <c r="K1805" t="s">
        <v>22</v>
      </c>
    </row>
    <row r="1806" spans="1:11" ht="14.5" customHeight="1" x14ac:dyDescent="0.35">
      <c r="A1806" t="s">
        <v>1836</v>
      </c>
      <c r="B1806">
        <v>1967</v>
      </c>
      <c r="C1806" t="s">
        <v>34</v>
      </c>
      <c r="D1806">
        <v>30</v>
      </c>
      <c r="E1806" s="7">
        <f t="shared" si="56"/>
        <v>24714</v>
      </c>
      <c r="F1806" s="7" t="str">
        <f t="shared" si="57"/>
        <v>55Years</v>
      </c>
      <c r="G1806">
        <v>0</v>
      </c>
      <c r="H1806" s="14">
        <v>18694.689999999999</v>
      </c>
      <c r="I1806" t="s">
        <v>15</v>
      </c>
      <c r="J1806" t="s">
        <v>15</v>
      </c>
      <c r="K1806" t="s">
        <v>248</v>
      </c>
    </row>
    <row r="1807" spans="1:11" ht="14.5" customHeight="1" x14ac:dyDescent="0.35">
      <c r="A1807" t="s">
        <v>1837</v>
      </c>
      <c r="B1807">
        <v>1992</v>
      </c>
      <c r="C1807" t="s">
        <v>29</v>
      </c>
      <c r="D1807">
        <v>27</v>
      </c>
      <c r="E1807" s="7">
        <f t="shared" si="56"/>
        <v>33965</v>
      </c>
      <c r="F1807" s="7" t="str">
        <f t="shared" si="57"/>
        <v>30Years</v>
      </c>
      <c r="G1807">
        <v>3</v>
      </c>
      <c r="H1807" s="14">
        <v>18765.88</v>
      </c>
      <c r="I1807" t="s">
        <v>15</v>
      </c>
      <c r="J1807" t="s">
        <v>10</v>
      </c>
      <c r="K1807" t="s">
        <v>22</v>
      </c>
    </row>
    <row r="1808" spans="1:11" ht="14.5" customHeight="1" x14ac:dyDescent="0.35">
      <c r="A1808" t="s">
        <v>1838</v>
      </c>
      <c r="B1808">
        <v>1979</v>
      </c>
      <c r="C1808" t="s">
        <v>14</v>
      </c>
      <c r="D1808">
        <v>19</v>
      </c>
      <c r="E1808" s="7">
        <f t="shared" si="56"/>
        <v>29178</v>
      </c>
      <c r="F1808" s="7" t="str">
        <f t="shared" si="57"/>
        <v>43Years</v>
      </c>
      <c r="G1808">
        <v>2</v>
      </c>
      <c r="H1808" s="14">
        <v>18767.740000000002</v>
      </c>
      <c r="I1808" t="s">
        <v>15</v>
      </c>
      <c r="J1808" t="s">
        <v>15</v>
      </c>
      <c r="K1808" t="s">
        <v>12</v>
      </c>
    </row>
    <row r="1809" spans="1:11" ht="14.5" customHeight="1" x14ac:dyDescent="0.35">
      <c r="A1809" t="s">
        <v>1839</v>
      </c>
      <c r="B1809">
        <v>1995</v>
      </c>
      <c r="C1809" t="s">
        <v>14</v>
      </c>
      <c r="D1809">
        <v>28</v>
      </c>
      <c r="E1809" s="7">
        <f t="shared" si="56"/>
        <v>35031</v>
      </c>
      <c r="F1809" s="7" t="str">
        <f t="shared" si="57"/>
        <v>27Years</v>
      </c>
      <c r="G1809">
        <v>3</v>
      </c>
      <c r="H1809" s="14">
        <v>18804.75</v>
      </c>
      <c r="I1809" t="s">
        <v>15</v>
      </c>
      <c r="J1809" t="s">
        <v>15</v>
      </c>
      <c r="K1809" t="s">
        <v>22</v>
      </c>
    </row>
    <row r="1810" spans="1:11" ht="14.5" customHeight="1" x14ac:dyDescent="0.35">
      <c r="A1810" t="s">
        <v>1840</v>
      </c>
      <c r="B1810">
        <v>1979</v>
      </c>
      <c r="C1810" t="s">
        <v>36</v>
      </c>
      <c r="D1810">
        <v>15</v>
      </c>
      <c r="E1810" s="7">
        <f t="shared" si="56"/>
        <v>29143</v>
      </c>
      <c r="F1810" s="7" t="str">
        <f t="shared" si="57"/>
        <v>43Years</v>
      </c>
      <c r="G1810">
        <v>2</v>
      </c>
      <c r="H1810" s="14">
        <v>18806.150000000001</v>
      </c>
      <c r="I1810" t="s">
        <v>15</v>
      </c>
      <c r="J1810" t="s">
        <v>10</v>
      </c>
      <c r="K1810" t="s">
        <v>12</v>
      </c>
    </row>
    <row r="1811" spans="1:11" ht="14.5" customHeight="1" x14ac:dyDescent="0.35">
      <c r="A1811" t="s">
        <v>1841</v>
      </c>
      <c r="B1811">
        <v>1962</v>
      </c>
      <c r="C1811" t="s">
        <v>29</v>
      </c>
      <c r="D1811">
        <v>18</v>
      </c>
      <c r="E1811" s="7">
        <f t="shared" si="56"/>
        <v>22998</v>
      </c>
      <c r="F1811" s="7" t="str">
        <f t="shared" si="57"/>
        <v>60Years</v>
      </c>
      <c r="G1811">
        <v>0</v>
      </c>
      <c r="H1811" s="14">
        <v>18815.53</v>
      </c>
      <c r="I1811" t="s">
        <v>15</v>
      </c>
      <c r="J1811" t="s">
        <v>15</v>
      </c>
      <c r="K1811" t="s">
        <v>248</v>
      </c>
    </row>
    <row r="1812" spans="1:11" ht="14.5" customHeight="1" x14ac:dyDescent="0.35">
      <c r="A1812" t="s">
        <v>1842</v>
      </c>
      <c r="B1812">
        <v>2003</v>
      </c>
      <c r="C1812" t="s">
        <v>9</v>
      </c>
      <c r="D1812">
        <v>24</v>
      </c>
      <c r="E1812" s="7">
        <f t="shared" si="56"/>
        <v>37826</v>
      </c>
      <c r="F1812" s="7" t="str">
        <f t="shared" si="57"/>
        <v>19Years</v>
      </c>
      <c r="G1812">
        <v>3</v>
      </c>
      <c r="H1812" s="14">
        <v>18838.7</v>
      </c>
      <c r="I1812" t="s">
        <v>15</v>
      </c>
      <c r="J1812" t="s">
        <v>11</v>
      </c>
      <c r="K1812" t="s">
        <v>22</v>
      </c>
    </row>
    <row r="1813" spans="1:11" ht="14.5" customHeight="1" x14ac:dyDescent="0.35">
      <c r="A1813" t="s">
        <v>1843</v>
      </c>
      <c r="B1813">
        <v>1963</v>
      </c>
      <c r="C1813" t="s">
        <v>29</v>
      </c>
      <c r="D1813">
        <v>6</v>
      </c>
      <c r="E1813" s="7">
        <f t="shared" si="56"/>
        <v>23351</v>
      </c>
      <c r="F1813" s="7" t="str">
        <f t="shared" si="57"/>
        <v>59Years</v>
      </c>
      <c r="G1813">
        <v>0</v>
      </c>
      <c r="H1813" s="14">
        <v>18883.330000000002</v>
      </c>
      <c r="I1813" t="s">
        <v>15</v>
      </c>
      <c r="J1813" t="s">
        <v>15</v>
      </c>
      <c r="K1813" t="s">
        <v>534</v>
      </c>
    </row>
    <row r="1814" spans="1:11" ht="14.5" customHeight="1" x14ac:dyDescent="0.35">
      <c r="A1814" t="s">
        <v>1844</v>
      </c>
      <c r="B1814">
        <v>1995</v>
      </c>
      <c r="C1814" t="s">
        <v>19</v>
      </c>
      <c r="D1814">
        <v>27</v>
      </c>
      <c r="E1814" s="7">
        <f t="shared" si="56"/>
        <v>34969</v>
      </c>
      <c r="F1814" s="7" t="str">
        <f t="shared" si="57"/>
        <v>27Years</v>
      </c>
      <c r="G1814">
        <v>1</v>
      </c>
      <c r="H1814" s="14">
        <v>18903.490000000002</v>
      </c>
      <c r="I1814" t="s">
        <v>15</v>
      </c>
      <c r="J1814" t="s">
        <v>10</v>
      </c>
      <c r="K1814" t="s">
        <v>246</v>
      </c>
    </row>
    <row r="1815" spans="1:11" ht="14.5" customHeight="1" x14ac:dyDescent="0.35">
      <c r="A1815" t="s">
        <v>1845</v>
      </c>
      <c r="B1815">
        <v>1969</v>
      </c>
      <c r="C1815" t="s">
        <v>34</v>
      </c>
      <c r="D1815">
        <v>3</v>
      </c>
      <c r="E1815" s="7">
        <f t="shared" si="56"/>
        <v>25418</v>
      </c>
      <c r="F1815" s="7" t="str">
        <f t="shared" si="57"/>
        <v>53Years</v>
      </c>
      <c r="G1815">
        <v>0</v>
      </c>
      <c r="H1815" s="14">
        <v>18932.810000000001</v>
      </c>
      <c r="I1815" t="s">
        <v>15</v>
      </c>
      <c r="J1815" t="s">
        <v>11</v>
      </c>
      <c r="K1815" t="s">
        <v>22</v>
      </c>
    </row>
    <row r="1816" spans="1:11" ht="14.5" customHeight="1" x14ac:dyDescent="0.35">
      <c r="A1816" t="s">
        <v>1846</v>
      </c>
      <c r="B1816">
        <v>1963</v>
      </c>
      <c r="C1816" t="s">
        <v>36</v>
      </c>
      <c r="D1816">
        <v>20</v>
      </c>
      <c r="E1816" s="7">
        <f t="shared" si="56"/>
        <v>23304</v>
      </c>
      <c r="F1816" s="7" t="str">
        <f t="shared" si="57"/>
        <v>59Years</v>
      </c>
      <c r="G1816">
        <v>0</v>
      </c>
      <c r="H1816" s="14">
        <v>18954.560000000001</v>
      </c>
      <c r="I1816" t="s">
        <v>15</v>
      </c>
      <c r="J1816" t="s">
        <v>15</v>
      </c>
      <c r="K1816" t="s">
        <v>534</v>
      </c>
    </row>
    <row r="1817" spans="1:11" ht="14.5" customHeight="1" x14ac:dyDescent="0.35">
      <c r="A1817" t="s">
        <v>1847</v>
      </c>
      <c r="B1817">
        <v>1998</v>
      </c>
      <c r="C1817" t="s">
        <v>34</v>
      </c>
      <c r="D1817">
        <v>6</v>
      </c>
      <c r="E1817" s="7">
        <f t="shared" si="56"/>
        <v>36013</v>
      </c>
      <c r="F1817" s="7" t="str">
        <f t="shared" si="57"/>
        <v>24Years</v>
      </c>
      <c r="G1817">
        <v>0</v>
      </c>
      <c r="H1817" s="14">
        <v>18955.22</v>
      </c>
      <c r="I1817" t="s">
        <v>15</v>
      </c>
      <c r="J1817" t="s">
        <v>11</v>
      </c>
      <c r="K1817" t="s">
        <v>41</v>
      </c>
    </row>
    <row r="1818" spans="1:11" ht="14.5" customHeight="1" x14ac:dyDescent="0.35">
      <c r="A1818" t="s">
        <v>1848</v>
      </c>
      <c r="B1818">
        <v>1992</v>
      </c>
      <c r="C1818" t="s">
        <v>14</v>
      </c>
      <c r="D1818">
        <v>30</v>
      </c>
      <c r="E1818" s="7">
        <f t="shared" si="56"/>
        <v>33938</v>
      </c>
      <c r="F1818" s="7" t="str">
        <f t="shared" si="57"/>
        <v>30Years</v>
      </c>
      <c r="G1818">
        <v>1</v>
      </c>
      <c r="H1818" s="14">
        <v>18963.169999999998</v>
      </c>
      <c r="I1818" t="s">
        <v>15</v>
      </c>
      <c r="J1818" t="s">
        <v>15</v>
      </c>
      <c r="K1818" t="s">
        <v>12</v>
      </c>
    </row>
    <row r="1819" spans="1:11" ht="14.5" customHeight="1" x14ac:dyDescent="0.35">
      <c r="A1819" t="s">
        <v>1849</v>
      </c>
      <c r="B1819">
        <v>1988</v>
      </c>
      <c r="C1819" t="s">
        <v>36</v>
      </c>
      <c r="D1819">
        <v>24</v>
      </c>
      <c r="E1819" s="7">
        <f t="shared" si="56"/>
        <v>32440</v>
      </c>
      <c r="F1819" s="7" t="str">
        <f t="shared" si="57"/>
        <v>34Years</v>
      </c>
      <c r="G1819">
        <v>2</v>
      </c>
      <c r="H1819" s="14">
        <v>18972.5</v>
      </c>
      <c r="I1819" t="s">
        <v>15</v>
      </c>
      <c r="J1819" t="s">
        <v>11</v>
      </c>
      <c r="K1819" t="s">
        <v>12</v>
      </c>
    </row>
    <row r="1820" spans="1:11" ht="14.5" customHeight="1" x14ac:dyDescent="0.35">
      <c r="A1820" t="s">
        <v>1850</v>
      </c>
      <c r="B1820">
        <v>1983</v>
      </c>
      <c r="C1820" t="s">
        <v>29</v>
      </c>
      <c r="D1820">
        <v>19</v>
      </c>
      <c r="E1820" s="7">
        <f t="shared" si="56"/>
        <v>30669</v>
      </c>
      <c r="F1820" s="7" t="str">
        <f t="shared" si="57"/>
        <v>39Years</v>
      </c>
      <c r="G1820">
        <v>5</v>
      </c>
      <c r="H1820" s="14">
        <v>19023.259999999998</v>
      </c>
      <c r="I1820" t="s">
        <v>15</v>
      </c>
      <c r="J1820" t="s">
        <v>11</v>
      </c>
      <c r="K1820" t="s">
        <v>41</v>
      </c>
    </row>
    <row r="1821" spans="1:11" ht="14.5" customHeight="1" x14ac:dyDescent="0.35">
      <c r="A1821" t="s">
        <v>1851</v>
      </c>
      <c r="B1821">
        <v>1989</v>
      </c>
      <c r="C1821" t="s">
        <v>17</v>
      </c>
      <c r="D1821">
        <v>5</v>
      </c>
      <c r="E1821" s="7">
        <f t="shared" si="56"/>
        <v>32664</v>
      </c>
      <c r="F1821" s="7" t="str">
        <f t="shared" si="57"/>
        <v>34Years</v>
      </c>
      <c r="G1821">
        <v>1</v>
      </c>
      <c r="H1821" s="14">
        <v>19040.88</v>
      </c>
      <c r="I1821" t="s">
        <v>15</v>
      </c>
      <c r="J1821" t="s">
        <v>11</v>
      </c>
      <c r="K1821" t="s">
        <v>41</v>
      </c>
    </row>
    <row r="1822" spans="1:11" ht="14.5" customHeight="1" x14ac:dyDescent="0.35">
      <c r="A1822" t="s">
        <v>1852</v>
      </c>
      <c r="B1822">
        <v>1993</v>
      </c>
      <c r="C1822" t="s">
        <v>19</v>
      </c>
      <c r="D1822">
        <v>28</v>
      </c>
      <c r="E1822" s="7">
        <f t="shared" si="56"/>
        <v>34240</v>
      </c>
      <c r="F1822" s="7" t="str">
        <f t="shared" si="57"/>
        <v>29Years</v>
      </c>
      <c r="G1822">
        <v>1</v>
      </c>
      <c r="H1822" s="14">
        <v>19107.78</v>
      </c>
      <c r="I1822" t="s">
        <v>15</v>
      </c>
      <c r="J1822" t="s">
        <v>10</v>
      </c>
      <c r="K1822" t="s">
        <v>12</v>
      </c>
    </row>
    <row r="1823" spans="1:11" ht="14.5" customHeight="1" x14ac:dyDescent="0.35">
      <c r="A1823" t="s">
        <v>1853</v>
      </c>
      <c r="B1823">
        <v>1979</v>
      </c>
      <c r="C1823" t="s">
        <v>9</v>
      </c>
      <c r="D1823">
        <v>2</v>
      </c>
      <c r="E1823" s="7">
        <f t="shared" si="56"/>
        <v>29038</v>
      </c>
      <c r="F1823" s="7" t="str">
        <f t="shared" si="57"/>
        <v>43Years</v>
      </c>
      <c r="G1823">
        <v>2</v>
      </c>
      <c r="H1823" s="14">
        <v>19144.580000000002</v>
      </c>
      <c r="I1823" t="s">
        <v>15</v>
      </c>
      <c r="J1823" t="s">
        <v>15</v>
      </c>
      <c r="K1823" t="s">
        <v>246</v>
      </c>
    </row>
    <row r="1824" spans="1:11" ht="14.5" customHeight="1" x14ac:dyDescent="0.35">
      <c r="A1824" t="s">
        <v>1854</v>
      </c>
      <c r="B1824">
        <v>1991</v>
      </c>
      <c r="C1824" t="s">
        <v>19</v>
      </c>
      <c r="D1824">
        <v>16</v>
      </c>
      <c r="E1824" s="7">
        <f t="shared" si="56"/>
        <v>33497</v>
      </c>
      <c r="F1824" s="7" t="str">
        <f t="shared" si="57"/>
        <v>31Years</v>
      </c>
      <c r="G1824">
        <v>3</v>
      </c>
      <c r="H1824" s="14">
        <v>19199.939999999999</v>
      </c>
      <c r="I1824" t="s">
        <v>15</v>
      </c>
      <c r="J1824" t="s">
        <v>11</v>
      </c>
      <c r="K1824" t="s">
        <v>41</v>
      </c>
    </row>
    <row r="1825" spans="1:11" ht="14.5" customHeight="1" x14ac:dyDescent="0.35">
      <c r="A1825" t="s">
        <v>1855</v>
      </c>
      <c r="B1825">
        <v>1985</v>
      </c>
      <c r="C1825" t="s">
        <v>29</v>
      </c>
      <c r="D1825">
        <v>28</v>
      </c>
      <c r="E1825" s="7">
        <f t="shared" si="56"/>
        <v>31409</v>
      </c>
      <c r="F1825" s="7" t="str">
        <f t="shared" si="57"/>
        <v>37Years</v>
      </c>
      <c r="G1825">
        <v>0</v>
      </c>
      <c r="H1825" s="14">
        <v>19214.71</v>
      </c>
      <c r="I1825" t="s">
        <v>15</v>
      </c>
      <c r="J1825" t="s">
        <v>11</v>
      </c>
      <c r="K1825" t="s">
        <v>12</v>
      </c>
    </row>
    <row r="1826" spans="1:11" ht="14.5" customHeight="1" x14ac:dyDescent="0.35">
      <c r="A1826" t="s">
        <v>1856</v>
      </c>
      <c r="B1826">
        <v>1967</v>
      </c>
      <c r="C1826" t="s">
        <v>9</v>
      </c>
      <c r="D1826">
        <v>29</v>
      </c>
      <c r="E1826" s="7">
        <f t="shared" si="56"/>
        <v>24682</v>
      </c>
      <c r="F1826" s="7" t="str">
        <f t="shared" si="57"/>
        <v>55Years</v>
      </c>
      <c r="G1826">
        <v>0</v>
      </c>
      <c r="H1826" s="14">
        <v>19259.96</v>
      </c>
      <c r="I1826" t="s">
        <v>15</v>
      </c>
      <c r="J1826" t="s">
        <v>15</v>
      </c>
      <c r="K1826" t="s">
        <v>22</v>
      </c>
    </row>
    <row r="1827" spans="1:11" ht="14.5" customHeight="1" x14ac:dyDescent="0.35">
      <c r="A1827" t="s">
        <v>1857</v>
      </c>
      <c r="B1827">
        <v>1966</v>
      </c>
      <c r="C1827" t="s">
        <v>14</v>
      </c>
      <c r="D1827">
        <v>15</v>
      </c>
      <c r="E1827" s="7">
        <f t="shared" si="56"/>
        <v>24426</v>
      </c>
      <c r="F1827" s="7" t="str">
        <f t="shared" si="57"/>
        <v>56Years</v>
      </c>
      <c r="G1827">
        <v>0</v>
      </c>
      <c r="H1827" s="14">
        <v>19321.060000000001</v>
      </c>
      <c r="I1827" t="s">
        <v>15</v>
      </c>
      <c r="J1827" t="s">
        <v>15</v>
      </c>
      <c r="K1827" t="s">
        <v>22</v>
      </c>
    </row>
    <row r="1828" spans="1:11" ht="14.5" customHeight="1" x14ac:dyDescent="0.35">
      <c r="A1828" t="s">
        <v>1858</v>
      </c>
      <c r="B1828">
        <v>1991</v>
      </c>
      <c r="C1828" t="s">
        <v>34</v>
      </c>
      <c r="D1828">
        <v>24</v>
      </c>
      <c r="E1828" s="7">
        <f t="shared" si="56"/>
        <v>33474</v>
      </c>
      <c r="F1828" s="7" t="str">
        <f t="shared" si="57"/>
        <v>31Years</v>
      </c>
      <c r="G1828">
        <v>0</v>
      </c>
      <c r="H1828" s="14">
        <v>19350.37</v>
      </c>
      <c r="I1828" t="s">
        <v>15</v>
      </c>
      <c r="J1828" t="s">
        <v>11</v>
      </c>
      <c r="K1828" t="s">
        <v>12</v>
      </c>
    </row>
    <row r="1829" spans="1:11" ht="14.5" customHeight="1" x14ac:dyDescent="0.35">
      <c r="A1829" t="s">
        <v>1859</v>
      </c>
      <c r="B1829">
        <v>1987</v>
      </c>
      <c r="C1829" t="s">
        <v>17</v>
      </c>
      <c r="D1829">
        <v>30</v>
      </c>
      <c r="E1829" s="7">
        <f t="shared" si="56"/>
        <v>31958</v>
      </c>
      <c r="F1829" s="7" t="str">
        <f t="shared" si="57"/>
        <v>35Years</v>
      </c>
      <c r="G1829">
        <v>3</v>
      </c>
      <c r="H1829" s="14">
        <v>19362</v>
      </c>
      <c r="I1829" t="s">
        <v>15</v>
      </c>
      <c r="J1829" t="s">
        <v>11</v>
      </c>
      <c r="K1829" t="s">
        <v>12</v>
      </c>
    </row>
    <row r="1830" spans="1:11" ht="14.5" customHeight="1" x14ac:dyDescent="0.35">
      <c r="A1830" t="s">
        <v>1860</v>
      </c>
      <c r="B1830">
        <v>1993</v>
      </c>
      <c r="C1830" t="s">
        <v>19</v>
      </c>
      <c r="D1830">
        <v>6</v>
      </c>
      <c r="E1830" s="7">
        <f t="shared" si="56"/>
        <v>34218</v>
      </c>
      <c r="F1830" s="7" t="str">
        <f t="shared" si="57"/>
        <v>29Years</v>
      </c>
      <c r="G1830">
        <v>2</v>
      </c>
      <c r="H1830" s="14">
        <v>19442.349999999999</v>
      </c>
      <c r="I1830" t="s">
        <v>15</v>
      </c>
      <c r="J1830" t="s">
        <v>11</v>
      </c>
      <c r="K1830" t="s">
        <v>22</v>
      </c>
    </row>
    <row r="1831" spans="1:11" ht="14.5" customHeight="1" x14ac:dyDescent="0.35">
      <c r="A1831" t="s">
        <v>1861</v>
      </c>
      <c r="B1831">
        <v>1982</v>
      </c>
      <c r="C1831" t="s">
        <v>29</v>
      </c>
      <c r="D1831">
        <v>15</v>
      </c>
      <c r="E1831" s="7">
        <f t="shared" si="56"/>
        <v>30300</v>
      </c>
      <c r="F1831" s="7" t="str">
        <f t="shared" si="57"/>
        <v>40Years</v>
      </c>
      <c r="G1831">
        <v>2</v>
      </c>
      <c r="H1831" s="14">
        <v>19444.27</v>
      </c>
      <c r="I1831" t="s">
        <v>15</v>
      </c>
      <c r="J1831" t="s">
        <v>15</v>
      </c>
      <c r="K1831" t="s">
        <v>12</v>
      </c>
    </row>
    <row r="1832" spans="1:11" ht="14.5" customHeight="1" x14ac:dyDescent="0.35">
      <c r="A1832" t="s">
        <v>1862</v>
      </c>
      <c r="B1832">
        <v>1987</v>
      </c>
      <c r="C1832" t="s">
        <v>14</v>
      </c>
      <c r="D1832">
        <v>30</v>
      </c>
      <c r="E1832" s="7">
        <f t="shared" si="56"/>
        <v>32111</v>
      </c>
      <c r="F1832" s="7" t="str">
        <f t="shared" si="57"/>
        <v>35Years</v>
      </c>
      <c r="G1832">
        <v>4</v>
      </c>
      <c r="H1832" s="14">
        <v>19496.72</v>
      </c>
      <c r="I1832" t="s">
        <v>15</v>
      </c>
      <c r="J1832" t="s">
        <v>11</v>
      </c>
      <c r="K1832" t="s">
        <v>165</v>
      </c>
    </row>
    <row r="1833" spans="1:11" ht="14.5" customHeight="1" x14ac:dyDescent="0.35">
      <c r="A1833" t="s">
        <v>1863</v>
      </c>
      <c r="B1833">
        <v>1980</v>
      </c>
      <c r="C1833" t="s">
        <v>14</v>
      </c>
      <c r="D1833">
        <v>8</v>
      </c>
      <c r="E1833" s="7">
        <f t="shared" si="56"/>
        <v>29533</v>
      </c>
      <c r="F1833" s="7" t="str">
        <f t="shared" si="57"/>
        <v>42Years</v>
      </c>
      <c r="G1833">
        <v>0</v>
      </c>
      <c r="H1833" s="14">
        <v>19515.54</v>
      </c>
      <c r="I1833" t="s">
        <v>15</v>
      </c>
      <c r="J1833" t="s">
        <v>15</v>
      </c>
      <c r="K1833" t="s">
        <v>12</v>
      </c>
    </row>
    <row r="1834" spans="1:11" ht="14.5" customHeight="1" x14ac:dyDescent="0.35">
      <c r="A1834" t="s">
        <v>1864</v>
      </c>
      <c r="B1834">
        <v>1992</v>
      </c>
      <c r="C1834" t="s">
        <v>34</v>
      </c>
      <c r="D1834">
        <v>19</v>
      </c>
      <c r="E1834" s="7">
        <f t="shared" si="56"/>
        <v>33835</v>
      </c>
      <c r="F1834" s="7" t="str">
        <f t="shared" si="57"/>
        <v>30Years</v>
      </c>
      <c r="G1834">
        <v>1</v>
      </c>
      <c r="H1834" s="14">
        <v>19521.97</v>
      </c>
      <c r="I1834" t="s">
        <v>15</v>
      </c>
      <c r="J1834" t="s">
        <v>10</v>
      </c>
      <c r="K1834" t="s">
        <v>12</v>
      </c>
    </row>
    <row r="1835" spans="1:11" ht="14.5" customHeight="1" x14ac:dyDescent="0.35">
      <c r="A1835" t="s">
        <v>1865</v>
      </c>
      <c r="B1835">
        <v>1985</v>
      </c>
      <c r="C1835" t="s">
        <v>19</v>
      </c>
      <c r="D1835">
        <v>17</v>
      </c>
      <c r="E1835" s="7">
        <f t="shared" si="56"/>
        <v>31307</v>
      </c>
      <c r="F1835" s="7" t="str">
        <f t="shared" si="57"/>
        <v>37Years</v>
      </c>
      <c r="G1835">
        <v>0</v>
      </c>
      <c r="H1835" s="14">
        <v>19539.240000000002</v>
      </c>
      <c r="I1835" t="s">
        <v>15</v>
      </c>
      <c r="J1835" t="s">
        <v>15</v>
      </c>
      <c r="K1835" t="s">
        <v>12</v>
      </c>
    </row>
    <row r="1836" spans="1:11" ht="14.5" customHeight="1" x14ac:dyDescent="0.35">
      <c r="A1836" t="s">
        <v>1866</v>
      </c>
      <c r="B1836">
        <v>1963</v>
      </c>
      <c r="C1836" t="s">
        <v>9</v>
      </c>
      <c r="D1836">
        <v>14</v>
      </c>
      <c r="E1836" s="7">
        <f t="shared" si="56"/>
        <v>23206</v>
      </c>
      <c r="F1836" s="7" t="str">
        <f t="shared" si="57"/>
        <v>59Years</v>
      </c>
      <c r="G1836">
        <v>0</v>
      </c>
      <c r="H1836" s="14">
        <v>19551.34</v>
      </c>
      <c r="I1836" t="s">
        <v>15</v>
      </c>
      <c r="J1836" t="s">
        <v>11</v>
      </c>
      <c r="K1836" t="s">
        <v>22</v>
      </c>
    </row>
    <row r="1837" spans="1:11" ht="14.5" customHeight="1" x14ac:dyDescent="0.35">
      <c r="A1837" t="s">
        <v>1867</v>
      </c>
      <c r="B1837">
        <v>1978</v>
      </c>
      <c r="C1837" t="s">
        <v>19</v>
      </c>
      <c r="D1837">
        <v>24</v>
      </c>
      <c r="E1837" s="7">
        <f t="shared" si="56"/>
        <v>28757</v>
      </c>
      <c r="F1837" s="7" t="str">
        <f t="shared" si="57"/>
        <v>44Years</v>
      </c>
      <c r="G1837">
        <v>1</v>
      </c>
      <c r="H1837" s="14">
        <v>19594.810000000001</v>
      </c>
      <c r="I1837" t="s">
        <v>15</v>
      </c>
      <c r="J1837" t="s">
        <v>15</v>
      </c>
      <c r="K1837" t="s">
        <v>246</v>
      </c>
    </row>
    <row r="1838" spans="1:11" ht="14.5" customHeight="1" x14ac:dyDescent="0.35">
      <c r="A1838" t="s">
        <v>1868</v>
      </c>
      <c r="B1838">
        <v>1994</v>
      </c>
      <c r="C1838" t="s">
        <v>34</v>
      </c>
      <c r="D1838">
        <v>27</v>
      </c>
      <c r="E1838" s="7">
        <f t="shared" si="56"/>
        <v>34573</v>
      </c>
      <c r="F1838" s="7" t="str">
        <f t="shared" si="57"/>
        <v>28Years</v>
      </c>
      <c r="G1838">
        <v>0</v>
      </c>
      <c r="H1838" s="14">
        <v>19673.34</v>
      </c>
      <c r="I1838" t="s">
        <v>15</v>
      </c>
      <c r="J1838" t="s">
        <v>10</v>
      </c>
      <c r="K1838" t="s">
        <v>22</v>
      </c>
    </row>
    <row r="1839" spans="1:11" ht="14.5" customHeight="1" x14ac:dyDescent="0.35">
      <c r="A1839" t="s">
        <v>1869</v>
      </c>
      <c r="B1839">
        <v>1990</v>
      </c>
      <c r="C1839" t="s">
        <v>34</v>
      </c>
      <c r="D1839">
        <v>8</v>
      </c>
      <c r="E1839" s="7">
        <f t="shared" si="56"/>
        <v>33093</v>
      </c>
      <c r="F1839" s="7" t="str">
        <f t="shared" si="57"/>
        <v>32Years</v>
      </c>
      <c r="G1839">
        <v>1</v>
      </c>
      <c r="H1839" s="14">
        <v>19719.689999999999</v>
      </c>
      <c r="I1839" t="s">
        <v>15</v>
      </c>
      <c r="J1839" t="s">
        <v>10</v>
      </c>
      <c r="K1839" t="s">
        <v>12</v>
      </c>
    </row>
    <row r="1840" spans="1:11" ht="14.5" customHeight="1" x14ac:dyDescent="0.35">
      <c r="A1840" t="s">
        <v>1870</v>
      </c>
      <c r="B1840">
        <v>1972</v>
      </c>
      <c r="C1840" t="s">
        <v>17</v>
      </c>
      <c r="D1840">
        <v>14</v>
      </c>
      <c r="E1840" s="7">
        <f t="shared" si="56"/>
        <v>26464</v>
      </c>
      <c r="F1840" s="7" t="str">
        <f t="shared" si="57"/>
        <v>50Years</v>
      </c>
      <c r="G1840">
        <v>3</v>
      </c>
      <c r="H1840" s="14">
        <v>19749.38</v>
      </c>
      <c r="I1840" t="s">
        <v>15</v>
      </c>
      <c r="J1840" t="s">
        <v>11</v>
      </c>
      <c r="K1840" t="s">
        <v>12</v>
      </c>
    </row>
    <row r="1841" spans="1:11" ht="14.5" customHeight="1" x14ac:dyDescent="0.35">
      <c r="A1841" t="s">
        <v>1871</v>
      </c>
      <c r="B1841">
        <v>1979</v>
      </c>
      <c r="C1841" t="s">
        <v>36</v>
      </c>
      <c r="D1841">
        <v>30</v>
      </c>
      <c r="E1841" s="7">
        <f t="shared" si="56"/>
        <v>29158</v>
      </c>
      <c r="F1841" s="7" t="str">
        <f t="shared" si="57"/>
        <v>43Years</v>
      </c>
      <c r="G1841">
        <v>2</v>
      </c>
      <c r="H1841" s="14">
        <v>19798.05</v>
      </c>
      <c r="I1841" t="s">
        <v>15</v>
      </c>
      <c r="J1841" t="s">
        <v>15</v>
      </c>
      <c r="K1841" t="s">
        <v>246</v>
      </c>
    </row>
    <row r="1842" spans="1:11" ht="14.5" customHeight="1" x14ac:dyDescent="0.35">
      <c r="A1842" t="s">
        <v>1872</v>
      </c>
      <c r="B1842">
        <v>1997</v>
      </c>
      <c r="C1842" t="s">
        <v>36</v>
      </c>
      <c r="D1842">
        <v>18</v>
      </c>
      <c r="E1842" s="7">
        <f t="shared" si="56"/>
        <v>35721</v>
      </c>
      <c r="F1842" s="7" t="str">
        <f t="shared" si="57"/>
        <v>25Years</v>
      </c>
      <c r="G1842">
        <v>3</v>
      </c>
      <c r="H1842" s="14">
        <v>19933.46</v>
      </c>
      <c r="I1842" t="s">
        <v>15</v>
      </c>
      <c r="J1842" t="s">
        <v>11</v>
      </c>
      <c r="K1842" t="s">
        <v>41</v>
      </c>
    </row>
    <row r="1843" spans="1:11" ht="14.5" customHeight="1" x14ac:dyDescent="0.35">
      <c r="A1843" t="s">
        <v>1873</v>
      </c>
      <c r="B1843">
        <v>1980</v>
      </c>
      <c r="C1843" t="s">
        <v>36</v>
      </c>
      <c r="D1843">
        <v>9</v>
      </c>
      <c r="E1843" s="7">
        <f t="shared" si="56"/>
        <v>29503</v>
      </c>
      <c r="F1843" s="7" t="str">
        <f t="shared" si="57"/>
        <v>42Years</v>
      </c>
      <c r="G1843">
        <v>0</v>
      </c>
      <c r="H1843" s="14">
        <v>19964.75</v>
      </c>
      <c r="I1843" t="s">
        <v>15</v>
      </c>
      <c r="J1843" t="s">
        <v>10</v>
      </c>
      <c r="K1843" t="s">
        <v>246</v>
      </c>
    </row>
    <row r="1844" spans="1:11" ht="14.5" customHeight="1" x14ac:dyDescent="0.35">
      <c r="A1844" t="s">
        <v>1874</v>
      </c>
      <c r="B1844">
        <v>1966</v>
      </c>
      <c r="C1844" t="s">
        <v>34</v>
      </c>
      <c r="D1844">
        <v>10</v>
      </c>
      <c r="E1844" s="7">
        <f t="shared" si="56"/>
        <v>24329</v>
      </c>
      <c r="F1844" s="7" t="str">
        <f t="shared" si="57"/>
        <v>56Years</v>
      </c>
      <c r="G1844">
        <v>0</v>
      </c>
      <c r="H1844" s="14">
        <v>19995.29</v>
      </c>
      <c r="I1844" t="s">
        <v>15</v>
      </c>
      <c r="J1844" t="s">
        <v>11</v>
      </c>
      <c r="K1844" t="s">
        <v>534</v>
      </c>
    </row>
    <row r="1845" spans="1:11" ht="14.5" customHeight="1" x14ac:dyDescent="0.35">
      <c r="A1845" t="s">
        <v>1875</v>
      </c>
      <c r="B1845">
        <v>1988</v>
      </c>
      <c r="C1845" t="s">
        <v>9</v>
      </c>
      <c r="D1845">
        <v>25</v>
      </c>
      <c r="E1845" s="7">
        <f t="shared" si="56"/>
        <v>32349</v>
      </c>
      <c r="F1845" s="7" t="str">
        <f t="shared" si="57"/>
        <v>34Years</v>
      </c>
      <c r="G1845">
        <v>1</v>
      </c>
      <c r="H1845" s="14">
        <v>20009.63</v>
      </c>
      <c r="I1845" t="s">
        <v>10</v>
      </c>
      <c r="J1845" t="s">
        <v>15</v>
      </c>
      <c r="K1845" t="s">
        <v>22</v>
      </c>
    </row>
    <row r="1846" spans="1:11" ht="14.5" customHeight="1" x14ac:dyDescent="0.35">
      <c r="A1846" t="s">
        <v>1876</v>
      </c>
      <c r="B1846">
        <v>1983</v>
      </c>
      <c r="C1846" t="s">
        <v>36</v>
      </c>
      <c r="D1846">
        <v>6</v>
      </c>
      <c r="E1846" s="7">
        <f t="shared" si="56"/>
        <v>30595</v>
      </c>
      <c r="F1846" s="7" t="str">
        <f t="shared" si="57"/>
        <v>39Years</v>
      </c>
      <c r="G1846">
        <v>0</v>
      </c>
      <c r="H1846" s="14">
        <v>20149.32</v>
      </c>
      <c r="I1846" t="s">
        <v>10</v>
      </c>
      <c r="J1846" t="s">
        <v>15</v>
      </c>
      <c r="K1846" t="s">
        <v>167</v>
      </c>
    </row>
    <row r="1847" spans="1:11" ht="14.5" customHeight="1" x14ac:dyDescent="0.35">
      <c r="A1847" t="s">
        <v>1877</v>
      </c>
      <c r="B1847">
        <v>2002</v>
      </c>
      <c r="C1847" t="s">
        <v>9</v>
      </c>
      <c r="D1847">
        <v>9</v>
      </c>
      <c r="E1847" s="7">
        <f t="shared" si="56"/>
        <v>37446</v>
      </c>
      <c r="F1847" s="7" t="str">
        <f t="shared" si="57"/>
        <v>20Years</v>
      </c>
      <c r="G1847">
        <v>0</v>
      </c>
      <c r="H1847" s="14">
        <v>20167.34</v>
      </c>
      <c r="I1847" t="s">
        <v>11</v>
      </c>
      <c r="J1847" t="s">
        <v>11</v>
      </c>
      <c r="K1847" t="s">
        <v>41</v>
      </c>
    </row>
    <row r="1848" spans="1:11" ht="14.5" customHeight="1" x14ac:dyDescent="0.35">
      <c r="A1848" t="s">
        <v>1878</v>
      </c>
      <c r="B1848">
        <v>1994</v>
      </c>
      <c r="C1848" t="s">
        <v>17</v>
      </c>
      <c r="D1848">
        <v>8</v>
      </c>
      <c r="E1848" s="7">
        <f t="shared" si="56"/>
        <v>34493</v>
      </c>
      <c r="F1848" s="7" t="str">
        <f t="shared" si="57"/>
        <v>29Years</v>
      </c>
      <c r="G1848">
        <v>2</v>
      </c>
      <c r="H1848" s="14">
        <v>20177.669999999998</v>
      </c>
      <c r="I1848" t="s">
        <v>10</v>
      </c>
      <c r="J1848" t="s">
        <v>15</v>
      </c>
      <c r="K1848" t="s">
        <v>41</v>
      </c>
    </row>
    <row r="1849" spans="1:11" ht="14.5" customHeight="1" x14ac:dyDescent="0.35">
      <c r="A1849" t="s">
        <v>1879</v>
      </c>
      <c r="B1849">
        <v>1987</v>
      </c>
      <c r="C1849" t="s">
        <v>36</v>
      </c>
      <c r="D1849">
        <v>17</v>
      </c>
      <c r="E1849" s="7">
        <f t="shared" si="56"/>
        <v>32067</v>
      </c>
      <c r="F1849" s="7" t="str">
        <f t="shared" si="57"/>
        <v>35Years</v>
      </c>
      <c r="G1849">
        <v>0</v>
      </c>
      <c r="H1849" s="14">
        <v>20234.849999999999</v>
      </c>
      <c r="I1849" t="s">
        <v>10</v>
      </c>
      <c r="J1849" t="s">
        <v>11</v>
      </c>
      <c r="K1849" t="s">
        <v>22</v>
      </c>
    </row>
    <row r="1850" spans="1:11" ht="14.5" customHeight="1" x14ac:dyDescent="0.35">
      <c r="A1850" t="s">
        <v>1880</v>
      </c>
      <c r="B1850">
        <v>1966</v>
      </c>
      <c r="C1850" t="s">
        <v>34</v>
      </c>
      <c r="D1850">
        <v>22</v>
      </c>
      <c r="E1850" s="7">
        <f t="shared" si="56"/>
        <v>24341</v>
      </c>
      <c r="F1850" s="7" t="str">
        <f t="shared" si="57"/>
        <v>56Years</v>
      </c>
      <c r="G1850">
        <v>0</v>
      </c>
      <c r="H1850" s="14">
        <v>20253.84</v>
      </c>
      <c r="I1850" t="s">
        <v>10</v>
      </c>
      <c r="J1850" t="s">
        <v>11</v>
      </c>
      <c r="K1850" t="s">
        <v>22</v>
      </c>
    </row>
    <row r="1851" spans="1:11" ht="14.5" customHeight="1" x14ac:dyDescent="0.35">
      <c r="A1851" t="s">
        <v>1881</v>
      </c>
      <c r="B1851">
        <v>1993</v>
      </c>
      <c r="C1851" t="s">
        <v>19</v>
      </c>
      <c r="D1851">
        <v>7</v>
      </c>
      <c r="E1851" s="7">
        <f t="shared" si="56"/>
        <v>34219</v>
      </c>
      <c r="F1851" s="7" t="str">
        <f t="shared" si="57"/>
        <v>29Years</v>
      </c>
      <c r="G1851">
        <v>1</v>
      </c>
      <c r="H1851" s="14">
        <v>20277.810000000001</v>
      </c>
      <c r="I1851" t="s">
        <v>11</v>
      </c>
      <c r="J1851" t="s">
        <v>11</v>
      </c>
      <c r="K1851" t="s">
        <v>167</v>
      </c>
    </row>
    <row r="1852" spans="1:11" ht="14.5" customHeight="1" x14ac:dyDescent="0.35">
      <c r="A1852" t="s">
        <v>1882</v>
      </c>
      <c r="B1852">
        <v>1985</v>
      </c>
      <c r="C1852" t="s">
        <v>19</v>
      </c>
      <c r="D1852">
        <v>17</v>
      </c>
      <c r="E1852" s="7">
        <f t="shared" si="56"/>
        <v>31307</v>
      </c>
      <c r="F1852" s="7" t="str">
        <f t="shared" si="57"/>
        <v>37Years</v>
      </c>
      <c r="G1852">
        <v>1</v>
      </c>
      <c r="H1852" s="14">
        <v>20296.86</v>
      </c>
      <c r="I1852" t="s">
        <v>11</v>
      </c>
      <c r="J1852" t="s">
        <v>15</v>
      </c>
      <c r="K1852" t="s">
        <v>246</v>
      </c>
    </row>
    <row r="1853" spans="1:11" ht="14.5" customHeight="1" x14ac:dyDescent="0.35">
      <c r="A1853" t="s">
        <v>1883</v>
      </c>
      <c r="B1853">
        <v>1962</v>
      </c>
      <c r="C1853" t="s">
        <v>9</v>
      </c>
      <c r="D1853">
        <v>2</v>
      </c>
      <c r="E1853" s="7">
        <f t="shared" si="56"/>
        <v>22829</v>
      </c>
      <c r="F1853" s="7" t="str">
        <f t="shared" si="57"/>
        <v>60Years</v>
      </c>
      <c r="G1853">
        <v>0</v>
      </c>
      <c r="H1853" s="14">
        <v>20354.5</v>
      </c>
      <c r="I1853" t="s">
        <v>11</v>
      </c>
      <c r="J1853" t="s">
        <v>10</v>
      </c>
      <c r="K1853" t="s">
        <v>534</v>
      </c>
    </row>
    <row r="1854" spans="1:11" ht="14.5" customHeight="1" x14ac:dyDescent="0.35">
      <c r="A1854" t="s">
        <v>1884</v>
      </c>
      <c r="B1854">
        <v>1985</v>
      </c>
      <c r="C1854" t="s">
        <v>9</v>
      </c>
      <c r="D1854">
        <v>12</v>
      </c>
      <c r="E1854" s="7">
        <f t="shared" si="56"/>
        <v>31240</v>
      </c>
      <c r="F1854" s="7" t="str">
        <f t="shared" si="57"/>
        <v>37Years</v>
      </c>
      <c r="G1854">
        <v>0</v>
      </c>
      <c r="H1854" s="14">
        <v>20420.599999999999</v>
      </c>
      <c r="I1854" t="s">
        <v>11</v>
      </c>
      <c r="J1854" t="s">
        <v>10</v>
      </c>
      <c r="K1854" t="s">
        <v>41</v>
      </c>
    </row>
    <row r="1855" spans="1:11" ht="14.5" customHeight="1" x14ac:dyDescent="0.35">
      <c r="A1855" t="s">
        <v>1885</v>
      </c>
      <c r="B1855">
        <v>1962</v>
      </c>
      <c r="C1855" t="s">
        <v>36</v>
      </c>
      <c r="D1855">
        <v>18</v>
      </c>
      <c r="E1855" s="7">
        <f t="shared" si="56"/>
        <v>22937</v>
      </c>
      <c r="F1855" s="7" t="str">
        <f t="shared" si="57"/>
        <v>60Years</v>
      </c>
      <c r="G1855">
        <v>0</v>
      </c>
      <c r="H1855" s="14">
        <v>20446.849999999999</v>
      </c>
      <c r="I1855" t="s">
        <v>10</v>
      </c>
      <c r="J1855" t="s">
        <v>15</v>
      </c>
      <c r="K1855" t="s">
        <v>22</v>
      </c>
    </row>
    <row r="1856" spans="1:11" ht="14.5" customHeight="1" x14ac:dyDescent="0.35">
      <c r="A1856" t="s">
        <v>1886</v>
      </c>
      <c r="B1856">
        <v>1969</v>
      </c>
      <c r="C1856" t="s">
        <v>36</v>
      </c>
      <c r="D1856">
        <v>13</v>
      </c>
      <c r="E1856" s="7">
        <f t="shared" si="56"/>
        <v>25489</v>
      </c>
      <c r="F1856" s="7" t="str">
        <f t="shared" si="57"/>
        <v>53Years</v>
      </c>
      <c r="G1856">
        <v>3</v>
      </c>
      <c r="H1856" s="14">
        <v>20463</v>
      </c>
      <c r="I1856" t="s">
        <v>10</v>
      </c>
      <c r="J1856" t="s">
        <v>10</v>
      </c>
      <c r="K1856" t="s">
        <v>12</v>
      </c>
    </row>
    <row r="1857" spans="1:11" ht="14.5" customHeight="1" x14ac:dyDescent="0.35">
      <c r="A1857" t="s">
        <v>1887</v>
      </c>
      <c r="B1857">
        <v>1966</v>
      </c>
      <c r="C1857" t="s">
        <v>9</v>
      </c>
      <c r="D1857">
        <v>9</v>
      </c>
      <c r="E1857" s="7">
        <f t="shared" si="56"/>
        <v>24297</v>
      </c>
      <c r="F1857" s="7" t="str">
        <f t="shared" si="57"/>
        <v>56Years</v>
      </c>
      <c r="G1857">
        <v>0</v>
      </c>
      <c r="H1857" s="14">
        <v>20568.32</v>
      </c>
      <c r="I1857" t="s">
        <v>11</v>
      </c>
      <c r="J1857" t="s">
        <v>10</v>
      </c>
      <c r="K1857" t="s">
        <v>22</v>
      </c>
    </row>
    <row r="1858" spans="1:11" ht="14.5" customHeight="1" x14ac:dyDescent="0.35">
      <c r="A1858" t="s">
        <v>1888</v>
      </c>
      <c r="B1858">
        <v>1967</v>
      </c>
      <c r="C1858" t="s">
        <v>29</v>
      </c>
      <c r="D1858">
        <v>17</v>
      </c>
      <c r="E1858" s="7">
        <f t="shared" si="56"/>
        <v>24823</v>
      </c>
      <c r="F1858" s="7" t="str">
        <f t="shared" si="57"/>
        <v>55Years</v>
      </c>
      <c r="G1858">
        <v>0</v>
      </c>
      <c r="H1858" s="14">
        <v>20630.28</v>
      </c>
      <c r="I1858" t="s">
        <v>10</v>
      </c>
      <c r="J1858" t="s">
        <v>11</v>
      </c>
      <c r="K1858" t="s">
        <v>41</v>
      </c>
    </row>
    <row r="1859" spans="1:11" ht="14.5" customHeight="1" x14ac:dyDescent="0.35">
      <c r="A1859" t="s">
        <v>1889</v>
      </c>
      <c r="B1859">
        <v>1965</v>
      </c>
      <c r="C1859" t="s">
        <v>34</v>
      </c>
      <c r="D1859">
        <v>1</v>
      </c>
      <c r="E1859" s="7">
        <f t="shared" ref="E1859:E1922" si="58">DATE(B1859,MONTH(1&amp;C1859),D1859)</f>
        <v>23955</v>
      </c>
      <c r="F1859" s="7" t="str">
        <f t="shared" ref="F1859:F1922" si="59">DATEDIF(E1859, "2023-6-8", "Y") &amp; "Years"</f>
        <v>57Years</v>
      </c>
      <c r="G1859">
        <v>0</v>
      </c>
      <c r="H1859" s="14">
        <v>20709.02</v>
      </c>
      <c r="I1859" t="s">
        <v>11</v>
      </c>
      <c r="J1859" t="s">
        <v>10</v>
      </c>
      <c r="K1859" t="s">
        <v>165</v>
      </c>
    </row>
    <row r="1860" spans="1:11" ht="14.5" customHeight="1" x14ac:dyDescent="0.35">
      <c r="A1860" t="s">
        <v>1890</v>
      </c>
      <c r="B1860">
        <v>1992</v>
      </c>
      <c r="C1860" t="s">
        <v>19</v>
      </c>
      <c r="D1860">
        <v>14</v>
      </c>
      <c r="E1860" s="7">
        <f t="shared" si="58"/>
        <v>33861</v>
      </c>
      <c r="F1860" s="7" t="str">
        <f t="shared" si="59"/>
        <v>30Years</v>
      </c>
      <c r="G1860">
        <v>3</v>
      </c>
      <c r="H1860" s="14">
        <v>20745.990000000002</v>
      </c>
      <c r="I1860" t="s">
        <v>11</v>
      </c>
      <c r="J1860" t="s">
        <v>15</v>
      </c>
      <c r="K1860" t="s">
        <v>22</v>
      </c>
    </row>
    <row r="1861" spans="1:11" ht="14.5" customHeight="1" x14ac:dyDescent="0.35">
      <c r="A1861" t="s">
        <v>1891</v>
      </c>
      <c r="B1861">
        <v>1986</v>
      </c>
      <c r="C1861" t="s">
        <v>34</v>
      </c>
      <c r="D1861">
        <v>4</v>
      </c>
      <c r="E1861" s="7">
        <f t="shared" si="58"/>
        <v>31628</v>
      </c>
      <c r="F1861" s="7" t="str">
        <f t="shared" si="59"/>
        <v>36Years</v>
      </c>
      <c r="G1861">
        <v>1</v>
      </c>
      <c r="H1861" s="14">
        <v>20773.63</v>
      </c>
      <c r="I1861" t="s">
        <v>10</v>
      </c>
      <c r="J1861" t="s">
        <v>11</v>
      </c>
      <c r="K1861" t="s">
        <v>355</v>
      </c>
    </row>
    <row r="1862" spans="1:11" ht="14.5" customHeight="1" x14ac:dyDescent="0.35">
      <c r="A1862" t="s">
        <v>1892</v>
      </c>
      <c r="B1862">
        <v>1967</v>
      </c>
      <c r="C1862" t="s">
        <v>19</v>
      </c>
      <c r="D1862">
        <v>8</v>
      </c>
      <c r="E1862" s="7">
        <f t="shared" si="58"/>
        <v>24723</v>
      </c>
      <c r="F1862" s="7" t="str">
        <f t="shared" si="59"/>
        <v>55Years</v>
      </c>
      <c r="G1862">
        <v>0</v>
      </c>
      <c r="H1862" s="14">
        <v>20781.490000000002</v>
      </c>
      <c r="I1862" t="s">
        <v>10</v>
      </c>
      <c r="J1862" t="s">
        <v>11</v>
      </c>
      <c r="K1862" t="s">
        <v>12</v>
      </c>
    </row>
    <row r="1863" spans="1:11" ht="14.5" customHeight="1" x14ac:dyDescent="0.35">
      <c r="A1863" t="s">
        <v>1893</v>
      </c>
      <c r="B1863">
        <v>1975</v>
      </c>
      <c r="C1863" t="s">
        <v>29</v>
      </c>
      <c r="D1863">
        <v>8</v>
      </c>
      <c r="E1863" s="7">
        <f t="shared" si="58"/>
        <v>27736</v>
      </c>
      <c r="F1863" s="7" t="str">
        <f t="shared" si="59"/>
        <v>47Years</v>
      </c>
      <c r="G1863">
        <v>0</v>
      </c>
      <c r="H1863" s="14">
        <v>20878.78</v>
      </c>
      <c r="I1863" t="s">
        <v>10</v>
      </c>
      <c r="J1863" t="s">
        <v>15</v>
      </c>
      <c r="K1863" t="s">
        <v>246</v>
      </c>
    </row>
    <row r="1864" spans="1:11" ht="14.5" customHeight="1" x14ac:dyDescent="0.35">
      <c r="A1864" t="s">
        <v>1894</v>
      </c>
      <c r="B1864">
        <v>1964</v>
      </c>
      <c r="C1864" t="s">
        <v>14</v>
      </c>
      <c r="D1864">
        <v>19</v>
      </c>
      <c r="E1864" s="7">
        <f t="shared" si="58"/>
        <v>23700</v>
      </c>
      <c r="F1864" s="7" t="str">
        <f t="shared" si="59"/>
        <v>58Years</v>
      </c>
      <c r="G1864">
        <v>0</v>
      </c>
      <c r="H1864" s="14">
        <v>20893.060000000001</v>
      </c>
      <c r="I1864" t="s">
        <v>10</v>
      </c>
      <c r="J1864" t="s">
        <v>11</v>
      </c>
      <c r="K1864" t="s">
        <v>22</v>
      </c>
    </row>
    <row r="1865" spans="1:11" ht="14.5" customHeight="1" x14ac:dyDescent="0.35">
      <c r="A1865" t="s">
        <v>1895</v>
      </c>
      <c r="B1865">
        <v>1987</v>
      </c>
      <c r="C1865" t="s">
        <v>14</v>
      </c>
      <c r="D1865">
        <v>27</v>
      </c>
      <c r="E1865" s="7">
        <f t="shared" si="58"/>
        <v>32108</v>
      </c>
      <c r="F1865" s="7" t="str">
        <f t="shared" si="59"/>
        <v>35Years</v>
      </c>
      <c r="G1865">
        <v>2</v>
      </c>
      <c r="H1865" s="14">
        <v>20984.09</v>
      </c>
      <c r="I1865" t="s">
        <v>10</v>
      </c>
      <c r="J1865" t="s">
        <v>10</v>
      </c>
      <c r="K1865" t="s">
        <v>163</v>
      </c>
    </row>
    <row r="1866" spans="1:11" ht="14.5" customHeight="1" x14ac:dyDescent="0.35">
      <c r="A1866" t="s">
        <v>1896</v>
      </c>
      <c r="B1866">
        <v>1983</v>
      </c>
      <c r="C1866" t="s">
        <v>9</v>
      </c>
      <c r="D1866">
        <v>2</v>
      </c>
      <c r="E1866" s="7">
        <f t="shared" si="58"/>
        <v>30499</v>
      </c>
      <c r="F1866" s="7" t="str">
        <f t="shared" si="59"/>
        <v>39Years</v>
      </c>
      <c r="G1866">
        <v>1</v>
      </c>
      <c r="H1866" s="14">
        <v>21082.16</v>
      </c>
      <c r="I1866" t="s">
        <v>11</v>
      </c>
      <c r="J1866" t="s">
        <v>10</v>
      </c>
      <c r="K1866" t="s">
        <v>41</v>
      </c>
    </row>
    <row r="1867" spans="1:11" ht="14.5" customHeight="1" x14ac:dyDescent="0.35">
      <c r="A1867" t="s">
        <v>1897</v>
      </c>
      <c r="B1867">
        <v>1977</v>
      </c>
      <c r="C1867" t="s">
        <v>14</v>
      </c>
      <c r="D1867">
        <v>23</v>
      </c>
      <c r="E1867" s="7">
        <f t="shared" si="58"/>
        <v>28452</v>
      </c>
      <c r="F1867" s="7" t="str">
        <f t="shared" si="59"/>
        <v>45Years</v>
      </c>
      <c r="G1867">
        <v>2</v>
      </c>
      <c r="H1867" s="14">
        <v>21098.55</v>
      </c>
      <c r="I1867" t="s">
        <v>11</v>
      </c>
      <c r="J1867" t="s">
        <v>11</v>
      </c>
      <c r="K1867" t="s">
        <v>22</v>
      </c>
    </row>
    <row r="1868" spans="1:11" ht="14.5" customHeight="1" x14ac:dyDescent="0.35">
      <c r="A1868" t="s">
        <v>1898</v>
      </c>
      <c r="B1868">
        <v>1969</v>
      </c>
      <c r="C1868" t="s">
        <v>34</v>
      </c>
      <c r="D1868">
        <v>26</v>
      </c>
      <c r="E1868" s="7">
        <f t="shared" si="58"/>
        <v>25441</v>
      </c>
      <c r="F1868" s="7" t="str">
        <f t="shared" si="59"/>
        <v>53Years</v>
      </c>
      <c r="G1868">
        <v>0</v>
      </c>
      <c r="H1868" s="14">
        <v>21195.82</v>
      </c>
      <c r="I1868" t="s">
        <v>11</v>
      </c>
      <c r="J1868" t="s">
        <v>15</v>
      </c>
      <c r="K1868" t="s">
        <v>12</v>
      </c>
    </row>
    <row r="1869" spans="1:11" ht="14.5" customHeight="1" x14ac:dyDescent="0.35">
      <c r="A1869" t="s">
        <v>1899</v>
      </c>
      <c r="B1869">
        <v>1974</v>
      </c>
      <c r="C1869" t="s">
        <v>36</v>
      </c>
      <c r="D1869">
        <v>14</v>
      </c>
      <c r="E1869" s="7">
        <f t="shared" si="58"/>
        <v>27316</v>
      </c>
      <c r="F1869" s="7" t="str">
        <f t="shared" si="59"/>
        <v>48Years</v>
      </c>
      <c r="G1869">
        <v>0</v>
      </c>
      <c r="H1869" s="14">
        <v>21223.68</v>
      </c>
      <c r="I1869" t="s">
        <v>11</v>
      </c>
      <c r="J1869" t="s">
        <v>10</v>
      </c>
      <c r="K1869" t="s">
        <v>12</v>
      </c>
    </row>
    <row r="1870" spans="1:11" ht="14.5" customHeight="1" x14ac:dyDescent="0.35">
      <c r="A1870" t="s">
        <v>1900</v>
      </c>
      <c r="B1870">
        <v>1974</v>
      </c>
      <c r="C1870" t="s">
        <v>19</v>
      </c>
      <c r="D1870">
        <v>3</v>
      </c>
      <c r="E1870" s="7">
        <f t="shared" si="58"/>
        <v>27275</v>
      </c>
      <c r="F1870" s="7" t="str">
        <f t="shared" si="59"/>
        <v>48Years</v>
      </c>
      <c r="G1870">
        <v>0</v>
      </c>
      <c r="H1870" s="14">
        <v>21232.18</v>
      </c>
      <c r="I1870" t="s">
        <v>11</v>
      </c>
      <c r="J1870" t="s">
        <v>10</v>
      </c>
      <c r="K1870" t="s">
        <v>41</v>
      </c>
    </row>
    <row r="1871" spans="1:11" ht="14.5" customHeight="1" x14ac:dyDescent="0.35">
      <c r="A1871" t="s">
        <v>1901</v>
      </c>
      <c r="B1871">
        <v>1980</v>
      </c>
      <c r="C1871" t="s">
        <v>29</v>
      </c>
      <c r="D1871">
        <v>10</v>
      </c>
      <c r="E1871" s="7">
        <f t="shared" si="58"/>
        <v>29565</v>
      </c>
      <c r="F1871" s="7" t="str">
        <f t="shared" si="59"/>
        <v>42Years</v>
      </c>
      <c r="G1871">
        <v>2</v>
      </c>
      <c r="H1871" s="14">
        <v>21259.38</v>
      </c>
      <c r="I1871" t="s">
        <v>11</v>
      </c>
      <c r="J1871" t="s">
        <v>11</v>
      </c>
      <c r="K1871" t="s">
        <v>165</v>
      </c>
    </row>
    <row r="1872" spans="1:11" ht="14.5" customHeight="1" x14ac:dyDescent="0.35">
      <c r="A1872" t="s">
        <v>1902</v>
      </c>
      <c r="B1872">
        <v>2004</v>
      </c>
      <c r="C1872" t="s">
        <v>34</v>
      </c>
      <c r="D1872">
        <v>4</v>
      </c>
      <c r="E1872" s="7">
        <f t="shared" si="58"/>
        <v>38203</v>
      </c>
      <c r="F1872" s="7" t="str">
        <f t="shared" si="59"/>
        <v>18Years</v>
      </c>
      <c r="G1872">
        <v>0</v>
      </c>
      <c r="H1872" s="14">
        <v>21344.85</v>
      </c>
      <c r="I1872" t="s">
        <v>11</v>
      </c>
      <c r="J1872" t="s">
        <v>15</v>
      </c>
      <c r="K1872" t="s">
        <v>246</v>
      </c>
    </row>
    <row r="1873" spans="1:11" ht="14.5" customHeight="1" x14ac:dyDescent="0.35">
      <c r="A1873" t="s">
        <v>1903</v>
      </c>
      <c r="B1873">
        <v>1980</v>
      </c>
      <c r="C1873" t="s">
        <v>19</v>
      </c>
      <c r="D1873">
        <v>4</v>
      </c>
      <c r="E1873" s="7">
        <f t="shared" si="58"/>
        <v>29468</v>
      </c>
      <c r="F1873" s="7" t="str">
        <f t="shared" si="59"/>
        <v>42Years</v>
      </c>
      <c r="G1873">
        <v>0</v>
      </c>
      <c r="H1873" s="14">
        <v>21348.71</v>
      </c>
      <c r="I1873" t="s">
        <v>10</v>
      </c>
      <c r="J1873" t="s">
        <v>15</v>
      </c>
      <c r="K1873" t="s">
        <v>22</v>
      </c>
    </row>
    <row r="1874" spans="1:11" ht="14.5" customHeight="1" x14ac:dyDescent="0.35">
      <c r="A1874" t="s">
        <v>1904</v>
      </c>
      <c r="B1874">
        <v>1990</v>
      </c>
      <c r="C1874" t="s">
        <v>14</v>
      </c>
      <c r="D1874">
        <v>21</v>
      </c>
      <c r="E1874" s="7">
        <f t="shared" si="58"/>
        <v>33198</v>
      </c>
      <c r="F1874" s="7" t="str">
        <f t="shared" si="59"/>
        <v>32Years</v>
      </c>
      <c r="G1874">
        <v>4</v>
      </c>
      <c r="H1874" s="14">
        <v>21472.48</v>
      </c>
      <c r="I1874" t="s">
        <v>10</v>
      </c>
      <c r="J1874" t="s">
        <v>10</v>
      </c>
      <c r="K1874" t="s">
        <v>22</v>
      </c>
    </row>
    <row r="1875" spans="1:11" ht="14.5" customHeight="1" x14ac:dyDescent="0.35">
      <c r="A1875" t="s">
        <v>1905</v>
      </c>
      <c r="B1875">
        <v>1999</v>
      </c>
      <c r="C1875" t="s">
        <v>17</v>
      </c>
      <c r="D1875">
        <v>12</v>
      </c>
      <c r="E1875" s="7">
        <f t="shared" si="58"/>
        <v>36323</v>
      </c>
      <c r="F1875" s="7" t="str">
        <f t="shared" si="59"/>
        <v>23Years</v>
      </c>
      <c r="G1875">
        <v>0</v>
      </c>
      <c r="H1875" s="14">
        <v>21595.38</v>
      </c>
      <c r="I1875" t="s">
        <v>10</v>
      </c>
      <c r="J1875" t="s">
        <v>11</v>
      </c>
      <c r="K1875" t="s">
        <v>22</v>
      </c>
    </row>
    <row r="1876" spans="1:11" ht="14.5" customHeight="1" x14ac:dyDescent="0.35">
      <c r="A1876" t="s">
        <v>1906</v>
      </c>
      <c r="B1876">
        <v>1983</v>
      </c>
      <c r="C1876" t="s">
        <v>29</v>
      </c>
      <c r="D1876">
        <v>25</v>
      </c>
      <c r="E1876" s="7">
        <f t="shared" si="58"/>
        <v>30675</v>
      </c>
      <c r="F1876" s="7" t="str">
        <f t="shared" si="59"/>
        <v>39Years</v>
      </c>
      <c r="G1876">
        <v>3</v>
      </c>
      <c r="H1876" s="14">
        <v>21659.93</v>
      </c>
      <c r="I1876" t="s">
        <v>11</v>
      </c>
      <c r="J1876" t="s">
        <v>11</v>
      </c>
      <c r="K1876" t="s">
        <v>246</v>
      </c>
    </row>
    <row r="1877" spans="1:11" ht="14.5" customHeight="1" x14ac:dyDescent="0.35">
      <c r="A1877" t="s">
        <v>1907</v>
      </c>
      <c r="B1877">
        <v>1962</v>
      </c>
      <c r="C1877" t="s">
        <v>14</v>
      </c>
      <c r="D1877">
        <v>16</v>
      </c>
      <c r="E1877" s="7">
        <f t="shared" si="58"/>
        <v>22966</v>
      </c>
      <c r="F1877" s="7" t="str">
        <f t="shared" si="59"/>
        <v>60Years</v>
      </c>
      <c r="G1877">
        <v>0</v>
      </c>
      <c r="H1877" s="14">
        <v>21661.16</v>
      </c>
      <c r="I1877" t="s">
        <v>10</v>
      </c>
      <c r="J1877" t="s">
        <v>10</v>
      </c>
      <c r="K1877" t="s">
        <v>22</v>
      </c>
    </row>
    <row r="1878" spans="1:11" ht="14.5" customHeight="1" x14ac:dyDescent="0.35">
      <c r="A1878" t="s">
        <v>1908</v>
      </c>
      <c r="B1878">
        <v>1976</v>
      </c>
      <c r="C1878" t="s">
        <v>9</v>
      </c>
      <c r="D1878">
        <v>18</v>
      </c>
      <c r="E1878" s="7">
        <f t="shared" si="58"/>
        <v>27959</v>
      </c>
      <c r="F1878" s="7" t="str">
        <f t="shared" si="59"/>
        <v>46Years</v>
      </c>
      <c r="G1878">
        <v>1</v>
      </c>
      <c r="H1878" s="14">
        <v>21677.279999999999</v>
      </c>
      <c r="I1878" t="s">
        <v>11</v>
      </c>
      <c r="J1878" t="s">
        <v>15</v>
      </c>
      <c r="K1878" t="s">
        <v>22</v>
      </c>
    </row>
    <row r="1879" spans="1:11" ht="14.5" customHeight="1" x14ac:dyDescent="0.35">
      <c r="A1879" t="s">
        <v>1909</v>
      </c>
      <c r="B1879">
        <v>1979</v>
      </c>
      <c r="C1879" t="s">
        <v>19</v>
      </c>
      <c r="D1879">
        <v>20</v>
      </c>
      <c r="E1879" s="7">
        <f t="shared" si="58"/>
        <v>29118</v>
      </c>
      <c r="F1879" s="7" t="str">
        <f t="shared" si="59"/>
        <v>43Years</v>
      </c>
      <c r="G1879">
        <v>1</v>
      </c>
      <c r="H1879" s="14">
        <v>21771.34</v>
      </c>
      <c r="I1879" t="s">
        <v>11</v>
      </c>
      <c r="J1879" t="s">
        <v>15</v>
      </c>
      <c r="K1879" t="s">
        <v>246</v>
      </c>
    </row>
    <row r="1880" spans="1:11" ht="14.5" customHeight="1" x14ac:dyDescent="0.35">
      <c r="A1880" t="s">
        <v>1910</v>
      </c>
      <c r="B1880">
        <v>1979</v>
      </c>
      <c r="C1880" t="s">
        <v>19</v>
      </c>
      <c r="D1880">
        <v>28</v>
      </c>
      <c r="E1880" s="7">
        <f t="shared" si="58"/>
        <v>29126</v>
      </c>
      <c r="F1880" s="7" t="str">
        <f t="shared" si="59"/>
        <v>43Years</v>
      </c>
      <c r="G1880">
        <v>0</v>
      </c>
      <c r="H1880" s="14">
        <v>21774.32</v>
      </c>
      <c r="I1880" t="s">
        <v>11</v>
      </c>
      <c r="J1880" t="s">
        <v>10</v>
      </c>
      <c r="K1880" t="s">
        <v>22</v>
      </c>
    </row>
    <row r="1881" spans="1:11" ht="14.5" customHeight="1" x14ac:dyDescent="0.35">
      <c r="A1881" t="s">
        <v>1911</v>
      </c>
      <c r="B1881">
        <v>1963</v>
      </c>
      <c r="C1881" t="s">
        <v>34</v>
      </c>
      <c r="D1881">
        <v>27</v>
      </c>
      <c r="E1881" s="7">
        <f t="shared" si="58"/>
        <v>23250</v>
      </c>
      <c r="F1881" s="7" t="str">
        <f t="shared" si="59"/>
        <v>59Years</v>
      </c>
      <c r="G1881">
        <v>0</v>
      </c>
      <c r="H1881" s="14">
        <v>21797</v>
      </c>
      <c r="I1881" t="s">
        <v>11</v>
      </c>
      <c r="J1881" t="s">
        <v>15</v>
      </c>
      <c r="K1881" t="s">
        <v>41</v>
      </c>
    </row>
    <row r="1882" spans="1:11" ht="14.5" customHeight="1" x14ac:dyDescent="0.35">
      <c r="A1882" t="s">
        <v>1912</v>
      </c>
      <c r="B1882">
        <v>1979</v>
      </c>
      <c r="C1882" t="s">
        <v>34</v>
      </c>
      <c r="D1882">
        <v>17</v>
      </c>
      <c r="E1882" s="7">
        <f t="shared" si="58"/>
        <v>29084</v>
      </c>
      <c r="F1882" s="7" t="str">
        <f t="shared" si="59"/>
        <v>43Years</v>
      </c>
      <c r="G1882">
        <v>2</v>
      </c>
      <c r="H1882" s="14">
        <v>21880.82</v>
      </c>
      <c r="I1882" t="s">
        <v>11</v>
      </c>
      <c r="J1882" t="s">
        <v>15</v>
      </c>
      <c r="K1882" t="s">
        <v>22</v>
      </c>
    </row>
    <row r="1883" spans="1:11" ht="14.5" customHeight="1" x14ac:dyDescent="0.35">
      <c r="A1883" t="s">
        <v>1913</v>
      </c>
      <c r="B1883">
        <v>2003</v>
      </c>
      <c r="C1883" t="s">
        <v>19</v>
      </c>
      <c r="D1883">
        <v>28</v>
      </c>
      <c r="E1883" s="7">
        <f t="shared" si="58"/>
        <v>37892</v>
      </c>
      <c r="F1883" s="7" t="str">
        <f t="shared" si="59"/>
        <v>19Years</v>
      </c>
      <c r="G1883">
        <v>0</v>
      </c>
      <c r="H1883" s="14">
        <v>21882.400000000001</v>
      </c>
      <c r="I1883" t="s">
        <v>10</v>
      </c>
      <c r="J1883" t="s">
        <v>15</v>
      </c>
      <c r="K1883" t="s">
        <v>41</v>
      </c>
    </row>
    <row r="1884" spans="1:11" ht="14.5" customHeight="1" x14ac:dyDescent="0.35">
      <c r="A1884" t="s">
        <v>1914</v>
      </c>
      <c r="B1884">
        <v>1975</v>
      </c>
      <c r="C1884" t="s">
        <v>29</v>
      </c>
      <c r="D1884">
        <v>19</v>
      </c>
      <c r="E1884" s="7">
        <f t="shared" si="58"/>
        <v>27747</v>
      </c>
      <c r="F1884" s="7" t="str">
        <f t="shared" si="59"/>
        <v>47Years</v>
      </c>
      <c r="G1884">
        <v>1</v>
      </c>
      <c r="H1884" s="14">
        <v>21978.68</v>
      </c>
      <c r="I1884" t="s">
        <v>11</v>
      </c>
      <c r="J1884" t="s">
        <v>11</v>
      </c>
      <c r="K1884" t="s">
        <v>12</v>
      </c>
    </row>
    <row r="1885" spans="1:11" ht="14.5" customHeight="1" x14ac:dyDescent="0.35">
      <c r="A1885" t="s">
        <v>1915</v>
      </c>
      <c r="B1885">
        <v>1989</v>
      </c>
      <c r="C1885" t="s">
        <v>36</v>
      </c>
      <c r="D1885">
        <v>14</v>
      </c>
      <c r="E1885" s="7">
        <f t="shared" si="58"/>
        <v>32795</v>
      </c>
      <c r="F1885" s="7" t="str">
        <f t="shared" si="59"/>
        <v>33Years</v>
      </c>
      <c r="G1885">
        <v>0</v>
      </c>
      <c r="H1885" s="14">
        <v>21984.47</v>
      </c>
      <c r="I1885" t="s">
        <v>11</v>
      </c>
      <c r="J1885" t="s">
        <v>15</v>
      </c>
      <c r="K1885" t="s">
        <v>22</v>
      </c>
    </row>
    <row r="1886" spans="1:11" ht="14.5" customHeight="1" x14ac:dyDescent="0.35">
      <c r="A1886" t="s">
        <v>1916</v>
      </c>
      <c r="B1886">
        <v>2001</v>
      </c>
      <c r="C1886" t="s">
        <v>34</v>
      </c>
      <c r="D1886">
        <v>28</v>
      </c>
      <c r="E1886" s="7">
        <f t="shared" si="58"/>
        <v>37131</v>
      </c>
      <c r="F1886" s="7" t="str">
        <f t="shared" si="59"/>
        <v>21Years</v>
      </c>
      <c r="G1886">
        <v>0</v>
      </c>
      <c r="H1886" s="14">
        <v>22097.62</v>
      </c>
      <c r="I1886" t="s">
        <v>11</v>
      </c>
      <c r="J1886" t="s">
        <v>15</v>
      </c>
      <c r="K1886" t="s">
        <v>41</v>
      </c>
    </row>
    <row r="1887" spans="1:11" ht="14.5" customHeight="1" x14ac:dyDescent="0.35">
      <c r="A1887" t="s">
        <v>1917</v>
      </c>
      <c r="B1887">
        <v>1980</v>
      </c>
      <c r="C1887" t="s">
        <v>19</v>
      </c>
      <c r="D1887">
        <v>12</v>
      </c>
      <c r="E1887" s="7">
        <f t="shared" si="58"/>
        <v>29476</v>
      </c>
      <c r="F1887" s="7" t="str">
        <f t="shared" si="59"/>
        <v>42Years</v>
      </c>
      <c r="G1887">
        <v>0</v>
      </c>
      <c r="H1887" s="14">
        <v>22144.03</v>
      </c>
      <c r="I1887" t="s">
        <v>10</v>
      </c>
      <c r="J1887" t="s">
        <v>10</v>
      </c>
      <c r="K1887" t="s">
        <v>41</v>
      </c>
    </row>
    <row r="1888" spans="1:11" ht="14.5" customHeight="1" x14ac:dyDescent="0.35">
      <c r="A1888" t="s">
        <v>1918</v>
      </c>
      <c r="B1888">
        <v>1965</v>
      </c>
      <c r="C1888" t="s">
        <v>34</v>
      </c>
      <c r="D1888">
        <v>24</v>
      </c>
      <c r="E1888" s="7">
        <f t="shared" si="58"/>
        <v>23978</v>
      </c>
      <c r="F1888" s="7" t="str">
        <f t="shared" si="59"/>
        <v>57Years</v>
      </c>
      <c r="G1888">
        <v>1</v>
      </c>
      <c r="H1888" s="14">
        <v>22192.44</v>
      </c>
      <c r="I1888" t="s">
        <v>11</v>
      </c>
      <c r="J1888" t="s">
        <v>15</v>
      </c>
      <c r="K1888" t="s">
        <v>12</v>
      </c>
    </row>
    <row r="1889" spans="1:11" ht="14.5" customHeight="1" x14ac:dyDescent="0.35">
      <c r="A1889" t="s">
        <v>1919</v>
      </c>
      <c r="B1889">
        <v>1971</v>
      </c>
      <c r="C1889" t="s">
        <v>17</v>
      </c>
      <c r="D1889">
        <v>16</v>
      </c>
      <c r="E1889" s="7">
        <f t="shared" si="58"/>
        <v>26100</v>
      </c>
      <c r="F1889" s="7" t="str">
        <f t="shared" si="59"/>
        <v>51Years</v>
      </c>
      <c r="G1889">
        <v>1</v>
      </c>
      <c r="H1889" s="14">
        <v>22218.11</v>
      </c>
      <c r="I1889" t="s">
        <v>10</v>
      </c>
      <c r="J1889" t="s">
        <v>11</v>
      </c>
      <c r="K1889" t="s">
        <v>12</v>
      </c>
    </row>
    <row r="1890" spans="1:11" ht="14.5" customHeight="1" x14ac:dyDescent="0.35">
      <c r="A1890" t="s">
        <v>1920</v>
      </c>
      <c r="B1890">
        <v>1982</v>
      </c>
      <c r="C1890" t="s">
        <v>29</v>
      </c>
      <c r="D1890">
        <v>27</v>
      </c>
      <c r="E1890" s="7">
        <f t="shared" si="58"/>
        <v>30312</v>
      </c>
      <c r="F1890" s="7" t="str">
        <f t="shared" si="59"/>
        <v>40Years</v>
      </c>
      <c r="G1890">
        <v>1</v>
      </c>
      <c r="H1890" s="14">
        <v>22331.57</v>
      </c>
      <c r="I1890" t="s">
        <v>10</v>
      </c>
      <c r="J1890" t="s">
        <v>11</v>
      </c>
      <c r="K1890" t="s">
        <v>246</v>
      </c>
    </row>
    <row r="1891" spans="1:11" ht="14.5" customHeight="1" x14ac:dyDescent="0.35">
      <c r="A1891" t="s">
        <v>1921</v>
      </c>
      <c r="B1891">
        <v>1999</v>
      </c>
      <c r="C1891" t="s">
        <v>34</v>
      </c>
      <c r="D1891">
        <v>26</v>
      </c>
      <c r="E1891" s="7">
        <f t="shared" si="58"/>
        <v>36398</v>
      </c>
      <c r="F1891" s="7" t="str">
        <f t="shared" si="59"/>
        <v>23Years</v>
      </c>
      <c r="G1891">
        <v>2</v>
      </c>
      <c r="H1891" s="14">
        <v>22395.74</v>
      </c>
      <c r="I1891" t="s">
        <v>11</v>
      </c>
      <c r="J1891" t="s">
        <v>10</v>
      </c>
      <c r="K1891" t="s">
        <v>246</v>
      </c>
    </row>
    <row r="1892" spans="1:11" ht="14.5" customHeight="1" x14ac:dyDescent="0.35">
      <c r="A1892" t="s">
        <v>1922</v>
      </c>
      <c r="B1892">
        <v>1966</v>
      </c>
      <c r="C1892" t="s">
        <v>34</v>
      </c>
      <c r="D1892">
        <v>18</v>
      </c>
      <c r="E1892" s="7">
        <f t="shared" si="58"/>
        <v>24337</v>
      </c>
      <c r="F1892" s="7" t="str">
        <f t="shared" si="59"/>
        <v>56Years</v>
      </c>
      <c r="G1892">
        <v>0</v>
      </c>
      <c r="H1892" s="14">
        <v>22412.65</v>
      </c>
      <c r="I1892" t="s">
        <v>11</v>
      </c>
      <c r="J1892" t="s">
        <v>11</v>
      </c>
      <c r="K1892" t="s">
        <v>275</v>
      </c>
    </row>
    <row r="1893" spans="1:11" ht="14.5" customHeight="1" x14ac:dyDescent="0.35">
      <c r="A1893" t="s">
        <v>1923</v>
      </c>
      <c r="B1893">
        <v>1983</v>
      </c>
      <c r="C1893" t="s">
        <v>29</v>
      </c>
      <c r="D1893">
        <v>21</v>
      </c>
      <c r="E1893" s="7">
        <f t="shared" si="58"/>
        <v>30671</v>
      </c>
      <c r="F1893" s="7" t="str">
        <f t="shared" si="59"/>
        <v>39Years</v>
      </c>
      <c r="G1893">
        <v>1</v>
      </c>
      <c r="H1893" s="14">
        <v>22462.04</v>
      </c>
      <c r="I1893" t="s">
        <v>11</v>
      </c>
      <c r="J1893" t="s">
        <v>15</v>
      </c>
      <c r="K1893" t="s">
        <v>165</v>
      </c>
    </row>
    <row r="1894" spans="1:11" ht="14.5" customHeight="1" x14ac:dyDescent="0.35">
      <c r="A1894" t="s">
        <v>1924</v>
      </c>
      <c r="B1894">
        <v>1979</v>
      </c>
      <c r="C1894" t="s">
        <v>14</v>
      </c>
      <c r="D1894">
        <v>14</v>
      </c>
      <c r="E1894" s="7">
        <f t="shared" si="58"/>
        <v>29173</v>
      </c>
      <c r="F1894" s="7" t="str">
        <f t="shared" si="59"/>
        <v>43Years</v>
      </c>
      <c r="G1894">
        <v>2</v>
      </c>
      <c r="H1894" s="14">
        <v>22478.6</v>
      </c>
      <c r="I1894" t="s">
        <v>11</v>
      </c>
      <c r="J1894" t="s">
        <v>10</v>
      </c>
      <c r="K1894" t="s">
        <v>41</v>
      </c>
    </row>
    <row r="1895" spans="1:11" ht="14.5" customHeight="1" x14ac:dyDescent="0.35">
      <c r="A1895" t="s">
        <v>1925</v>
      </c>
      <c r="B1895">
        <v>2003</v>
      </c>
      <c r="C1895" t="s">
        <v>9</v>
      </c>
      <c r="D1895">
        <v>25</v>
      </c>
      <c r="E1895" s="7">
        <f t="shared" si="58"/>
        <v>37827</v>
      </c>
      <c r="F1895" s="7" t="str">
        <f t="shared" si="59"/>
        <v>19Years</v>
      </c>
      <c r="G1895">
        <v>2</v>
      </c>
      <c r="H1895" s="14">
        <v>22493.66</v>
      </c>
      <c r="I1895" t="s">
        <v>10</v>
      </c>
      <c r="J1895" t="s">
        <v>15</v>
      </c>
      <c r="K1895" t="s">
        <v>22</v>
      </c>
    </row>
    <row r="1896" spans="1:11" ht="14.5" customHeight="1" x14ac:dyDescent="0.35">
      <c r="A1896" t="s">
        <v>1926</v>
      </c>
      <c r="B1896">
        <v>1970</v>
      </c>
      <c r="C1896" t="s">
        <v>14</v>
      </c>
      <c r="D1896">
        <v>9</v>
      </c>
      <c r="E1896" s="7">
        <f t="shared" si="58"/>
        <v>25881</v>
      </c>
      <c r="F1896" s="7" t="str">
        <f t="shared" si="59"/>
        <v>52Years</v>
      </c>
      <c r="G1896">
        <v>0</v>
      </c>
      <c r="H1896" s="14">
        <v>23045.57</v>
      </c>
      <c r="I1896" t="s">
        <v>10</v>
      </c>
      <c r="J1896" t="s">
        <v>10</v>
      </c>
      <c r="K1896" t="s">
        <v>246</v>
      </c>
    </row>
    <row r="1897" spans="1:11" ht="14.5" customHeight="1" x14ac:dyDescent="0.35">
      <c r="A1897" t="s">
        <v>1927</v>
      </c>
      <c r="B1897">
        <v>1975</v>
      </c>
      <c r="C1897" t="s">
        <v>19</v>
      </c>
      <c r="D1897">
        <v>9</v>
      </c>
      <c r="E1897" s="7">
        <f t="shared" si="58"/>
        <v>27646</v>
      </c>
      <c r="F1897" s="7" t="str">
        <f t="shared" si="59"/>
        <v>47Years</v>
      </c>
      <c r="G1897">
        <v>0</v>
      </c>
      <c r="H1897" s="14">
        <v>23065.42</v>
      </c>
      <c r="I1897" t="s">
        <v>10</v>
      </c>
      <c r="J1897" t="s">
        <v>10</v>
      </c>
      <c r="K1897" t="s">
        <v>12</v>
      </c>
    </row>
    <row r="1898" spans="1:11" ht="14.5" customHeight="1" x14ac:dyDescent="0.35">
      <c r="A1898" t="s">
        <v>1928</v>
      </c>
      <c r="B1898">
        <v>2003</v>
      </c>
      <c r="C1898" t="s">
        <v>29</v>
      </c>
      <c r="D1898">
        <v>14</v>
      </c>
      <c r="E1898" s="7">
        <f t="shared" si="58"/>
        <v>37969</v>
      </c>
      <c r="F1898" s="7" t="str">
        <f t="shared" si="59"/>
        <v>19Years</v>
      </c>
      <c r="G1898">
        <v>0</v>
      </c>
      <c r="H1898" s="14">
        <v>23082.959999999999</v>
      </c>
      <c r="I1898" t="s">
        <v>10</v>
      </c>
      <c r="J1898" t="s">
        <v>10</v>
      </c>
      <c r="K1898" t="s">
        <v>41</v>
      </c>
    </row>
    <row r="1899" spans="1:11" ht="14.5" customHeight="1" x14ac:dyDescent="0.35">
      <c r="A1899" t="s">
        <v>1929</v>
      </c>
      <c r="B1899">
        <v>1997</v>
      </c>
      <c r="C1899" t="s">
        <v>34</v>
      </c>
      <c r="D1899">
        <v>7</v>
      </c>
      <c r="E1899" s="7">
        <f t="shared" si="58"/>
        <v>35649</v>
      </c>
      <c r="F1899" s="7" t="str">
        <f t="shared" si="59"/>
        <v>25Years</v>
      </c>
      <c r="G1899">
        <v>2</v>
      </c>
      <c r="H1899" s="14">
        <v>23241.47</v>
      </c>
      <c r="I1899" t="s">
        <v>10</v>
      </c>
      <c r="J1899" t="s">
        <v>11</v>
      </c>
      <c r="K1899" t="s">
        <v>169</v>
      </c>
    </row>
    <row r="1900" spans="1:11" ht="14.5" customHeight="1" x14ac:dyDescent="0.35">
      <c r="A1900" t="s">
        <v>1930</v>
      </c>
      <c r="B1900">
        <v>1969</v>
      </c>
      <c r="C1900" t="s">
        <v>14</v>
      </c>
      <c r="D1900">
        <v>14</v>
      </c>
      <c r="E1900" s="7">
        <f t="shared" si="58"/>
        <v>25521</v>
      </c>
      <c r="F1900" s="7" t="str">
        <f t="shared" si="59"/>
        <v>53Years</v>
      </c>
      <c r="G1900">
        <v>1</v>
      </c>
      <c r="H1900" s="14">
        <v>23244.79</v>
      </c>
      <c r="I1900" t="s">
        <v>10</v>
      </c>
      <c r="J1900" t="s">
        <v>11</v>
      </c>
      <c r="K1900" t="s">
        <v>12</v>
      </c>
    </row>
    <row r="1901" spans="1:11" ht="14.5" customHeight="1" x14ac:dyDescent="0.35">
      <c r="A1901" t="s">
        <v>1931</v>
      </c>
      <c r="B1901">
        <v>1994</v>
      </c>
      <c r="C1901" t="s">
        <v>36</v>
      </c>
      <c r="D1901">
        <v>3</v>
      </c>
      <c r="E1901" s="7">
        <f t="shared" si="58"/>
        <v>34610</v>
      </c>
      <c r="F1901" s="7" t="str">
        <f t="shared" si="59"/>
        <v>28Years</v>
      </c>
      <c r="G1901">
        <v>1</v>
      </c>
      <c r="H1901" s="14">
        <v>23288.93</v>
      </c>
      <c r="I1901" t="s">
        <v>10</v>
      </c>
      <c r="J1901" t="s">
        <v>11</v>
      </c>
      <c r="K1901" t="s">
        <v>246</v>
      </c>
    </row>
    <row r="1902" spans="1:11" ht="14.5" customHeight="1" x14ac:dyDescent="0.35">
      <c r="A1902" t="s">
        <v>1932</v>
      </c>
      <c r="B1902">
        <v>1973</v>
      </c>
      <c r="C1902" t="s">
        <v>36</v>
      </c>
      <c r="D1902">
        <v>22</v>
      </c>
      <c r="E1902" s="7">
        <f t="shared" si="58"/>
        <v>26959</v>
      </c>
      <c r="F1902" s="7" t="str">
        <f t="shared" si="59"/>
        <v>49Years</v>
      </c>
      <c r="G1902">
        <v>2</v>
      </c>
      <c r="H1902" s="14">
        <v>23306.55</v>
      </c>
      <c r="I1902" t="s">
        <v>10</v>
      </c>
      <c r="J1902" t="s">
        <v>10</v>
      </c>
      <c r="K1902" t="s">
        <v>41</v>
      </c>
    </row>
    <row r="1903" spans="1:11" ht="14.5" customHeight="1" x14ac:dyDescent="0.35">
      <c r="A1903" t="s">
        <v>1933</v>
      </c>
      <c r="B1903">
        <v>1975</v>
      </c>
      <c r="C1903" t="s">
        <v>14</v>
      </c>
      <c r="D1903">
        <v>13</v>
      </c>
      <c r="E1903" s="7">
        <f t="shared" si="58"/>
        <v>27711</v>
      </c>
      <c r="F1903" s="7" t="str">
        <f t="shared" si="59"/>
        <v>47Years</v>
      </c>
      <c r="G1903">
        <v>1</v>
      </c>
      <c r="H1903" s="14">
        <v>23401.31</v>
      </c>
      <c r="I1903" t="s">
        <v>10</v>
      </c>
      <c r="J1903" t="s">
        <v>11</v>
      </c>
      <c r="K1903" t="s">
        <v>246</v>
      </c>
    </row>
    <row r="1904" spans="1:11" ht="14.5" customHeight="1" x14ac:dyDescent="0.35">
      <c r="A1904" t="s">
        <v>1934</v>
      </c>
      <c r="B1904">
        <v>1983</v>
      </c>
      <c r="C1904" t="s">
        <v>34</v>
      </c>
      <c r="D1904">
        <v>26</v>
      </c>
      <c r="E1904" s="7">
        <f t="shared" si="58"/>
        <v>30554</v>
      </c>
      <c r="F1904" s="7" t="str">
        <f t="shared" si="59"/>
        <v>39Years</v>
      </c>
      <c r="G1904">
        <v>2</v>
      </c>
      <c r="H1904" s="14">
        <v>23563.02</v>
      </c>
      <c r="I1904" t="s">
        <v>10</v>
      </c>
      <c r="J1904" t="s">
        <v>10</v>
      </c>
      <c r="K1904" t="s">
        <v>12</v>
      </c>
    </row>
    <row r="1905" spans="1:11" ht="14.5" customHeight="1" x14ac:dyDescent="0.35">
      <c r="A1905" t="s">
        <v>1935</v>
      </c>
      <c r="B1905">
        <v>1974</v>
      </c>
      <c r="C1905" t="s">
        <v>17</v>
      </c>
      <c r="D1905">
        <v>2</v>
      </c>
      <c r="E1905" s="7">
        <f t="shared" si="58"/>
        <v>27182</v>
      </c>
      <c r="F1905" s="7" t="str">
        <f t="shared" si="59"/>
        <v>49Years</v>
      </c>
      <c r="G1905">
        <v>1</v>
      </c>
      <c r="H1905" s="14">
        <v>23568.27</v>
      </c>
      <c r="I1905" t="s">
        <v>10</v>
      </c>
      <c r="J1905" t="s">
        <v>10</v>
      </c>
      <c r="K1905" t="s">
        <v>41</v>
      </c>
    </row>
    <row r="1906" spans="1:11" ht="14.5" customHeight="1" x14ac:dyDescent="0.35">
      <c r="A1906" t="s">
        <v>1936</v>
      </c>
      <c r="B1906">
        <v>1973</v>
      </c>
      <c r="C1906" t="s">
        <v>17</v>
      </c>
      <c r="D1906">
        <v>27</v>
      </c>
      <c r="E1906" s="7">
        <f t="shared" si="58"/>
        <v>26842</v>
      </c>
      <c r="F1906" s="7" t="str">
        <f t="shared" si="59"/>
        <v>49Years</v>
      </c>
      <c r="G1906">
        <v>2</v>
      </c>
      <c r="H1906" s="14">
        <v>23807.24</v>
      </c>
      <c r="I1906" t="s">
        <v>10</v>
      </c>
      <c r="J1906" t="s">
        <v>11</v>
      </c>
      <c r="K1906" t="s">
        <v>22</v>
      </c>
    </row>
    <row r="1907" spans="1:11" ht="14.5" customHeight="1" x14ac:dyDescent="0.35">
      <c r="A1907" t="s">
        <v>1937</v>
      </c>
      <c r="B1907">
        <v>1970</v>
      </c>
      <c r="C1907" t="s">
        <v>34</v>
      </c>
      <c r="D1907">
        <v>8</v>
      </c>
      <c r="E1907" s="7">
        <f t="shared" si="58"/>
        <v>25788</v>
      </c>
      <c r="F1907" s="7" t="str">
        <f t="shared" si="59"/>
        <v>52Years</v>
      </c>
      <c r="G1907">
        <v>1</v>
      </c>
      <c r="H1907" s="14">
        <v>23887.66</v>
      </c>
      <c r="I1907" t="s">
        <v>10</v>
      </c>
      <c r="J1907" t="s">
        <v>11</v>
      </c>
      <c r="K1907" t="s">
        <v>22</v>
      </c>
    </row>
    <row r="1908" spans="1:11" ht="14.5" customHeight="1" x14ac:dyDescent="0.35">
      <c r="A1908" t="s">
        <v>1938</v>
      </c>
      <c r="B1908">
        <v>1971</v>
      </c>
      <c r="C1908" t="s">
        <v>9</v>
      </c>
      <c r="D1908">
        <v>10</v>
      </c>
      <c r="E1908" s="7">
        <f t="shared" si="58"/>
        <v>26124</v>
      </c>
      <c r="F1908" s="7" t="str">
        <f t="shared" si="59"/>
        <v>51Years</v>
      </c>
      <c r="G1908">
        <v>2</v>
      </c>
      <c r="H1908" s="14">
        <v>23967.38</v>
      </c>
      <c r="I1908" t="s">
        <v>10</v>
      </c>
      <c r="J1908" t="s">
        <v>10</v>
      </c>
      <c r="K1908" t="s">
        <v>22</v>
      </c>
    </row>
    <row r="1909" spans="1:11" ht="14.5" customHeight="1" x14ac:dyDescent="0.35">
      <c r="A1909" t="s">
        <v>1939</v>
      </c>
      <c r="B1909">
        <v>2003</v>
      </c>
      <c r="C1909" t="s">
        <v>29</v>
      </c>
      <c r="D1909">
        <v>30</v>
      </c>
      <c r="E1909" s="7">
        <f t="shared" si="58"/>
        <v>37985</v>
      </c>
      <c r="F1909" s="7" t="str">
        <f t="shared" si="59"/>
        <v>19Years</v>
      </c>
      <c r="G1909">
        <v>2</v>
      </c>
      <c r="H1909" s="14">
        <v>24059.68</v>
      </c>
      <c r="I1909" t="s">
        <v>10</v>
      </c>
      <c r="J1909" t="s">
        <v>10</v>
      </c>
      <c r="K1909" t="s">
        <v>22</v>
      </c>
    </row>
    <row r="1910" spans="1:11" ht="14.5" customHeight="1" x14ac:dyDescent="0.35">
      <c r="A1910" t="s">
        <v>1940</v>
      </c>
      <c r="B1910">
        <v>1973</v>
      </c>
      <c r="C1910" t="s">
        <v>17</v>
      </c>
      <c r="D1910">
        <v>13</v>
      </c>
      <c r="E1910" s="7">
        <f t="shared" si="58"/>
        <v>26828</v>
      </c>
      <c r="F1910" s="7" t="str">
        <f t="shared" si="59"/>
        <v>49Years</v>
      </c>
      <c r="G1910">
        <v>3</v>
      </c>
      <c r="H1910" s="14">
        <v>24106.91</v>
      </c>
      <c r="I1910" t="s">
        <v>10</v>
      </c>
      <c r="J1910" t="s">
        <v>10</v>
      </c>
      <c r="K1910" t="s">
        <v>246</v>
      </c>
    </row>
    <row r="1911" spans="1:11" ht="14.5" customHeight="1" x14ac:dyDescent="0.35">
      <c r="A1911" t="s">
        <v>1941</v>
      </c>
      <c r="B1911">
        <v>1974</v>
      </c>
      <c r="C1911" t="s">
        <v>19</v>
      </c>
      <c r="D1911">
        <v>10</v>
      </c>
      <c r="E1911" s="7">
        <f t="shared" si="58"/>
        <v>27282</v>
      </c>
      <c r="F1911" s="7" t="str">
        <f t="shared" si="59"/>
        <v>48Years</v>
      </c>
      <c r="G1911">
        <v>3</v>
      </c>
      <c r="H1911" s="14">
        <v>24180.93</v>
      </c>
      <c r="I1911" t="s">
        <v>10</v>
      </c>
      <c r="J1911" t="s">
        <v>15</v>
      </c>
      <c r="K1911" t="s">
        <v>12</v>
      </c>
    </row>
    <row r="1912" spans="1:11" ht="14.5" customHeight="1" x14ac:dyDescent="0.35">
      <c r="A1912" t="s">
        <v>1942</v>
      </c>
      <c r="B1912">
        <v>1964</v>
      </c>
      <c r="C1912" t="s">
        <v>29</v>
      </c>
      <c r="D1912">
        <v>16</v>
      </c>
      <c r="E1912" s="7">
        <f t="shared" si="58"/>
        <v>23727</v>
      </c>
      <c r="F1912" s="7" t="str">
        <f t="shared" si="59"/>
        <v>58Years</v>
      </c>
      <c r="G1912">
        <v>0</v>
      </c>
      <c r="H1912" s="14">
        <v>24227.34</v>
      </c>
      <c r="I1912" t="s">
        <v>10</v>
      </c>
      <c r="J1912" t="s">
        <v>15</v>
      </c>
      <c r="K1912" t="s">
        <v>12</v>
      </c>
    </row>
    <row r="1913" spans="1:11" ht="14.5" customHeight="1" x14ac:dyDescent="0.35">
      <c r="A1913" t="s">
        <v>1943</v>
      </c>
      <c r="B1913">
        <v>2004</v>
      </c>
      <c r="C1913" t="s">
        <v>34</v>
      </c>
      <c r="D1913">
        <v>3</v>
      </c>
      <c r="E1913" s="7">
        <f t="shared" si="58"/>
        <v>38202</v>
      </c>
      <c r="F1913" s="7" t="str">
        <f t="shared" si="59"/>
        <v>18Years</v>
      </c>
      <c r="G1913">
        <v>0</v>
      </c>
      <c r="H1913" s="14">
        <v>24294.02</v>
      </c>
      <c r="I1913" t="s">
        <v>10</v>
      </c>
      <c r="J1913" t="s">
        <v>15</v>
      </c>
      <c r="K1913" t="s">
        <v>41</v>
      </c>
    </row>
    <row r="1914" spans="1:11" ht="14.5" customHeight="1" x14ac:dyDescent="0.35">
      <c r="A1914" t="s">
        <v>1944</v>
      </c>
      <c r="B1914">
        <v>1999</v>
      </c>
      <c r="C1914" t="s">
        <v>36</v>
      </c>
      <c r="D1914">
        <v>7</v>
      </c>
      <c r="E1914" s="7">
        <f t="shared" si="58"/>
        <v>36440</v>
      </c>
      <c r="F1914" s="7" t="str">
        <f t="shared" si="59"/>
        <v>23Years</v>
      </c>
      <c r="G1914">
        <v>0</v>
      </c>
      <c r="H1914" s="14">
        <v>24387.74</v>
      </c>
      <c r="I1914" t="s">
        <v>10</v>
      </c>
      <c r="J1914" t="s">
        <v>15</v>
      </c>
      <c r="K1914" t="s">
        <v>41</v>
      </c>
    </row>
    <row r="1915" spans="1:11" ht="14.5" customHeight="1" x14ac:dyDescent="0.35">
      <c r="A1915" t="s">
        <v>1945</v>
      </c>
      <c r="B1915">
        <v>1970</v>
      </c>
      <c r="C1915" t="s">
        <v>14</v>
      </c>
      <c r="D1915">
        <v>30</v>
      </c>
      <c r="E1915" s="7">
        <f t="shared" si="58"/>
        <v>25902</v>
      </c>
      <c r="F1915" s="7" t="str">
        <f t="shared" si="59"/>
        <v>52Years</v>
      </c>
      <c r="G1915">
        <v>0</v>
      </c>
      <c r="H1915" s="14">
        <v>24393.62</v>
      </c>
      <c r="I1915" t="s">
        <v>10</v>
      </c>
      <c r="J1915" t="s">
        <v>11</v>
      </c>
      <c r="K1915" t="s">
        <v>22</v>
      </c>
    </row>
    <row r="1916" spans="1:11" ht="14.5" customHeight="1" x14ac:dyDescent="0.35">
      <c r="A1916" t="s">
        <v>1946</v>
      </c>
      <c r="B1916">
        <v>1968</v>
      </c>
      <c r="C1916" t="s">
        <v>9</v>
      </c>
      <c r="D1916">
        <v>6</v>
      </c>
      <c r="E1916" s="7">
        <f t="shared" si="58"/>
        <v>25025</v>
      </c>
      <c r="F1916" s="7" t="str">
        <f t="shared" si="59"/>
        <v>54Years</v>
      </c>
      <c r="G1916">
        <v>0</v>
      </c>
      <c r="H1916" s="14">
        <v>24476.48</v>
      </c>
      <c r="I1916" t="s">
        <v>10</v>
      </c>
      <c r="J1916" t="s">
        <v>10</v>
      </c>
      <c r="K1916" t="s">
        <v>22</v>
      </c>
    </row>
    <row r="1917" spans="1:11" ht="14.5" customHeight="1" x14ac:dyDescent="0.35">
      <c r="A1917" t="s">
        <v>1947</v>
      </c>
      <c r="B1917">
        <v>1961</v>
      </c>
      <c r="C1917" t="s">
        <v>36</v>
      </c>
      <c r="D1917">
        <v>21</v>
      </c>
      <c r="E1917" s="7">
        <f t="shared" si="58"/>
        <v>22575</v>
      </c>
      <c r="F1917" s="7" t="str">
        <f t="shared" si="59"/>
        <v>61Years</v>
      </c>
      <c r="G1917">
        <v>0</v>
      </c>
      <c r="H1917" s="14">
        <v>24513.09</v>
      </c>
      <c r="I1917" t="s">
        <v>10</v>
      </c>
      <c r="J1917" t="s">
        <v>10</v>
      </c>
      <c r="K1917" t="s">
        <v>12</v>
      </c>
    </row>
    <row r="1918" spans="1:11" ht="14.5" customHeight="1" x14ac:dyDescent="0.35">
      <c r="A1918" t="s">
        <v>1948</v>
      </c>
      <c r="B1918">
        <v>1972</v>
      </c>
      <c r="C1918" t="s">
        <v>19</v>
      </c>
      <c r="D1918">
        <v>14</v>
      </c>
      <c r="E1918" s="7">
        <f t="shared" si="58"/>
        <v>26556</v>
      </c>
      <c r="F1918" s="7" t="str">
        <f t="shared" si="59"/>
        <v>50Years</v>
      </c>
      <c r="G1918">
        <v>1</v>
      </c>
      <c r="H1918" s="14">
        <v>24520.26</v>
      </c>
      <c r="I1918" t="s">
        <v>10</v>
      </c>
      <c r="J1918" t="s">
        <v>11</v>
      </c>
      <c r="K1918" t="s">
        <v>41</v>
      </c>
    </row>
    <row r="1919" spans="1:11" ht="14.5" customHeight="1" x14ac:dyDescent="0.35">
      <c r="A1919" t="s">
        <v>1949</v>
      </c>
      <c r="B1919">
        <v>1975</v>
      </c>
      <c r="C1919" t="s">
        <v>17</v>
      </c>
      <c r="D1919">
        <v>13</v>
      </c>
      <c r="E1919" s="7">
        <f t="shared" si="58"/>
        <v>27558</v>
      </c>
      <c r="F1919" s="7" t="str">
        <f t="shared" si="59"/>
        <v>47Years</v>
      </c>
      <c r="G1919">
        <v>2</v>
      </c>
      <c r="H1919" s="14">
        <v>24535.7</v>
      </c>
      <c r="I1919" t="s">
        <v>10</v>
      </c>
      <c r="J1919" t="s">
        <v>10</v>
      </c>
      <c r="K1919" t="s">
        <v>22</v>
      </c>
    </row>
    <row r="1920" spans="1:11" ht="14.5" customHeight="1" x14ac:dyDescent="0.35">
      <c r="A1920" t="s">
        <v>1950</v>
      </c>
      <c r="B1920">
        <v>1976</v>
      </c>
      <c r="C1920" t="s">
        <v>36</v>
      </c>
      <c r="D1920">
        <v>12</v>
      </c>
      <c r="E1920" s="7">
        <f t="shared" si="58"/>
        <v>28045</v>
      </c>
      <c r="F1920" s="7" t="str">
        <f t="shared" si="59"/>
        <v>46Years</v>
      </c>
      <c r="G1920">
        <v>0</v>
      </c>
      <c r="H1920" s="14">
        <v>24603.05</v>
      </c>
      <c r="I1920" t="s">
        <v>10</v>
      </c>
      <c r="J1920" t="s">
        <v>10</v>
      </c>
      <c r="K1920" t="s">
        <v>41</v>
      </c>
    </row>
    <row r="1921" spans="1:11" ht="14.5" customHeight="1" x14ac:dyDescent="0.35">
      <c r="A1921" t="s">
        <v>1951</v>
      </c>
      <c r="B1921">
        <v>1970</v>
      </c>
      <c r="C1921" t="s">
        <v>17</v>
      </c>
      <c r="D1921">
        <v>12</v>
      </c>
      <c r="E1921" s="7">
        <f t="shared" si="58"/>
        <v>25731</v>
      </c>
      <c r="F1921" s="7" t="str">
        <f t="shared" si="59"/>
        <v>52Years</v>
      </c>
      <c r="G1921">
        <v>2</v>
      </c>
      <c r="H1921" s="14">
        <v>24667.42</v>
      </c>
      <c r="I1921" t="s">
        <v>10</v>
      </c>
      <c r="J1921" t="s">
        <v>11</v>
      </c>
      <c r="K1921" t="s">
        <v>12</v>
      </c>
    </row>
    <row r="1922" spans="1:11" ht="14.5" customHeight="1" x14ac:dyDescent="0.35">
      <c r="A1922" t="s">
        <v>1952</v>
      </c>
      <c r="B1922">
        <v>1996</v>
      </c>
      <c r="C1922" t="s">
        <v>34</v>
      </c>
      <c r="D1922">
        <v>28</v>
      </c>
      <c r="E1922" s="7">
        <f t="shared" si="58"/>
        <v>35305</v>
      </c>
      <c r="F1922" s="7" t="str">
        <f t="shared" si="59"/>
        <v>26Years</v>
      </c>
      <c r="G1922">
        <v>4</v>
      </c>
      <c r="H1922" s="14">
        <v>24671.66</v>
      </c>
      <c r="I1922" t="s">
        <v>10</v>
      </c>
      <c r="J1922" t="s">
        <v>15</v>
      </c>
      <c r="K1922" t="s">
        <v>246</v>
      </c>
    </row>
    <row r="1923" spans="1:11" ht="14.5" customHeight="1" x14ac:dyDescent="0.35">
      <c r="A1923" t="s">
        <v>1953</v>
      </c>
      <c r="B1923">
        <v>1992</v>
      </c>
      <c r="C1923" t="s">
        <v>36</v>
      </c>
      <c r="D1923">
        <v>11</v>
      </c>
      <c r="E1923" s="7">
        <f t="shared" ref="E1923:E1986" si="60">DATE(B1923,MONTH(1&amp;C1923),D1923)</f>
        <v>33888</v>
      </c>
      <c r="F1923" s="7" t="str">
        <f t="shared" ref="F1923:F1986" si="61">DATEDIF(E1923, "2023-6-8", "Y") &amp; "Years"</f>
        <v>30Years</v>
      </c>
      <c r="G1923">
        <v>0</v>
      </c>
      <c r="H1923" s="14">
        <v>24795.040000000001</v>
      </c>
      <c r="I1923" t="s">
        <v>10</v>
      </c>
      <c r="J1923" t="s">
        <v>11</v>
      </c>
      <c r="K1923" t="s">
        <v>41</v>
      </c>
    </row>
    <row r="1924" spans="1:11" ht="14.5" customHeight="1" x14ac:dyDescent="0.35">
      <c r="A1924" t="s">
        <v>1954</v>
      </c>
      <c r="B1924">
        <v>1994</v>
      </c>
      <c r="C1924" t="s">
        <v>19</v>
      </c>
      <c r="D1924">
        <v>9</v>
      </c>
      <c r="E1924" s="7">
        <f t="shared" si="60"/>
        <v>34586</v>
      </c>
      <c r="F1924" s="7" t="str">
        <f t="shared" si="61"/>
        <v>28Years</v>
      </c>
      <c r="G1924">
        <v>0</v>
      </c>
      <c r="H1924" s="14">
        <v>24817.25</v>
      </c>
      <c r="I1924" t="s">
        <v>10</v>
      </c>
      <c r="J1924" t="s">
        <v>10</v>
      </c>
      <c r="K1924" t="s">
        <v>41</v>
      </c>
    </row>
    <row r="1925" spans="1:11" ht="14.5" customHeight="1" x14ac:dyDescent="0.35">
      <c r="A1925" t="s">
        <v>1955</v>
      </c>
      <c r="B1925">
        <v>1995</v>
      </c>
      <c r="C1925" t="s">
        <v>17</v>
      </c>
      <c r="D1925">
        <v>10</v>
      </c>
      <c r="E1925" s="7">
        <f t="shared" si="60"/>
        <v>34860</v>
      </c>
      <c r="F1925" s="7" t="str">
        <f t="shared" si="61"/>
        <v>27Years</v>
      </c>
      <c r="G1925">
        <v>0</v>
      </c>
      <c r="H1925" s="14">
        <v>24863.25</v>
      </c>
      <c r="I1925" t="s">
        <v>10</v>
      </c>
      <c r="J1925" t="s">
        <v>11</v>
      </c>
      <c r="K1925" t="s">
        <v>41</v>
      </c>
    </row>
    <row r="1926" spans="1:11" ht="14.5" customHeight="1" x14ac:dyDescent="0.35">
      <c r="A1926" t="s">
        <v>1956</v>
      </c>
      <c r="B1926">
        <v>1970</v>
      </c>
      <c r="C1926" t="s">
        <v>14</v>
      </c>
      <c r="D1926">
        <v>26</v>
      </c>
      <c r="E1926" s="7">
        <f t="shared" si="60"/>
        <v>25898</v>
      </c>
      <c r="F1926" s="7" t="str">
        <f t="shared" si="61"/>
        <v>52Years</v>
      </c>
      <c r="G1926">
        <v>3</v>
      </c>
      <c r="H1926" s="14">
        <v>24869.84</v>
      </c>
      <c r="I1926" t="s">
        <v>10</v>
      </c>
      <c r="J1926" t="s">
        <v>10</v>
      </c>
      <c r="K1926" t="s">
        <v>167</v>
      </c>
    </row>
    <row r="1927" spans="1:11" ht="14.5" customHeight="1" x14ac:dyDescent="0.35">
      <c r="A1927" t="s">
        <v>1957</v>
      </c>
      <c r="B1927">
        <v>1969</v>
      </c>
      <c r="C1927" t="s">
        <v>9</v>
      </c>
      <c r="D1927">
        <v>23</v>
      </c>
      <c r="E1927" s="7">
        <f t="shared" si="60"/>
        <v>25407</v>
      </c>
      <c r="F1927" s="7" t="str">
        <f t="shared" si="61"/>
        <v>53Years</v>
      </c>
      <c r="G1927">
        <v>3</v>
      </c>
      <c r="H1927" s="14">
        <v>24873.38</v>
      </c>
      <c r="I1927" t="s">
        <v>10</v>
      </c>
      <c r="J1927" t="s">
        <v>15</v>
      </c>
      <c r="K1927" t="s">
        <v>246</v>
      </c>
    </row>
    <row r="1928" spans="1:11" ht="14.5" customHeight="1" x14ac:dyDescent="0.35">
      <c r="A1928" t="s">
        <v>1958</v>
      </c>
      <c r="B1928">
        <v>1987</v>
      </c>
      <c r="C1928" t="s">
        <v>17</v>
      </c>
      <c r="D1928">
        <v>14</v>
      </c>
      <c r="E1928" s="7">
        <f t="shared" si="60"/>
        <v>31942</v>
      </c>
      <c r="F1928" s="7" t="str">
        <f t="shared" si="61"/>
        <v>35Years</v>
      </c>
      <c r="G1928">
        <v>2</v>
      </c>
      <c r="H1928" s="14">
        <v>24915.05</v>
      </c>
      <c r="I1928" t="s">
        <v>10</v>
      </c>
      <c r="J1928" t="s">
        <v>15</v>
      </c>
      <c r="K1928" t="s">
        <v>246</v>
      </c>
    </row>
    <row r="1929" spans="1:11" ht="14.5" customHeight="1" x14ac:dyDescent="0.35">
      <c r="A1929" t="s">
        <v>1959</v>
      </c>
      <c r="B1929">
        <v>1975</v>
      </c>
      <c r="C1929" t="s">
        <v>14</v>
      </c>
      <c r="D1929">
        <v>14</v>
      </c>
      <c r="E1929" s="7">
        <f t="shared" si="60"/>
        <v>27712</v>
      </c>
      <c r="F1929" s="7" t="str">
        <f t="shared" si="61"/>
        <v>47Years</v>
      </c>
      <c r="G1929">
        <v>3</v>
      </c>
      <c r="H1929" s="14">
        <v>24915.22</v>
      </c>
      <c r="I1929" t="s">
        <v>10</v>
      </c>
      <c r="J1929" t="s">
        <v>11</v>
      </c>
      <c r="K1929" t="s">
        <v>22</v>
      </c>
    </row>
    <row r="1930" spans="1:11" ht="14.5" customHeight="1" x14ac:dyDescent="0.35">
      <c r="A1930" t="s">
        <v>1960</v>
      </c>
      <c r="B1930">
        <v>1995</v>
      </c>
      <c r="C1930" t="s">
        <v>29</v>
      </c>
      <c r="D1930">
        <v>4</v>
      </c>
      <c r="E1930" s="7">
        <f t="shared" si="60"/>
        <v>35037</v>
      </c>
      <c r="F1930" s="7" t="str">
        <f t="shared" si="61"/>
        <v>27Years</v>
      </c>
      <c r="G1930">
        <v>0</v>
      </c>
      <c r="H1930" s="14">
        <v>25075.97</v>
      </c>
      <c r="I1930" t="s">
        <v>10</v>
      </c>
      <c r="J1930" t="s">
        <v>10</v>
      </c>
      <c r="K1930" t="s">
        <v>41</v>
      </c>
    </row>
    <row r="1931" spans="1:11" ht="14.5" customHeight="1" x14ac:dyDescent="0.35">
      <c r="A1931" t="s">
        <v>1961</v>
      </c>
      <c r="B1931">
        <v>1998</v>
      </c>
      <c r="C1931" t="s">
        <v>17</v>
      </c>
      <c r="D1931">
        <v>14</v>
      </c>
      <c r="E1931" s="7">
        <f t="shared" si="60"/>
        <v>35960</v>
      </c>
      <c r="F1931" s="7" t="str">
        <f t="shared" si="61"/>
        <v>24Years</v>
      </c>
      <c r="G1931">
        <v>0</v>
      </c>
      <c r="H1931" s="14">
        <v>25081.77</v>
      </c>
      <c r="I1931" t="s">
        <v>10</v>
      </c>
      <c r="J1931" t="s">
        <v>10</v>
      </c>
      <c r="K1931" t="s">
        <v>12</v>
      </c>
    </row>
    <row r="1932" spans="1:11" ht="14.5" customHeight="1" x14ac:dyDescent="0.35">
      <c r="A1932" t="s">
        <v>1962</v>
      </c>
      <c r="B1932">
        <v>1998</v>
      </c>
      <c r="C1932" t="s">
        <v>14</v>
      </c>
      <c r="D1932">
        <v>24</v>
      </c>
      <c r="E1932" s="7">
        <f t="shared" si="60"/>
        <v>36123</v>
      </c>
      <c r="F1932" s="7" t="str">
        <f t="shared" si="61"/>
        <v>24Years</v>
      </c>
      <c r="G1932">
        <v>0</v>
      </c>
      <c r="H1932" s="14">
        <v>25127.22</v>
      </c>
      <c r="I1932" t="s">
        <v>10</v>
      </c>
      <c r="J1932" t="s">
        <v>11</v>
      </c>
      <c r="K1932" t="s">
        <v>41</v>
      </c>
    </row>
    <row r="1933" spans="1:11" ht="14.5" customHeight="1" x14ac:dyDescent="0.35">
      <c r="A1933" t="s">
        <v>1963</v>
      </c>
      <c r="B1933">
        <v>1975</v>
      </c>
      <c r="C1933" t="s">
        <v>29</v>
      </c>
      <c r="D1933">
        <v>14</v>
      </c>
      <c r="E1933" s="7">
        <f t="shared" si="60"/>
        <v>27742</v>
      </c>
      <c r="F1933" s="7" t="str">
        <f t="shared" si="61"/>
        <v>47Years</v>
      </c>
      <c r="G1933">
        <v>3</v>
      </c>
      <c r="H1933" s="14">
        <v>25309.49</v>
      </c>
      <c r="I1933" t="s">
        <v>10</v>
      </c>
      <c r="J1933" t="s">
        <v>15</v>
      </c>
      <c r="K1933" t="s">
        <v>41</v>
      </c>
    </row>
    <row r="1934" spans="1:11" ht="14.5" customHeight="1" x14ac:dyDescent="0.35">
      <c r="A1934" t="s">
        <v>1964</v>
      </c>
      <c r="B1934">
        <v>1972</v>
      </c>
      <c r="C1934" t="s">
        <v>19</v>
      </c>
      <c r="D1934">
        <v>26</v>
      </c>
      <c r="E1934" s="7">
        <f t="shared" si="60"/>
        <v>26568</v>
      </c>
      <c r="F1934" s="7" t="str">
        <f t="shared" si="61"/>
        <v>50Years</v>
      </c>
      <c r="G1934">
        <v>2</v>
      </c>
      <c r="H1934" s="14">
        <v>25333.33</v>
      </c>
      <c r="I1934" t="s">
        <v>10</v>
      </c>
      <c r="J1934" t="s">
        <v>10</v>
      </c>
      <c r="K1934" t="s">
        <v>355</v>
      </c>
    </row>
    <row r="1935" spans="1:11" ht="14.5" customHeight="1" x14ac:dyDescent="0.35">
      <c r="A1935" t="s">
        <v>1965</v>
      </c>
      <c r="B1935">
        <v>1968</v>
      </c>
      <c r="C1935" t="s">
        <v>34</v>
      </c>
      <c r="D1935">
        <v>22</v>
      </c>
      <c r="E1935" s="7">
        <f t="shared" si="60"/>
        <v>25072</v>
      </c>
      <c r="F1935" s="7" t="str">
        <f t="shared" si="61"/>
        <v>54Years</v>
      </c>
      <c r="G1935">
        <v>3</v>
      </c>
      <c r="H1935" s="14">
        <v>25382.3</v>
      </c>
      <c r="I1935" t="s">
        <v>10</v>
      </c>
      <c r="J1935" t="s">
        <v>10</v>
      </c>
      <c r="K1935" t="s">
        <v>41</v>
      </c>
    </row>
    <row r="1936" spans="1:11" ht="14.5" customHeight="1" x14ac:dyDescent="0.35">
      <c r="A1936" t="s">
        <v>1966</v>
      </c>
      <c r="B1936">
        <v>1968</v>
      </c>
      <c r="C1936" t="s">
        <v>29</v>
      </c>
      <c r="D1936">
        <v>11</v>
      </c>
      <c r="E1936" s="7">
        <f t="shared" si="60"/>
        <v>25183</v>
      </c>
      <c r="F1936" s="7" t="str">
        <f t="shared" si="61"/>
        <v>54Years</v>
      </c>
      <c r="G1936">
        <v>1</v>
      </c>
      <c r="H1936" s="14">
        <v>25517.11</v>
      </c>
      <c r="I1936" t="s">
        <v>10</v>
      </c>
      <c r="J1936" t="s">
        <v>11</v>
      </c>
      <c r="K1936" t="s">
        <v>355</v>
      </c>
    </row>
    <row r="1937" spans="1:11" ht="14.5" customHeight="1" x14ac:dyDescent="0.35">
      <c r="A1937" t="s">
        <v>1967</v>
      </c>
      <c r="B1937">
        <v>2001</v>
      </c>
      <c r="C1937" t="s">
        <v>34</v>
      </c>
      <c r="D1937">
        <v>2</v>
      </c>
      <c r="E1937" s="7">
        <f t="shared" si="60"/>
        <v>37105</v>
      </c>
      <c r="F1937" s="7" t="str">
        <f t="shared" si="61"/>
        <v>21Years</v>
      </c>
      <c r="G1937">
        <v>0</v>
      </c>
      <c r="H1937" s="14">
        <v>25648.98</v>
      </c>
      <c r="I1937" t="s">
        <v>10</v>
      </c>
      <c r="J1937" t="s">
        <v>15</v>
      </c>
      <c r="K1937" t="s">
        <v>41</v>
      </c>
    </row>
    <row r="1938" spans="1:11" ht="14.5" customHeight="1" x14ac:dyDescent="0.35">
      <c r="A1938" t="s">
        <v>1968</v>
      </c>
      <c r="B1938">
        <v>1972</v>
      </c>
      <c r="C1938" t="s">
        <v>9</v>
      </c>
      <c r="D1938">
        <v>17</v>
      </c>
      <c r="E1938" s="7">
        <f t="shared" si="60"/>
        <v>26497</v>
      </c>
      <c r="F1938" s="7" t="str">
        <f t="shared" si="61"/>
        <v>50Years</v>
      </c>
      <c r="G1938">
        <v>0</v>
      </c>
      <c r="H1938" s="14">
        <v>25656.58</v>
      </c>
      <c r="I1938" t="s">
        <v>10</v>
      </c>
      <c r="J1938" t="s">
        <v>11</v>
      </c>
      <c r="K1938" t="s">
        <v>246</v>
      </c>
    </row>
    <row r="1939" spans="1:11" ht="14.5" customHeight="1" x14ac:dyDescent="0.35">
      <c r="A1939" t="s">
        <v>1969</v>
      </c>
      <c r="B1939">
        <v>1963</v>
      </c>
      <c r="C1939" t="s">
        <v>34</v>
      </c>
      <c r="D1939">
        <v>21</v>
      </c>
      <c r="E1939" s="7">
        <f t="shared" si="60"/>
        <v>23244</v>
      </c>
      <c r="F1939" s="7" t="str">
        <f t="shared" si="61"/>
        <v>59Years</v>
      </c>
      <c r="G1939">
        <v>0</v>
      </c>
      <c r="H1939" s="14">
        <v>25678.78</v>
      </c>
      <c r="I1939" t="s">
        <v>10</v>
      </c>
      <c r="J1939" t="s">
        <v>11</v>
      </c>
      <c r="K1939" t="s">
        <v>22</v>
      </c>
    </row>
    <row r="1940" spans="1:11" ht="14.5" customHeight="1" x14ac:dyDescent="0.35">
      <c r="A1940" t="s">
        <v>1970</v>
      </c>
      <c r="B1940">
        <v>1970</v>
      </c>
      <c r="C1940" t="s">
        <v>29</v>
      </c>
      <c r="D1940">
        <v>3</v>
      </c>
      <c r="E1940" s="7">
        <f t="shared" si="60"/>
        <v>25905</v>
      </c>
      <c r="F1940" s="7" t="str">
        <f t="shared" si="61"/>
        <v>52Years</v>
      </c>
      <c r="G1940">
        <v>3</v>
      </c>
      <c r="H1940" s="14">
        <v>25992.82</v>
      </c>
      <c r="I1940" t="s">
        <v>10</v>
      </c>
      <c r="J1940" t="s">
        <v>10</v>
      </c>
      <c r="K1940" t="s">
        <v>12</v>
      </c>
    </row>
    <row r="1941" spans="1:11" ht="14.5" customHeight="1" x14ac:dyDescent="0.35">
      <c r="A1941" t="s">
        <v>1971</v>
      </c>
      <c r="B1941">
        <v>2001</v>
      </c>
      <c r="C1941" t="s">
        <v>17</v>
      </c>
      <c r="D1941">
        <v>5</v>
      </c>
      <c r="E1941" s="7">
        <f t="shared" si="60"/>
        <v>37047</v>
      </c>
      <c r="F1941" s="7" t="str">
        <f t="shared" si="61"/>
        <v>22Years</v>
      </c>
      <c r="G1941">
        <v>2</v>
      </c>
      <c r="H1941" s="14">
        <v>26018.95</v>
      </c>
      <c r="I1941" t="s">
        <v>10</v>
      </c>
      <c r="J1941" t="s">
        <v>10</v>
      </c>
      <c r="K1941" t="s">
        <v>22</v>
      </c>
    </row>
    <row r="1942" spans="1:11" ht="14.5" customHeight="1" x14ac:dyDescent="0.35">
      <c r="A1942" t="s">
        <v>1972</v>
      </c>
      <c r="B1942">
        <v>2000</v>
      </c>
      <c r="C1942" t="s">
        <v>29</v>
      </c>
      <c r="D1942">
        <v>26</v>
      </c>
      <c r="E1942" s="7">
        <f t="shared" si="60"/>
        <v>36886</v>
      </c>
      <c r="F1942" s="7" t="str">
        <f t="shared" si="61"/>
        <v>22Years</v>
      </c>
      <c r="G1942">
        <v>0</v>
      </c>
      <c r="H1942" s="14">
        <v>26026.97</v>
      </c>
      <c r="I1942" t="s">
        <v>10</v>
      </c>
      <c r="J1942" t="s">
        <v>11</v>
      </c>
      <c r="K1942" t="s">
        <v>41</v>
      </c>
    </row>
    <row r="1943" spans="1:11" ht="14.5" customHeight="1" x14ac:dyDescent="0.35">
      <c r="A1943" t="s">
        <v>1973</v>
      </c>
      <c r="B1943">
        <v>1966</v>
      </c>
      <c r="C1943" t="s">
        <v>9</v>
      </c>
      <c r="D1943">
        <v>9</v>
      </c>
      <c r="E1943" s="7">
        <f t="shared" si="60"/>
        <v>24297</v>
      </c>
      <c r="F1943" s="7" t="str">
        <f t="shared" si="61"/>
        <v>56Years</v>
      </c>
      <c r="G1943">
        <v>1</v>
      </c>
      <c r="H1943" s="14">
        <v>26109.33</v>
      </c>
      <c r="I1943" t="s">
        <v>10</v>
      </c>
      <c r="J1943" t="s">
        <v>11</v>
      </c>
      <c r="K1943" t="s">
        <v>22</v>
      </c>
    </row>
    <row r="1944" spans="1:11" ht="14.5" customHeight="1" x14ac:dyDescent="0.35">
      <c r="A1944" t="s">
        <v>1974</v>
      </c>
      <c r="B1944">
        <v>2002</v>
      </c>
      <c r="C1944" t="s">
        <v>36</v>
      </c>
      <c r="D1944">
        <v>11</v>
      </c>
      <c r="E1944" s="7">
        <f t="shared" si="60"/>
        <v>37540</v>
      </c>
      <c r="F1944" s="7" t="str">
        <f t="shared" si="61"/>
        <v>20Years</v>
      </c>
      <c r="G1944">
        <v>0</v>
      </c>
      <c r="H1944" s="14">
        <v>26125.67</v>
      </c>
      <c r="I1944" t="s">
        <v>10</v>
      </c>
      <c r="J1944" t="s">
        <v>15</v>
      </c>
      <c r="K1944" t="s">
        <v>12</v>
      </c>
    </row>
    <row r="1945" spans="1:11" ht="14.5" customHeight="1" x14ac:dyDescent="0.35">
      <c r="A1945" t="s">
        <v>1975</v>
      </c>
      <c r="B1945">
        <v>1973</v>
      </c>
      <c r="C1945" t="s">
        <v>9</v>
      </c>
      <c r="D1945">
        <v>7</v>
      </c>
      <c r="E1945" s="7">
        <f t="shared" si="60"/>
        <v>26852</v>
      </c>
      <c r="F1945" s="7" t="str">
        <f t="shared" si="61"/>
        <v>49Years</v>
      </c>
      <c r="G1945">
        <v>1</v>
      </c>
      <c r="H1945" s="14">
        <v>26140.36</v>
      </c>
      <c r="I1945" t="s">
        <v>10</v>
      </c>
      <c r="J1945" t="s">
        <v>11</v>
      </c>
      <c r="K1945" t="s">
        <v>41</v>
      </c>
    </row>
    <row r="1946" spans="1:11" ht="14.5" customHeight="1" x14ac:dyDescent="0.35">
      <c r="A1946" t="s">
        <v>1976</v>
      </c>
      <c r="B1946">
        <v>1975</v>
      </c>
      <c r="C1946" t="s">
        <v>17</v>
      </c>
      <c r="D1946">
        <v>4</v>
      </c>
      <c r="E1946" s="7">
        <f t="shared" si="60"/>
        <v>27549</v>
      </c>
      <c r="F1946" s="7" t="str">
        <f t="shared" si="61"/>
        <v>48Years</v>
      </c>
      <c r="G1946">
        <v>1</v>
      </c>
      <c r="H1946" s="14">
        <v>26236.58</v>
      </c>
      <c r="I1946" t="s">
        <v>10</v>
      </c>
      <c r="J1946" t="s">
        <v>15</v>
      </c>
      <c r="K1946" t="s">
        <v>41</v>
      </c>
    </row>
    <row r="1947" spans="1:11" ht="14.5" customHeight="1" x14ac:dyDescent="0.35">
      <c r="A1947" t="s">
        <v>1977</v>
      </c>
      <c r="B1947">
        <v>2004</v>
      </c>
      <c r="C1947" t="s">
        <v>29</v>
      </c>
      <c r="D1947">
        <v>5</v>
      </c>
      <c r="E1947" s="7">
        <f t="shared" si="60"/>
        <v>38326</v>
      </c>
      <c r="F1947" s="7" t="str">
        <f t="shared" si="61"/>
        <v>18Years</v>
      </c>
      <c r="G1947">
        <v>0</v>
      </c>
      <c r="H1947" s="14">
        <v>26316.59</v>
      </c>
      <c r="I1947" t="s">
        <v>10</v>
      </c>
      <c r="J1947" t="s">
        <v>11</v>
      </c>
      <c r="K1947" t="s">
        <v>41</v>
      </c>
    </row>
    <row r="1948" spans="1:11" ht="14.5" customHeight="1" x14ac:dyDescent="0.35">
      <c r="A1948" t="s">
        <v>1978</v>
      </c>
      <c r="B1948">
        <v>1974</v>
      </c>
      <c r="C1948" t="s">
        <v>19</v>
      </c>
      <c r="D1948">
        <v>21</v>
      </c>
      <c r="E1948" s="7">
        <f t="shared" si="60"/>
        <v>27293</v>
      </c>
      <c r="F1948" s="7" t="str">
        <f t="shared" si="61"/>
        <v>48Years</v>
      </c>
      <c r="G1948">
        <v>1</v>
      </c>
      <c r="H1948" s="14">
        <v>26392.26</v>
      </c>
      <c r="I1948" t="s">
        <v>10</v>
      </c>
      <c r="J1948" t="s">
        <v>10</v>
      </c>
      <c r="K1948" t="s">
        <v>246</v>
      </c>
    </row>
    <row r="1949" spans="1:11" ht="14.5" customHeight="1" x14ac:dyDescent="0.35">
      <c r="A1949" t="s">
        <v>1979</v>
      </c>
      <c r="B1949">
        <v>1970</v>
      </c>
      <c r="C1949" t="s">
        <v>34</v>
      </c>
      <c r="D1949">
        <v>27</v>
      </c>
      <c r="E1949" s="7">
        <f t="shared" si="60"/>
        <v>25807</v>
      </c>
      <c r="F1949" s="7" t="str">
        <f t="shared" si="61"/>
        <v>52Years</v>
      </c>
      <c r="G1949">
        <v>2</v>
      </c>
      <c r="H1949" s="14">
        <v>26467.1</v>
      </c>
      <c r="I1949" t="s">
        <v>10</v>
      </c>
      <c r="J1949" t="s">
        <v>11</v>
      </c>
      <c r="K1949" t="s">
        <v>22</v>
      </c>
    </row>
    <row r="1950" spans="1:11" ht="14.5" customHeight="1" x14ac:dyDescent="0.35">
      <c r="A1950" t="s">
        <v>1980</v>
      </c>
      <c r="B1950">
        <v>2004</v>
      </c>
      <c r="C1950" t="s">
        <v>19</v>
      </c>
      <c r="D1950">
        <v>5</v>
      </c>
      <c r="E1950" s="7">
        <f t="shared" si="60"/>
        <v>38235</v>
      </c>
      <c r="F1950" s="7" t="str">
        <f t="shared" si="61"/>
        <v>18Years</v>
      </c>
      <c r="G1950">
        <v>0</v>
      </c>
      <c r="H1950" s="14">
        <v>26479.4</v>
      </c>
      <c r="I1950" t="s">
        <v>10</v>
      </c>
      <c r="J1950" t="s">
        <v>10</v>
      </c>
      <c r="K1950" t="s">
        <v>41</v>
      </c>
    </row>
    <row r="1951" spans="1:11" ht="14.5" customHeight="1" x14ac:dyDescent="0.35">
      <c r="A1951" t="s">
        <v>1981</v>
      </c>
      <c r="B1951">
        <v>1988</v>
      </c>
      <c r="C1951" t="s">
        <v>9</v>
      </c>
      <c r="D1951">
        <v>22</v>
      </c>
      <c r="E1951" s="7">
        <f t="shared" si="60"/>
        <v>32346</v>
      </c>
      <c r="F1951" s="7" t="str">
        <f t="shared" si="61"/>
        <v>34Years</v>
      </c>
      <c r="G1951">
        <v>3</v>
      </c>
      <c r="H1951" s="14">
        <v>26607.89</v>
      </c>
      <c r="I1951" t="s">
        <v>10</v>
      </c>
      <c r="J1951" t="s">
        <v>15</v>
      </c>
      <c r="K1951" t="s">
        <v>41</v>
      </c>
    </row>
    <row r="1952" spans="1:11" ht="14.5" customHeight="1" x14ac:dyDescent="0.35">
      <c r="A1952" t="s">
        <v>1982</v>
      </c>
      <c r="B1952">
        <v>1991</v>
      </c>
      <c r="C1952" t="s">
        <v>34</v>
      </c>
      <c r="D1952">
        <v>22</v>
      </c>
      <c r="E1952" s="7">
        <f t="shared" si="60"/>
        <v>33472</v>
      </c>
      <c r="F1952" s="7" t="str">
        <f t="shared" si="61"/>
        <v>31Years</v>
      </c>
      <c r="G1952">
        <v>3</v>
      </c>
      <c r="H1952" s="14">
        <v>26912.560000000001</v>
      </c>
      <c r="I1952" t="s">
        <v>10</v>
      </c>
      <c r="J1952" t="s">
        <v>10</v>
      </c>
      <c r="K1952" t="s">
        <v>41</v>
      </c>
    </row>
    <row r="1953" spans="1:11" ht="14.5" customHeight="1" x14ac:dyDescent="0.35">
      <c r="A1953" t="s">
        <v>1983</v>
      </c>
      <c r="B1953">
        <v>1958</v>
      </c>
      <c r="C1953" t="s">
        <v>29</v>
      </c>
      <c r="D1953">
        <v>25</v>
      </c>
      <c r="E1953" s="7">
        <f t="shared" si="60"/>
        <v>21544</v>
      </c>
      <c r="F1953" s="7" t="str">
        <f t="shared" si="61"/>
        <v>64Years</v>
      </c>
      <c r="G1953">
        <v>0</v>
      </c>
      <c r="H1953" s="14">
        <v>26926.51</v>
      </c>
      <c r="I1953" t="s">
        <v>10</v>
      </c>
      <c r="J1953" t="s">
        <v>15</v>
      </c>
      <c r="K1953" t="s">
        <v>12</v>
      </c>
    </row>
    <row r="1954" spans="1:11" ht="14.5" customHeight="1" x14ac:dyDescent="0.35">
      <c r="A1954" t="s">
        <v>1984</v>
      </c>
      <c r="B1954">
        <v>2002</v>
      </c>
      <c r="C1954" t="s">
        <v>17</v>
      </c>
      <c r="D1954">
        <v>17</v>
      </c>
      <c r="E1954" s="7">
        <f t="shared" si="60"/>
        <v>37424</v>
      </c>
      <c r="F1954" s="7" t="str">
        <f t="shared" si="61"/>
        <v>20Years</v>
      </c>
      <c r="G1954">
        <v>0</v>
      </c>
      <c r="H1954" s="14">
        <v>26927.69</v>
      </c>
      <c r="I1954" t="s">
        <v>10</v>
      </c>
      <c r="J1954" t="s">
        <v>10</v>
      </c>
      <c r="K1954" t="s">
        <v>41</v>
      </c>
    </row>
    <row r="1955" spans="1:11" ht="14.5" customHeight="1" x14ac:dyDescent="0.35">
      <c r="A1955" t="s">
        <v>1985</v>
      </c>
      <c r="B1955">
        <v>2000</v>
      </c>
      <c r="C1955" t="s">
        <v>14</v>
      </c>
      <c r="D1955">
        <v>9</v>
      </c>
      <c r="E1955" s="7">
        <f t="shared" si="60"/>
        <v>36839</v>
      </c>
      <c r="F1955" s="7" t="str">
        <f t="shared" si="61"/>
        <v>22Years</v>
      </c>
      <c r="G1955">
        <v>0</v>
      </c>
      <c r="H1955" s="14">
        <v>26936.98</v>
      </c>
      <c r="I1955" t="s">
        <v>10</v>
      </c>
      <c r="J1955" t="s">
        <v>11</v>
      </c>
      <c r="K1955" t="s">
        <v>41</v>
      </c>
    </row>
    <row r="1956" spans="1:11" ht="14.5" customHeight="1" x14ac:dyDescent="0.35">
      <c r="A1956" t="s">
        <v>1986</v>
      </c>
      <c r="B1956">
        <v>1960</v>
      </c>
      <c r="C1956" t="s">
        <v>9</v>
      </c>
      <c r="D1956">
        <v>9</v>
      </c>
      <c r="E1956" s="7">
        <f t="shared" si="60"/>
        <v>22106</v>
      </c>
      <c r="F1956" s="7" t="str">
        <f t="shared" si="61"/>
        <v>62Years</v>
      </c>
      <c r="G1956">
        <v>1</v>
      </c>
      <c r="H1956" s="14">
        <v>27000.98</v>
      </c>
      <c r="I1956" t="s">
        <v>10</v>
      </c>
      <c r="J1956" t="s">
        <v>10</v>
      </c>
      <c r="K1956" t="s">
        <v>12</v>
      </c>
    </row>
    <row r="1957" spans="1:11" ht="14.5" customHeight="1" x14ac:dyDescent="0.35">
      <c r="A1957" t="s">
        <v>1987</v>
      </c>
      <c r="B1957">
        <v>1958</v>
      </c>
      <c r="C1957" t="s">
        <v>17</v>
      </c>
      <c r="D1957">
        <v>30</v>
      </c>
      <c r="E1957" s="7">
        <f t="shared" si="60"/>
        <v>21366</v>
      </c>
      <c r="F1957" s="7" t="str">
        <f t="shared" si="61"/>
        <v>64Years</v>
      </c>
      <c r="G1957">
        <v>0</v>
      </c>
      <c r="H1957" s="14">
        <v>27037.91</v>
      </c>
      <c r="I1957" t="s">
        <v>10</v>
      </c>
      <c r="J1957" t="s">
        <v>10</v>
      </c>
      <c r="K1957" t="s">
        <v>12</v>
      </c>
    </row>
    <row r="1958" spans="1:11" ht="14.5" customHeight="1" x14ac:dyDescent="0.35">
      <c r="A1958" t="s">
        <v>1988</v>
      </c>
      <c r="B1958">
        <v>1994</v>
      </c>
      <c r="C1958" t="s">
        <v>9</v>
      </c>
      <c r="D1958">
        <v>2</v>
      </c>
      <c r="E1958" s="7">
        <f t="shared" si="60"/>
        <v>34517</v>
      </c>
      <c r="F1958" s="7" t="str">
        <f t="shared" si="61"/>
        <v>28Years</v>
      </c>
      <c r="G1958">
        <v>0</v>
      </c>
      <c r="H1958" s="14">
        <v>27080.639999999999</v>
      </c>
      <c r="I1958" t="s">
        <v>10</v>
      </c>
      <c r="J1958" t="s">
        <v>10</v>
      </c>
      <c r="K1958" t="s">
        <v>41</v>
      </c>
    </row>
    <row r="1959" spans="1:11" ht="14.5" customHeight="1" x14ac:dyDescent="0.35">
      <c r="A1959" t="s">
        <v>1989</v>
      </c>
      <c r="B1959">
        <v>1990</v>
      </c>
      <c r="C1959" t="s">
        <v>29</v>
      </c>
      <c r="D1959">
        <v>13</v>
      </c>
      <c r="E1959" s="7">
        <f t="shared" si="60"/>
        <v>33220</v>
      </c>
      <c r="F1959" s="7" t="str">
        <f t="shared" si="61"/>
        <v>32Years</v>
      </c>
      <c r="G1959">
        <v>3</v>
      </c>
      <c r="H1959" s="14">
        <v>27092.38</v>
      </c>
      <c r="I1959" t="s">
        <v>10</v>
      </c>
      <c r="J1959" t="s">
        <v>11</v>
      </c>
      <c r="K1959" t="s">
        <v>41</v>
      </c>
    </row>
    <row r="1960" spans="1:11" ht="14.5" customHeight="1" x14ac:dyDescent="0.35">
      <c r="A1960" t="s">
        <v>1990</v>
      </c>
      <c r="B1960">
        <v>1970</v>
      </c>
      <c r="C1960" t="s">
        <v>36</v>
      </c>
      <c r="D1960">
        <v>2</v>
      </c>
      <c r="E1960" s="7">
        <f t="shared" si="60"/>
        <v>25843</v>
      </c>
      <c r="F1960" s="7" t="str">
        <f t="shared" si="61"/>
        <v>52Years</v>
      </c>
      <c r="G1960">
        <v>0</v>
      </c>
      <c r="H1960" s="14">
        <v>27117.99</v>
      </c>
      <c r="I1960" t="s">
        <v>10</v>
      </c>
      <c r="J1960" t="s">
        <v>10</v>
      </c>
      <c r="K1960" t="s">
        <v>12</v>
      </c>
    </row>
    <row r="1961" spans="1:11" ht="14.5" customHeight="1" x14ac:dyDescent="0.35">
      <c r="A1961" t="s">
        <v>1991</v>
      </c>
      <c r="B1961">
        <v>1965</v>
      </c>
      <c r="C1961" t="s">
        <v>29</v>
      </c>
      <c r="D1961">
        <v>21</v>
      </c>
      <c r="E1961" s="7">
        <f t="shared" si="60"/>
        <v>24097</v>
      </c>
      <c r="F1961" s="7" t="str">
        <f t="shared" si="61"/>
        <v>57Years</v>
      </c>
      <c r="G1961">
        <v>0</v>
      </c>
      <c r="H1961" s="14">
        <v>27218.44</v>
      </c>
      <c r="I1961" t="s">
        <v>10</v>
      </c>
      <c r="J1961" t="s">
        <v>15</v>
      </c>
      <c r="K1961" t="s">
        <v>355</v>
      </c>
    </row>
    <row r="1962" spans="1:11" ht="14.5" customHeight="1" x14ac:dyDescent="0.35">
      <c r="A1962" t="s">
        <v>1992</v>
      </c>
      <c r="B1962">
        <v>1999</v>
      </c>
      <c r="C1962" t="s">
        <v>29</v>
      </c>
      <c r="D1962">
        <v>2</v>
      </c>
      <c r="E1962" s="7">
        <f t="shared" si="60"/>
        <v>36496</v>
      </c>
      <c r="F1962" s="7" t="str">
        <f t="shared" si="61"/>
        <v>23Years</v>
      </c>
      <c r="G1962">
        <v>0</v>
      </c>
      <c r="H1962" s="14">
        <v>27236.959999999999</v>
      </c>
      <c r="I1962" t="s">
        <v>10</v>
      </c>
      <c r="J1962" t="s">
        <v>15</v>
      </c>
      <c r="K1962" t="s">
        <v>41</v>
      </c>
    </row>
    <row r="1963" spans="1:11" ht="14.5" customHeight="1" x14ac:dyDescent="0.35">
      <c r="A1963" t="s">
        <v>1993</v>
      </c>
      <c r="B1963">
        <v>1968</v>
      </c>
      <c r="C1963" t="s">
        <v>17</v>
      </c>
      <c r="D1963">
        <v>6</v>
      </c>
      <c r="E1963" s="7">
        <f t="shared" si="60"/>
        <v>24995</v>
      </c>
      <c r="F1963" s="7" t="str">
        <f t="shared" si="61"/>
        <v>55Years</v>
      </c>
      <c r="G1963">
        <v>3</v>
      </c>
      <c r="H1963" s="14">
        <v>27322.73</v>
      </c>
      <c r="I1963" t="s">
        <v>10</v>
      </c>
      <c r="J1963" t="s">
        <v>10</v>
      </c>
      <c r="K1963" t="s">
        <v>12</v>
      </c>
    </row>
    <row r="1964" spans="1:11" ht="14.5" customHeight="1" x14ac:dyDescent="0.35">
      <c r="A1964" t="s">
        <v>1994</v>
      </c>
      <c r="B1964">
        <v>1969</v>
      </c>
      <c r="C1964" t="s">
        <v>36</v>
      </c>
      <c r="D1964">
        <v>16</v>
      </c>
      <c r="E1964" s="7">
        <f t="shared" si="60"/>
        <v>25492</v>
      </c>
      <c r="F1964" s="7" t="str">
        <f t="shared" si="61"/>
        <v>53Years</v>
      </c>
      <c r="G1964">
        <v>0</v>
      </c>
      <c r="H1964" s="14">
        <v>27346.04</v>
      </c>
      <c r="I1964" t="s">
        <v>10</v>
      </c>
      <c r="J1964" t="s">
        <v>10</v>
      </c>
      <c r="K1964" t="s">
        <v>12</v>
      </c>
    </row>
    <row r="1965" spans="1:11" ht="14.5" customHeight="1" x14ac:dyDescent="0.35">
      <c r="A1965" t="s">
        <v>1995</v>
      </c>
      <c r="B1965">
        <v>1988</v>
      </c>
      <c r="C1965" t="s">
        <v>19</v>
      </c>
      <c r="D1965">
        <v>15</v>
      </c>
      <c r="E1965" s="7">
        <f t="shared" si="60"/>
        <v>32401</v>
      </c>
      <c r="F1965" s="7" t="str">
        <f t="shared" si="61"/>
        <v>34Years</v>
      </c>
      <c r="G1965">
        <v>2</v>
      </c>
      <c r="H1965" s="14">
        <v>27375.9</v>
      </c>
      <c r="I1965" t="s">
        <v>10</v>
      </c>
      <c r="J1965" t="s">
        <v>11</v>
      </c>
      <c r="K1965" t="s">
        <v>163</v>
      </c>
    </row>
    <row r="1966" spans="1:11" ht="14.5" customHeight="1" x14ac:dyDescent="0.35">
      <c r="A1966" t="s">
        <v>1996</v>
      </c>
      <c r="B1966">
        <v>1985</v>
      </c>
      <c r="C1966" t="s">
        <v>29</v>
      </c>
      <c r="D1966">
        <v>5</v>
      </c>
      <c r="E1966" s="7">
        <f t="shared" si="60"/>
        <v>31386</v>
      </c>
      <c r="F1966" s="7" t="str">
        <f t="shared" si="61"/>
        <v>37Years</v>
      </c>
      <c r="G1966">
        <v>3</v>
      </c>
      <c r="H1966" s="14">
        <v>27432.73</v>
      </c>
      <c r="I1966" t="s">
        <v>10</v>
      </c>
      <c r="J1966" t="s">
        <v>15</v>
      </c>
      <c r="K1966" t="s">
        <v>41</v>
      </c>
    </row>
    <row r="1967" spans="1:11" ht="14.5" customHeight="1" x14ac:dyDescent="0.35">
      <c r="A1967" t="s">
        <v>1997</v>
      </c>
      <c r="B1967">
        <v>1981</v>
      </c>
      <c r="C1967" t="s">
        <v>36</v>
      </c>
      <c r="D1967">
        <v>3</v>
      </c>
      <c r="E1967" s="7">
        <f t="shared" si="60"/>
        <v>29862</v>
      </c>
      <c r="F1967" s="7" t="str">
        <f t="shared" si="61"/>
        <v>41Years</v>
      </c>
      <c r="G1967">
        <v>1</v>
      </c>
      <c r="H1967" s="14">
        <v>27495.59</v>
      </c>
      <c r="I1967" t="s">
        <v>10</v>
      </c>
      <c r="J1967" t="s">
        <v>15</v>
      </c>
      <c r="K1967" t="s">
        <v>41</v>
      </c>
    </row>
    <row r="1968" spans="1:11" ht="14.5" customHeight="1" x14ac:dyDescent="0.35">
      <c r="A1968" t="s">
        <v>1998</v>
      </c>
      <c r="B1968">
        <v>1965</v>
      </c>
      <c r="C1968" t="s">
        <v>36</v>
      </c>
      <c r="D1968">
        <v>19</v>
      </c>
      <c r="E1968" s="7">
        <f t="shared" si="60"/>
        <v>24034</v>
      </c>
      <c r="F1968" s="7" t="str">
        <f t="shared" si="61"/>
        <v>57Years</v>
      </c>
      <c r="G1968">
        <v>0</v>
      </c>
      <c r="H1968" s="14">
        <v>27533.91</v>
      </c>
      <c r="I1968" t="s">
        <v>10</v>
      </c>
      <c r="J1968" t="s">
        <v>11</v>
      </c>
      <c r="K1968" t="s">
        <v>12</v>
      </c>
    </row>
    <row r="1969" spans="1:11" ht="14.5" customHeight="1" x14ac:dyDescent="0.35">
      <c r="A1969" t="s">
        <v>1999</v>
      </c>
      <c r="B1969">
        <v>1984</v>
      </c>
      <c r="C1969" t="s">
        <v>9</v>
      </c>
      <c r="D1969">
        <v>22</v>
      </c>
      <c r="E1969" s="7">
        <f t="shared" si="60"/>
        <v>30885</v>
      </c>
      <c r="F1969" s="7" t="str">
        <f t="shared" si="61"/>
        <v>38Years</v>
      </c>
      <c r="G1969">
        <v>3</v>
      </c>
      <c r="H1969" s="14">
        <v>27534.53</v>
      </c>
      <c r="I1969" t="s">
        <v>10</v>
      </c>
      <c r="J1969" t="s">
        <v>10</v>
      </c>
      <c r="K1969" t="s">
        <v>41</v>
      </c>
    </row>
    <row r="1970" spans="1:11" ht="14.5" customHeight="1" x14ac:dyDescent="0.35">
      <c r="A1970" t="s">
        <v>2000</v>
      </c>
      <c r="B1970">
        <v>1985</v>
      </c>
      <c r="C1970" t="s">
        <v>14</v>
      </c>
      <c r="D1970">
        <v>6</v>
      </c>
      <c r="E1970" s="7">
        <f t="shared" si="60"/>
        <v>31357</v>
      </c>
      <c r="F1970" s="7" t="str">
        <f t="shared" si="61"/>
        <v>37Years</v>
      </c>
      <c r="G1970">
        <v>3</v>
      </c>
      <c r="H1970" s="14">
        <v>27598.93</v>
      </c>
      <c r="I1970" t="s">
        <v>10</v>
      </c>
      <c r="J1970" t="s">
        <v>15</v>
      </c>
      <c r="K1970" t="s">
        <v>41</v>
      </c>
    </row>
    <row r="1971" spans="1:11" ht="14.5" customHeight="1" x14ac:dyDescent="0.35">
      <c r="A1971" t="s">
        <v>2001</v>
      </c>
      <c r="B1971">
        <v>1992</v>
      </c>
      <c r="C1971" t="s">
        <v>17</v>
      </c>
      <c r="D1971">
        <v>11</v>
      </c>
      <c r="E1971" s="7">
        <f t="shared" si="60"/>
        <v>33766</v>
      </c>
      <c r="F1971" s="7" t="str">
        <f t="shared" si="61"/>
        <v>30Years</v>
      </c>
      <c r="G1971">
        <v>0</v>
      </c>
      <c r="H1971" s="14">
        <v>27614.71</v>
      </c>
      <c r="I1971" t="s">
        <v>10</v>
      </c>
      <c r="J1971" t="s">
        <v>11</v>
      </c>
      <c r="K1971" t="s">
        <v>41</v>
      </c>
    </row>
    <row r="1972" spans="1:11" ht="14.5" customHeight="1" x14ac:dyDescent="0.35">
      <c r="A1972" t="s">
        <v>2002</v>
      </c>
      <c r="B1972">
        <v>1997</v>
      </c>
      <c r="C1972" t="s">
        <v>19</v>
      </c>
      <c r="D1972">
        <v>9</v>
      </c>
      <c r="E1972" s="7">
        <f t="shared" si="60"/>
        <v>35682</v>
      </c>
      <c r="F1972" s="7" t="str">
        <f t="shared" si="61"/>
        <v>25Years</v>
      </c>
      <c r="G1972">
        <v>0</v>
      </c>
      <c r="H1972" s="14">
        <v>27619.360000000001</v>
      </c>
      <c r="I1972" t="s">
        <v>10</v>
      </c>
      <c r="J1972" t="s">
        <v>11</v>
      </c>
      <c r="K1972" t="s">
        <v>41</v>
      </c>
    </row>
    <row r="1973" spans="1:11" ht="14.5" customHeight="1" x14ac:dyDescent="0.35">
      <c r="A1973" t="s">
        <v>2003</v>
      </c>
      <c r="B1973">
        <v>1997</v>
      </c>
      <c r="C1973" t="s">
        <v>36</v>
      </c>
      <c r="D1973">
        <v>7</v>
      </c>
      <c r="E1973" s="7">
        <f t="shared" si="60"/>
        <v>35710</v>
      </c>
      <c r="F1973" s="7" t="str">
        <f t="shared" si="61"/>
        <v>25Years</v>
      </c>
      <c r="G1973">
        <v>0</v>
      </c>
      <c r="H1973" s="14">
        <v>27625.17</v>
      </c>
      <c r="I1973" t="s">
        <v>15</v>
      </c>
      <c r="J1973" t="s">
        <v>15</v>
      </c>
      <c r="K1973" t="s">
        <v>41</v>
      </c>
    </row>
    <row r="1974" spans="1:11" ht="14.5" customHeight="1" x14ac:dyDescent="0.35">
      <c r="A1974" t="s">
        <v>2004</v>
      </c>
      <c r="B1974">
        <v>1992</v>
      </c>
      <c r="C1974" t="s">
        <v>9</v>
      </c>
      <c r="D1974">
        <v>3</v>
      </c>
      <c r="E1974" s="7">
        <f t="shared" si="60"/>
        <v>33788</v>
      </c>
      <c r="F1974" s="7" t="str">
        <f t="shared" si="61"/>
        <v>30Years</v>
      </c>
      <c r="G1974">
        <v>0</v>
      </c>
      <c r="H1974" s="14">
        <v>27696.11</v>
      </c>
      <c r="I1974" t="s">
        <v>15</v>
      </c>
      <c r="J1974" t="s">
        <v>10</v>
      </c>
      <c r="K1974" t="s">
        <v>41</v>
      </c>
    </row>
    <row r="1975" spans="1:11" ht="14.5" customHeight="1" x14ac:dyDescent="0.35">
      <c r="A1975" t="s">
        <v>2005</v>
      </c>
      <c r="B1975">
        <v>2002</v>
      </c>
      <c r="C1975" t="s">
        <v>29</v>
      </c>
      <c r="D1975">
        <v>6</v>
      </c>
      <c r="E1975" s="7">
        <f t="shared" si="60"/>
        <v>37596</v>
      </c>
      <c r="F1975" s="7" t="str">
        <f t="shared" si="61"/>
        <v>20Years</v>
      </c>
      <c r="G1975">
        <v>1</v>
      </c>
      <c r="H1975" s="14">
        <v>27724.29</v>
      </c>
      <c r="I1975" t="s">
        <v>15</v>
      </c>
      <c r="J1975" t="s">
        <v>11</v>
      </c>
      <c r="K1975" t="s">
        <v>12</v>
      </c>
    </row>
    <row r="1976" spans="1:11" ht="14.5" customHeight="1" x14ac:dyDescent="0.35">
      <c r="A1976" t="s">
        <v>2006</v>
      </c>
      <c r="B1976">
        <v>1960</v>
      </c>
      <c r="C1976" t="s">
        <v>9</v>
      </c>
      <c r="D1976">
        <v>6</v>
      </c>
      <c r="E1976" s="7">
        <f t="shared" si="60"/>
        <v>22103</v>
      </c>
      <c r="F1976" s="7" t="str">
        <f t="shared" si="61"/>
        <v>62Years</v>
      </c>
      <c r="G1976">
        <v>0</v>
      </c>
      <c r="H1976" s="14">
        <v>27808.73</v>
      </c>
      <c r="I1976" t="s">
        <v>15</v>
      </c>
      <c r="J1976" t="s">
        <v>15</v>
      </c>
      <c r="K1976" t="s">
        <v>12</v>
      </c>
    </row>
    <row r="1977" spans="1:11" ht="14.5" customHeight="1" x14ac:dyDescent="0.35">
      <c r="A1977" t="s">
        <v>2007</v>
      </c>
      <c r="B1977">
        <v>1985</v>
      </c>
      <c r="C1977" t="s">
        <v>29</v>
      </c>
      <c r="D1977">
        <v>4</v>
      </c>
      <c r="E1977" s="7">
        <f t="shared" si="60"/>
        <v>31385</v>
      </c>
      <c r="F1977" s="7" t="str">
        <f t="shared" si="61"/>
        <v>37Years</v>
      </c>
      <c r="G1977">
        <v>3</v>
      </c>
      <c r="H1977" s="14">
        <v>27849.94</v>
      </c>
      <c r="I1977" t="s">
        <v>15</v>
      </c>
      <c r="J1977" t="s">
        <v>15</v>
      </c>
      <c r="K1977" t="s">
        <v>41</v>
      </c>
    </row>
    <row r="1978" spans="1:11" ht="14.5" customHeight="1" x14ac:dyDescent="0.35">
      <c r="A1978" t="s">
        <v>2008</v>
      </c>
      <c r="B1978">
        <v>1989</v>
      </c>
      <c r="C1978" t="s">
        <v>14</v>
      </c>
      <c r="D1978">
        <v>21</v>
      </c>
      <c r="E1978" s="7">
        <f t="shared" si="60"/>
        <v>32833</v>
      </c>
      <c r="F1978" s="7" t="str">
        <f t="shared" si="61"/>
        <v>33Years</v>
      </c>
      <c r="G1978">
        <v>3</v>
      </c>
      <c r="H1978" s="14">
        <v>27925.86</v>
      </c>
      <c r="I1978" t="s">
        <v>15</v>
      </c>
      <c r="J1978" t="s">
        <v>10</v>
      </c>
      <c r="K1978" t="s">
        <v>41</v>
      </c>
    </row>
    <row r="1979" spans="1:11" ht="14.5" customHeight="1" x14ac:dyDescent="0.35">
      <c r="A1979" t="s">
        <v>2009</v>
      </c>
      <c r="B1979">
        <v>1991</v>
      </c>
      <c r="C1979" t="s">
        <v>17</v>
      </c>
      <c r="D1979">
        <v>4</v>
      </c>
      <c r="E1979" s="7">
        <f t="shared" si="60"/>
        <v>33393</v>
      </c>
      <c r="F1979" s="7" t="str">
        <f t="shared" si="61"/>
        <v>32Years</v>
      </c>
      <c r="G1979">
        <v>3</v>
      </c>
      <c r="H1979" s="14">
        <v>27931.11</v>
      </c>
      <c r="I1979" t="s">
        <v>15</v>
      </c>
      <c r="J1979" t="s">
        <v>11</v>
      </c>
      <c r="K1979" t="s">
        <v>41</v>
      </c>
    </row>
    <row r="1980" spans="1:11" ht="14.5" customHeight="1" x14ac:dyDescent="0.35">
      <c r="A1980" t="s">
        <v>2010</v>
      </c>
      <c r="B1980">
        <v>1961</v>
      </c>
      <c r="C1980" t="s">
        <v>9</v>
      </c>
      <c r="D1980">
        <v>28</v>
      </c>
      <c r="E1980" s="7">
        <f t="shared" si="60"/>
        <v>22490</v>
      </c>
      <c r="F1980" s="7" t="str">
        <f t="shared" si="61"/>
        <v>61Years</v>
      </c>
      <c r="G1980">
        <v>3</v>
      </c>
      <c r="H1980" s="14">
        <v>27941.29</v>
      </c>
      <c r="I1980" t="s">
        <v>15</v>
      </c>
      <c r="J1980" t="s">
        <v>11</v>
      </c>
      <c r="K1980" t="s">
        <v>41</v>
      </c>
    </row>
    <row r="1981" spans="1:11" ht="14.5" customHeight="1" x14ac:dyDescent="0.35">
      <c r="A1981" t="s">
        <v>2011</v>
      </c>
      <c r="B1981">
        <v>1999</v>
      </c>
      <c r="C1981" t="s">
        <v>29</v>
      </c>
      <c r="D1981">
        <v>21</v>
      </c>
      <c r="E1981" s="7">
        <f t="shared" si="60"/>
        <v>36515</v>
      </c>
      <c r="F1981" s="7" t="str">
        <f t="shared" si="61"/>
        <v>23Years</v>
      </c>
      <c r="G1981">
        <v>0</v>
      </c>
      <c r="H1981" s="14">
        <v>27980.77</v>
      </c>
      <c r="I1981" t="s">
        <v>15</v>
      </c>
      <c r="J1981" t="s">
        <v>15</v>
      </c>
      <c r="K1981" t="s">
        <v>41</v>
      </c>
    </row>
    <row r="1982" spans="1:11" ht="14.5" customHeight="1" x14ac:dyDescent="0.35">
      <c r="A1982" t="s">
        <v>2012</v>
      </c>
      <c r="B1982">
        <v>1985</v>
      </c>
      <c r="C1982" t="s">
        <v>14</v>
      </c>
      <c r="D1982">
        <v>29</v>
      </c>
      <c r="E1982" s="7">
        <f t="shared" si="60"/>
        <v>31380</v>
      </c>
      <c r="F1982" s="7" t="str">
        <f t="shared" si="61"/>
        <v>37Years</v>
      </c>
      <c r="G1982">
        <v>3</v>
      </c>
      <c r="H1982" s="14">
        <v>28006.94</v>
      </c>
      <c r="I1982" t="s">
        <v>15</v>
      </c>
      <c r="J1982" t="s">
        <v>10</v>
      </c>
      <c r="K1982" t="s">
        <v>41</v>
      </c>
    </row>
    <row r="1983" spans="1:11" ht="14.5" customHeight="1" x14ac:dyDescent="0.35">
      <c r="A1983" t="s">
        <v>2013</v>
      </c>
      <c r="B1983">
        <v>1960</v>
      </c>
      <c r="C1983" t="s">
        <v>14</v>
      </c>
      <c r="D1983">
        <v>22</v>
      </c>
      <c r="E1983" s="7">
        <f t="shared" si="60"/>
        <v>22242</v>
      </c>
      <c r="F1983" s="7" t="str">
        <f t="shared" si="61"/>
        <v>62Years</v>
      </c>
      <c r="G1983">
        <v>0</v>
      </c>
      <c r="H1983" s="14">
        <v>28101.33</v>
      </c>
      <c r="I1983" t="s">
        <v>15</v>
      </c>
      <c r="J1983" t="s">
        <v>10</v>
      </c>
      <c r="K1983" t="s">
        <v>165</v>
      </c>
    </row>
    <row r="1984" spans="1:11" ht="14.5" customHeight="1" x14ac:dyDescent="0.35">
      <c r="A1984" t="s">
        <v>2014</v>
      </c>
      <c r="B1984">
        <v>1999</v>
      </c>
      <c r="C1984" t="s">
        <v>19</v>
      </c>
      <c r="D1984">
        <v>6</v>
      </c>
      <c r="E1984" s="7">
        <f t="shared" si="60"/>
        <v>36409</v>
      </c>
      <c r="F1984" s="7" t="str">
        <f t="shared" si="61"/>
        <v>23Years</v>
      </c>
      <c r="G1984">
        <v>0</v>
      </c>
      <c r="H1984" s="14">
        <v>28245.34</v>
      </c>
      <c r="I1984" t="s">
        <v>15</v>
      </c>
      <c r="J1984" t="s">
        <v>11</v>
      </c>
      <c r="K1984" t="s">
        <v>41</v>
      </c>
    </row>
    <row r="1985" spans="1:11" ht="14.5" customHeight="1" x14ac:dyDescent="0.35">
      <c r="A1985" t="s">
        <v>2015</v>
      </c>
      <c r="B1985">
        <v>1963</v>
      </c>
      <c r="C1985" t="s">
        <v>14</v>
      </c>
      <c r="D1985">
        <v>25</v>
      </c>
      <c r="E1985" s="7">
        <f t="shared" si="60"/>
        <v>23340</v>
      </c>
      <c r="F1985" s="7" t="str">
        <f t="shared" si="61"/>
        <v>59Years</v>
      </c>
      <c r="G1985">
        <v>1</v>
      </c>
      <c r="H1985" s="14">
        <v>28287.9</v>
      </c>
      <c r="I1985" t="s">
        <v>15</v>
      </c>
      <c r="J1985" t="s">
        <v>15</v>
      </c>
      <c r="K1985" t="s">
        <v>12</v>
      </c>
    </row>
    <row r="1986" spans="1:11" ht="14.5" customHeight="1" x14ac:dyDescent="0.35">
      <c r="A1986" t="s">
        <v>2016</v>
      </c>
      <c r="B1986">
        <v>1990</v>
      </c>
      <c r="C1986" t="s">
        <v>29</v>
      </c>
      <c r="D1986">
        <v>24</v>
      </c>
      <c r="E1986" s="7">
        <f t="shared" si="60"/>
        <v>33231</v>
      </c>
      <c r="F1986" s="7" t="str">
        <f t="shared" si="61"/>
        <v>32Years</v>
      </c>
      <c r="G1986">
        <v>3</v>
      </c>
      <c r="H1986" s="14">
        <v>28302.33</v>
      </c>
      <c r="I1986" t="s">
        <v>15</v>
      </c>
      <c r="J1986" t="s">
        <v>10</v>
      </c>
      <c r="K1986" t="s">
        <v>41</v>
      </c>
    </row>
    <row r="1987" spans="1:11" ht="14.5" customHeight="1" x14ac:dyDescent="0.35">
      <c r="A1987" t="s">
        <v>2017</v>
      </c>
      <c r="B1987">
        <v>1977</v>
      </c>
      <c r="C1987" t="s">
        <v>29</v>
      </c>
      <c r="D1987">
        <v>2</v>
      </c>
      <c r="E1987" s="7">
        <f t="shared" ref="E1987:E2050" si="62">DATE(B1987,MONTH(1&amp;C1987),D1987)</f>
        <v>28461</v>
      </c>
      <c r="F1987" s="7" t="str">
        <f t="shared" ref="F1987:F2050" si="63">DATEDIF(E1987, "2023-6-8", "Y") &amp; "Years"</f>
        <v>45Years</v>
      </c>
      <c r="G1987">
        <v>1</v>
      </c>
      <c r="H1987" s="14">
        <v>28340.19</v>
      </c>
      <c r="I1987" t="s">
        <v>15</v>
      </c>
      <c r="J1987" t="s">
        <v>10</v>
      </c>
      <c r="K1987" t="s">
        <v>22</v>
      </c>
    </row>
    <row r="1988" spans="1:11" ht="14.5" customHeight="1" x14ac:dyDescent="0.35">
      <c r="A1988" t="s">
        <v>2018</v>
      </c>
      <c r="B1988">
        <v>1974</v>
      </c>
      <c r="C1988" t="s">
        <v>19</v>
      </c>
      <c r="D1988">
        <v>16</v>
      </c>
      <c r="E1988" s="7">
        <f t="shared" si="62"/>
        <v>27288</v>
      </c>
      <c r="F1988" s="7" t="str">
        <f t="shared" si="63"/>
        <v>48Years</v>
      </c>
      <c r="G1988">
        <v>1</v>
      </c>
      <c r="H1988" s="14">
        <v>28468.92</v>
      </c>
      <c r="I1988" t="s">
        <v>15</v>
      </c>
      <c r="J1988" t="s">
        <v>15</v>
      </c>
      <c r="K1988" t="s">
        <v>22</v>
      </c>
    </row>
    <row r="1989" spans="1:11" ht="14.5" customHeight="1" x14ac:dyDescent="0.35">
      <c r="A1989" t="s">
        <v>2019</v>
      </c>
      <c r="B1989">
        <v>1982</v>
      </c>
      <c r="C1989" t="s">
        <v>29</v>
      </c>
      <c r="D1989">
        <v>11</v>
      </c>
      <c r="E1989" s="7">
        <f t="shared" si="62"/>
        <v>30296</v>
      </c>
      <c r="F1989" s="7" t="str">
        <f t="shared" si="63"/>
        <v>40Years</v>
      </c>
      <c r="G1989">
        <v>1</v>
      </c>
      <c r="H1989" s="14">
        <v>28476.73</v>
      </c>
      <c r="I1989" t="s">
        <v>15</v>
      </c>
      <c r="J1989" t="s">
        <v>10</v>
      </c>
      <c r="K1989" t="s">
        <v>22</v>
      </c>
    </row>
    <row r="1990" spans="1:11" ht="14.5" customHeight="1" x14ac:dyDescent="0.35">
      <c r="A1990" t="s">
        <v>2020</v>
      </c>
      <c r="B1990">
        <v>1985</v>
      </c>
      <c r="C1990" t="s">
        <v>19</v>
      </c>
      <c r="D1990">
        <v>27</v>
      </c>
      <c r="E1990" s="7">
        <f t="shared" si="62"/>
        <v>31317</v>
      </c>
      <c r="F1990" s="7" t="str">
        <f t="shared" si="63"/>
        <v>37Years</v>
      </c>
      <c r="G1990">
        <v>3</v>
      </c>
      <c r="H1990" s="14">
        <v>28542.86</v>
      </c>
      <c r="I1990" t="s">
        <v>15</v>
      </c>
      <c r="J1990" t="s">
        <v>11</v>
      </c>
      <c r="K1990" t="s">
        <v>41</v>
      </c>
    </row>
    <row r="1991" spans="1:11" ht="14.5" customHeight="1" x14ac:dyDescent="0.35">
      <c r="A1991" t="s">
        <v>2021</v>
      </c>
      <c r="B1991">
        <v>1990</v>
      </c>
      <c r="C1991" t="s">
        <v>29</v>
      </c>
      <c r="D1991">
        <v>5</v>
      </c>
      <c r="E1991" s="7">
        <f t="shared" si="62"/>
        <v>33212</v>
      </c>
      <c r="F1991" s="7" t="str">
        <f t="shared" si="63"/>
        <v>32Years</v>
      </c>
      <c r="G1991">
        <v>3</v>
      </c>
      <c r="H1991" s="14">
        <v>28716.14</v>
      </c>
      <c r="I1991" t="s">
        <v>15</v>
      </c>
      <c r="J1991" t="s">
        <v>11</v>
      </c>
      <c r="K1991" t="s">
        <v>41</v>
      </c>
    </row>
    <row r="1992" spans="1:11" ht="14.5" customHeight="1" x14ac:dyDescent="0.35">
      <c r="A1992" t="s">
        <v>2022</v>
      </c>
      <c r="B1992">
        <v>1961</v>
      </c>
      <c r="C1992" t="s">
        <v>34</v>
      </c>
      <c r="D1992">
        <v>3</v>
      </c>
      <c r="E1992" s="7">
        <f t="shared" si="62"/>
        <v>22496</v>
      </c>
      <c r="F1992" s="7" t="str">
        <f t="shared" si="63"/>
        <v>61Years</v>
      </c>
      <c r="G1992">
        <v>1</v>
      </c>
      <c r="H1992" s="14">
        <v>28868.66</v>
      </c>
      <c r="I1992" t="s">
        <v>15</v>
      </c>
      <c r="J1992" t="s">
        <v>10</v>
      </c>
      <c r="K1992" t="s">
        <v>22</v>
      </c>
    </row>
    <row r="1993" spans="1:11" ht="14.5" customHeight="1" x14ac:dyDescent="0.35">
      <c r="A1993" t="s">
        <v>2023</v>
      </c>
      <c r="B1993">
        <v>1962</v>
      </c>
      <c r="C1993" t="s">
        <v>9</v>
      </c>
      <c r="D1993">
        <v>25</v>
      </c>
      <c r="E1993" s="7">
        <f t="shared" si="62"/>
        <v>22852</v>
      </c>
      <c r="F1993" s="7" t="str">
        <f t="shared" si="63"/>
        <v>60Years</v>
      </c>
      <c r="G1993">
        <v>0</v>
      </c>
      <c r="H1993" s="14">
        <v>28923.14</v>
      </c>
      <c r="I1993" t="s">
        <v>15</v>
      </c>
      <c r="J1993" t="s">
        <v>15</v>
      </c>
      <c r="K1993" t="s">
        <v>22</v>
      </c>
    </row>
    <row r="1994" spans="1:11" ht="14.5" customHeight="1" x14ac:dyDescent="0.35">
      <c r="A1994" t="s">
        <v>2024</v>
      </c>
      <c r="B1994">
        <v>1959</v>
      </c>
      <c r="C1994" t="s">
        <v>29</v>
      </c>
      <c r="D1994">
        <v>5</v>
      </c>
      <c r="E1994" s="7">
        <f t="shared" si="62"/>
        <v>21889</v>
      </c>
      <c r="F1994" s="7" t="str">
        <f t="shared" si="63"/>
        <v>63Years</v>
      </c>
      <c r="G1994">
        <v>0</v>
      </c>
      <c r="H1994" s="14">
        <v>28950.47</v>
      </c>
      <c r="I1994" t="s">
        <v>15</v>
      </c>
      <c r="J1994" t="s">
        <v>15</v>
      </c>
      <c r="K1994" t="s">
        <v>22</v>
      </c>
    </row>
    <row r="1995" spans="1:11" ht="14.5" customHeight="1" x14ac:dyDescent="0.35">
      <c r="A1995" t="s">
        <v>2025</v>
      </c>
      <c r="B1995">
        <v>2003</v>
      </c>
      <c r="C1995" t="s">
        <v>19</v>
      </c>
      <c r="D1995">
        <v>1</v>
      </c>
      <c r="E1995" s="7">
        <f t="shared" si="62"/>
        <v>37865</v>
      </c>
      <c r="F1995" s="7" t="str">
        <f t="shared" si="63"/>
        <v>19Years</v>
      </c>
      <c r="G1995">
        <v>0</v>
      </c>
      <c r="H1995" s="14">
        <v>28998.68</v>
      </c>
      <c r="I1995" t="s">
        <v>15</v>
      </c>
      <c r="J1995" t="s">
        <v>11</v>
      </c>
      <c r="K1995" t="s">
        <v>41</v>
      </c>
    </row>
    <row r="1996" spans="1:11" ht="14.5" customHeight="1" x14ac:dyDescent="0.35">
      <c r="A1996" t="s">
        <v>2026</v>
      </c>
      <c r="B1996">
        <v>1992</v>
      </c>
      <c r="C1996" t="s">
        <v>9</v>
      </c>
      <c r="D1996">
        <v>7</v>
      </c>
      <c r="E1996" s="7">
        <f t="shared" si="62"/>
        <v>33792</v>
      </c>
      <c r="F1996" s="7" t="str">
        <f t="shared" si="63"/>
        <v>30Years</v>
      </c>
      <c r="G1996">
        <v>0</v>
      </c>
      <c r="H1996" s="14">
        <v>29007.82</v>
      </c>
      <c r="I1996" t="s">
        <v>15</v>
      </c>
      <c r="J1996" t="s">
        <v>11</v>
      </c>
      <c r="K1996" t="s">
        <v>41</v>
      </c>
    </row>
    <row r="1997" spans="1:11" ht="14.5" customHeight="1" x14ac:dyDescent="0.35">
      <c r="A1997" t="s">
        <v>2027</v>
      </c>
      <c r="B1997">
        <v>1980</v>
      </c>
      <c r="C1997" t="s">
        <v>9</v>
      </c>
      <c r="D1997">
        <v>14</v>
      </c>
      <c r="E1997" s="7">
        <f t="shared" si="62"/>
        <v>29416</v>
      </c>
      <c r="F1997" s="7" t="str">
        <f t="shared" si="63"/>
        <v>42Years</v>
      </c>
      <c r="G1997">
        <v>2</v>
      </c>
      <c r="H1997" s="14">
        <v>29114.21</v>
      </c>
      <c r="I1997" t="s">
        <v>15</v>
      </c>
      <c r="J1997" t="s">
        <v>11</v>
      </c>
      <c r="K1997" t="s">
        <v>41</v>
      </c>
    </row>
    <row r="1998" spans="1:11" ht="14.5" customHeight="1" x14ac:dyDescent="0.35">
      <c r="A1998" t="s">
        <v>2028</v>
      </c>
      <c r="B1998">
        <v>1978</v>
      </c>
      <c r="C1998" t="s">
        <v>14</v>
      </c>
      <c r="D1998">
        <v>29</v>
      </c>
      <c r="E1998" s="7">
        <f t="shared" si="62"/>
        <v>28823</v>
      </c>
      <c r="F1998" s="7" t="str">
        <f t="shared" si="63"/>
        <v>44Years</v>
      </c>
      <c r="G1998">
        <v>2</v>
      </c>
      <c r="H1998" s="14">
        <v>29114.77</v>
      </c>
      <c r="I1998" t="s">
        <v>15</v>
      </c>
      <c r="J1998" t="s">
        <v>15</v>
      </c>
      <c r="K1998" t="s">
        <v>41</v>
      </c>
    </row>
    <row r="1999" spans="1:11" ht="14.5" customHeight="1" x14ac:dyDescent="0.35">
      <c r="A1999" t="s">
        <v>2029</v>
      </c>
      <c r="B1999">
        <v>1961</v>
      </c>
      <c r="C1999" t="s">
        <v>29</v>
      </c>
      <c r="D1999">
        <v>24</v>
      </c>
      <c r="E1999" s="7">
        <f t="shared" si="62"/>
        <v>22639</v>
      </c>
      <c r="F1999" s="7" t="str">
        <f t="shared" si="63"/>
        <v>61Years</v>
      </c>
      <c r="G1999">
        <v>0</v>
      </c>
      <c r="H1999" s="14">
        <v>29141.360000000001</v>
      </c>
      <c r="I1999" t="s">
        <v>15</v>
      </c>
      <c r="J1999" t="s">
        <v>11</v>
      </c>
      <c r="K1999" t="s">
        <v>22</v>
      </c>
    </row>
    <row r="2000" spans="1:11" ht="14.5" customHeight="1" x14ac:dyDescent="0.35">
      <c r="A2000" t="s">
        <v>2030</v>
      </c>
      <c r="B2000">
        <v>1976</v>
      </c>
      <c r="C2000" t="s">
        <v>14</v>
      </c>
      <c r="D2000">
        <v>8</v>
      </c>
      <c r="E2000" s="7">
        <f t="shared" si="62"/>
        <v>28072</v>
      </c>
      <c r="F2000" s="7" t="str">
        <f t="shared" si="63"/>
        <v>46Years</v>
      </c>
      <c r="G2000">
        <v>2</v>
      </c>
      <c r="H2000" s="14">
        <v>29160.39</v>
      </c>
      <c r="I2000" t="s">
        <v>15</v>
      </c>
      <c r="J2000" t="s">
        <v>10</v>
      </c>
      <c r="K2000" t="s">
        <v>41</v>
      </c>
    </row>
    <row r="2001" spans="1:11" ht="14.5" customHeight="1" x14ac:dyDescent="0.35">
      <c r="A2001" t="s">
        <v>2031</v>
      </c>
      <c r="B2001">
        <v>1969</v>
      </c>
      <c r="C2001" t="s">
        <v>9</v>
      </c>
      <c r="D2001">
        <v>9</v>
      </c>
      <c r="E2001" s="7">
        <f t="shared" si="62"/>
        <v>25393</v>
      </c>
      <c r="F2001" s="7" t="str">
        <f t="shared" si="63"/>
        <v>53Years</v>
      </c>
      <c r="G2001">
        <v>2</v>
      </c>
      <c r="H2001" s="14">
        <v>29186.48</v>
      </c>
      <c r="I2001" t="s">
        <v>15</v>
      </c>
      <c r="J2001" t="s">
        <v>11</v>
      </c>
      <c r="K2001" t="s">
        <v>246</v>
      </c>
    </row>
    <row r="2002" spans="1:11" ht="14.5" customHeight="1" x14ac:dyDescent="0.35">
      <c r="A2002" t="s">
        <v>2032</v>
      </c>
      <c r="B2002">
        <v>1978</v>
      </c>
      <c r="C2002" t="s">
        <v>9</v>
      </c>
      <c r="D2002">
        <v>21</v>
      </c>
      <c r="E2002" s="7">
        <f t="shared" si="62"/>
        <v>28692</v>
      </c>
      <c r="F2002" s="7" t="str">
        <f t="shared" si="63"/>
        <v>44Years</v>
      </c>
      <c r="G2002">
        <v>2</v>
      </c>
      <c r="H2002" s="14">
        <v>29227.599999999999</v>
      </c>
      <c r="I2002" t="s">
        <v>15</v>
      </c>
      <c r="J2002" t="s">
        <v>11</v>
      </c>
      <c r="K2002" t="s">
        <v>22</v>
      </c>
    </row>
    <row r="2003" spans="1:11" ht="14.5" customHeight="1" x14ac:dyDescent="0.35">
      <c r="A2003" t="s">
        <v>2033</v>
      </c>
      <c r="B2003">
        <v>1958</v>
      </c>
      <c r="C2003" t="s">
        <v>17</v>
      </c>
      <c r="D2003">
        <v>5</v>
      </c>
      <c r="E2003" s="7">
        <f t="shared" si="62"/>
        <v>21341</v>
      </c>
      <c r="F2003" s="7" t="str">
        <f t="shared" si="63"/>
        <v>65Years</v>
      </c>
      <c r="G2003">
        <v>0</v>
      </c>
      <c r="H2003" s="14">
        <v>29330.98</v>
      </c>
      <c r="I2003" t="s">
        <v>15</v>
      </c>
      <c r="J2003" t="s">
        <v>10</v>
      </c>
      <c r="K2003" t="s">
        <v>22</v>
      </c>
    </row>
    <row r="2004" spans="1:11" ht="14.5" customHeight="1" x14ac:dyDescent="0.35">
      <c r="A2004" t="s">
        <v>2034</v>
      </c>
      <c r="B2004">
        <v>1985</v>
      </c>
      <c r="C2004" t="s">
        <v>14</v>
      </c>
      <c r="D2004">
        <v>7</v>
      </c>
      <c r="E2004" s="7">
        <f t="shared" si="62"/>
        <v>31358</v>
      </c>
      <c r="F2004" s="7" t="str">
        <f t="shared" si="63"/>
        <v>37Years</v>
      </c>
      <c r="G2004">
        <v>3</v>
      </c>
      <c r="H2004" s="14">
        <v>29352.560000000001</v>
      </c>
      <c r="I2004" t="s">
        <v>15</v>
      </c>
      <c r="J2004" t="s">
        <v>15</v>
      </c>
      <c r="K2004" t="s">
        <v>41</v>
      </c>
    </row>
    <row r="2005" spans="1:11" ht="14.5" customHeight="1" x14ac:dyDescent="0.35">
      <c r="A2005" t="s">
        <v>2035</v>
      </c>
      <c r="B2005">
        <v>1987</v>
      </c>
      <c r="C2005" t="s">
        <v>9</v>
      </c>
      <c r="D2005">
        <v>16</v>
      </c>
      <c r="E2005" s="7">
        <f t="shared" si="62"/>
        <v>31974</v>
      </c>
      <c r="F2005" s="7" t="str">
        <f t="shared" si="63"/>
        <v>35Years</v>
      </c>
      <c r="G2005">
        <v>3</v>
      </c>
      <c r="H2005" s="14">
        <v>29443.59</v>
      </c>
      <c r="I2005" t="s">
        <v>15</v>
      </c>
      <c r="J2005" t="s">
        <v>15</v>
      </c>
      <c r="K2005" t="s">
        <v>41</v>
      </c>
    </row>
    <row r="2006" spans="1:11" ht="14.5" customHeight="1" x14ac:dyDescent="0.35">
      <c r="A2006" t="s">
        <v>2036</v>
      </c>
      <c r="B2006">
        <v>1959</v>
      </c>
      <c r="C2006" t="s">
        <v>36</v>
      </c>
      <c r="D2006">
        <v>20</v>
      </c>
      <c r="E2006" s="7">
        <f t="shared" si="62"/>
        <v>21843</v>
      </c>
      <c r="F2006" s="7" t="str">
        <f t="shared" si="63"/>
        <v>63Years</v>
      </c>
      <c r="G2006">
        <v>0</v>
      </c>
      <c r="H2006" s="14">
        <v>29523.17</v>
      </c>
      <c r="I2006" t="s">
        <v>15</v>
      </c>
      <c r="J2006" t="s">
        <v>10</v>
      </c>
      <c r="K2006" t="s">
        <v>246</v>
      </c>
    </row>
    <row r="2007" spans="1:11" ht="14.5" customHeight="1" x14ac:dyDescent="0.35">
      <c r="A2007" t="s">
        <v>2037</v>
      </c>
      <c r="B2007">
        <v>1975</v>
      </c>
      <c r="C2007" t="s">
        <v>14</v>
      </c>
      <c r="D2007">
        <v>3</v>
      </c>
      <c r="E2007" s="7">
        <f t="shared" si="62"/>
        <v>27701</v>
      </c>
      <c r="F2007" s="7" t="str">
        <f t="shared" si="63"/>
        <v>47Years</v>
      </c>
      <c r="G2007">
        <v>1</v>
      </c>
      <c r="H2007" s="14">
        <v>29583.8</v>
      </c>
      <c r="I2007" t="s">
        <v>15</v>
      </c>
      <c r="J2007" t="s">
        <v>15</v>
      </c>
      <c r="K2007" t="s">
        <v>41</v>
      </c>
    </row>
    <row r="2008" spans="1:11" ht="14.5" customHeight="1" x14ac:dyDescent="0.35">
      <c r="A2008" t="s">
        <v>2038</v>
      </c>
      <c r="B2008">
        <v>1993</v>
      </c>
      <c r="C2008" t="s">
        <v>9</v>
      </c>
      <c r="D2008">
        <v>27</v>
      </c>
      <c r="E2008" s="7">
        <f t="shared" si="62"/>
        <v>34177</v>
      </c>
      <c r="F2008" s="7" t="str">
        <f t="shared" si="63"/>
        <v>29Years</v>
      </c>
      <c r="G2008">
        <v>0</v>
      </c>
      <c r="H2008" s="14">
        <v>29622.69</v>
      </c>
      <c r="I2008" t="s">
        <v>15</v>
      </c>
      <c r="J2008" t="s">
        <v>15</v>
      </c>
      <c r="K2008" t="s">
        <v>41</v>
      </c>
    </row>
    <row r="2009" spans="1:11" ht="14.5" customHeight="1" x14ac:dyDescent="0.35">
      <c r="A2009" t="s">
        <v>2039</v>
      </c>
      <c r="B2009">
        <v>1973</v>
      </c>
      <c r="C2009" t="s">
        <v>34</v>
      </c>
      <c r="D2009">
        <v>23</v>
      </c>
      <c r="E2009" s="7">
        <f t="shared" si="62"/>
        <v>26899</v>
      </c>
      <c r="F2009" s="7" t="str">
        <f t="shared" si="63"/>
        <v>49Years</v>
      </c>
      <c r="G2009">
        <v>0</v>
      </c>
      <c r="H2009" s="14">
        <v>29757.69</v>
      </c>
      <c r="I2009" t="s">
        <v>15</v>
      </c>
      <c r="J2009" t="s">
        <v>11</v>
      </c>
      <c r="K2009" t="s">
        <v>41</v>
      </c>
    </row>
    <row r="2010" spans="1:11" ht="14.5" customHeight="1" x14ac:dyDescent="0.35">
      <c r="A2010" t="s">
        <v>2040</v>
      </c>
      <c r="B2010">
        <v>1998</v>
      </c>
      <c r="C2010" t="s">
        <v>17</v>
      </c>
      <c r="D2010">
        <v>20</v>
      </c>
      <c r="E2010" s="7">
        <f t="shared" si="62"/>
        <v>35966</v>
      </c>
      <c r="F2010" s="7" t="str">
        <f t="shared" si="63"/>
        <v>24Years</v>
      </c>
      <c r="G2010">
        <v>0</v>
      </c>
      <c r="H2010" s="14">
        <v>29760.6</v>
      </c>
      <c r="I2010" t="s">
        <v>15</v>
      </c>
      <c r="J2010" t="s">
        <v>10</v>
      </c>
      <c r="K2010" t="s">
        <v>41</v>
      </c>
    </row>
    <row r="2011" spans="1:11" ht="14.5" customHeight="1" x14ac:dyDescent="0.35">
      <c r="A2011" t="s">
        <v>2041</v>
      </c>
      <c r="B2011">
        <v>1981</v>
      </c>
      <c r="C2011" t="s">
        <v>34</v>
      </c>
      <c r="D2011">
        <v>13</v>
      </c>
      <c r="E2011" s="7">
        <f t="shared" si="62"/>
        <v>29811</v>
      </c>
      <c r="F2011" s="7" t="str">
        <f t="shared" si="63"/>
        <v>41Years</v>
      </c>
      <c r="G2011">
        <v>1</v>
      </c>
      <c r="H2011" s="14">
        <v>29816.639999999999</v>
      </c>
      <c r="I2011" t="s">
        <v>15</v>
      </c>
      <c r="J2011" t="s">
        <v>10</v>
      </c>
      <c r="K2011" t="s">
        <v>41</v>
      </c>
    </row>
    <row r="2012" spans="1:11" ht="14.5" customHeight="1" x14ac:dyDescent="0.35">
      <c r="A2012" t="s">
        <v>2042</v>
      </c>
      <c r="B2012">
        <v>1982</v>
      </c>
      <c r="C2012" t="s">
        <v>36</v>
      </c>
      <c r="D2012">
        <v>29</v>
      </c>
      <c r="E2012" s="7">
        <f t="shared" si="62"/>
        <v>30253</v>
      </c>
      <c r="F2012" s="7" t="str">
        <f t="shared" si="63"/>
        <v>40Years</v>
      </c>
      <c r="G2012">
        <v>3</v>
      </c>
      <c r="H2012" s="14">
        <v>29818.76</v>
      </c>
      <c r="I2012" t="s">
        <v>15</v>
      </c>
      <c r="J2012" t="s">
        <v>15</v>
      </c>
      <c r="K2012" t="s">
        <v>22</v>
      </c>
    </row>
    <row r="2013" spans="1:11" ht="14.5" customHeight="1" x14ac:dyDescent="0.35">
      <c r="A2013" t="s">
        <v>2043</v>
      </c>
      <c r="B2013">
        <v>1989</v>
      </c>
      <c r="C2013" t="s">
        <v>29</v>
      </c>
      <c r="D2013">
        <v>30</v>
      </c>
      <c r="E2013" s="7">
        <f t="shared" si="62"/>
        <v>32872</v>
      </c>
      <c r="F2013" s="7" t="str">
        <f t="shared" si="63"/>
        <v>33Years</v>
      </c>
      <c r="G2013">
        <v>3</v>
      </c>
      <c r="H2013" s="14">
        <v>29852.48</v>
      </c>
      <c r="I2013" t="s">
        <v>15</v>
      </c>
      <c r="J2013" t="s">
        <v>11</v>
      </c>
      <c r="K2013" t="s">
        <v>41</v>
      </c>
    </row>
    <row r="2014" spans="1:11" ht="14.5" customHeight="1" x14ac:dyDescent="0.35">
      <c r="A2014" t="s">
        <v>2044</v>
      </c>
      <c r="B2014">
        <v>1975</v>
      </c>
      <c r="C2014" t="s">
        <v>34</v>
      </c>
      <c r="D2014">
        <v>19</v>
      </c>
      <c r="E2014" s="7">
        <f t="shared" si="62"/>
        <v>27625</v>
      </c>
      <c r="F2014" s="7" t="str">
        <f t="shared" si="63"/>
        <v>47Years</v>
      </c>
      <c r="G2014">
        <v>1</v>
      </c>
      <c r="H2014" s="14">
        <v>29899.25</v>
      </c>
      <c r="I2014" t="s">
        <v>15</v>
      </c>
      <c r="J2014" t="s">
        <v>11</v>
      </c>
      <c r="K2014" t="s">
        <v>41</v>
      </c>
    </row>
    <row r="2015" spans="1:11" ht="14.5" customHeight="1" x14ac:dyDescent="0.35">
      <c r="A2015" t="s">
        <v>2045</v>
      </c>
      <c r="B2015">
        <v>1988</v>
      </c>
      <c r="C2015" t="s">
        <v>29</v>
      </c>
      <c r="D2015">
        <v>30</v>
      </c>
      <c r="E2015" s="7">
        <f t="shared" si="62"/>
        <v>32507</v>
      </c>
      <c r="F2015" s="7" t="str">
        <f t="shared" si="63"/>
        <v>34Years</v>
      </c>
      <c r="G2015">
        <v>3</v>
      </c>
      <c r="H2015" s="14">
        <v>29929.56</v>
      </c>
      <c r="I2015" t="s">
        <v>15</v>
      </c>
      <c r="J2015" t="s">
        <v>15</v>
      </c>
      <c r="K2015" t="s">
        <v>41</v>
      </c>
    </row>
    <row r="2016" spans="1:11" ht="14.5" customHeight="1" x14ac:dyDescent="0.35">
      <c r="A2016" t="s">
        <v>2046</v>
      </c>
      <c r="B2016">
        <v>1976</v>
      </c>
      <c r="C2016" t="s">
        <v>17</v>
      </c>
      <c r="D2016">
        <v>12</v>
      </c>
      <c r="E2016" s="7">
        <f t="shared" si="62"/>
        <v>27923</v>
      </c>
      <c r="F2016" s="7" t="str">
        <f t="shared" si="63"/>
        <v>46Years</v>
      </c>
      <c r="G2016">
        <v>2</v>
      </c>
      <c r="H2016" s="14">
        <v>29933.75</v>
      </c>
      <c r="I2016" t="s">
        <v>15</v>
      </c>
      <c r="J2016" t="s">
        <v>15</v>
      </c>
      <c r="K2016" t="s">
        <v>41</v>
      </c>
    </row>
    <row r="2017" spans="1:11" ht="14.5" customHeight="1" x14ac:dyDescent="0.35">
      <c r="A2017" t="s">
        <v>2047</v>
      </c>
      <c r="B2017">
        <v>1991</v>
      </c>
      <c r="C2017" t="s">
        <v>36</v>
      </c>
      <c r="D2017">
        <v>5</v>
      </c>
      <c r="E2017" s="7">
        <f t="shared" si="62"/>
        <v>33516</v>
      </c>
      <c r="F2017" s="7" t="str">
        <f t="shared" si="63"/>
        <v>31Years</v>
      </c>
      <c r="G2017">
        <v>3</v>
      </c>
      <c r="H2017" s="14">
        <v>29969.67</v>
      </c>
      <c r="I2017" t="s">
        <v>15</v>
      </c>
      <c r="J2017" t="s">
        <v>15</v>
      </c>
      <c r="K2017" t="s">
        <v>41</v>
      </c>
    </row>
    <row r="2018" spans="1:11" ht="14.5" customHeight="1" x14ac:dyDescent="0.35">
      <c r="A2018" t="s">
        <v>2048</v>
      </c>
      <c r="B2018">
        <v>1981</v>
      </c>
      <c r="C2018" t="s">
        <v>34</v>
      </c>
      <c r="D2018">
        <v>4</v>
      </c>
      <c r="E2018" s="7">
        <f t="shared" si="62"/>
        <v>29802</v>
      </c>
      <c r="F2018" s="7" t="str">
        <f t="shared" si="63"/>
        <v>41Years</v>
      </c>
      <c r="G2018">
        <v>1</v>
      </c>
      <c r="H2018" s="14">
        <v>30026.87</v>
      </c>
      <c r="I2018" t="s">
        <v>10</v>
      </c>
      <c r="J2018" t="s">
        <v>11</v>
      </c>
      <c r="K2018" t="s">
        <v>22</v>
      </c>
    </row>
    <row r="2019" spans="1:11" ht="14.5" customHeight="1" x14ac:dyDescent="0.35">
      <c r="A2019" t="s">
        <v>2049</v>
      </c>
      <c r="B2019">
        <v>1967</v>
      </c>
      <c r="C2019" t="s">
        <v>17</v>
      </c>
      <c r="D2019">
        <v>16</v>
      </c>
      <c r="E2019" s="7">
        <f t="shared" si="62"/>
        <v>24639</v>
      </c>
      <c r="F2019" s="7" t="str">
        <f t="shared" si="63"/>
        <v>55Years</v>
      </c>
      <c r="G2019">
        <v>3</v>
      </c>
      <c r="H2019" s="14">
        <v>30063.58</v>
      </c>
      <c r="I2019" t="s">
        <v>15</v>
      </c>
      <c r="J2019" t="s">
        <v>15</v>
      </c>
      <c r="K2019" t="s">
        <v>22</v>
      </c>
    </row>
    <row r="2020" spans="1:11" ht="14.5" customHeight="1" x14ac:dyDescent="0.35">
      <c r="A2020" t="s">
        <v>2050</v>
      </c>
      <c r="B2020">
        <v>1979</v>
      </c>
      <c r="C2020" t="s">
        <v>19</v>
      </c>
      <c r="D2020">
        <v>2</v>
      </c>
      <c r="E2020" s="7">
        <f t="shared" si="62"/>
        <v>29100</v>
      </c>
      <c r="F2020" s="7" t="str">
        <f t="shared" si="63"/>
        <v>43Years</v>
      </c>
      <c r="G2020">
        <v>2</v>
      </c>
      <c r="H2020" s="14">
        <v>30095.97</v>
      </c>
      <c r="I2020" t="s">
        <v>10</v>
      </c>
      <c r="J2020" t="s">
        <v>11</v>
      </c>
      <c r="K2020" t="s">
        <v>41</v>
      </c>
    </row>
    <row r="2021" spans="1:11" ht="14.5" customHeight="1" x14ac:dyDescent="0.35">
      <c r="A2021" t="s">
        <v>2051</v>
      </c>
      <c r="B2021">
        <v>1971</v>
      </c>
      <c r="C2021" t="s">
        <v>29</v>
      </c>
      <c r="D2021">
        <v>25</v>
      </c>
      <c r="E2021" s="7">
        <f t="shared" si="62"/>
        <v>26292</v>
      </c>
      <c r="F2021" s="7" t="str">
        <f t="shared" si="63"/>
        <v>51Years</v>
      </c>
      <c r="G2021">
        <v>0</v>
      </c>
      <c r="H2021" s="14">
        <v>30134.75</v>
      </c>
      <c r="I2021" t="s">
        <v>10</v>
      </c>
      <c r="J2021" t="s">
        <v>11</v>
      </c>
      <c r="K2021" t="s">
        <v>41</v>
      </c>
    </row>
    <row r="2022" spans="1:11" ht="14.5" customHeight="1" x14ac:dyDescent="0.35">
      <c r="A2022" t="s">
        <v>2052</v>
      </c>
      <c r="B2022">
        <v>1958</v>
      </c>
      <c r="C2022" t="s">
        <v>34</v>
      </c>
      <c r="D2022">
        <v>11</v>
      </c>
      <c r="E2022" s="7">
        <f t="shared" si="62"/>
        <v>21408</v>
      </c>
      <c r="F2022" s="7" t="str">
        <f t="shared" si="63"/>
        <v>64Years</v>
      </c>
      <c r="G2022">
        <v>1</v>
      </c>
      <c r="H2022" s="14">
        <v>30166.62</v>
      </c>
      <c r="I2022" t="s">
        <v>15</v>
      </c>
      <c r="J2022" t="s">
        <v>11</v>
      </c>
      <c r="K2022" t="s">
        <v>22</v>
      </c>
    </row>
    <row r="2023" spans="1:11" ht="14.5" customHeight="1" x14ac:dyDescent="0.35">
      <c r="A2023" t="s">
        <v>2053</v>
      </c>
      <c r="B2023">
        <v>1963</v>
      </c>
      <c r="C2023" t="s">
        <v>19</v>
      </c>
      <c r="D2023">
        <v>13</v>
      </c>
      <c r="E2023" s="7">
        <f t="shared" si="62"/>
        <v>23267</v>
      </c>
      <c r="F2023" s="7" t="str">
        <f t="shared" si="63"/>
        <v>59Years</v>
      </c>
      <c r="G2023">
        <v>3</v>
      </c>
      <c r="H2023" s="14">
        <v>30184.94</v>
      </c>
      <c r="I2023" t="s">
        <v>15</v>
      </c>
      <c r="J2023" t="s">
        <v>15</v>
      </c>
      <c r="K2023" t="s">
        <v>275</v>
      </c>
    </row>
    <row r="2024" spans="1:11" ht="14.5" customHeight="1" x14ac:dyDescent="0.35">
      <c r="A2024" t="s">
        <v>2054</v>
      </c>
      <c r="B2024">
        <v>1962</v>
      </c>
      <c r="C2024" t="s">
        <v>19</v>
      </c>
      <c r="D2024">
        <v>15</v>
      </c>
      <c r="E2024" s="7">
        <f t="shared" si="62"/>
        <v>22904</v>
      </c>
      <c r="F2024" s="7" t="str">
        <f t="shared" si="63"/>
        <v>60Years</v>
      </c>
      <c r="G2024">
        <v>0</v>
      </c>
      <c r="H2024" s="14">
        <v>30260</v>
      </c>
      <c r="I2024" t="s">
        <v>15</v>
      </c>
      <c r="J2024" t="s">
        <v>15</v>
      </c>
      <c r="K2024" t="s">
        <v>275</v>
      </c>
    </row>
    <row r="2025" spans="1:11" ht="14.5" customHeight="1" x14ac:dyDescent="0.35">
      <c r="A2025" t="s">
        <v>2055</v>
      </c>
      <c r="B2025">
        <v>1972</v>
      </c>
      <c r="C2025" t="s">
        <v>9</v>
      </c>
      <c r="D2025">
        <v>24</v>
      </c>
      <c r="E2025" s="7">
        <f t="shared" si="62"/>
        <v>26504</v>
      </c>
      <c r="F2025" s="7" t="str">
        <f t="shared" si="63"/>
        <v>50Years</v>
      </c>
      <c r="G2025">
        <v>2</v>
      </c>
      <c r="H2025" s="14">
        <v>30284.639999999999</v>
      </c>
      <c r="I2025" t="s">
        <v>15</v>
      </c>
      <c r="J2025" t="s">
        <v>15</v>
      </c>
      <c r="K2025" t="s">
        <v>22</v>
      </c>
    </row>
    <row r="2026" spans="1:11" ht="14.5" customHeight="1" x14ac:dyDescent="0.35">
      <c r="A2026" t="s">
        <v>2056</v>
      </c>
      <c r="B2026">
        <v>2004</v>
      </c>
      <c r="C2026" t="s">
        <v>17</v>
      </c>
      <c r="D2026">
        <v>1</v>
      </c>
      <c r="E2026" s="7">
        <f t="shared" si="62"/>
        <v>38139</v>
      </c>
      <c r="F2026" s="7" t="str">
        <f t="shared" si="63"/>
        <v>19Years</v>
      </c>
      <c r="G2026">
        <v>0</v>
      </c>
      <c r="H2026" s="14">
        <v>30328.27</v>
      </c>
      <c r="I2026" t="s">
        <v>10</v>
      </c>
      <c r="J2026" t="s">
        <v>10</v>
      </c>
      <c r="K2026" t="s">
        <v>41</v>
      </c>
    </row>
    <row r="2027" spans="1:11" ht="14.5" customHeight="1" x14ac:dyDescent="0.35">
      <c r="A2027" t="s">
        <v>2057</v>
      </c>
      <c r="B2027">
        <v>1969</v>
      </c>
      <c r="C2027" t="s">
        <v>9</v>
      </c>
      <c r="D2027">
        <v>30</v>
      </c>
      <c r="E2027" s="7">
        <f t="shared" si="62"/>
        <v>25414</v>
      </c>
      <c r="F2027" s="7" t="str">
        <f t="shared" si="63"/>
        <v>53Years</v>
      </c>
      <c r="G2027">
        <v>0</v>
      </c>
      <c r="H2027" s="14">
        <v>30366.93</v>
      </c>
      <c r="I2027" t="s">
        <v>10</v>
      </c>
      <c r="J2027" t="s">
        <v>10</v>
      </c>
      <c r="K2027" t="s">
        <v>41</v>
      </c>
    </row>
    <row r="2028" spans="1:11" ht="14.5" customHeight="1" x14ac:dyDescent="0.35">
      <c r="A2028" t="s">
        <v>2058</v>
      </c>
      <c r="B2028">
        <v>1976</v>
      </c>
      <c r="C2028" t="s">
        <v>19</v>
      </c>
      <c r="D2028">
        <v>3</v>
      </c>
      <c r="E2028" s="7">
        <f t="shared" si="62"/>
        <v>28006</v>
      </c>
      <c r="F2028" s="7" t="str">
        <f t="shared" si="63"/>
        <v>46Years</v>
      </c>
      <c r="G2028">
        <v>2</v>
      </c>
      <c r="H2028" s="14">
        <v>30409.53</v>
      </c>
      <c r="I2028" t="s">
        <v>10</v>
      </c>
      <c r="J2028" t="s">
        <v>11</v>
      </c>
      <c r="K2028" t="s">
        <v>22</v>
      </c>
    </row>
    <row r="2029" spans="1:11" ht="14.5" customHeight="1" x14ac:dyDescent="0.35">
      <c r="A2029" t="s">
        <v>2059</v>
      </c>
      <c r="B2029">
        <v>1998</v>
      </c>
      <c r="C2029" t="s">
        <v>36</v>
      </c>
      <c r="D2029">
        <v>28</v>
      </c>
      <c r="E2029" s="7">
        <f t="shared" si="62"/>
        <v>36096</v>
      </c>
      <c r="F2029" s="7" t="str">
        <f t="shared" si="63"/>
        <v>24Years</v>
      </c>
      <c r="G2029">
        <v>0</v>
      </c>
      <c r="H2029" s="14">
        <v>30422.03</v>
      </c>
      <c r="I2029" t="s">
        <v>10</v>
      </c>
      <c r="J2029" t="s">
        <v>11</v>
      </c>
      <c r="K2029" t="s">
        <v>41</v>
      </c>
    </row>
    <row r="2030" spans="1:11" ht="14.5" customHeight="1" x14ac:dyDescent="0.35">
      <c r="A2030" t="s">
        <v>2060</v>
      </c>
      <c r="B2030">
        <v>1983</v>
      </c>
      <c r="C2030" t="s">
        <v>19</v>
      </c>
      <c r="D2030">
        <v>3</v>
      </c>
      <c r="E2030" s="7">
        <f t="shared" si="62"/>
        <v>30562</v>
      </c>
      <c r="F2030" s="7" t="str">
        <f t="shared" si="63"/>
        <v>39Years</v>
      </c>
      <c r="G2030">
        <v>3</v>
      </c>
      <c r="H2030" s="14">
        <v>30457.37</v>
      </c>
      <c r="I2030" t="s">
        <v>10</v>
      </c>
      <c r="J2030" t="s">
        <v>15</v>
      </c>
      <c r="K2030" t="s">
        <v>22</v>
      </c>
    </row>
    <row r="2031" spans="1:11" ht="14.5" customHeight="1" x14ac:dyDescent="0.35">
      <c r="A2031" t="s">
        <v>2061</v>
      </c>
      <c r="B2031">
        <v>1986</v>
      </c>
      <c r="C2031" t="s">
        <v>34</v>
      </c>
      <c r="D2031">
        <v>10</v>
      </c>
      <c r="E2031" s="7">
        <f t="shared" si="62"/>
        <v>31634</v>
      </c>
      <c r="F2031" s="7" t="str">
        <f t="shared" si="63"/>
        <v>36Years</v>
      </c>
      <c r="G2031">
        <v>3</v>
      </c>
      <c r="H2031" s="14">
        <v>30530.5</v>
      </c>
      <c r="I2031" t="s">
        <v>10</v>
      </c>
      <c r="J2031" t="s">
        <v>15</v>
      </c>
      <c r="K2031" t="s">
        <v>41</v>
      </c>
    </row>
    <row r="2032" spans="1:11" ht="14.5" customHeight="1" x14ac:dyDescent="0.35">
      <c r="A2032" t="s">
        <v>2062</v>
      </c>
      <c r="B2032">
        <v>1970</v>
      </c>
      <c r="C2032" t="s">
        <v>14</v>
      </c>
      <c r="D2032">
        <v>11</v>
      </c>
      <c r="E2032" s="7">
        <f t="shared" si="62"/>
        <v>25883</v>
      </c>
      <c r="F2032" s="7" t="str">
        <f t="shared" si="63"/>
        <v>52Years</v>
      </c>
      <c r="G2032">
        <v>0</v>
      </c>
      <c r="H2032" s="14">
        <v>30625.65</v>
      </c>
      <c r="I2032" t="s">
        <v>10</v>
      </c>
      <c r="J2032" t="s">
        <v>11</v>
      </c>
      <c r="K2032" t="s">
        <v>41</v>
      </c>
    </row>
    <row r="2033" spans="1:11" ht="14.5" customHeight="1" x14ac:dyDescent="0.35">
      <c r="A2033" t="s">
        <v>2063</v>
      </c>
      <c r="B2033">
        <v>1999</v>
      </c>
      <c r="C2033" t="s">
        <v>19</v>
      </c>
      <c r="D2033">
        <v>21</v>
      </c>
      <c r="E2033" s="7">
        <f t="shared" si="62"/>
        <v>36424</v>
      </c>
      <c r="F2033" s="7" t="str">
        <f t="shared" si="63"/>
        <v>23Years</v>
      </c>
      <c r="G2033">
        <v>0</v>
      </c>
      <c r="H2033" s="14">
        <v>30697.71</v>
      </c>
      <c r="I2033" t="s">
        <v>15</v>
      </c>
      <c r="J2033" t="s">
        <v>10</v>
      </c>
      <c r="K2033" t="s">
        <v>41</v>
      </c>
    </row>
    <row r="2034" spans="1:11" ht="14.5" customHeight="1" x14ac:dyDescent="0.35">
      <c r="A2034" t="s">
        <v>2064</v>
      </c>
      <c r="B2034">
        <v>1983</v>
      </c>
      <c r="C2034" t="s">
        <v>29</v>
      </c>
      <c r="D2034">
        <v>21</v>
      </c>
      <c r="E2034" s="7">
        <f t="shared" si="62"/>
        <v>30671</v>
      </c>
      <c r="F2034" s="7" t="str">
        <f t="shared" si="63"/>
        <v>39Years</v>
      </c>
      <c r="G2034">
        <v>3</v>
      </c>
      <c r="H2034" s="14">
        <v>30724.44</v>
      </c>
      <c r="I2034" t="s">
        <v>10</v>
      </c>
      <c r="J2034" t="s">
        <v>11</v>
      </c>
      <c r="K2034" t="s">
        <v>41</v>
      </c>
    </row>
    <row r="2035" spans="1:11" ht="14.5" customHeight="1" x14ac:dyDescent="0.35">
      <c r="A2035" t="s">
        <v>2065</v>
      </c>
      <c r="B2035">
        <v>1988</v>
      </c>
      <c r="C2035" t="s">
        <v>19</v>
      </c>
      <c r="D2035">
        <v>5</v>
      </c>
      <c r="E2035" s="7">
        <f t="shared" si="62"/>
        <v>32391</v>
      </c>
      <c r="F2035" s="7" t="str">
        <f t="shared" si="63"/>
        <v>34Years</v>
      </c>
      <c r="G2035">
        <v>3</v>
      </c>
      <c r="H2035" s="14">
        <v>30763.01</v>
      </c>
      <c r="I2035" t="s">
        <v>10</v>
      </c>
      <c r="J2035" t="s">
        <v>15</v>
      </c>
      <c r="K2035" t="s">
        <v>41</v>
      </c>
    </row>
    <row r="2036" spans="1:11" ht="14.5" customHeight="1" x14ac:dyDescent="0.35">
      <c r="A2036" t="s">
        <v>2066</v>
      </c>
      <c r="B2036">
        <v>1961</v>
      </c>
      <c r="C2036" t="s">
        <v>19</v>
      </c>
      <c r="D2036">
        <v>9</v>
      </c>
      <c r="E2036" s="7">
        <f t="shared" si="62"/>
        <v>22533</v>
      </c>
      <c r="F2036" s="7" t="str">
        <f t="shared" si="63"/>
        <v>61Years</v>
      </c>
      <c r="G2036">
        <v>3</v>
      </c>
      <c r="H2036" s="14">
        <v>30942.19</v>
      </c>
      <c r="I2036" t="s">
        <v>10</v>
      </c>
      <c r="J2036" t="s">
        <v>10</v>
      </c>
      <c r="K2036" t="s">
        <v>12</v>
      </c>
    </row>
    <row r="2037" spans="1:11" ht="14.5" customHeight="1" x14ac:dyDescent="0.35">
      <c r="A2037" t="s">
        <v>2067</v>
      </c>
      <c r="B2037">
        <v>2004</v>
      </c>
      <c r="C2037" t="s">
        <v>14</v>
      </c>
      <c r="D2037">
        <v>9</v>
      </c>
      <c r="E2037" s="7">
        <f t="shared" si="62"/>
        <v>38300</v>
      </c>
      <c r="F2037" s="7" t="str">
        <f t="shared" si="63"/>
        <v>18Years</v>
      </c>
      <c r="G2037">
        <v>0</v>
      </c>
      <c r="H2037" s="14">
        <v>31196.61</v>
      </c>
      <c r="I2037" t="s">
        <v>10</v>
      </c>
      <c r="J2037" t="s">
        <v>15</v>
      </c>
      <c r="K2037" t="s">
        <v>41</v>
      </c>
    </row>
    <row r="2038" spans="1:11" ht="14.5" customHeight="1" x14ac:dyDescent="0.35">
      <c r="A2038" t="s">
        <v>2068</v>
      </c>
      <c r="B2038">
        <v>2000</v>
      </c>
      <c r="C2038" t="s">
        <v>9</v>
      </c>
      <c r="D2038">
        <v>22</v>
      </c>
      <c r="E2038" s="7">
        <f t="shared" si="62"/>
        <v>36729</v>
      </c>
      <c r="F2038" s="7" t="str">
        <f t="shared" si="63"/>
        <v>22Years</v>
      </c>
      <c r="G2038">
        <v>0</v>
      </c>
      <c r="H2038" s="14">
        <v>31234.560000000001</v>
      </c>
      <c r="I2038" t="s">
        <v>15</v>
      </c>
      <c r="J2038" t="s">
        <v>15</v>
      </c>
      <c r="K2038" t="s">
        <v>41</v>
      </c>
    </row>
    <row r="2039" spans="1:11" ht="14.5" customHeight="1" x14ac:dyDescent="0.35">
      <c r="A2039" t="s">
        <v>2069</v>
      </c>
      <c r="B2039">
        <v>1968</v>
      </c>
      <c r="C2039" t="s">
        <v>9</v>
      </c>
      <c r="D2039">
        <v>9</v>
      </c>
      <c r="E2039" s="7">
        <f t="shared" si="62"/>
        <v>25028</v>
      </c>
      <c r="F2039" s="7" t="str">
        <f t="shared" si="63"/>
        <v>54Years</v>
      </c>
      <c r="G2039">
        <v>0</v>
      </c>
      <c r="H2039" s="14">
        <v>31322.53</v>
      </c>
      <c r="I2039" t="s">
        <v>10</v>
      </c>
      <c r="J2039" t="s">
        <v>15</v>
      </c>
      <c r="K2039" t="s">
        <v>41</v>
      </c>
    </row>
    <row r="2040" spans="1:11" ht="14.5" customHeight="1" x14ac:dyDescent="0.35">
      <c r="A2040" t="s">
        <v>2070</v>
      </c>
      <c r="B2040">
        <v>1995</v>
      </c>
      <c r="C2040" t="s">
        <v>19</v>
      </c>
      <c r="D2040">
        <v>27</v>
      </c>
      <c r="E2040" s="7">
        <f t="shared" si="62"/>
        <v>34969</v>
      </c>
      <c r="F2040" s="7" t="str">
        <f t="shared" si="63"/>
        <v>27Years</v>
      </c>
      <c r="G2040">
        <v>0</v>
      </c>
      <c r="H2040" s="14">
        <v>31328.27</v>
      </c>
      <c r="I2040" t="s">
        <v>10</v>
      </c>
      <c r="J2040" t="s">
        <v>10</v>
      </c>
      <c r="K2040" t="s">
        <v>41</v>
      </c>
    </row>
    <row r="2041" spans="1:11" ht="14.5" customHeight="1" x14ac:dyDescent="0.35">
      <c r="A2041" t="s">
        <v>2071</v>
      </c>
      <c r="B2041">
        <v>1974</v>
      </c>
      <c r="C2041" t="s">
        <v>36</v>
      </c>
      <c r="D2041">
        <v>8</v>
      </c>
      <c r="E2041" s="7">
        <f t="shared" si="62"/>
        <v>27310</v>
      </c>
      <c r="F2041" s="7" t="str">
        <f t="shared" si="63"/>
        <v>48Years</v>
      </c>
      <c r="G2041">
        <v>0</v>
      </c>
      <c r="H2041" s="14">
        <v>31368.81</v>
      </c>
      <c r="I2041" t="s">
        <v>10</v>
      </c>
      <c r="J2041" t="s">
        <v>11</v>
      </c>
      <c r="K2041" t="s">
        <v>41</v>
      </c>
    </row>
    <row r="2042" spans="1:11" ht="14.5" customHeight="1" x14ac:dyDescent="0.35">
      <c r="A2042" t="s">
        <v>2072</v>
      </c>
      <c r="B2042">
        <v>1975</v>
      </c>
      <c r="C2042" t="s">
        <v>36</v>
      </c>
      <c r="D2042">
        <v>29</v>
      </c>
      <c r="E2042" s="7">
        <f t="shared" si="62"/>
        <v>27696</v>
      </c>
      <c r="F2042" s="7" t="str">
        <f t="shared" si="63"/>
        <v>47Years</v>
      </c>
      <c r="G2042">
        <v>1</v>
      </c>
      <c r="H2042" s="14">
        <v>31591.82</v>
      </c>
      <c r="I2042" t="s">
        <v>10</v>
      </c>
      <c r="J2042" t="s">
        <v>15</v>
      </c>
      <c r="K2042" t="s">
        <v>41</v>
      </c>
    </row>
    <row r="2043" spans="1:11" ht="14.5" customHeight="1" x14ac:dyDescent="0.35">
      <c r="A2043" t="s">
        <v>2073</v>
      </c>
      <c r="B2043">
        <v>1960</v>
      </c>
      <c r="C2043" t="s">
        <v>29</v>
      </c>
      <c r="D2043">
        <v>13</v>
      </c>
      <c r="E2043" s="7">
        <f t="shared" si="62"/>
        <v>22263</v>
      </c>
      <c r="F2043" s="7" t="str">
        <f t="shared" si="63"/>
        <v>62Years</v>
      </c>
      <c r="G2043">
        <v>1</v>
      </c>
      <c r="H2043" s="14">
        <v>31620</v>
      </c>
      <c r="I2043" t="s">
        <v>10</v>
      </c>
      <c r="J2043" t="s">
        <v>15</v>
      </c>
      <c r="K2043" t="s">
        <v>246</v>
      </c>
    </row>
    <row r="2044" spans="1:11" ht="14.5" customHeight="1" x14ac:dyDescent="0.35">
      <c r="A2044" t="s">
        <v>2074</v>
      </c>
      <c r="B2044">
        <v>1977</v>
      </c>
      <c r="C2044" t="s">
        <v>36</v>
      </c>
      <c r="D2044">
        <v>14</v>
      </c>
      <c r="E2044" s="7">
        <f t="shared" si="62"/>
        <v>28412</v>
      </c>
      <c r="F2044" s="7" t="str">
        <f t="shared" si="63"/>
        <v>45Years</v>
      </c>
      <c r="G2044">
        <v>2</v>
      </c>
      <c r="H2044" s="14">
        <v>31736.7</v>
      </c>
      <c r="I2044" t="s">
        <v>10</v>
      </c>
      <c r="J2044" t="s">
        <v>10</v>
      </c>
      <c r="K2044" t="s">
        <v>22</v>
      </c>
    </row>
    <row r="2045" spans="1:11" ht="14.5" customHeight="1" x14ac:dyDescent="0.35">
      <c r="A2045" t="s">
        <v>2075</v>
      </c>
      <c r="B2045">
        <v>1984</v>
      </c>
      <c r="C2045" t="s">
        <v>19</v>
      </c>
      <c r="D2045">
        <v>10</v>
      </c>
      <c r="E2045" s="7">
        <f t="shared" si="62"/>
        <v>30935</v>
      </c>
      <c r="F2045" s="7" t="str">
        <f t="shared" si="63"/>
        <v>38Years</v>
      </c>
      <c r="G2045">
        <v>3</v>
      </c>
      <c r="H2045" s="14">
        <v>31743.919999999998</v>
      </c>
      <c r="I2045" t="s">
        <v>10</v>
      </c>
      <c r="J2045" t="s">
        <v>15</v>
      </c>
      <c r="K2045" t="s">
        <v>41</v>
      </c>
    </row>
    <row r="2046" spans="1:11" ht="14.5" customHeight="1" x14ac:dyDescent="0.35">
      <c r="A2046" t="s">
        <v>2076</v>
      </c>
      <c r="B2046">
        <v>1975</v>
      </c>
      <c r="C2046" t="s">
        <v>19</v>
      </c>
      <c r="D2046">
        <v>25</v>
      </c>
      <c r="E2046" s="7">
        <f t="shared" si="62"/>
        <v>27662</v>
      </c>
      <c r="F2046" s="7" t="str">
        <f t="shared" si="63"/>
        <v>47Years</v>
      </c>
      <c r="G2046">
        <v>1</v>
      </c>
      <c r="H2046" s="14">
        <v>31897.1</v>
      </c>
      <c r="I2046" t="s">
        <v>10</v>
      </c>
      <c r="J2046" t="s">
        <v>11</v>
      </c>
      <c r="K2046" t="s">
        <v>41</v>
      </c>
    </row>
    <row r="2047" spans="1:11" ht="14.5" customHeight="1" x14ac:dyDescent="0.35">
      <c r="A2047" t="s">
        <v>2077</v>
      </c>
      <c r="B2047">
        <v>1972</v>
      </c>
      <c r="C2047" t="s">
        <v>19</v>
      </c>
      <c r="D2047">
        <v>21</v>
      </c>
      <c r="E2047" s="7">
        <f t="shared" si="62"/>
        <v>26563</v>
      </c>
      <c r="F2047" s="7" t="str">
        <f t="shared" si="63"/>
        <v>50Years</v>
      </c>
      <c r="G2047">
        <v>0</v>
      </c>
      <c r="H2047" s="14">
        <v>31980.89</v>
      </c>
      <c r="I2047" t="s">
        <v>10</v>
      </c>
      <c r="J2047" t="s">
        <v>15</v>
      </c>
      <c r="K2047" t="s">
        <v>41</v>
      </c>
    </row>
    <row r="2048" spans="1:11" ht="14.5" customHeight="1" x14ac:dyDescent="0.35">
      <c r="A2048" t="s">
        <v>2078</v>
      </c>
      <c r="B2048">
        <v>1993</v>
      </c>
      <c r="C2048" t="s">
        <v>19</v>
      </c>
      <c r="D2048">
        <v>13</v>
      </c>
      <c r="E2048" s="7">
        <f t="shared" si="62"/>
        <v>34225</v>
      </c>
      <c r="F2048" s="7" t="str">
        <f t="shared" si="63"/>
        <v>29Years</v>
      </c>
      <c r="G2048">
        <v>0</v>
      </c>
      <c r="H2048" s="14">
        <v>32086.21</v>
      </c>
      <c r="I2048" t="s">
        <v>15</v>
      </c>
      <c r="J2048" t="s">
        <v>11</v>
      </c>
      <c r="K2048" t="s">
        <v>41</v>
      </c>
    </row>
    <row r="2049" spans="1:11" ht="14.5" customHeight="1" x14ac:dyDescent="0.35">
      <c r="A2049" t="s">
        <v>2079</v>
      </c>
      <c r="B2049">
        <v>1978</v>
      </c>
      <c r="C2049" t="s">
        <v>14</v>
      </c>
      <c r="D2049">
        <v>10</v>
      </c>
      <c r="E2049" s="7">
        <f t="shared" si="62"/>
        <v>28804</v>
      </c>
      <c r="F2049" s="7" t="str">
        <f t="shared" si="63"/>
        <v>44Years</v>
      </c>
      <c r="G2049">
        <v>2</v>
      </c>
      <c r="H2049" s="14">
        <v>32108.66</v>
      </c>
      <c r="I2049" t="s">
        <v>15</v>
      </c>
      <c r="J2049" t="s">
        <v>11</v>
      </c>
      <c r="K2049" t="s">
        <v>355</v>
      </c>
    </row>
    <row r="2050" spans="1:11" ht="14.5" customHeight="1" x14ac:dyDescent="0.35">
      <c r="A2050" t="s">
        <v>2080</v>
      </c>
      <c r="B2050">
        <v>1969</v>
      </c>
      <c r="C2050" t="s">
        <v>19</v>
      </c>
      <c r="D2050">
        <v>11</v>
      </c>
      <c r="E2050" s="7">
        <f t="shared" si="62"/>
        <v>25457</v>
      </c>
      <c r="F2050" s="7" t="str">
        <f t="shared" si="63"/>
        <v>53Years</v>
      </c>
      <c r="G2050">
        <v>0</v>
      </c>
      <c r="H2050" s="14">
        <v>32192.76</v>
      </c>
      <c r="I2050" t="s">
        <v>15</v>
      </c>
      <c r="J2050" t="s">
        <v>10</v>
      </c>
      <c r="K2050" t="s">
        <v>41</v>
      </c>
    </row>
    <row r="2051" spans="1:11" ht="14.5" customHeight="1" x14ac:dyDescent="0.35">
      <c r="A2051" t="s">
        <v>2081</v>
      </c>
      <c r="B2051">
        <v>1994</v>
      </c>
      <c r="C2051" t="s">
        <v>19</v>
      </c>
      <c r="D2051">
        <v>8</v>
      </c>
      <c r="E2051" s="7">
        <f t="shared" ref="E2051:E2114" si="64">DATE(B2051,MONTH(1&amp;C2051),D2051)</f>
        <v>34585</v>
      </c>
      <c r="F2051" s="7" t="str">
        <f t="shared" ref="F2051:F2114" si="65">DATEDIF(E2051, "2023-6-8", "Y") &amp; "Years"</f>
        <v>28Years</v>
      </c>
      <c r="G2051">
        <v>0</v>
      </c>
      <c r="H2051" s="14">
        <v>32222.81</v>
      </c>
      <c r="I2051" t="s">
        <v>10</v>
      </c>
      <c r="J2051" t="s">
        <v>15</v>
      </c>
      <c r="K2051" t="s">
        <v>41</v>
      </c>
    </row>
    <row r="2052" spans="1:11" ht="14.5" customHeight="1" x14ac:dyDescent="0.35">
      <c r="A2052" t="s">
        <v>2082</v>
      </c>
      <c r="B2052">
        <v>1975</v>
      </c>
      <c r="C2052" t="s">
        <v>29</v>
      </c>
      <c r="D2052">
        <v>17</v>
      </c>
      <c r="E2052" s="7">
        <f t="shared" si="64"/>
        <v>27745</v>
      </c>
      <c r="F2052" s="7" t="str">
        <f t="shared" si="65"/>
        <v>47Years</v>
      </c>
      <c r="G2052">
        <v>1</v>
      </c>
      <c r="H2052" s="14">
        <v>32259.96</v>
      </c>
      <c r="I2052" t="s">
        <v>10</v>
      </c>
      <c r="J2052" t="s">
        <v>11</v>
      </c>
      <c r="K2052" t="s">
        <v>22</v>
      </c>
    </row>
    <row r="2053" spans="1:11" ht="14.5" customHeight="1" x14ac:dyDescent="0.35">
      <c r="A2053" t="s">
        <v>2083</v>
      </c>
      <c r="B2053">
        <v>1986</v>
      </c>
      <c r="C2053" t="s">
        <v>29</v>
      </c>
      <c r="D2053">
        <v>2</v>
      </c>
      <c r="E2053" s="7">
        <f t="shared" si="64"/>
        <v>31748</v>
      </c>
      <c r="F2053" s="7" t="str">
        <f t="shared" si="65"/>
        <v>36Years</v>
      </c>
      <c r="G2053">
        <v>3</v>
      </c>
      <c r="H2053" s="14">
        <v>32288.49</v>
      </c>
      <c r="I2053" t="s">
        <v>10</v>
      </c>
      <c r="J2053" t="s">
        <v>10</v>
      </c>
      <c r="K2053" t="s">
        <v>41</v>
      </c>
    </row>
    <row r="2054" spans="1:11" ht="14.5" customHeight="1" x14ac:dyDescent="0.35">
      <c r="A2054" t="s">
        <v>2084</v>
      </c>
      <c r="B2054">
        <v>1972</v>
      </c>
      <c r="C2054" t="s">
        <v>36</v>
      </c>
      <c r="D2054">
        <v>19</v>
      </c>
      <c r="E2054" s="7">
        <f t="shared" si="64"/>
        <v>26591</v>
      </c>
      <c r="F2054" s="7" t="str">
        <f t="shared" si="65"/>
        <v>50Years</v>
      </c>
      <c r="G2054">
        <v>0</v>
      </c>
      <c r="H2054" s="14">
        <v>32428.63</v>
      </c>
      <c r="I2054" t="s">
        <v>10</v>
      </c>
      <c r="J2054" t="s">
        <v>10</v>
      </c>
      <c r="K2054" t="s">
        <v>41</v>
      </c>
    </row>
    <row r="2055" spans="1:11" ht="14.5" customHeight="1" x14ac:dyDescent="0.35">
      <c r="A2055" t="s">
        <v>2085</v>
      </c>
      <c r="B2055">
        <v>1976</v>
      </c>
      <c r="C2055" t="s">
        <v>34</v>
      </c>
      <c r="D2055">
        <v>9</v>
      </c>
      <c r="E2055" s="7">
        <f t="shared" si="64"/>
        <v>27981</v>
      </c>
      <c r="F2055" s="7" t="str">
        <f t="shared" si="65"/>
        <v>46Years</v>
      </c>
      <c r="G2055">
        <v>2</v>
      </c>
      <c r="H2055" s="14">
        <v>32430.22</v>
      </c>
      <c r="I2055" t="s">
        <v>10</v>
      </c>
      <c r="J2055" t="s">
        <v>11</v>
      </c>
      <c r="K2055" t="s">
        <v>41</v>
      </c>
    </row>
    <row r="2056" spans="1:11" ht="14.5" customHeight="1" x14ac:dyDescent="0.35">
      <c r="A2056" t="s">
        <v>2086</v>
      </c>
      <c r="B2056">
        <v>1981</v>
      </c>
      <c r="C2056" t="s">
        <v>19</v>
      </c>
      <c r="D2056">
        <v>27</v>
      </c>
      <c r="E2056" s="7">
        <f t="shared" si="64"/>
        <v>29856</v>
      </c>
      <c r="F2056" s="7" t="str">
        <f t="shared" si="65"/>
        <v>41Years</v>
      </c>
      <c r="G2056">
        <v>1</v>
      </c>
      <c r="H2056" s="14">
        <v>32462.35</v>
      </c>
      <c r="I2056" t="s">
        <v>10</v>
      </c>
      <c r="J2056" t="s">
        <v>10</v>
      </c>
      <c r="K2056" t="s">
        <v>41</v>
      </c>
    </row>
    <row r="2057" spans="1:11" ht="14.5" customHeight="1" x14ac:dyDescent="0.35">
      <c r="A2057" t="s">
        <v>2087</v>
      </c>
      <c r="B2057">
        <v>1976</v>
      </c>
      <c r="C2057" t="s">
        <v>19</v>
      </c>
      <c r="D2057">
        <v>19</v>
      </c>
      <c r="E2057" s="7">
        <f t="shared" si="64"/>
        <v>28022</v>
      </c>
      <c r="F2057" s="7" t="str">
        <f t="shared" si="65"/>
        <v>46Years</v>
      </c>
      <c r="G2057">
        <v>2</v>
      </c>
      <c r="H2057" s="14">
        <v>32485.46</v>
      </c>
      <c r="I2057" t="s">
        <v>10</v>
      </c>
      <c r="J2057" t="s">
        <v>15</v>
      </c>
      <c r="K2057" t="s">
        <v>41</v>
      </c>
    </row>
    <row r="2058" spans="1:11" ht="14.5" customHeight="1" x14ac:dyDescent="0.35">
      <c r="A2058" t="s">
        <v>2088</v>
      </c>
      <c r="B2058">
        <v>2003</v>
      </c>
      <c r="C2058" t="s">
        <v>36</v>
      </c>
      <c r="D2058">
        <v>8</v>
      </c>
      <c r="E2058" s="7">
        <f t="shared" si="64"/>
        <v>37902</v>
      </c>
      <c r="F2058" s="7" t="str">
        <f t="shared" si="65"/>
        <v>19Years</v>
      </c>
      <c r="G2058">
        <v>0</v>
      </c>
      <c r="H2058" s="14">
        <v>32548.34</v>
      </c>
      <c r="I2058" t="s">
        <v>15</v>
      </c>
      <c r="J2058" t="s">
        <v>10</v>
      </c>
      <c r="K2058" t="s">
        <v>12</v>
      </c>
    </row>
    <row r="2059" spans="1:11" ht="14.5" customHeight="1" x14ac:dyDescent="0.35">
      <c r="A2059" t="s">
        <v>2089</v>
      </c>
      <c r="B2059">
        <v>1990</v>
      </c>
      <c r="C2059" t="s">
        <v>9</v>
      </c>
      <c r="D2059">
        <v>13</v>
      </c>
      <c r="E2059" s="7">
        <f t="shared" si="64"/>
        <v>33067</v>
      </c>
      <c r="F2059" s="7" t="str">
        <f t="shared" si="65"/>
        <v>32Years</v>
      </c>
      <c r="G2059">
        <v>3</v>
      </c>
      <c r="H2059" s="14">
        <v>32672.11</v>
      </c>
      <c r="I2059" t="s">
        <v>15</v>
      </c>
      <c r="J2059" t="s">
        <v>15</v>
      </c>
      <c r="K2059" t="s">
        <v>41</v>
      </c>
    </row>
    <row r="2060" spans="1:11" ht="14.5" customHeight="1" x14ac:dyDescent="0.35">
      <c r="A2060" t="s">
        <v>2090</v>
      </c>
      <c r="B2060">
        <v>1968</v>
      </c>
      <c r="C2060" t="s">
        <v>14</v>
      </c>
      <c r="D2060">
        <v>1</v>
      </c>
      <c r="E2060" s="7">
        <f t="shared" si="64"/>
        <v>25143</v>
      </c>
      <c r="F2060" s="7" t="str">
        <f t="shared" si="65"/>
        <v>54Years</v>
      </c>
      <c r="G2060">
        <v>0</v>
      </c>
      <c r="H2060" s="14">
        <v>32686.080000000002</v>
      </c>
      <c r="I2060" t="s">
        <v>10</v>
      </c>
      <c r="J2060" t="s">
        <v>11</v>
      </c>
      <c r="K2060" t="s">
        <v>41</v>
      </c>
    </row>
    <row r="2061" spans="1:11" ht="14.5" customHeight="1" x14ac:dyDescent="0.35">
      <c r="A2061" t="s">
        <v>2091</v>
      </c>
      <c r="B2061">
        <v>1990</v>
      </c>
      <c r="C2061" t="s">
        <v>19</v>
      </c>
      <c r="D2061">
        <v>30</v>
      </c>
      <c r="E2061" s="7">
        <f t="shared" si="64"/>
        <v>33146</v>
      </c>
      <c r="F2061" s="7" t="str">
        <f t="shared" si="65"/>
        <v>32Years</v>
      </c>
      <c r="G2061">
        <v>3</v>
      </c>
      <c r="H2061" s="14">
        <v>32716.2</v>
      </c>
      <c r="I2061" t="s">
        <v>15</v>
      </c>
      <c r="J2061" t="s">
        <v>10</v>
      </c>
      <c r="K2061" t="s">
        <v>41</v>
      </c>
    </row>
    <row r="2062" spans="1:11" ht="14.5" customHeight="1" x14ac:dyDescent="0.35">
      <c r="A2062" t="s">
        <v>2092</v>
      </c>
      <c r="B2062">
        <v>1990</v>
      </c>
      <c r="C2062" t="s">
        <v>9</v>
      </c>
      <c r="D2062">
        <v>9</v>
      </c>
      <c r="E2062" s="7">
        <f t="shared" si="64"/>
        <v>33063</v>
      </c>
      <c r="F2062" s="7" t="str">
        <f t="shared" si="65"/>
        <v>32Years</v>
      </c>
      <c r="G2062">
        <v>2</v>
      </c>
      <c r="H2062" s="14">
        <v>32734.19</v>
      </c>
      <c r="I2062" t="s">
        <v>10</v>
      </c>
      <c r="J2062" t="s">
        <v>15</v>
      </c>
      <c r="K2062" t="s">
        <v>22</v>
      </c>
    </row>
    <row r="2063" spans="1:11" ht="14.5" customHeight="1" x14ac:dyDescent="0.35">
      <c r="A2063" t="s">
        <v>2093</v>
      </c>
      <c r="B2063">
        <v>1974</v>
      </c>
      <c r="C2063" t="s">
        <v>29</v>
      </c>
      <c r="D2063">
        <v>6</v>
      </c>
      <c r="E2063" s="7">
        <f t="shared" si="64"/>
        <v>27369</v>
      </c>
      <c r="F2063" s="7" t="str">
        <f t="shared" si="65"/>
        <v>48Years</v>
      </c>
      <c r="G2063">
        <v>0</v>
      </c>
      <c r="H2063" s="14">
        <v>32760.48</v>
      </c>
      <c r="I2063" t="s">
        <v>15</v>
      </c>
      <c r="J2063" t="s">
        <v>15</v>
      </c>
      <c r="K2063" t="s">
        <v>41</v>
      </c>
    </row>
    <row r="2064" spans="1:11" ht="14.5" customHeight="1" x14ac:dyDescent="0.35">
      <c r="A2064" t="s">
        <v>2094</v>
      </c>
      <c r="B2064">
        <v>1972</v>
      </c>
      <c r="C2064" t="s">
        <v>14</v>
      </c>
      <c r="D2064">
        <v>7</v>
      </c>
      <c r="E2064" s="7">
        <f t="shared" si="64"/>
        <v>26610</v>
      </c>
      <c r="F2064" s="7" t="str">
        <f t="shared" si="65"/>
        <v>50Years</v>
      </c>
      <c r="G2064">
        <v>0</v>
      </c>
      <c r="H2064" s="14">
        <v>32765.33</v>
      </c>
      <c r="I2064" t="s">
        <v>10</v>
      </c>
      <c r="J2064" t="s">
        <v>10</v>
      </c>
      <c r="K2064" t="s">
        <v>22</v>
      </c>
    </row>
    <row r="2065" spans="1:11" ht="14.5" customHeight="1" x14ac:dyDescent="0.35">
      <c r="A2065" t="s">
        <v>2095</v>
      </c>
      <c r="B2065">
        <v>1980</v>
      </c>
      <c r="C2065" t="s">
        <v>29</v>
      </c>
      <c r="D2065">
        <v>12</v>
      </c>
      <c r="E2065" s="7">
        <f t="shared" si="64"/>
        <v>29567</v>
      </c>
      <c r="F2065" s="7" t="str">
        <f t="shared" si="65"/>
        <v>42Years</v>
      </c>
      <c r="G2065">
        <v>3</v>
      </c>
      <c r="H2065" s="14">
        <v>32787.46</v>
      </c>
      <c r="I2065" t="s">
        <v>15</v>
      </c>
      <c r="J2065" t="s">
        <v>11</v>
      </c>
      <c r="K2065" t="s">
        <v>22</v>
      </c>
    </row>
    <row r="2066" spans="1:11" ht="14.5" customHeight="1" x14ac:dyDescent="0.35">
      <c r="A2066" t="s">
        <v>2096</v>
      </c>
      <c r="B2066">
        <v>1995</v>
      </c>
      <c r="C2066" t="s">
        <v>29</v>
      </c>
      <c r="D2066">
        <v>4</v>
      </c>
      <c r="E2066" s="7">
        <f t="shared" si="64"/>
        <v>35037</v>
      </c>
      <c r="F2066" s="7" t="str">
        <f t="shared" si="65"/>
        <v>27Years</v>
      </c>
      <c r="G2066">
        <v>0</v>
      </c>
      <c r="H2066" s="14">
        <v>32827.51</v>
      </c>
      <c r="I2066" t="s">
        <v>15</v>
      </c>
      <c r="J2066" t="s">
        <v>10</v>
      </c>
      <c r="K2066" t="s">
        <v>41</v>
      </c>
    </row>
    <row r="2067" spans="1:11" ht="14.5" customHeight="1" x14ac:dyDescent="0.35">
      <c r="A2067" t="s">
        <v>2097</v>
      </c>
      <c r="B2067">
        <v>1981</v>
      </c>
      <c r="C2067" t="s">
        <v>14</v>
      </c>
      <c r="D2067">
        <v>17</v>
      </c>
      <c r="E2067" s="7">
        <f t="shared" si="64"/>
        <v>29907</v>
      </c>
      <c r="F2067" s="7" t="str">
        <f t="shared" si="65"/>
        <v>41Years</v>
      </c>
      <c r="G2067">
        <v>1</v>
      </c>
      <c r="H2067" s="14">
        <v>32906.69</v>
      </c>
      <c r="I2067" t="s">
        <v>10</v>
      </c>
      <c r="J2067" t="s">
        <v>11</v>
      </c>
      <c r="K2067" t="s">
        <v>41</v>
      </c>
    </row>
    <row r="2068" spans="1:11" ht="14.5" customHeight="1" x14ac:dyDescent="0.35">
      <c r="A2068" t="s">
        <v>2098</v>
      </c>
      <c r="B2068">
        <v>1971</v>
      </c>
      <c r="C2068" t="s">
        <v>34</v>
      </c>
      <c r="D2068">
        <v>24</v>
      </c>
      <c r="E2068" s="7">
        <f t="shared" si="64"/>
        <v>26169</v>
      </c>
      <c r="F2068" s="7" t="str">
        <f t="shared" si="65"/>
        <v>51Years</v>
      </c>
      <c r="G2068">
        <v>0</v>
      </c>
      <c r="H2068" s="14">
        <v>32947.629999999997</v>
      </c>
      <c r="I2068" t="s">
        <v>10</v>
      </c>
      <c r="J2068" t="s">
        <v>15</v>
      </c>
      <c r="K2068" t="s">
        <v>41</v>
      </c>
    </row>
    <row r="2069" spans="1:11" ht="14.5" customHeight="1" x14ac:dyDescent="0.35">
      <c r="A2069" t="s">
        <v>2099</v>
      </c>
      <c r="B2069">
        <v>1995</v>
      </c>
      <c r="C2069" t="s">
        <v>9</v>
      </c>
      <c r="D2069">
        <v>8</v>
      </c>
      <c r="E2069" s="7">
        <f t="shared" si="64"/>
        <v>34888</v>
      </c>
      <c r="F2069" s="7" t="str">
        <f t="shared" si="65"/>
        <v>27Years</v>
      </c>
      <c r="G2069">
        <v>0</v>
      </c>
      <c r="H2069" s="14">
        <v>33017.46</v>
      </c>
      <c r="I2069" t="s">
        <v>15</v>
      </c>
      <c r="J2069" t="s">
        <v>15</v>
      </c>
      <c r="K2069" t="s">
        <v>41</v>
      </c>
    </row>
    <row r="2070" spans="1:11" ht="14.5" customHeight="1" x14ac:dyDescent="0.35">
      <c r="A2070" t="s">
        <v>2100</v>
      </c>
      <c r="B2070">
        <v>1967</v>
      </c>
      <c r="C2070" t="s">
        <v>9</v>
      </c>
      <c r="D2070">
        <v>10</v>
      </c>
      <c r="E2070" s="7">
        <f t="shared" si="64"/>
        <v>24663</v>
      </c>
      <c r="F2070" s="7" t="str">
        <f t="shared" si="65"/>
        <v>55Years</v>
      </c>
      <c r="G2070">
        <v>0</v>
      </c>
      <c r="H2070" s="14">
        <v>33025.32</v>
      </c>
      <c r="I2070" t="s">
        <v>10</v>
      </c>
      <c r="J2070" t="s">
        <v>11</v>
      </c>
      <c r="K2070" t="s">
        <v>41</v>
      </c>
    </row>
    <row r="2071" spans="1:11" ht="14.5" customHeight="1" x14ac:dyDescent="0.35">
      <c r="A2071" t="s">
        <v>2101</v>
      </c>
      <c r="B2071">
        <v>1994</v>
      </c>
      <c r="C2071" t="s">
        <v>9</v>
      </c>
      <c r="D2071">
        <v>28</v>
      </c>
      <c r="E2071" s="7">
        <f t="shared" si="64"/>
        <v>34543</v>
      </c>
      <c r="F2071" s="7" t="str">
        <f t="shared" si="65"/>
        <v>28Years</v>
      </c>
      <c r="G2071">
        <v>0</v>
      </c>
      <c r="H2071" s="14">
        <v>33057.230000000003</v>
      </c>
      <c r="I2071" t="s">
        <v>15</v>
      </c>
      <c r="J2071" t="s">
        <v>10</v>
      </c>
      <c r="K2071" t="s">
        <v>41</v>
      </c>
    </row>
    <row r="2072" spans="1:11" ht="14.5" customHeight="1" x14ac:dyDescent="0.35">
      <c r="A2072" t="s">
        <v>2102</v>
      </c>
      <c r="B2072">
        <v>1962</v>
      </c>
      <c r="C2072" t="s">
        <v>9</v>
      </c>
      <c r="D2072">
        <v>1</v>
      </c>
      <c r="E2072" s="7">
        <f t="shared" si="64"/>
        <v>22828</v>
      </c>
      <c r="F2072" s="7" t="str">
        <f t="shared" si="65"/>
        <v>60Years</v>
      </c>
      <c r="G2072">
        <v>0</v>
      </c>
      <c r="H2072" s="14">
        <v>33074.94</v>
      </c>
      <c r="I2072" t="s">
        <v>15</v>
      </c>
      <c r="J2072" t="s">
        <v>10</v>
      </c>
      <c r="K2072" t="s">
        <v>41</v>
      </c>
    </row>
    <row r="2073" spans="1:11" ht="14.5" customHeight="1" x14ac:dyDescent="0.35">
      <c r="A2073" t="s">
        <v>2103</v>
      </c>
      <c r="B2073">
        <v>1969</v>
      </c>
      <c r="C2073" t="s">
        <v>36</v>
      </c>
      <c r="D2073">
        <v>30</v>
      </c>
      <c r="E2073" s="7">
        <f t="shared" si="64"/>
        <v>25506</v>
      </c>
      <c r="F2073" s="7" t="str">
        <f t="shared" si="65"/>
        <v>53Years</v>
      </c>
      <c r="G2073">
        <v>0</v>
      </c>
      <c r="H2073" s="14">
        <v>33090.660000000003</v>
      </c>
      <c r="I2073" t="s">
        <v>10</v>
      </c>
      <c r="J2073" t="s">
        <v>10</v>
      </c>
      <c r="K2073" t="s">
        <v>41</v>
      </c>
    </row>
    <row r="2074" spans="1:11" ht="14.5" customHeight="1" x14ac:dyDescent="0.35">
      <c r="A2074" t="s">
        <v>2104</v>
      </c>
      <c r="B2074">
        <v>1985</v>
      </c>
      <c r="C2074" t="s">
        <v>9</v>
      </c>
      <c r="D2074">
        <v>15</v>
      </c>
      <c r="E2074" s="7">
        <f t="shared" si="64"/>
        <v>31243</v>
      </c>
      <c r="F2074" s="7" t="str">
        <f t="shared" si="65"/>
        <v>37Years</v>
      </c>
      <c r="G2074">
        <v>3</v>
      </c>
      <c r="H2074" s="14">
        <v>33121</v>
      </c>
      <c r="I2074" t="s">
        <v>10</v>
      </c>
      <c r="J2074" t="s">
        <v>15</v>
      </c>
      <c r="K2074" t="s">
        <v>41</v>
      </c>
    </row>
    <row r="2075" spans="1:11" ht="14.5" customHeight="1" x14ac:dyDescent="0.35">
      <c r="A2075" t="s">
        <v>2105</v>
      </c>
      <c r="B2075">
        <v>1990</v>
      </c>
      <c r="C2075" t="s">
        <v>36</v>
      </c>
      <c r="D2075">
        <v>12</v>
      </c>
      <c r="E2075" s="7">
        <f t="shared" si="64"/>
        <v>33158</v>
      </c>
      <c r="F2075" s="7" t="str">
        <f t="shared" si="65"/>
        <v>32Years</v>
      </c>
      <c r="G2075">
        <v>3</v>
      </c>
      <c r="H2075" s="14">
        <v>33292.83</v>
      </c>
      <c r="I2075" t="s">
        <v>10</v>
      </c>
      <c r="J2075" t="s">
        <v>15</v>
      </c>
      <c r="K2075" t="s">
        <v>41</v>
      </c>
    </row>
    <row r="2076" spans="1:11" ht="14.5" customHeight="1" x14ac:dyDescent="0.35">
      <c r="A2076" t="s">
        <v>2106</v>
      </c>
      <c r="B2076">
        <v>2003</v>
      </c>
      <c r="C2076" t="s">
        <v>14</v>
      </c>
      <c r="D2076">
        <v>28</v>
      </c>
      <c r="E2076" s="7">
        <f t="shared" si="64"/>
        <v>37953</v>
      </c>
      <c r="F2076" s="7" t="str">
        <f t="shared" si="65"/>
        <v>19Years</v>
      </c>
      <c r="G2076">
        <v>0</v>
      </c>
      <c r="H2076" s="14">
        <v>33307.550000000003</v>
      </c>
      <c r="I2076" t="s">
        <v>10</v>
      </c>
      <c r="J2076" t="s">
        <v>11</v>
      </c>
      <c r="K2076" t="s">
        <v>22</v>
      </c>
    </row>
    <row r="2077" spans="1:11" ht="14.5" customHeight="1" x14ac:dyDescent="0.35">
      <c r="A2077" t="s">
        <v>2107</v>
      </c>
      <c r="B2077">
        <v>1972</v>
      </c>
      <c r="C2077" t="s">
        <v>19</v>
      </c>
      <c r="D2077">
        <v>5</v>
      </c>
      <c r="E2077" s="7">
        <f t="shared" si="64"/>
        <v>26547</v>
      </c>
      <c r="F2077" s="7" t="str">
        <f t="shared" si="65"/>
        <v>50Years</v>
      </c>
      <c r="G2077">
        <v>0</v>
      </c>
      <c r="H2077" s="14">
        <v>33344.449999999997</v>
      </c>
      <c r="I2077" t="s">
        <v>10</v>
      </c>
      <c r="J2077" t="s">
        <v>11</v>
      </c>
      <c r="K2077" t="s">
        <v>41</v>
      </c>
    </row>
    <row r="2078" spans="1:11" ht="14.5" customHeight="1" x14ac:dyDescent="0.35">
      <c r="A2078" t="s">
        <v>2108</v>
      </c>
      <c r="B2078">
        <v>1985</v>
      </c>
      <c r="C2078" t="s">
        <v>29</v>
      </c>
      <c r="D2078">
        <v>7</v>
      </c>
      <c r="E2078" s="7">
        <f t="shared" si="64"/>
        <v>31388</v>
      </c>
      <c r="F2078" s="7" t="str">
        <f t="shared" si="65"/>
        <v>37Years</v>
      </c>
      <c r="G2078">
        <v>3</v>
      </c>
      <c r="H2078" s="14">
        <v>33450.99</v>
      </c>
      <c r="I2078" t="s">
        <v>10</v>
      </c>
      <c r="J2078" t="s">
        <v>10</v>
      </c>
      <c r="K2078" t="s">
        <v>41</v>
      </c>
    </row>
    <row r="2079" spans="1:11" ht="14.5" customHeight="1" x14ac:dyDescent="0.35">
      <c r="A2079" t="s">
        <v>2109</v>
      </c>
      <c r="B2079">
        <v>1970</v>
      </c>
      <c r="C2079" t="s">
        <v>17</v>
      </c>
      <c r="D2079">
        <v>18</v>
      </c>
      <c r="E2079" s="7">
        <f t="shared" si="64"/>
        <v>25737</v>
      </c>
      <c r="F2079" s="7" t="str">
        <f t="shared" si="65"/>
        <v>52Years</v>
      </c>
      <c r="G2079">
        <v>2</v>
      </c>
      <c r="H2079" s="14">
        <v>33471.97</v>
      </c>
      <c r="I2079" t="s">
        <v>10</v>
      </c>
      <c r="J2079" t="s">
        <v>10</v>
      </c>
      <c r="K2079" t="s">
        <v>22</v>
      </c>
    </row>
    <row r="2080" spans="1:11" ht="14.5" customHeight="1" x14ac:dyDescent="0.35">
      <c r="A2080" t="s">
        <v>2110</v>
      </c>
      <c r="B2080">
        <v>2002</v>
      </c>
      <c r="C2080" t="s">
        <v>34</v>
      </c>
      <c r="D2080">
        <v>25</v>
      </c>
      <c r="E2080" s="7">
        <f t="shared" si="64"/>
        <v>37493</v>
      </c>
      <c r="F2080" s="7" t="str">
        <f t="shared" si="65"/>
        <v>20Years</v>
      </c>
      <c r="G2080">
        <v>0</v>
      </c>
      <c r="H2080" s="14">
        <v>33475.82</v>
      </c>
      <c r="I2080" t="s">
        <v>15</v>
      </c>
      <c r="J2080" t="s">
        <v>15</v>
      </c>
      <c r="K2080" t="s">
        <v>169</v>
      </c>
    </row>
    <row r="2081" spans="1:11" ht="14.5" customHeight="1" x14ac:dyDescent="0.35">
      <c r="A2081" t="s">
        <v>2111</v>
      </c>
      <c r="B2081">
        <v>1984</v>
      </c>
      <c r="C2081" t="s">
        <v>9</v>
      </c>
      <c r="D2081">
        <v>22</v>
      </c>
      <c r="E2081" s="7">
        <f t="shared" si="64"/>
        <v>30885</v>
      </c>
      <c r="F2081" s="7" t="str">
        <f t="shared" si="65"/>
        <v>38Years</v>
      </c>
      <c r="G2081">
        <v>3</v>
      </c>
      <c r="H2081" s="14">
        <v>33527.1</v>
      </c>
      <c r="I2081" t="s">
        <v>10</v>
      </c>
      <c r="J2081" t="s">
        <v>11</v>
      </c>
      <c r="K2081" t="s">
        <v>41</v>
      </c>
    </row>
    <row r="2082" spans="1:11" ht="14.5" customHeight="1" x14ac:dyDescent="0.35">
      <c r="A2082" t="s">
        <v>2112</v>
      </c>
      <c r="B2082">
        <v>2003</v>
      </c>
      <c r="C2082" t="s">
        <v>19</v>
      </c>
      <c r="D2082">
        <v>9</v>
      </c>
      <c r="E2082" s="7">
        <f t="shared" si="64"/>
        <v>37873</v>
      </c>
      <c r="F2082" s="7" t="str">
        <f t="shared" si="65"/>
        <v>19Years</v>
      </c>
      <c r="G2082">
        <v>0</v>
      </c>
      <c r="H2082" s="14">
        <v>33611.71</v>
      </c>
      <c r="I2082" t="s">
        <v>15</v>
      </c>
      <c r="J2082" t="s">
        <v>10</v>
      </c>
      <c r="K2082" t="s">
        <v>41</v>
      </c>
    </row>
    <row r="2083" spans="1:11" ht="14.5" customHeight="1" x14ac:dyDescent="0.35">
      <c r="A2083" t="s">
        <v>2113</v>
      </c>
      <c r="B2083">
        <v>1993</v>
      </c>
      <c r="C2083" t="s">
        <v>14</v>
      </c>
      <c r="D2083">
        <v>28</v>
      </c>
      <c r="E2083" s="7">
        <f t="shared" si="64"/>
        <v>34301</v>
      </c>
      <c r="F2083" s="7" t="str">
        <f t="shared" si="65"/>
        <v>29Years</v>
      </c>
      <c r="G2083">
        <v>0</v>
      </c>
      <c r="H2083" s="14">
        <v>33707.550000000003</v>
      </c>
      <c r="I2083" t="s">
        <v>10</v>
      </c>
      <c r="J2083" t="s">
        <v>10</v>
      </c>
      <c r="K2083" t="s">
        <v>41</v>
      </c>
    </row>
    <row r="2084" spans="1:11" ht="14.5" customHeight="1" x14ac:dyDescent="0.35">
      <c r="A2084" t="s">
        <v>2114</v>
      </c>
      <c r="B2084">
        <v>2004</v>
      </c>
      <c r="C2084" t="s">
        <v>14</v>
      </c>
      <c r="D2084">
        <v>1</v>
      </c>
      <c r="E2084" s="7">
        <f t="shared" si="64"/>
        <v>38292</v>
      </c>
      <c r="F2084" s="7" t="str">
        <f t="shared" si="65"/>
        <v>18Years</v>
      </c>
      <c r="G2084">
        <v>0</v>
      </c>
      <c r="H2084" s="14">
        <v>33732.69</v>
      </c>
      <c r="I2084" t="s">
        <v>15</v>
      </c>
      <c r="J2084" t="s">
        <v>15</v>
      </c>
      <c r="K2084" t="s">
        <v>355</v>
      </c>
    </row>
    <row r="2085" spans="1:11" ht="14.5" customHeight="1" x14ac:dyDescent="0.35">
      <c r="A2085" t="s">
        <v>2115</v>
      </c>
      <c r="B2085">
        <v>2003</v>
      </c>
      <c r="C2085" t="s">
        <v>19</v>
      </c>
      <c r="D2085">
        <v>12</v>
      </c>
      <c r="E2085" s="7">
        <f t="shared" si="64"/>
        <v>37876</v>
      </c>
      <c r="F2085" s="7" t="str">
        <f t="shared" si="65"/>
        <v>19Years</v>
      </c>
      <c r="G2085">
        <v>0</v>
      </c>
      <c r="H2085" s="14">
        <v>33750.29</v>
      </c>
      <c r="I2085" t="s">
        <v>15</v>
      </c>
      <c r="J2085" t="s">
        <v>11</v>
      </c>
      <c r="K2085" t="s">
        <v>22</v>
      </c>
    </row>
    <row r="2086" spans="1:11" ht="14.5" customHeight="1" x14ac:dyDescent="0.35">
      <c r="A2086" t="s">
        <v>2116</v>
      </c>
      <c r="B2086">
        <v>1962</v>
      </c>
      <c r="C2086" t="s">
        <v>29</v>
      </c>
      <c r="D2086">
        <v>11</v>
      </c>
      <c r="E2086" s="7">
        <f t="shared" si="64"/>
        <v>22991</v>
      </c>
      <c r="F2086" s="7" t="str">
        <f t="shared" si="65"/>
        <v>60Years</v>
      </c>
      <c r="G2086">
        <v>0</v>
      </c>
      <c r="H2086" s="14">
        <v>33753.32</v>
      </c>
      <c r="I2086" t="s">
        <v>15</v>
      </c>
      <c r="J2086" t="s">
        <v>11</v>
      </c>
      <c r="K2086" t="s">
        <v>41</v>
      </c>
    </row>
    <row r="2087" spans="1:11" ht="14.5" customHeight="1" x14ac:dyDescent="0.35">
      <c r="A2087" t="s">
        <v>2117</v>
      </c>
      <c r="B2087">
        <v>2000</v>
      </c>
      <c r="C2087" t="s">
        <v>36</v>
      </c>
      <c r="D2087">
        <v>26</v>
      </c>
      <c r="E2087" s="7">
        <f t="shared" si="64"/>
        <v>36825</v>
      </c>
      <c r="F2087" s="7" t="str">
        <f t="shared" si="65"/>
        <v>22Years</v>
      </c>
      <c r="G2087">
        <v>0</v>
      </c>
      <c r="H2087" s="14">
        <v>33829.39</v>
      </c>
      <c r="I2087" t="s">
        <v>10</v>
      </c>
      <c r="J2087" t="s">
        <v>11</v>
      </c>
      <c r="K2087" t="s">
        <v>41</v>
      </c>
    </row>
    <row r="2088" spans="1:11" ht="14.5" customHeight="1" x14ac:dyDescent="0.35">
      <c r="A2088" t="s">
        <v>2118</v>
      </c>
      <c r="B2088">
        <v>1997</v>
      </c>
      <c r="C2088" t="s">
        <v>34</v>
      </c>
      <c r="D2088">
        <v>9</v>
      </c>
      <c r="E2088" s="7">
        <f t="shared" si="64"/>
        <v>35651</v>
      </c>
      <c r="F2088" s="7" t="str">
        <f t="shared" si="65"/>
        <v>25Years</v>
      </c>
      <c r="G2088">
        <v>0</v>
      </c>
      <c r="H2088" s="14">
        <v>33900.65</v>
      </c>
      <c r="I2088" t="s">
        <v>10</v>
      </c>
      <c r="J2088" t="s">
        <v>11</v>
      </c>
      <c r="K2088" t="s">
        <v>41</v>
      </c>
    </row>
    <row r="2089" spans="1:11" ht="14.5" customHeight="1" x14ac:dyDescent="0.35">
      <c r="A2089" t="s">
        <v>2119</v>
      </c>
      <c r="B2089">
        <v>2000</v>
      </c>
      <c r="C2089" t="s">
        <v>29</v>
      </c>
      <c r="D2089">
        <v>27</v>
      </c>
      <c r="E2089" s="7">
        <f t="shared" si="64"/>
        <v>36887</v>
      </c>
      <c r="F2089" s="7" t="str">
        <f t="shared" si="65"/>
        <v>22Years</v>
      </c>
      <c r="G2089">
        <v>0</v>
      </c>
      <c r="H2089" s="14">
        <v>33907.550000000003</v>
      </c>
      <c r="I2089" t="s">
        <v>10</v>
      </c>
      <c r="J2089" t="s">
        <v>10</v>
      </c>
      <c r="K2089" t="s">
        <v>22</v>
      </c>
    </row>
    <row r="2090" spans="1:11" ht="14.5" customHeight="1" x14ac:dyDescent="0.35">
      <c r="A2090" t="s">
        <v>2120</v>
      </c>
      <c r="B2090">
        <v>1994</v>
      </c>
      <c r="C2090" t="s">
        <v>19</v>
      </c>
      <c r="D2090">
        <v>25</v>
      </c>
      <c r="E2090" s="7">
        <f t="shared" si="64"/>
        <v>34602</v>
      </c>
      <c r="F2090" s="7" t="str">
        <f t="shared" si="65"/>
        <v>28Years</v>
      </c>
      <c r="G2090">
        <v>0</v>
      </c>
      <c r="H2090" s="14">
        <v>33975.47</v>
      </c>
      <c r="I2090" t="s">
        <v>10</v>
      </c>
      <c r="J2090" t="s">
        <v>10</v>
      </c>
      <c r="K2090" t="s">
        <v>41</v>
      </c>
    </row>
    <row r="2091" spans="1:11" ht="14.5" customHeight="1" x14ac:dyDescent="0.35">
      <c r="A2091" t="s">
        <v>2121</v>
      </c>
      <c r="B2091">
        <v>1972</v>
      </c>
      <c r="C2091" t="s">
        <v>9</v>
      </c>
      <c r="D2091">
        <v>26</v>
      </c>
      <c r="E2091" s="7">
        <f t="shared" si="64"/>
        <v>26506</v>
      </c>
      <c r="F2091" s="7" t="str">
        <f t="shared" si="65"/>
        <v>50Years</v>
      </c>
      <c r="G2091">
        <v>0</v>
      </c>
      <c r="H2091" s="14">
        <v>34053.360000000001</v>
      </c>
      <c r="I2091" t="s">
        <v>10</v>
      </c>
      <c r="J2091" t="s">
        <v>10</v>
      </c>
      <c r="K2091" t="s">
        <v>41</v>
      </c>
    </row>
    <row r="2092" spans="1:11" ht="14.5" customHeight="1" x14ac:dyDescent="0.35">
      <c r="A2092" t="s">
        <v>2122</v>
      </c>
      <c r="B2092">
        <v>2002</v>
      </c>
      <c r="C2092" t="s">
        <v>29</v>
      </c>
      <c r="D2092">
        <v>26</v>
      </c>
      <c r="E2092" s="7">
        <f t="shared" si="64"/>
        <v>37616</v>
      </c>
      <c r="F2092" s="7" t="str">
        <f t="shared" si="65"/>
        <v>20Years</v>
      </c>
      <c r="G2092">
        <v>0</v>
      </c>
      <c r="H2092" s="14">
        <v>34084.68</v>
      </c>
      <c r="I2092" t="s">
        <v>10</v>
      </c>
      <c r="J2092" t="s">
        <v>11</v>
      </c>
      <c r="K2092" t="s">
        <v>41</v>
      </c>
    </row>
    <row r="2093" spans="1:11" ht="14.5" customHeight="1" x14ac:dyDescent="0.35">
      <c r="A2093" t="s">
        <v>2123</v>
      </c>
      <c r="B2093">
        <v>1999</v>
      </c>
      <c r="C2093" t="s">
        <v>14</v>
      </c>
      <c r="D2093">
        <v>6</v>
      </c>
      <c r="E2093" s="7">
        <f t="shared" si="64"/>
        <v>36470</v>
      </c>
      <c r="F2093" s="7" t="str">
        <f t="shared" si="65"/>
        <v>23Years</v>
      </c>
      <c r="G2093">
        <v>0</v>
      </c>
      <c r="H2093" s="14">
        <v>34166.269999999997</v>
      </c>
      <c r="I2093" t="s">
        <v>10</v>
      </c>
      <c r="J2093" t="s">
        <v>11</v>
      </c>
      <c r="K2093" t="s">
        <v>41</v>
      </c>
    </row>
    <row r="2094" spans="1:11" ht="14.5" customHeight="1" x14ac:dyDescent="0.35">
      <c r="A2094" t="s">
        <v>2124</v>
      </c>
      <c r="B2094">
        <v>1971</v>
      </c>
      <c r="C2094" t="s">
        <v>34</v>
      </c>
      <c r="D2094">
        <v>25</v>
      </c>
      <c r="E2094" s="7">
        <f t="shared" si="64"/>
        <v>26170</v>
      </c>
      <c r="F2094" s="7" t="str">
        <f t="shared" si="65"/>
        <v>51Years</v>
      </c>
      <c r="G2094">
        <v>0</v>
      </c>
      <c r="H2094" s="14">
        <v>34205.07</v>
      </c>
      <c r="I2094" t="s">
        <v>10</v>
      </c>
      <c r="J2094" t="s">
        <v>10</v>
      </c>
      <c r="K2094" t="s">
        <v>41</v>
      </c>
    </row>
    <row r="2095" spans="1:11" ht="14.5" customHeight="1" x14ac:dyDescent="0.35">
      <c r="A2095" t="s">
        <v>2125</v>
      </c>
      <c r="B2095">
        <v>1975</v>
      </c>
      <c r="C2095" t="s">
        <v>9</v>
      </c>
      <c r="D2095">
        <v>21</v>
      </c>
      <c r="E2095" s="7">
        <f t="shared" si="64"/>
        <v>27596</v>
      </c>
      <c r="F2095" s="7" t="str">
        <f t="shared" si="65"/>
        <v>47Years</v>
      </c>
      <c r="G2095">
        <v>1</v>
      </c>
      <c r="H2095" s="14">
        <v>34210.33</v>
      </c>
      <c r="I2095" t="s">
        <v>10</v>
      </c>
      <c r="J2095" t="s">
        <v>15</v>
      </c>
      <c r="K2095" t="s">
        <v>22</v>
      </c>
    </row>
    <row r="2096" spans="1:11" ht="14.5" customHeight="1" x14ac:dyDescent="0.35">
      <c r="A2096" t="s">
        <v>2126</v>
      </c>
      <c r="B2096">
        <v>1962</v>
      </c>
      <c r="C2096" t="s">
        <v>9</v>
      </c>
      <c r="D2096">
        <v>5</v>
      </c>
      <c r="E2096" s="7">
        <f t="shared" si="64"/>
        <v>22832</v>
      </c>
      <c r="F2096" s="7" t="str">
        <f t="shared" si="65"/>
        <v>60Years</v>
      </c>
      <c r="G2096">
        <v>0</v>
      </c>
      <c r="H2096" s="14">
        <v>34218.019999999997</v>
      </c>
      <c r="I2096" t="s">
        <v>15</v>
      </c>
      <c r="J2096" t="s">
        <v>15</v>
      </c>
      <c r="K2096" t="s">
        <v>41</v>
      </c>
    </row>
    <row r="2097" spans="1:11" ht="14.5" customHeight="1" x14ac:dyDescent="0.35">
      <c r="A2097" t="s">
        <v>2127</v>
      </c>
      <c r="B2097">
        <v>1998</v>
      </c>
      <c r="C2097" t="s">
        <v>17</v>
      </c>
      <c r="D2097">
        <v>11</v>
      </c>
      <c r="E2097" s="7">
        <f t="shared" si="64"/>
        <v>35957</v>
      </c>
      <c r="F2097" s="7" t="str">
        <f t="shared" si="65"/>
        <v>24Years</v>
      </c>
      <c r="G2097">
        <v>0</v>
      </c>
      <c r="H2097" s="14">
        <v>34254.050000000003</v>
      </c>
      <c r="I2097" t="s">
        <v>15</v>
      </c>
      <c r="J2097" t="s">
        <v>11</v>
      </c>
      <c r="K2097" t="s">
        <v>165</v>
      </c>
    </row>
    <row r="2098" spans="1:11" ht="14.5" customHeight="1" x14ac:dyDescent="0.35">
      <c r="A2098" t="s">
        <v>2128</v>
      </c>
      <c r="B2098">
        <v>1995</v>
      </c>
      <c r="C2098" t="s">
        <v>36</v>
      </c>
      <c r="D2098">
        <v>30</v>
      </c>
      <c r="E2098" s="7">
        <f t="shared" si="64"/>
        <v>35002</v>
      </c>
      <c r="F2098" s="7" t="str">
        <f t="shared" si="65"/>
        <v>27Years</v>
      </c>
      <c r="G2098">
        <v>0</v>
      </c>
      <c r="H2098" s="14">
        <v>34289.43</v>
      </c>
      <c r="I2098" t="s">
        <v>15</v>
      </c>
      <c r="J2098" t="s">
        <v>15</v>
      </c>
      <c r="K2098" t="s">
        <v>41</v>
      </c>
    </row>
    <row r="2099" spans="1:11" ht="14.5" customHeight="1" x14ac:dyDescent="0.35">
      <c r="A2099" t="s">
        <v>2129</v>
      </c>
      <c r="B2099">
        <v>1986</v>
      </c>
      <c r="C2099" t="s">
        <v>36</v>
      </c>
      <c r="D2099">
        <v>11</v>
      </c>
      <c r="E2099" s="7">
        <f t="shared" si="64"/>
        <v>31696</v>
      </c>
      <c r="F2099" s="7" t="str">
        <f t="shared" si="65"/>
        <v>36Years</v>
      </c>
      <c r="G2099">
        <v>3</v>
      </c>
      <c r="H2099" s="14">
        <v>34293.120000000003</v>
      </c>
      <c r="I2099" t="s">
        <v>15</v>
      </c>
      <c r="J2099" t="s">
        <v>10</v>
      </c>
      <c r="K2099" t="s">
        <v>41</v>
      </c>
    </row>
    <row r="2100" spans="1:11" ht="14.5" customHeight="1" x14ac:dyDescent="0.35">
      <c r="A2100" t="s">
        <v>2130</v>
      </c>
      <c r="B2100">
        <v>2004</v>
      </c>
      <c r="C2100" t="s">
        <v>14</v>
      </c>
      <c r="D2100">
        <v>1</v>
      </c>
      <c r="E2100" s="7">
        <f t="shared" si="64"/>
        <v>38292</v>
      </c>
      <c r="F2100" s="7" t="str">
        <f t="shared" si="65"/>
        <v>18Years</v>
      </c>
      <c r="G2100">
        <v>2</v>
      </c>
      <c r="H2100" s="14">
        <v>34303.17</v>
      </c>
      <c r="I2100" t="s">
        <v>15</v>
      </c>
      <c r="J2100" t="s">
        <v>11</v>
      </c>
      <c r="K2100" t="s">
        <v>12</v>
      </c>
    </row>
    <row r="2101" spans="1:11" ht="14.5" customHeight="1" x14ac:dyDescent="0.35">
      <c r="A2101" t="s">
        <v>2131</v>
      </c>
      <c r="B2101">
        <v>1983</v>
      </c>
      <c r="C2101" t="s">
        <v>36</v>
      </c>
      <c r="D2101">
        <v>2</v>
      </c>
      <c r="E2101" s="7">
        <f t="shared" si="64"/>
        <v>30591</v>
      </c>
      <c r="F2101" s="7" t="str">
        <f t="shared" si="65"/>
        <v>39Years</v>
      </c>
      <c r="G2101">
        <v>3</v>
      </c>
      <c r="H2101" s="14">
        <v>34307.22</v>
      </c>
      <c r="I2101" t="s">
        <v>10</v>
      </c>
      <c r="J2101" t="s">
        <v>10</v>
      </c>
      <c r="K2101" t="s">
        <v>22</v>
      </c>
    </row>
    <row r="2102" spans="1:11" ht="14.5" customHeight="1" x14ac:dyDescent="0.35">
      <c r="A2102" t="s">
        <v>2132</v>
      </c>
      <c r="B2102">
        <v>1984</v>
      </c>
      <c r="C2102" t="s">
        <v>36</v>
      </c>
      <c r="D2102">
        <v>1</v>
      </c>
      <c r="E2102" s="7">
        <f t="shared" si="64"/>
        <v>30956</v>
      </c>
      <c r="F2102" s="7" t="str">
        <f t="shared" si="65"/>
        <v>38Years</v>
      </c>
      <c r="G2102">
        <v>3</v>
      </c>
      <c r="H2102" s="14">
        <v>34402.22</v>
      </c>
      <c r="I2102" t="s">
        <v>10</v>
      </c>
      <c r="J2102" t="s">
        <v>11</v>
      </c>
      <c r="K2102" t="s">
        <v>41</v>
      </c>
    </row>
    <row r="2103" spans="1:11" ht="14.5" customHeight="1" x14ac:dyDescent="0.35">
      <c r="A2103" t="s">
        <v>2133</v>
      </c>
      <c r="B2103">
        <v>2003</v>
      </c>
      <c r="C2103" t="s">
        <v>36</v>
      </c>
      <c r="D2103">
        <v>5</v>
      </c>
      <c r="E2103" s="7">
        <f t="shared" si="64"/>
        <v>37899</v>
      </c>
      <c r="F2103" s="7" t="str">
        <f t="shared" si="65"/>
        <v>19Years</v>
      </c>
      <c r="G2103">
        <v>0</v>
      </c>
      <c r="H2103" s="14">
        <v>34439.86</v>
      </c>
      <c r="I2103" t="s">
        <v>10</v>
      </c>
      <c r="J2103" t="s">
        <v>15</v>
      </c>
      <c r="K2103" t="s">
        <v>12</v>
      </c>
    </row>
    <row r="2104" spans="1:11" ht="14.5" customHeight="1" x14ac:dyDescent="0.35">
      <c r="A2104" t="s">
        <v>2134</v>
      </c>
      <c r="B2104">
        <v>1990</v>
      </c>
      <c r="C2104" t="s">
        <v>19</v>
      </c>
      <c r="D2104">
        <v>24</v>
      </c>
      <c r="E2104" s="7">
        <f t="shared" si="64"/>
        <v>33140</v>
      </c>
      <c r="F2104" s="7" t="str">
        <f t="shared" si="65"/>
        <v>32Years</v>
      </c>
      <c r="G2104">
        <v>3</v>
      </c>
      <c r="H2104" s="14">
        <v>34456.269999999997</v>
      </c>
      <c r="I2104" t="s">
        <v>15</v>
      </c>
      <c r="J2104" t="s">
        <v>10</v>
      </c>
      <c r="K2104" t="s">
        <v>41</v>
      </c>
    </row>
    <row r="2105" spans="1:11" ht="14.5" customHeight="1" x14ac:dyDescent="0.35">
      <c r="A2105" t="s">
        <v>2135</v>
      </c>
      <c r="B2105">
        <v>1998</v>
      </c>
      <c r="C2105" t="s">
        <v>17</v>
      </c>
      <c r="D2105">
        <v>24</v>
      </c>
      <c r="E2105" s="7">
        <f t="shared" si="64"/>
        <v>35970</v>
      </c>
      <c r="F2105" s="7" t="str">
        <f t="shared" si="65"/>
        <v>24Years</v>
      </c>
      <c r="G2105">
        <v>0</v>
      </c>
      <c r="H2105" s="14">
        <v>34472.839999999997</v>
      </c>
      <c r="I2105" t="s">
        <v>15</v>
      </c>
      <c r="J2105" t="s">
        <v>11</v>
      </c>
      <c r="K2105" t="s">
        <v>41</v>
      </c>
    </row>
    <row r="2106" spans="1:11" ht="14.5" customHeight="1" x14ac:dyDescent="0.35">
      <c r="A2106" t="s">
        <v>2136</v>
      </c>
      <c r="B2106">
        <v>1976</v>
      </c>
      <c r="C2106" t="s">
        <v>14</v>
      </c>
      <c r="D2106">
        <v>25</v>
      </c>
      <c r="E2106" s="7">
        <f t="shared" si="64"/>
        <v>28089</v>
      </c>
      <c r="F2106" s="7" t="str">
        <f t="shared" si="65"/>
        <v>46Years</v>
      </c>
      <c r="G2106">
        <v>2</v>
      </c>
      <c r="H2106" s="14">
        <v>34543.39</v>
      </c>
      <c r="I2106" t="s">
        <v>10</v>
      </c>
      <c r="J2106" t="s">
        <v>11</v>
      </c>
      <c r="K2106" t="s">
        <v>41</v>
      </c>
    </row>
    <row r="2107" spans="1:11" ht="14.5" customHeight="1" x14ac:dyDescent="0.35">
      <c r="A2107" t="s">
        <v>2137</v>
      </c>
      <c r="B2107">
        <v>2004</v>
      </c>
      <c r="C2107" t="s">
        <v>36</v>
      </c>
      <c r="D2107">
        <v>9</v>
      </c>
      <c r="E2107" s="7">
        <f t="shared" si="64"/>
        <v>38269</v>
      </c>
      <c r="F2107" s="7" t="str">
        <f t="shared" si="65"/>
        <v>18Years</v>
      </c>
      <c r="G2107">
        <v>0</v>
      </c>
      <c r="H2107" s="14">
        <v>34617.839999999997</v>
      </c>
      <c r="I2107" t="s">
        <v>15</v>
      </c>
      <c r="J2107" t="s">
        <v>11</v>
      </c>
      <c r="K2107" t="s">
        <v>167</v>
      </c>
    </row>
    <row r="2108" spans="1:11" ht="14.5" customHeight="1" x14ac:dyDescent="0.35">
      <c r="A2108" t="s">
        <v>2138</v>
      </c>
      <c r="B2108">
        <v>1994</v>
      </c>
      <c r="C2108" t="s">
        <v>9</v>
      </c>
      <c r="D2108">
        <v>7</v>
      </c>
      <c r="E2108" s="7">
        <f t="shared" si="64"/>
        <v>34522</v>
      </c>
      <c r="F2108" s="7" t="str">
        <f t="shared" si="65"/>
        <v>28Years</v>
      </c>
      <c r="G2108">
        <v>0</v>
      </c>
      <c r="H2108" s="14">
        <v>34672.15</v>
      </c>
      <c r="I2108" t="s">
        <v>15</v>
      </c>
      <c r="J2108" t="s">
        <v>11</v>
      </c>
      <c r="K2108" t="s">
        <v>12</v>
      </c>
    </row>
    <row r="2109" spans="1:11" ht="14.5" customHeight="1" x14ac:dyDescent="0.35">
      <c r="A2109" t="s">
        <v>2139</v>
      </c>
      <c r="B2109">
        <v>2003</v>
      </c>
      <c r="C2109" t="s">
        <v>9</v>
      </c>
      <c r="D2109">
        <v>3</v>
      </c>
      <c r="E2109" s="7">
        <f t="shared" si="64"/>
        <v>37805</v>
      </c>
      <c r="F2109" s="7" t="str">
        <f t="shared" si="65"/>
        <v>19Years</v>
      </c>
      <c r="G2109">
        <v>0</v>
      </c>
      <c r="H2109" s="14">
        <v>34779.620000000003</v>
      </c>
      <c r="I2109" t="s">
        <v>15</v>
      </c>
      <c r="J2109" t="s">
        <v>10</v>
      </c>
      <c r="K2109" t="s">
        <v>41</v>
      </c>
    </row>
    <row r="2110" spans="1:11" ht="14.5" customHeight="1" x14ac:dyDescent="0.35">
      <c r="A2110" t="s">
        <v>2140</v>
      </c>
      <c r="B2110">
        <v>1995</v>
      </c>
      <c r="C2110" t="s">
        <v>29</v>
      </c>
      <c r="D2110">
        <v>27</v>
      </c>
      <c r="E2110" s="7">
        <f t="shared" si="64"/>
        <v>35060</v>
      </c>
      <c r="F2110" s="7" t="str">
        <f t="shared" si="65"/>
        <v>27Years</v>
      </c>
      <c r="G2110">
        <v>1</v>
      </c>
      <c r="H2110" s="14">
        <v>34806.47</v>
      </c>
      <c r="I2110" t="s">
        <v>15</v>
      </c>
      <c r="J2110" t="s">
        <v>10</v>
      </c>
      <c r="K2110" t="s">
        <v>12</v>
      </c>
    </row>
    <row r="2111" spans="1:11" ht="14.5" customHeight="1" x14ac:dyDescent="0.35">
      <c r="A2111" t="s">
        <v>2141</v>
      </c>
      <c r="B2111">
        <v>2003</v>
      </c>
      <c r="C2111" t="s">
        <v>19</v>
      </c>
      <c r="D2111">
        <v>17</v>
      </c>
      <c r="E2111" s="7">
        <f t="shared" si="64"/>
        <v>37881</v>
      </c>
      <c r="F2111" s="7" t="str">
        <f t="shared" si="65"/>
        <v>19Years</v>
      </c>
      <c r="G2111">
        <v>0</v>
      </c>
      <c r="H2111" s="14">
        <v>34828.65</v>
      </c>
      <c r="I2111" t="s">
        <v>15</v>
      </c>
      <c r="J2111" t="s">
        <v>11</v>
      </c>
      <c r="K2111" t="s">
        <v>41</v>
      </c>
    </row>
    <row r="2112" spans="1:11" ht="14.5" customHeight="1" x14ac:dyDescent="0.35">
      <c r="A2112" t="s">
        <v>2142</v>
      </c>
      <c r="B2112">
        <v>1995</v>
      </c>
      <c r="C2112" t="s">
        <v>36</v>
      </c>
      <c r="D2112">
        <v>17</v>
      </c>
      <c r="E2112" s="7">
        <f t="shared" si="64"/>
        <v>34989</v>
      </c>
      <c r="F2112" s="7" t="str">
        <f t="shared" si="65"/>
        <v>27Years</v>
      </c>
      <c r="G2112">
        <v>0</v>
      </c>
      <c r="H2112" s="14">
        <v>34838.870000000003</v>
      </c>
      <c r="I2112" t="s">
        <v>10</v>
      </c>
      <c r="J2112" t="s">
        <v>11</v>
      </c>
      <c r="K2112" t="s">
        <v>41</v>
      </c>
    </row>
    <row r="2113" spans="1:11" ht="14.5" customHeight="1" x14ac:dyDescent="0.35">
      <c r="A2113" t="s">
        <v>2143</v>
      </c>
      <c r="B2113">
        <v>1983</v>
      </c>
      <c r="C2113" t="s">
        <v>9</v>
      </c>
      <c r="D2113">
        <v>29</v>
      </c>
      <c r="E2113" s="7">
        <f t="shared" si="64"/>
        <v>30526</v>
      </c>
      <c r="F2113" s="7" t="str">
        <f t="shared" si="65"/>
        <v>39Years</v>
      </c>
      <c r="G2113">
        <v>3</v>
      </c>
      <c r="H2113" s="14">
        <v>34940.61</v>
      </c>
      <c r="I2113" t="s">
        <v>10</v>
      </c>
      <c r="J2113" t="s">
        <v>11</v>
      </c>
      <c r="K2113" t="s">
        <v>41</v>
      </c>
    </row>
    <row r="2114" spans="1:11" ht="14.5" customHeight="1" x14ac:dyDescent="0.35">
      <c r="A2114" t="s">
        <v>2144</v>
      </c>
      <c r="B2114">
        <v>1967</v>
      </c>
      <c r="C2114" t="s">
        <v>36</v>
      </c>
      <c r="D2114">
        <v>7</v>
      </c>
      <c r="E2114" s="7">
        <f t="shared" si="64"/>
        <v>24752</v>
      </c>
      <c r="F2114" s="7" t="str">
        <f t="shared" si="65"/>
        <v>55Years</v>
      </c>
      <c r="G2114">
        <v>0</v>
      </c>
      <c r="H2114" s="14">
        <v>34975.68</v>
      </c>
      <c r="I2114" t="s">
        <v>10</v>
      </c>
      <c r="J2114" t="s">
        <v>10</v>
      </c>
      <c r="K2114" t="s">
        <v>41</v>
      </c>
    </row>
    <row r="2115" spans="1:11" ht="14.5" customHeight="1" x14ac:dyDescent="0.35">
      <c r="A2115" t="s">
        <v>2145</v>
      </c>
      <c r="B2115">
        <v>1998</v>
      </c>
      <c r="C2115" t="s">
        <v>34</v>
      </c>
      <c r="D2115">
        <v>22</v>
      </c>
      <c r="E2115" s="7">
        <f t="shared" ref="E2115:E2178" si="66">DATE(B2115,MONTH(1&amp;C2115),D2115)</f>
        <v>36029</v>
      </c>
      <c r="F2115" s="7" t="str">
        <f t="shared" ref="F2115:F2178" si="67">DATEDIF(E2115, "2023-6-8", "Y") &amp; "Years"</f>
        <v>24Years</v>
      </c>
      <c r="G2115">
        <v>0</v>
      </c>
      <c r="H2115" s="14">
        <v>34976.42</v>
      </c>
      <c r="I2115" t="s">
        <v>10</v>
      </c>
      <c r="J2115" t="s">
        <v>15</v>
      </c>
      <c r="K2115" t="s">
        <v>41</v>
      </c>
    </row>
    <row r="2116" spans="1:11" ht="14.5" customHeight="1" x14ac:dyDescent="0.35">
      <c r="A2116" t="s">
        <v>2146</v>
      </c>
      <c r="B2116">
        <v>1997</v>
      </c>
      <c r="C2116" t="s">
        <v>34</v>
      </c>
      <c r="D2116">
        <v>22</v>
      </c>
      <c r="E2116" s="7">
        <f t="shared" si="66"/>
        <v>35664</v>
      </c>
      <c r="F2116" s="7" t="str">
        <f t="shared" si="67"/>
        <v>25Years</v>
      </c>
      <c r="G2116">
        <v>0</v>
      </c>
      <c r="H2116" s="14">
        <v>34979.86</v>
      </c>
      <c r="I2116" t="s">
        <v>10</v>
      </c>
      <c r="J2116" t="s">
        <v>10</v>
      </c>
      <c r="K2116" t="s">
        <v>41</v>
      </c>
    </row>
    <row r="2117" spans="1:11" ht="14.5" customHeight="1" x14ac:dyDescent="0.35">
      <c r="A2117" t="s">
        <v>2147</v>
      </c>
      <c r="B2117">
        <v>1982</v>
      </c>
      <c r="C2117" t="s">
        <v>9</v>
      </c>
      <c r="D2117">
        <v>5</v>
      </c>
      <c r="E2117" s="7">
        <f t="shared" si="66"/>
        <v>30137</v>
      </c>
      <c r="F2117" s="7" t="str">
        <f t="shared" si="67"/>
        <v>40Years</v>
      </c>
      <c r="G2117">
        <v>3</v>
      </c>
      <c r="H2117" s="14">
        <v>35000.730000000003</v>
      </c>
      <c r="I2117" t="s">
        <v>10</v>
      </c>
      <c r="J2117" t="s">
        <v>11</v>
      </c>
      <c r="K2117" t="s">
        <v>41</v>
      </c>
    </row>
    <row r="2118" spans="1:11" ht="14.5" customHeight="1" x14ac:dyDescent="0.35">
      <c r="A2118" t="s">
        <v>2148</v>
      </c>
      <c r="B2118">
        <v>1975</v>
      </c>
      <c r="C2118" t="s">
        <v>34</v>
      </c>
      <c r="D2118">
        <v>29</v>
      </c>
      <c r="E2118" s="7">
        <f t="shared" si="66"/>
        <v>27635</v>
      </c>
      <c r="F2118" s="7" t="str">
        <f t="shared" si="67"/>
        <v>47Years</v>
      </c>
      <c r="G2118">
        <v>1</v>
      </c>
      <c r="H2118" s="14">
        <v>35050.620000000003</v>
      </c>
      <c r="I2118" t="s">
        <v>10</v>
      </c>
      <c r="J2118" t="s">
        <v>15</v>
      </c>
      <c r="K2118" t="s">
        <v>41</v>
      </c>
    </row>
    <row r="2119" spans="1:11" ht="14.5" customHeight="1" x14ac:dyDescent="0.35">
      <c r="A2119" t="s">
        <v>2149</v>
      </c>
      <c r="B2119">
        <v>1977</v>
      </c>
      <c r="C2119" t="s">
        <v>17</v>
      </c>
      <c r="D2119">
        <v>29</v>
      </c>
      <c r="E2119" s="7">
        <f t="shared" si="66"/>
        <v>28305</v>
      </c>
      <c r="F2119" s="7" t="str">
        <f t="shared" si="67"/>
        <v>45Years</v>
      </c>
      <c r="G2119">
        <v>0</v>
      </c>
      <c r="H2119" s="14">
        <v>35069.370000000003</v>
      </c>
      <c r="I2119" t="s">
        <v>15</v>
      </c>
      <c r="J2119" t="s">
        <v>15</v>
      </c>
      <c r="K2119" t="s">
        <v>355</v>
      </c>
    </row>
    <row r="2120" spans="1:11" ht="14.5" customHeight="1" x14ac:dyDescent="0.35">
      <c r="A2120" t="s">
        <v>2150</v>
      </c>
      <c r="B2120">
        <v>1998</v>
      </c>
      <c r="C2120" t="s">
        <v>29</v>
      </c>
      <c r="D2120">
        <v>22</v>
      </c>
      <c r="E2120" s="7">
        <f t="shared" si="66"/>
        <v>36151</v>
      </c>
      <c r="F2120" s="7" t="str">
        <f t="shared" si="67"/>
        <v>24Years</v>
      </c>
      <c r="G2120">
        <v>0</v>
      </c>
      <c r="H2120" s="14">
        <v>35147.53</v>
      </c>
      <c r="I2120" t="s">
        <v>15</v>
      </c>
      <c r="J2120" t="s">
        <v>15</v>
      </c>
      <c r="K2120" t="s">
        <v>167</v>
      </c>
    </row>
    <row r="2121" spans="1:11" ht="14.5" customHeight="1" x14ac:dyDescent="0.35">
      <c r="A2121" t="s">
        <v>2151</v>
      </c>
      <c r="B2121">
        <v>1967</v>
      </c>
      <c r="C2121" t="s">
        <v>29</v>
      </c>
      <c r="D2121">
        <v>30</v>
      </c>
      <c r="E2121" s="7">
        <f t="shared" si="66"/>
        <v>24836</v>
      </c>
      <c r="F2121" s="7" t="str">
        <f t="shared" si="67"/>
        <v>55Years</v>
      </c>
      <c r="G2121">
        <v>1</v>
      </c>
      <c r="H2121" s="14">
        <v>35160.129999999997</v>
      </c>
      <c r="I2121" t="s">
        <v>10</v>
      </c>
      <c r="J2121" t="s">
        <v>10</v>
      </c>
      <c r="K2121" t="s">
        <v>41</v>
      </c>
    </row>
    <row r="2122" spans="1:11" ht="14.5" customHeight="1" x14ac:dyDescent="0.35">
      <c r="A2122" t="s">
        <v>2152</v>
      </c>
      <c r="B2122">
        <v>1997</v>
      </c>
      <c r="C2122" t="s">
        <v>9</v>
      </c>
      <c r="D2122">
        <v>9</v>
      </c>
      <c r="E2122" s="7">
        <f t="shared" si="66"/>
        <v>35620</v>
      </c>
      <c r="F2122" s="7" t="str">
        <f t="shared" si="67"/>
        <v>25Years</v>
      </c>
      <c r="G2122">
        <v>0</v>
      </c>
      <c r="H2122" s="14">
        <v>35302.089999999997</v>
      </c>
      <c r="I2122" t="s">
        <v>15</v>
      </c>
      <c r="J2122" t="s">
        <v>10</v>
      </c>
      <c r="K2122" t="s">
        <v>41</v>
      </c>
    </row>
    <row r="2123" spans="1:11" ht="14.5" customHeight="1" x14ac:dyDescent="0.35">
      <c r="A2123" t="s">
        <v>2153</v>
      </c>
      <c r="B2123">
        <v>1988</v>
      </c>
      <c r="C2123" t="s">
        <v>19</v>
      </c>
      <c r="D2123">
        <v>19</v>
      </c>
      <c r="E2123" s="7">
        <f t="shared" si="66"/>
        <v>32405</v>
      </c>
      <c r="F2123" s="7" t="str">
        <f t="shared" si="67"/>
        <v>34Years</v>
      </c>
      <c r="G2123">
        <v>3</v>
      </c>
      <c r="H2123" s="14">
        <v>35315.96</v>
      </c>
      <c r="I2123" t="s">
        <v>10</v>
      </c>
      <c r="J2123" t="s">
        <v>15</v>
      </c>
      <c r="K2123" t="s">
        <v>41</v>
      </c>
    </row>
    <row r="2124" spans="1:11" ht="14.5" customHeight="1" x14ac:dyDescent="0.35">
      <c r="A2124" t="s">
        <v>2154</v>
      </c>
      <c r="B2124">
        <v>1971</v>
      </c>
      <c r="C2124" t="s">
        <v>19</v>
      </c>
      <c r="D2124">
        <v>22</v>
      </c>
      <c r="E2124" s="7">
        <f t="shared" si="66"/>
        <v>26198</v>
      </c>
      <c r="F2124" s="7" t="str">
        <f t="shared" si="67"/>
        <v>51Years</v>
      </c>
      <c r="G2124">
        <v>0</v>
      </c>
      <c r="H2124" s="14">
        <v>35345.730000000003</v>
      </c>
      <c r="I2124" t="s">
        <v>10</v>
      </c>
      <c r="J2124" t="s">
        <v>11</v>
      </c>
      <c r="K2124" t="s">
        <v>41</v>
      </c>
    </row>
    <row r="2125" spans="1:11" ht="14.5" customHeight="1" x14ac:dyDescent="0.35">
      <c r="A2125" t="s">
        <v>2155</v>
      </c>
      <c r="B2125">
        <v>1988</v>
      </c>
      <c r="C2125" t="s">
        <v>14</v>
      </c>
      <c r="D2125">
        <v>20</v>
      </c>
      <c r="E2125" s="7">
        <f t="shared" si="66"/>
        <v>32467</v>
      </c>
      <c r="F2125" s="7" t="str">
        <f t="shared" si="67"/>
        <v>34Years</v>
      </c>
      <c r="G2125">
        <v>0</v>
      </c>
      <c r="H2125" s="14">
        <v>35491.64</v>
      </c>
      <c r="I2125" t="s">
        <v>15</v>
      </c>
      <c r="J2125" t="s">
        <v>10</v>
      </c>
      <c r="K2125" t="s">
        <v>41</v>
      </c>
    </row>
    <row r="2126" spans="1:11" ht="14.5" customHeight="1" x14ac:dyDescent="0.35">
      <c r="A2126" t="s">
        <v>2156</v>
      </c>
      <c r="B2126">
        <v>1973</v>
      </c>
      <c r="C2126" t="s">
        <v>29</v>
      </c>
      <c r="D2126">
        <v>16</v>
      </c>
      <c r="E2126" s="7">
        <f t="shared" si="66"/>
        <v>27014</v>
      </c>
      <c r="F2126" s="7" t="str">
        <f t="shared" si="67"/>
        <v>49Years</v>
      </c>
      <c r="G2126">
        <v>0</v>
      </c>
      <c r="H2126" s="14">
        <v>35517.19</v>
      </c>
      <c r="I2126" t="s">
        <v>10</v>
      </c>
      <c r="J2126" t="s">
        <v>10</v>
      </c>
      <c r="K2126" t="s">
        <v>41</v>
      </c>
    </row>
    <row r="2127" spans="1:11" ht="14.5" customHeight="1" x14ac:dyDescent="0.35">
      <c r="A2127" t="s">
        <v>2157</v>
      </c>
      <c r="B2127">
        <v>1992</v>
      </c>
      <c r="C2127" t="s">
        <v>19</v>
      </c>
      <c r="D2127">
        <v>13</v>
      </c>
      <c r="E2127" s="7">
        <f t="shared" si="66"/>
        <v>33860</v>
      </c>
      <c r="F2127" s="7" t="str">
        <f t="shared" si="67"/>
        <v>30Years</v>
      </c>
      <c r="G2127">
        <v>0</v>
      </c>
      <c r="H2127" s="14">
        <v>35547.47</v>
      </c>
      <c r="I2127" t="s">
        <v>10</v>
      </c>
      <c r="J2127" t="s">
        <v>11</v>
      </c>
      <c r="K2127" t="s">
        <v>41</v>
      </c>
    </row>
    <row r="2128" spans="1:11" ht="14.5" customHeight="1" x14ac:dyDescent="0.35">
      <c r="A2128" t="s">
        <v>2158</v>
      </c>
      <c r="B2128">
        <v>1973</v>
      </c>
      <c r="C2128" t="s">
        <v>36</v>
      </c>
      <c r="D2128">
        <v>27</v>
      </c>
      <c r="E2128" s="7">
        <f t="shared" si="66"/>
        <v>26964</v>
      </c>
      <c r="F2128" s="7" t="str">
        <f t="shared" si="67"/>
        <v>49Years</v>
      </c>
      <c r="G2128">
        <v>0</v>
      </c>
      <c r="H2128" s="14">
        <v>35547.72</v>
      </c>
      <c r="I2128" t="s">
        <v>15</v>
      </c>
      <c r="J2128" t="s">
        <v>15</v>
      </c>
      <c r="K2128" t="s">
        <v>41</v>
      </c>
    </row>
    <row r="2129" spans="1:11" ht="14.5" customHeight="1" x14ac:dyDescent="0.35">
      <c r="A2129" t="s">
        <v>2159</v>
      </c>
      <c r="B2129">
        <v>1964</v>
      </c>
      <c r="C2129" t="s">
        <v>34</v>
      </c>
      <c r="D2129">
        <v>29</v>
      </c>
      <c r="E2129" s="7">
        <f t="shared" si="66"/>
        <v>23618</v>
      </c>
      <c r="F2129" s="7" t="str">
        <f t="shared" si="67"/>
        <v>58Years</v>
      </c>
      <c r="G2129">
        <v>0</v>
      </c>
      <c r="H2129" s="14">
        <v>35573.26</v>
      </c>
      <c r="I2129" t="s">
        <v>10</v>
      </c>
      <c r="J2129" t="s">
        <v>15</v>
      </c>
      <c r="K2129" t="s">
        <v>41</v>
      </c>
    </row>
    <row r="2130" spans="1:11" ht="14.5" customHeight="1" x14ac:dyDescent="0.35">
      <c r="A2130" t="s">
        <v>2160</v>
      </c>
      <c r="B2130">
        <v>1971</v>
      </c>
      <c r="C2130" t="s">
        <v>34</v>
      </c>
      <c r="D2130">
        <v>10</v>
      </c>
      <c r="E2130" s="7">
        <f t="shared" si="66"/>
        <v>26155</v>
      </c>
      <c r="F2130" s="7" t="str">
        <f t="shared" si="67"/>
        <v>51Years</v>
      </c>
      <c r="G2130">
        <v>0</v>
      </c>
      <c r="H2130" s="14">
        <v>35583.17</v>
      </c>
      <c r="I2130" t="s">
        <v>15</v>
      </c>
      <c r="J2130" t="s">
        <v>11</v>
      </c>
      <c r="K2130" t="s">
        <v>41</v>
      </c>
    </row>
    <row r="2131" spans="1:11" ht="14.5" customHeight="1" x14ac:dyDescent="0.35">
      <c r="A2131" t="s">
        <v>30</v>
      </c>
      <c r="B2131">
        <v>2000</v>
      </c>
      <c r="C2131" t="s">
        <v>36</v>
      </c>
      <c r="D2131">
        <v>13</v>
      </c>
      <c r="E2131" s="7">
        <f t="shared" si="66"/>
        <v>36812</v>
      </c>
      <c r="F2131" s="7" t="str">
        <f t="shared" si="67"/>
        <v>22Years</v>
      </c>
      <c r="G2131">
        <v>0</v>
      </c>
      <c r="H2131" s="14">
        <v>35585.58</v>
      </c>
      <c r="I2131" t="s">
        <v>15</v>
      </c>
      <c r="J2131" t="s">
        <v>10</v>
      </c>
      <c r="K2131" t="s">
        <v>41</v>
      </c>
    </row>
    <row r="2132" spans="1:11" ht="14.5" customHeight="1" x14ac:dyDescent="0.35">
      <c r="A2132" t="s">
        <v>2161</v>
      </c>
      <c r="B2132">
        <v>2000</v>
      </c>
      <c r="C2132" t="s">
        <v>14</v>
      </c>
      <c r="D2132">
        <v>19</v>
      </c>
      <c r="E2132" s="7">
        <f t="shared" si="66"/>
        <v>36849</v>
      </c>
      <c r="F2132" s="7" t="str">
        <f t="shared" si="67"/>
        <v>22Years</v>
      </c>
      <c r="G2132">
        <v>0</v>
      </c>
      <c r="H2132" s="14">
        <v>35585.58</v>
      </c>
      <c r="I2132" t="s">
        <v>10</v>
      </c>
      <c r="J2132" t="s">
        <v>11</v>
      </c>
      <c r="K2132" t="s">
        <v>41</v>
      </c>
    </row>
    <row r="2133" spans="1:11" ht="14.5" customHeight="1" x14ac:dyDescent="0.35">
      <c r="A2133" t="s">
        <v>2162</v>
      </c>
      <c r="B2133">
        <v>2000</v>
      </c>
      <c r="C2133" t="s">
        <v>29</v>
      </c>
      <c r="D2133">
        <v>17</v>
      </c>
      <c r="E2133" s="7">
        <f t="shared" si="66"/>
        <v>36877</v>
      </c>
      <c r="F2133" s="7" t="str">
        <f t="shared" si="67"/>
        <v>22Years</v>
      </c>
      <c r="G2133">
        <v>3</v>
      </c>
      <c r="H2133" s="14">
        <v>35595.589999999997</v>
      </c>
      <c r="I2133" t="s">
        <v>10</v>
      </c>
      <c r="J2133" t="s">
        <v>11</v>
      </c>
      <c r="K2133" t="s">
        <v>12</v>
      </c>
    </row>
    <row r="2134" spans="1:11" ht="14.5" customHeight="1" x14ac:dyDescent="0.35">
      <c r="A2134" t="s">
        <v>2163</v>
      </c>
      <c r="B2134">
        <v>1978</v>
      </c>
      <c r="C2134" t="s">
        <v>29</v>
      </c>
      <c r="D2134">
        <v>19</v>
      </c>
      <c r="E2134" s="7">
        <f t="shared" si="66"/>
        <v>28843</v>
      </c>
      <c r="F2134" s="7" t="str">
        <f t="shared" si="67"/>
        <v>44Years</v>
      </c>
      <c r="G2134">
        <v>2</v>
      </c>
      <c r="H2134" s="14">
        <v>35701.9</v>
      </c>
      <c r="I2134" t="s">
        <v>10</v>
      </c>
      <c r="J2134" t="s">
        <v>15</v>
      </c>
      <c r="K2134" t="s">
        <v>41</v>
      </c>
    </row>
    <row r="2135" spans="1:11" ht="14.5" customHeight="1" x14ac:dyDescent="0.35">
      <c r="A2135" t="s">
        <v>2164</v>
      </c>
      <c r="B2135">
        <v>1974</v>
      </c>
      <c r="C2135" t="s">
        <v>9</v>
      </c>
      <c r="D2135">
        <v>15</v>
      </c>
      <c r="E2135" s="7">
        <f t="shared" si="66"/>
        <v>27225</v>
      </c>
      <c r="F2135" s="7" t="str">
        <f t="shared" si="67"/>
        <v>48Years</v>
      </c>
      <c r="G2135">
        <v>0</v>
      </c>
      <c r="H2135" s="14">
        <v>35711.39</v>
      </c>
      <c r="I2135" t="s">
        <v>10</v>
      </c>
      <c r="J2135" t="s">
        <v>11</v>
      </c>
      <c r="K2135" t="s">
        <v>22</v>
      </c>
    </row>
    <row r="2136" spans="1:11" ht="14.5" customHeight="1" x14ac:dyDescent="0.35">
      <c r="A2136" t="s">
        <v>2165</v>
      </c>
      <c r="B2136">
        <v>1976</v>
      </c>
      <c r="C2136" t="s">
        <v>36</v>
      </c>
      <c r="D2136">
        <v>4</v>
      </c>
      <c r="E2136" s="7">
        <f t="shared" si="66"/>
        <v>28037</v>
      </c>
      <c r="F2136" s="7" t="str">
        <f t="shared" si="67"/>
        <v>46Years</v>
      </c>
      <c r="G2136">
        <v>2</v>
      </c>
      <c r="H2136" s="14">
        <v>35733.96</v>
      </c>
      <c r="I2136" t="s">
        <v>10</v>
      </c>
      <c r="J2136" t="s">
        <v>10</v>
      </c>
      <c r="K2136" t="s">
        <v>41</v>
      </c>
    </row>
    <row r="2137" spans="1:11" ht="14.5" customHeight="1" x14ac:dyDescent="0.35">
      <c r="A2137" t="s">
        <v>2166</v>
      </c>
      <c r="B2137">
        <v>1992</v>
      </c>
      <c r="C2137" t="s">
        <v>17</v>
      </c>
      <c r="D2137">
        <v>18</v>
      </c>
      <c r="E2137" s="7">
        <f t="shared" si="66"/>
        <v>33773</v>
      </c>
      <c r="F2137" s="7" t="str">
        <f t="shared" si="67"/>
        <v>30Years</v>
      </c>
      <c r="G2137">
        <v>0</v>
      </c>
      <c r="H2137" s="14">
        <v>35883.269999999997</v>
      </c>
      <c r="I2137" t="s">
        <v>10</v>
      </c>
      <c r="J2137" t="s">
        <v>15</v>
      </c>
      <c r="K2137" t="s">
        <v>41</v>
      </c>
    </row>
    <row r="2138" spans="1:11" ht="14.5" customHeight="1" x14ac:dyDescent="0.35">
      <c r="A2138" t="s">
        <v>2167</v>
      </c>
      <c r="B2138">
        <v>1981</v>
      </c>
      <c r="C2138" t="s">
        <v>14</v>
      </c>
      <c r="D2138">
        <v>22</v>
      </c>
      <c r="E2138" s="7">
        <f t="shared" si="66"/>
        <v>29912</v>
      </c>
      <c r="F2138" s="7" t="str">
        <f t="shared" si="67"/>
        <v>41Years</v>
      </c>
      <c r="G2138">
        <v>1</v>
      </c>
      <c r="H2138" s="14">
        <v>35952.65</v>
      </c>
      <c r="I2138" t="s">
        <v>15</v>
      </c>
      <c r="J2138" t="s">
        <v>11</v>
      </c>
      <c r="K2138" t="s">
        <v>41</v>
      </c>
    </row>
    <row r="2139" spans="1:11" ht="14.5" customHeight="1" x14ac:dyDescent="0.35">
      <c r="A2139" t="s">
        <v>2168</v>
      </c>
      <c r="B2139">
        <v>1999</v>
      </c>
      <c r="C2139" t="s">
        <v>19</v>
      </c>
      <c r="D2139">
        <v>4</v>
      </c>
      <c r="E2139" s="7">
        <f t="shared" si="66"/>
        <v>36407</v>
      </c>
      <c r="F2139" s="7" t="str">
        <f t="shared" si="67"/>
        <v>23Years</v>
      </c>
      <c r="G2139">
        <v>2</v>
      </c>
      <c r="H2139" s="14">
        <v>36021.01</v>
      </c>
      <c r="I2139" t="s">
        <v>10</v>
      </c>
      <c r="J2139" t="s">
        <v>11</v>
      </c>
      <c r="K2139" t="s">
        <v>12</v>
      </c>
    </row>
    <row r="2140" spans="1:11" ht="14.5" customHeight="1" x14ac:dyDescent="0.35">
      <c r="A2140" t="s">
        <v>2169</v>
      </c>
      <c r="B2140">
        <v>1963</v>
      </c>
      <c r="C2140" t="s">
        <v>9</v>
      </c>
      <c r="D2140">
        <v>22</v>
      </c>
      <c r="E2140" s="7">
        <f t="shared" si="66"/>
        <v>23214</v>
      </c>
      <c r="F2140" s="7" t="str">
        <f t="shared" si="67"/>
        <v>59Years</v>
      </c>
      <c r="G2140">
        <v>0</v>
      </c>
      <c r="H2140" s="14">
        <v>36074.339999999997</v>
      </c>
      <c r="I2140" t="s">
        <v>10</v>
      </c>
      <c r="J2140" t="s">
        <v>15</v>
      </c>
      <c r="K2140" t="s">
        <v>41</v>
      </c>
    </row>
    <row r="2141" spans="1:11" ht="14.5" customHeight="1" x14ac:dyDescent="0.35">
      <c r="A2141" t="s">
        <v>2170</v>
      </c>
      <c r="B2141">
        <v>1996</v>
      </c>
      <c r="C2141" t="s">
        <v>34</v>
      </c>
      <c r="D2141">
        <v>20</v>
      </c>
      <c r="E2141" s="7">
        <f t="shared" si="66"/>
        <v>35297</v>
      </c>
      <c r="F2141" s="7" t="str">
        <f t="shared" si="67"/>
        <v>26Years</v>
      </c>
      <c r="G2141">
        <v>2</v>
      </c>
      <c r="H2141" s="14">
        <v>36085.22</v>
      </c>
      <c r="I2141" t="s">
        <v>15</v>
      </c>
      <c r="J2141" t="s">
        <v>15</v>
      </c>
      <c r="K2141" t="s">
        <v>41</v>
      </c>
    </row>
    <row r="2142" spans="1:11" ht="14.5" customHeight="1" x14ac:dyDescent="0.35">
      <c r="A2142" t="s">
        <v>2171</v>
      </c>
      <c r="B2142">
        <v>1979</v>
      </c>
      <c r="C2142" t="s">
        <v>14</v>
      </c>
      <c r="D2142">
        <v>4</v>
      </c>
      <c r="E2142" s="7">
        <f t="shared" si="66"/>
        <v>29163</v>
      </c>
      <c r="F2142" s="7" t="str">
        <f t="shared" si="67"/>
        <v>43Years</v>
      </c>
      <c r="G2142">
        <v>2</v>
      </c>
      <c r="H2142" s="14">
        <v>36090.49</v>
      </c>
      <c r="I2142" t="s">
        <v>10</v>
      </c>
      <c r="J2142" t="s">
        <v>10</v>
      </c>
      <c r="K2142" t="s">
        <v>41</v>
      </c>
    </row>
    <row r="2143" spans="1:11" ht="14.5" customHeight="1" x14ac:dyDescent="0.35">
      <c r="A2143" t="s">
        <v>2172</v>
      </c>
      <c r="B2143">
        <v>1997</v>
      </c>
      <c r="C2143" t="s">
        <v>17</v>
      </c>
      <c r="D2143">
        <v>12</v>
      </c>
      <c r="E2143" s="7">
        <f t="shared" si="66"/>
        <v>35593</v>
      </c>
      <c r="F2143" s="7" t="str">
        <f t="shared" si="67"/>
        <v>25Years</v>
      </c>
      <c r="G2143">
        <v>2</v>
      </c>
      <c r="H2143" s="14">
        <v>36124.57</v>
      </c>
      <c r="I2143" t="s">
        <v>15</v>
      </c>
      <c r="J2143" t="s">
        <v>11</v>
      </c>
      <c r="K2143" t="s">
        <v>12</v>
      </c>
    </row>
    <row r="2144" spans="1:11" ht="14.5" customHeight="1" x14ac:dyDescent="0.35">
      <c r="A2144" t="s">
        <v>2173</v>
      </c>
      <c r="B2144">
        <v>2004</v>
      </c>
      <c r="C2144" t="s">
        <v>34</v>
      </c>
      <c r="D2144">
        <v>30</v>
      </c>
      <c r="E2144" s="7">
        <f t="shared" si="66"/>
        <v>38229</v>
      </c>
      <c r="F2144" s="7" t="str">
        <f t="shared" si="67"/>
        <v>18Years</v>
      </c>
      <c r="G2144">
        <v>0</v>
      </c>
      <c r="H2144" s="14">
        <v>36149.480000000003</v>
      </c>
      <c r="I2144" t="s">
        <v>10</v>
      </c>
      <c r="J2144" t="s">
        <v>10</v>
      </c>
      <c r="K2144" t="s">
        <v>12</v>
      </c>
    </row>
    <row r="2145" spans="1:11" ht="14.5" customHeight="1" x14ac:dyDescent="0.35">
      <c r="A2145" t="s">
        <v>2174</v>
      </c>
      <c r="B2145">
        <v>1974</v>
      </c>
      <c r="C2145" t="s">
        <v>29</v>
      </c>
      <c r="D2145">
        <v>6</v>
      </c>
      <c r="E2145" s="7">
        <f t="shared" si="66"/>
        <v>27369</v>
      </c>
      <c r="F2145" s="7" t="str">
        <f t="shared" si="67"/>
        <v>48Years</v>
      </c>
      <c r="G2145">
        <v>0</v>
      </c>
      <c r="H2145" s="14">
        <v>36182.870000000003</v>
      </c>
      <c r="I2145" t="s">
        <v>10</v>
      </c>
      <c r="J2145" t="s">
        <v>11</v>
      </c>
      <c r="K2145" t="s">
        <v>22</v>
      </c>
    </row>
    <row r="2146" spans="1:11" ht="14.5" customHeight="1" x14ac:dyDescent="0.35">
      <c r="A2146" t="s">
        <v>2175</v>
      </c>
      <c r="B2146">
        <v>1999</v>
      </c>
      <c r="C2146" t="s">
        <v>36</v>
      </c>
      <c r="D2146">
        <v>1</v>
      </c>
      <c r="E2146" s="7">
        <f t="shared" si="66"/>
        <v>36434</v>
      </c>
      <c r="F2146" s="7" t="str">
        <f t="shared" si="67"/>
        <v>23Years</v>
      </c>
      <c r="G2146">
        <v>3</v>
      </c>
      <c r="H2146" s="14">
        <v>36189.1</v>
      </c>
      <c r="I2146" t="s">
        <v>15</v>
      </c>
      <c r="J2146" t="s">
        <v>11</v>
      </c>
      <c r="K2146" t="s">
        <v>167</v>
      </c>
    </row>
    <row r="2147" spans="1:11" ht="14.5" customHeight="1" x14ac:dyDescent="0.35">
      <c r="A2147" t="s">
        <v>2176</v>
      </c>
      <c r="B2147">
        <v>1993</v>
      </c>
      <c r="C2147" t="s">
        <v>29</v>
      </c>
      <c r="D2147">
        <v>28</v>
      </c>
      <c r="E2147" s="7">
        <f t="shared" si="66"/>
        <v>34331</v>
      </c>
      <c r="F2147" s="7" t="str">
        <f t="shared" si="67"/>
        <v>29Years</v>
      </c>
      <c r="G2147">
        <v>0</v>
      </c>
      <c r="H2147" s="14">
        <v>36197.699999999997</v>
      </c>
      <c r="I2147" t="s">
        <v>15</v>
      </c>
      <c r="J2147" t="s">
        <v>11</v>
      </c>
      <c r="K2147" t="s">
        <v>41</v>
      </c>
    </row>
    <row r="2148" spans="1:11" ht="14.5" customHeight="1" x14ac:dyDescent="0.35">
      <c r="A2148" t="s">
        <v>2177</v>
      </c>
      <c r="B2148">
        <v>2003</v>
      </c>
      <c r="C2148" t="s">
        <v>19</v>
      </c>
      <c r="D2148">
        <v>5</v>
      </c>
      <c r="E2148" s="7">
        <f t="shared" si="66"/>
        <v>37869</v>
      </c>
      <c r="F2148" s="7" t="str">
        <f t="shared" si="67"/>
        <v>19Years</v>
      </c>
      <c r="G2148">
        <v>0</v>
      </c>
      <c r="H2148" s="14">
        <v>36219.410000000003</v>
      </c>
      <c r="I2148" t="s">
        <v>15</v>
      </c>
      <c r="J2148" t="s">
        <v>15</v>
      </c>
      <c r="K2148" t="s">
        <v>22</v>
      </c>
    </row>
    <row r="2149" spans="1:11" ht="14.5" customHeight="1" x14ac:dyDescent="0.35">
      <c r="A2149" t="s">
        <v>2178</v>
      </c>
      <c r="B2149">
        <v>2004</v>
      </c>
      <c r="C2149" t="s">
        <v>29</v>
      </c>
      <c r="D2149">
        <v>25</v>
      </c>
      <c r="E2149" s="7">
        <f t="shared" si="66"/>
        <v>38346</v>
      </c>
      <c r="F2149" s="7" t="str">
        <f t="shared" si="67"/>
        <v>18Years</v>
      </c>
      <c r="G2149">
        <v>0</v>
      </c>
      <c r="H2149" s="14">
        <v>36307.800000000003</v>
      </c>
      <c r="I2149" t="s">
        <v>15</v>
      </c>
      <c r="J2149" t="s">
        <v>10</v>
      </c>
      <c r="K2149" t="s">
        <v>12</v>
      </c>
    </row>
    <row r="2150" spans="1:11" ht="14.5" customHeight="1" x14ac:dyDescent="0.35">
      <c r="A2150" t="s">
        <v>2179</v>
      </c>
      <c r="B2150">
        <v>1992</v>
      </c>
      <c r="C2150" t="s">
        <v>17</v>
      </c>
      <c r="D2150">
        <v>16</v>
      </c>
      <c r="E2150" s="7">
        <f t="shared" si="66"/>
        <v>33771</v>
      </c>
      <c r="F2150" s="7" t="str">
        <f t="shared" si="67"/>
        <v>30Years</v>
      </c>
      <c r="G2150">
        <v>0</v>
      </c>
      <c r="H2150" s="14">
        <v>36314.050000000003</v>
      </c>
      <c r="I2150" t="s">
        <v>10</v>
      </c>
      <c r="J2150" t="s">
        <v>10</v>
      </c>
      <c r="K2150" t="s">
        <v>41</v>
      </c>
    </row>
    <row r="2151" spans="1:11" ht="14.5" customHeight="1" x14ac:dyDescent="0.35">
      <c r="A2151" t="s">
        <v>2180</v>
      </c>
      <c r="B2151">
        <v>1967</v>
      </c>
      <c r="C2151" t="s">
        <v>36</v>
      </c>
      <c r="D2151">
        <v>18</v>
      </c>
      <c r="E2151" s="7">
        <f t="shared" si="66"/>
        <v>24763</v>
      </c>
      <c r="F2151" s="7" t="str">
        <f t="shared" si="67"/>
        <v>55Years</v>
      </c>
      <c r="G2151">
        <v>0</v>
      </c>
      <c r="H2151" s="14">
        <v>36332.449999999997</v>
      </c>
      <c r="I2151" t="s">
        <v>15</v>
      </c>
      <c r="J2151" t="s">
        <v>11</v>
      </c>
      <c r="K2151" t="s">
        <v>41</v>
      </c>
    </row>
    <row r="2152" spans="1:11" ht="14.5" customHeight="1" x14ac:dyDescent="0.35">
      <c r="A2152" t="s">
        <v>2181</v>
      </c>
      <c r="B2152">
        <v>1975</v>
      </c>
      <c r="C2152" t="s">
        <v>17</v>
      </c>
      <c r="D2152">
        <v>5</v>
      </c>
      <c r="E2152" s="7">
        <f t="shared" si="66"/>
        <v>27550</v>
      </c>
      <c r="F2152" s="7" t="str">
        <f t="shared" si="67"/>
        <v>48Years</v>
      </c>
      <c r="G2152">
        <v>1</v>
      </c>
      <c r="H2152" s="14">
        <v>36350.71</v>
      </c>
      <c r="I2152" t="s">
        <v>15</v>
      </c>
      <c r="J2152" t="s">
        <v>10</v>
      </c>
      <c r="K2152" t="s">
        <v>41</v>
      </c>
    </row>
    <row r="2153" spans="1:11" ht="14.5" customHeight="1" x14ac:dyDescent="0.35">
      <c r="A2153" t="s">
        <v>2182</v>
      </c>
      <c r="B2153">
        <v>2003</v>
      </c>
      <c r="C2153" t="s">
        <v>29</v>
      </c>
      <c r="D2153">
        <v>9</v>
      </c>
      <c r="E2153" s="7">
        <f t="shared" si="66"/>
        <v>37964</v>
      </c>
      <c r="F2153" s="7" t="str">
        <f t="shared" si="67"/>
        <v>19Years</v>
      </c>
      <c r="G2153">
        <v>2</v>
      </c>
      <c r="H2153" s="14">
        <v>36397.58</v>
      </c>
      <c r="I2153" t="s">
        <v>10</v>
      </c>
      <c r="J2153" t="s">
        <v>11</v>
      </c>
      <c r="K2153" t="s">
        <v>41</v>
      </c>
    </row>
    <row r="2154" spans="1:11" ht="14.5" customHeight="1" x14ac:dyDescent="0.35">
      <c r="A2154" t="s">
        <v>2183</v>
      </c>
      <c r="B2154">
        <v>1962</v>
      </c>
      <c r="C2154" t="s">
        <v>14</v>
      </c>
      <c r="D2154">
        <v>19</v>
      </c>
      <c r="E2154" s="7">
        <f t="shared" si="66"/>
        <v>22969</v>
      </c>
      <c r="F2154" s="7" t="str">
        <f t="shared" si="67"/>
        <v>60Years</v>
      </c>
      <c r="G2154">
        <v>0</v>
      </c>
      <c r="H2154" s="14">
        <v>36445.550000000003</v>
      </c>
      <c r="I2154" t="s">
        <v>10</v>
      </c>
      <c r="J2154" t="s">
        <v>10</v>
      </c>
      <c r="K2154" t="s">
        <v>41</v>
      </c>
    </row>
    <row r="2155" spans="1:11" ht="14.5" customHeight="1" x14ac:dyDescent="0.35">
      <c r="A2155" t="s">
        <v>2184</v>
      </c>
      <c r="B2155">
        <v>1973</v>
      </c>
      <c r="C2155" t="s">
        <v>34</v>
      </c>
      <c r="D2155">
        <v>9</v>
      </c>
      <c r="E2155" s="7">
        <f t="shared" si="66"/>
        <v>26885</v>
      </c>
      <c r="F2155" s="7" t="str">
        <f t="shared" si="67"/>
        <v>49Years</v>
      </c>
      <c r="G2155">
        <v>0</v>
      </c>
      <c r="H2155" s="14">
        <v>36541.550000000003</v>
      </c>
      <c r="I2155" t="s">
        <v>10</v>
      </c>
      <c r="J2155" t="s">
        <v>11</v>
      </c>
      <c r="K2155" t="s">
        <v>41</v>
      </c>
    </row>
    <row r="2156" spans="1:11" ht="14.5" customHeight="1" x14ac:dyDescent="0.35">
      <c r="A2156" t="s">
        <v>2185</v>
      </c>
      <c r="B2156">
        <v>1992</v>
      </c>
      <c r="C2156" t="s">
        <v>36</v>
      </c>
      <c r="D2156">
        <v>9</v>
      </c>
      <c r="E2156" s="7">
        <f t="shared" si="66"/>
        <v>33886</v>
      </c>
      <c r="F2156" s="7" t="str">
        <f t="shared" si="67"/>
        <v>30Years</v>
      </c>
      <c r="G2156">
        <v>0</v>
      </c>
      <c r="H2156" s="14">
        <v>36572.800000000003</v>
      </c>
      <c r="I2156" t="s">
        <v>15</v>
      </c>
      <c r="J2156" t="s">
        <v>10</v>
      </c>
      <c r="K2156" t="s">
        <v>41</v>
      </c>
    </row>
    <row r="2157" spans="1:11" ht="14.5" customHeight="1" x14ac:dyDescent="0.35">
      <c r="A2157" t="s">
        <v>2186</v>
      </c>
      <c r="B2157">
        <v>1961</v>
      </c>
      <c r="C2157" t="s">
        <v>9</v>
      </c>
      <c r="D2157">
        <v>29</v>
      </c>
      <c r="E2157" s="7">
        <f t="shared" si="66"/>
        <v>22491</v>
      </c>
      <c r="F2157" s="7" t="str">
        <f t="shared" si="67"/>
        <v>61Years</v>
      </c>
      <c r="G2157">
        <v>4</v>
      </c>
      <c r="H2157" s="14">
        <v>36580.28</v>
      </c>
      <c r="I2157" t="s">
        <v>10</v>
      </c>
      <c r="J2157" t="s">
        <v>10</v>
      </c>
      <c r="K2157" t="s">
        <v>12</v>
      </c>
    </row>
    <row r="2158" spans="1:11" ht="14.5" customHeight="1" x14ac:dyDescent="0.35">
      <c r="A2158" t="s">
        <v>2187</v>
      </c>
      <c r="B2158">
        <v>1970</v>
      </c>
      <c r="C2158" t="s">
        <v>9</v>
      </c>
      <c r="D2158">
        <v>14</v>
      </c>
      <c r="E2158" s="7">
        <f t="shared" si="66"/>
        <v>25763</v>
      </c>
      <c r="F2158" s="7" t="str">
        <f t="shared" si="67"/>
        <v>52Years</v>
      </c>
      <c r="G2158">
        <v>0</v>
      </c>
      <c r="H2158" s="14">
        <v>36786.370000000003</v>
      </c>
      <c r="I2158" t="s">
        <v>15</v>
      </c>
      <c r="J2158" t="s">
        <v>15</v>
      </c>
      <c r="K2158" t="s">
        <v>41</v>
      </c>
    </row>
    <row r="2159" spans="1:11" ht="14.5" customHeight="1" x14ac:dyDescent="0.35">
      <c r="A2159" t="s">
        <v>2188</v>
      </c>
      <c r="B2159">
        <v>1965</v>
      </c>
      <c r="C2159" t="s">
        <v>29</v>
      </c>
      <c r="D2159">
        <v>28</v>
      </c>
      <c r="E2159" s="7">
        <f t="shared" si="66"/>
        <v>24104</v>
      </c>
      <c r="F2159" s="7" t="str">
        <f t="shared" si="67"/>
        <v>57Years</v>
      </c>
      <c r="G2159">
        <v>0</v>
      </c>
      <c r="H2159" s="14">
        <v>36795.29</v>
      </c>
      <c r="I2159" t="s">
        <v>10</v>
      </c>
      <c r="J2159" t="s">
        <v>15</v>
      </c>
      <c r="K2159" t="s">
        <v>41</v>
      </c>
    </row>
    <row r="2160" spans="1:11" ht="14.5" customHeight="1" x14ac:dyDescent="0.35">
      <c r="A2160" t="s">
        <v>30</v>
      </c>
      <c r="B2160">
        <v>1992</v>
      </c>
      <c r="C2160" t="s">
        <v>36</v>
      </c>
      <c r="D2160">
        <v>6</v>
      </c>
      <c r="E2160" s="7">
        <f t="shared" si="66"/>
        <v>33883</v>
      </c>
      <c r="F2160" s="7" t="str">
        <f t="shared" si="67"/>
        <v>30Years</v>
      </c>
      <c r="G2160">
        <v>0</v>
      </c>
      <c r="H2160" s="14">
        <v>36837.47</v>
      </c>
      <c r="I2160" t="s">
        <v>15</v>
      </c>
      <c r="J2160" t="s">
        <v>10</v>
      </c>
      <c r="K2160" t="s">
        <v>41</v>
      </c>
    </row>
    <row r="2161" spans="1:11" ht="14.5" customHeight="1" x14ac:dyDescent="0.35">
      <c r="A2161" t="s">
        <v>2189</v>
      </c>
      <c r="B2161">
        <v>1992</v>
      </c>
      <c r="C2161" t="s">
        <v>9</v>
      </c>
      <c r="D2161">
        <v>4</v>
      </c>
      <c r="E2161" s="7">
        <f t="shared" si="66"/>
        <v>33789</v>
      </c>
      <c r="F2161" s="7" t="str">
        <f t="shared" si="67"/>
        <v>30Years</v>
      </c>
      <c r="G2161">
        <v>0</v>
      </c>
      <c r="H2161" s="14">
        <v>36837.47</v>
      </c>
      <c r="I2161" t="s">
        <v>10</v>
      </c>
      <c r="J2161" t="s">
        <v>11</v>
      </c>
      <c r="K2161" t="s">
        <v>41</v>
      </c>
    </row>
    <row r="2162" spans="1:11" ht="14.5" customHeight="1" x14ac:dyDescent="0.35">
      <c r="A2162" t="s">
        <v>2190</v>
      </c>
      <c r="B2162">
        <v>1972</v>
      </c>
      <c r="C2162" t="s">
        <v>29</v>
      </c>
      <c r="D2162">
        <v>5</v>
      </c>
      <c r="E2162" s="7">
        <f t="shared" si="66"/>
        <v>26638</v>
      </c>
      <c r="F2162" s="7" t="str">
        <f t="shared" si="67"/>
        <v>50Years</v>
      </c>
      <c r="G2162">
        <v>0</v>
      </c>
      <c r="H2162" s="14">
        <v>36889.99</v>
      </c>
      <c r="I2162" t="s">
        <v>15</v>
      </c>
      <c r="J2162" t="s">
        <v>11</v>
      </c>
      <c r="K2162" t="s">
        <v>41</v>
      </c>
    </row>
    <row r="2163" spans="1:11" ht="14.5" customHeight="1" x14ac:dyDescent="0.35">
      <c r="A2163" t="s">
        <v>2191</v>
      </c>
      <c r="B2163">
        <v>2003</v>
      </c>
      <c r="C2163" t="s">
        <v>17</v>
      </c>
      <c r="D2163">
        <v>21</v>
      </c>
      <c r="E2163" s="7">
        <f t="shared" si="66"/>
        <v>37793</v>
      </c>
      <c r="F2163" s="7" t="str">
        <f t="shared" si="67"/>
        <v>19Years</v>
      </c>
      <c r="G2163">
        <v>0</v>
      </c>
      <c r="H2163" s="14">
        <v>36898.730000000003</v>
      </c>
      <c r="I2163" t="s">
        <v>10</v>
      </c>
      <c r="J2163" t="s">
        <v>15</v>
      </c>
      <c r="K2163" t="s">
        <v>22</v>
      </c>
    </row>
    <row r="2164" spans="1:11" ht="14.5" customHeight="1" x14ac:dyDescent="0.35">
      <c r="A2164" t="s">
        <v>2192</v>
      </c>
      <c r="B2164">
        <v>1963</v>
      </c>
      <c r="C2164" t="s">
        <v>9</v>
      </c>
      <c r="D2164">
        <v>24</v>
      </c>
      <c r="E2164" s="7">
        <f t="shared" si="66"/>
        <v>23216</v>
      </c>
      <c r="F2164" s="7" t="str">
        <f t="shared" si="67"/>
        <v>59Years</v>
      </c>
      <c r="G2164">
        <v>2</v>
      </c>
      <c r="H2164" s="14">
        <v>36910.61</v>
      </c>
      <c r="I2164" t="s">
        <v>10</v>
      </c>
      <c r="J2164" t="s">
        <v>10</v>
      </c>
      <c r="K2164" t="s">
        <v>41</v>
      </c>
    </row>
    <row r="2165" spans="1:11" ht="14.5" customHeight="1" x14ac:dyDescent="0.35">
      <c r="A2165" t="s">
        <v>2193</v>
      </c>
      <c r="B2165">
        <v>1991</v>
      </c>
      <c r="C2165" t="s">
        <v>17</v>
      </c>
      <c r="D2165">
        <v>10</v>
      </c>
      <c r="E2165" s="7">
        <f t="shared" si="66"/>
        <v>33399</v>
      </c>
      <c r="F2165" s="7" t="str">
        <f t="shared" si="67"/>
        <v>31Years</v>
      </c>
      <c r="G2165">
        <v>3</v>
      </c>
      <c r="H2165" s="14">
        <v>36911.99</v>
      </c>
      <c r="I2165" t="s">
        <v>10</v>
      </c>
      <c r="J2165" t="s">
        <v>10</v>
      </c>
      <c r="K2165" t="s">
        <v>41</v>
      </c>
    </row>
    <row r="2166" spans="1:11" ht="14.5" customHeight="1" x14ac:dyDescent="0.35">
      <c r="A2166" t="s">
        <v>2194</v>
      </c>
      <c r="B2166">
        <v>1968</v>
      </c>
      <c r="C2166" t="s">
        <v>36</v>
      </c>
      <c r="D2166">
        <v>22</v>
      </c>
      <c r="E2166" s="7">
        <f t="shared" si="66"/>
        <v>25133</v>
      </c>
      <c r="F2166" s="7" t="str">
        <f t="shared" si="67"/>
        <v>54Years</v>
      </c>
      <c r="G2166">
        <v>0</v>
      </c>
      <c r="H2166" s="14">
        <v>36922.61</v>
      </c>
      <c r="I2166" t="s">
        <v>10</v>
      </c>
      <c r="J2166" t="s">
        <v>15</v>
      </c>
      <c r="K2166" t="s">
        <v>41</v>
      </c>
    </row>
    <row r="2167" spans="1:11" ht="14.5" customHeight="1" x14ac:dyDescent="0.35">
      <c r="A2167" t="s">
        <v>2195</v>
      </c>
      <c r="B2167">
        <v>1977</v>
      </c>
      <c r="C2167" t="s">
        <v>34</v>
      </c>
      <c r="D2167">
        <v>13</v>
      </c>
      <c r="E2167" s="7">
        <f t="shared" si="66"/>
        <v>28350</v>
      </c>
      <c r="F2167" s="7" t="str">
        <f t="shared" si="67"/>
        <v>45Years</v>
      </c>
      <c r="G2167">
        <v>2</v>
      </c>
      <c r="H2167" s="14">
        <v>36935.64</v>
      </c>
      <c r="I2167" t="s">
        <v>10</v>
      </c>
      <c r="J2167" t="s">
        <v>15</v>
      </c>
      <c r="K2167" t="s">
        <v>41</v>
      </c>
    </row>
    <row r="2168" spans="1:11" ht="14.5" customHeight="1" x14ac:dyDescent="0.35">
      <c r="A2168" t="s">
        <v>2196</v>
      </c>
      <c r="B2168">
        <v>1992</v>
      </c>
      <c r="C2168" t="s">
        <v>34</v>
      </c>
      <c r="D2168">
        <v>25</v>
      </c>
      <c r="E2168" s="7">
        <f t="shared" si="66"/>
        <v>33841</v>
      </c>
      <c r="F2168" s="7" t="str">
        <f t="shared" si="67"/>
        <v>30Years</v>
      </c>
      <c r="G2168">
        <v>0</v>
      </c>
      <c r="H2168" s="14">
        <v>36950.26</v>
      </c>
      <c r="I2168" t="s">
        <v>15</v>
      </c>
      <c r="J2168" t="s">
        <v>15</v>
      </c>
      <c r="K2168" t="s">
        <v>12</v>
      </c>
    </row>
    <row r="2169" spans="1:11" ht="14.5" customHeight="1" x14ac:dyDescent="0.35">
      <c r="A2169" t="s">
        <v>2197</v>
      </c>
      <c r="B2169">
        <v>1992</v>
      </c>
      <c r="C2169" t="s">
        <v>19</v>
      </c>
      <c r="D2169">
        <v>13</v>
      </c>
      <c r="E2169" s="7">
        <f t="shared" si="66"/>
        <v>33860</v>
      </c>
      <c r="F2169" s="7" t="str">
        <f t="shared" si="67"/>
        <v>30Years</v>
      </c>
      <c r="G2169">
        <v>0</v>
      </c>
      <c r="H2169" s="14">
        <v>36976.449999999997</v>
      </c>
      <c r="I2169" t="s">
        <v>10</v>
      </c>
      <c r="J2169" t="s">
        <v>11</v>
      </c>
      <c r="K2169" t="s">
        <v>41</v>
      </c>
    </row>
    <row r="2170" spans="1:11" ht="14.5" customHeight="1" x14ac:dyDescent="0.35">
      <c r="A2170" t="s">
        <v>2198</v>
      </c>
      <c r="B2170">
        <v>1991</v>
      </c>
      <c r="C2170" t="s">
        <v>14</v>
      </c>
      <c r="D2170">
        <v>1</v>
      </c>
      <c r="E2170" s="7">
        <f t="shared" si="66"/>
        <v>33543</v>
      </c>
      <c r="F2170" s="7" t="str">
        <f t="shared" si="67"/>
        <v>31Years</v>
      </c>
      <c r="G2170">
        <v>3</v>
      </c>
      <c r="H2170" s="14">
        <v>37040.879999999997</v>
      </c>
      <c r="I2170" t="s">
        <v>10</v>
      </c>
      <c r="J2170" t="s">
        <v>10</v>
      </c>
      <c r="K2170" t="s">
        <v>41</v>
      </c>
    </row>
    <row r="2171" spans="1:11" ht="14.5" customHeight="1" x14ac:dyDescent="0.35">
      <c r="A2171" t="s">
        <v>2199</v>
      </c>
      <c r="B2171">
        <v>1988</v>
      </c>
      <c r="C2171" t="s">
        <v>29</v>
      </c>
      <c r="D2171">
        <v>17</v>
      </c>
      <c r="E2171" s="7">
        <f t="shared" si="66"/>
        <v>32494</v>
      </c>
      <c r="F2171" s="7" t="str">
        <f t="shared" si="67"/>
        <v>34Years</v>
      </c>
      <c r="G2171">
        <v>3</v>
      </c>
      <c r="H2171" s="14">
        <v>37076.370000000003</v>
      </c>
      <c r="I2171" t="s">
        <v>10</v>
      </c>
      <c r="J2171" t="s">
        <v>15</v>
      </c>
      <c r="K2171" t="s">
        <v>41</v>
      </c>
    </row>
    <row r="2172" spans="1:11" ht="14.5" customHeight="1" x14ac:dyDescent="0.35">
      <c r="A2172" t="s">
        <v>2200</v>
      </c>
      <c r="B2172">
        <v>1989</v>
      </c>
      <c r="C2172" t="s">
        <v>17</v>
      </c>
      <c r="D2172">
        <v>10</v>
      </c>
      <c r="E2172" s="7">
        <f t="shared" si="66"/>
        <v>32669</v>
      </c>
      <c r="F2172" s="7" t="str">
        <f t="shared" si="67"/>
        <v>33Years</v>
      </c>
      <c r="G2172">
        <v>0</v>
      </c>
      <c r="H2172" s="14">
        <v>37079.370000000003</v>
      </c>
      <c r="I2172" t="s">
        <v>10</v>
      </c>
      <c r="J2172" t="s">
        <v>11</v>
      </c>
      <c r="K2172" t="s">
        <v>41</v>
      </c>
    </row>
    <row r="2173" spans="1:11" ht="14.5" customHeight="1" x14ac:dyDescent="0.35">
      <c r="A2173" t="s">
        <v>2201</v>
      </c>
      <c r="B2173">
        <v>1995</v>
      </c>
      <c r="C2173" t="s">
        <v>36</v>
      </c>
      <c r="D2173">
        <v>30</v>
      </c>
      <c r="E2173" s="7">
        <f t="shared" si="66"/>
        <v>35002</v>
      </c>
      <c r="F2173" s="7" t="str">
        <f t="shared" si="67"/>
        <v>27Years</v>
      </c>
      <c r="G2173">
        <v>0</v>
      </c>
      <c r="H2173" s="14">
        <v>37133.9</v>
      </c>
      <c r="I2173" t="s">
        <v>10</v>
      </c>
      <c r="J2173" t="s">
        <v>10</v>
      </c>
      <c r="K2173" t="s">
        <v>12</v>
      </c>
    </row>
    <row r="2174" spans="1:11" ht="14.5" customHeight="1" x14ac:dyDescent="0.35">
      <c r="A2174" t="s">
        <v>2202</v>
      </c>
      <c r="B2174">
        <v>2000</v>
      </c>
      <c r="C2174" t="s">
        <v>19</v>
      </c>
      <c r="D2174">
        <v>5</v>
      </c>
      <c r="E2174" s="7">
        <f t="shared" si="66"/>
        <v>36774</v>
      </c>
      <c r="F2174" s="7" t="str">
        <f t="shared" si="67"/>
        <v>22Years</v>
      </c>
      <c r="G2174">
        <v>1</v>
      </c>
      <c r="H2174" s="14">
        <v>37165.160000000003</v>
      </c>
      <c r="I2174" t="s">
        <v>15</v>
      </c>
      <c r="J2174" t="s">
        <v>11</v>
      </c>
      <c r="K2174" t="s">
        <v>4718</v>
      </c>
    </row>
    <row r="2175" spans="1:11" ht="14.5" customHeight="1" x14ac:dyDescent="0.35">
      <c r="A2175" t="s">
        <v>2203</v>
      </c>
      <c r="B2175">
        <v>1990</v>
      </c>
      <c r="C2175" t="s">
        <v>36</v>
      </c>
      <c r="D2175">
        <v>17</v>
      </c>
      <c r="E2175" s="7">
        <f t="shared" si="66"/>
        <v>33163</v>
      </c>
      <c r="F2175" s="7" t="str">
        <f t="shared" si="67"/>
        <v>32Years</v>
      </c>
      <c r="G2175">
        <v>3</v>
      </c>
      <c r="H2175" s="14">
        <v>37251.22</v>
      </c>
      <c r="I2175" t="s">
        <v>10</v>
      </c>
      <c r="J2175" t="s">
        <v>10</v>
      </c>
      <c r="K2175" t="s">
        <v>41</v>
      </c>
    </row>
    <row r="2176" spans="1:11" ht="14.5" customHeight="1" x14ac:dyDescent="0.35">
      <c r="A2176" t="s">
        <v>2204</v>
      </c>
      <c r="B2176">
        <v>1985</v>
      </c>
      <c r="C2176" t="s">
        <v>14</v>
      </c>
      <c r="D2176">
        <v>17</v>
      </c>
      <c r="E2176" s="7">
        <f t="shared" si="66"/>
        <v>31368</v>
      </c>
      <c r="F2176" s="7" t="str">
        <f t="shared" si="67"/>
        <v>37Years</v>
      </c>
      <c r="G2176">
        <v>0</v>
      </c>
      <c r="H2176" s="14">
        <v>37270.15</v>
      </c>
      <c r="I2176" t="s">
        <v>10</v>
      </c>
      <c r="J2176" t="s">
        <v>15</v>
      </c>
      <c r="K2176" t="s">
        <v>246</v>
      </c>
    </row>
    <row r="2177" spans="1:11" ht="14.5" customHeight="1" x14ac:dyDescent="0.35">
      <c r="A2177" t="s">
        <v>2205</v>
      </c>
      <c r="B2177">
        <v>1975</v>
      </c>
      <c r="C2177" t="s">
        <v>14</v>
      </c>
      <c r="D2177">
        <v>9</v>
      </c>
      <c r="E2177" s="7">
        <f t="shared" si="66"/>
        <v>27707</v>
      </c>
      <c r="F2177" s="7" t="str">
        <f t="shared" si="67"/>
        <v>47Years</v>
      </c>
      <c r="G2177">
        <v>1</v>
      </c>
      <c r="H2177" s="14">
        <v>37272.339999999997</v>
      </c>
      <c r="I2177" t="s">
        <v>10</v>
      </c>
      <c r="J2177" t="s">
        <v>11</v>
      </c>
      <c r="K2177" t="s">
        <v>41</v>
      </c>
    </row>
    <row r="2178" spans="1:11" ht="14.5" customHeight="1" x14ac:dyDescent="0.35">
      <c r="A2178" t="s">
        <v>2206</v>
      </c>
      <c r="B2178">
        <v>1969</v>
      </c>
      <c r="C2178" t="s">
        <v>36</v>
      </c>
      <c r="D2178">
        <v>30</v>
      </c>
      <c r="E2178" s="7">
        <f t="shared" si="66"/>
        <v>25506</v>
      </c>
      <c r="F2178" s="7" t="str">
        <f t="shared" si="67"/>
        <v>53Years</v>
      </c>
      <c r="G2178">
        <v>0</v>
      </c>
      <c r="H2178" s="14">
        <v>37277.269999999997</v>
      </c>
      <c r="I2178" t="s">
        <v>15</v>
      </c>
      <c r="J2178" t="s">
        <v>11</v>
      </c>
      <c r="K2178" t="s">
        <v>41</v>
      </c>
    </row>
    <row r="2179" spans="1:11" ht="14.5" customHeight="1" x14ac:dyDescent="0.35">
      <c r="A2179" t="s">
        <v>2207</v>
      </c>
      <c r="B2179">
        <v>1979</v>
      </c>
      <c r="C2179" t="s">
        <v>34</v>
      </c>
      <c r="D2179">
        <v>3</v>
      </c>
      <c r="E2179" s="7">
        <f t="shared" ref="E2179:E2242" si="68">DATE(B2179,MONTH(1&amp;C2179),D2179)</f>
        <v>29070</v>
      </c>
      <c r="F2179" s="7" t="str">
        <f t="shared" ref="F2179:F2242" si="69">DATEDIF(E2179, "2023-6-8", "Y") &amp; "Years"</f>
        <v>43Years</v>
      </c>
      <c r="G2179">
        <v>2</v>
      </c>
      <c r="H2179" s="14">
        <v>37425.94</v>
      </c>
      <c r="I2179" t="s">
        <v>10</v>
      </c>
      <c r="J2179" t="s">
        <v>15</v>
      </c>
      <c r="K2179" t="s">
        <v>41</v>
      </c>
    </row>
    <row r="2180" spans="1:11" ht="14.5" customHeight="1" x14ac:dyDescent="0.35">
      <c r="A2180" t="s">
        <v>2208</v>
      </c>
      <c r="B2180">
        <v>2002</v>
      </c>
      <c r="C2180" t="s">
        <v>19</v>
      </c>
      <c r="D2180">
        <v>27</v>
      </c>
      <c r="E2180" s="7">
        <f t="shared" si="68"/>
        <v>37526</v>
      </c>
      <c r="F2180" s="7" t="str">
        <f t="shared" si="69"/>
        <v>20Years</v>
      </c>
      <c r="G2180">
        <v>3</v>
      </c>
      <c r="H2180" s="14">
        <v>37465.339999999997</v>
      </c>
      <c r="I2180" t="s">
        <v>15</v>
      </c>
      <c r="J2180" t="s">
        <v>10</v>
      </c>
      <c r="K2180" t="s">
        <v>22</v>
      </c>
    </row>
    <row r="2181" spans="1:11" ht="14.5" customHeight="1" x14ac:dyDescent="0.35">
      <c r="A2181" t="s">
        <v>2209</v>
      </c>
      <c r="B2181">
        <v>2000</v>
      </c>
      <c r="C2181" t="s">
        <v>36</v>
      </c>
      <c r="D2181">
        <v>12</v>
      </c>
      <c r="E2181" s="7">
        <f t="shared" si="68"/>
        <v>36811</v>
      </c>
      <c r="F2181" s="7" t="str">
        <f t="shared" si="69"/>
        <v>22Years</v>
      </c>
      <c r="G2181">
        <v>2</v>
      </c>
      <c r="H2181" s="14">
        <v>37484.449999999997</v>
      </c>
      <c r="I2181" t="s">
        <v>15</v>
      </c>
      <c r="J2181" t="s">
        <v>15</v>
      </c>
      <c r="K2181" t="s">
        <v>12</v>
      </c>
    </row>
    <row r="2182" spans="1:11" ht="14.5" customHeight="1" x14ac:dyDescent="0.35">
      <c r="A2182" t="s">
        <v>2210</v>
      </c>
      <c r="B2182">
        <v>1990</v>
      </c>
      <c r="C2182" t="s">
        <v>14</v>
      </c>
      <c r="D2182">
        <v>16</v>
      </c>
      <c r="E2182" s="7">
        <f t="shared" si="68"/>
        <v>33193</v>
      </c>
      <c r="F2182" s="7" t="str">
        <f t="shared" si="69"/>
        <v>32Years</v>
      </c>
      <c r="G2182">
        <v>1</v>
      </c>
      <c r="H2182" s="14">
        <v>37607.53</v>
      </c>
      <c r="I2182" t="s">
        <v>15</v>
      </c>
      <c r="J2182" t="s">
        <v>10</v>
      </c>
      <c r="K2182" t="s">
        <v>165</v>
      </c>
    </row>
    <row r="2183" spans="1:11" ht="14.5" customHeight="1" x14ac:dyDescent="0.35">
      <c r="A2183" t="s">
        <v>2211</v>
      </c>
      <c r="B2183">
        <v>1982</v>
      </c>
      <c r="C2183" t="s">
        <v>17</v>
      </c>
      <c r="D2183">
        <v>20</v>
      </c>
      <c r="E2183" s="7">
        <f t="shared" si="68"/>
        <v>30122</v>
      </c>
      <c r="F2183" s="7" t="str">
        <f t="shared" si="69"/>
        <v>40Years</v>
      </c>
      <c r="G2183">
        <v>3</v>
      </c>
      <c r="H2183" s="14">
        <v>37650.74</v>
      </c>
      <c r="I2183" t="s">
        <v>10</v>
      </c>
      <c r="J2183" t="s">
        <v>10</v>
      </c>
      <c r="K2183" t="s">
        <v>22</v>
      </c>
    </row>
    <row r="2184" spans="1:11" ht="14.5" customHeight="1" x14ac:dyDescent="0.35">
      <c r="A2184" t="s">
        <v>2212</v>
      </c>
      <c r="B2184">
        <v>1970</v>
      </c>
      <c r="C2184" t="s">
        <v>36</v>
      </c>
      <c r="D2184">
        <v>28</v>
      </c>
      <c r="E2184" s="7">
        <f t="shared" si="68"/>
        <v>25869</v>
      </c>
      <c r="F2184" s="7" t="str">
        <f t="shared" si="69"/>
        <v>52Years</v>
      </c>
      <c r="G2184">
        <v>0</v>
      </c>
      <c r="H2184" s="14">
        <v>37675.06</v>
      </c>
      <c r="I2184" t="s">
        <v>10</v>
      </c>
      <c r="J2184" t="s">
        <v>11</v>
      </c>
      <c r="K2184" t="s">
        <v>41</v>
      </c>
    </row>
    <row r="2185" spans="1:11" ht="14.5" customHeight="1" x14ac:dyDescent="0.35">
      <c r="A2185" t="s">
        <v>2213</v>
      </c>
      <c r="B2185">
        <v>1988</v>
      </c>
      <c r="C2185" t="s">
        <v>36</v>
      </c>
      <c r="D2185">
        <v>10</v>
      </c>
      <c r="E2185" s="7">
        <f t="shared" si="68"/>
        <v>32426</v>
      </c>
      <c r="F2185" s="7" t="str">
        <f t="shared" si="69"/>
        <v>34Years</v>
      </c>
      <c r="G2185">
        <v>1</v>
      </c>
      <c r="H2185" s="14">
        <v>37701.879999999997</v>
      </c>
      <c r="I2185" t="s">
        <v>10</v>
      </c>
      <c r="J2185" t="s">
        <v>11</v>
      </c>
      <c r="K2185" t="s">
        <v>248</v>
      </c>
    </row>
    <row r="2186" spans="1:11" ht="14.5" customHeight="1" x14ac:dyDescent="0.35">
      <c r="A2186" t="s">
        <v>2214</v>
      </c>
      <c r="B2186">
        <v>1976</v>
      </c>
      <c r="C2186" t="s">
        <v>19</v>
      </c>
      <c r="D2186">
        <v>18</v>
      </c>
      <c r="E2186" s="7">
        <f t="shared" si="68"/>
        <v>28021</v>
      </c>
      <c r="F2186" s="7" t="str">
        <f t="shared" si="69"/>
        <v>46Years</v>
      </c>
      <c r="G2186">
        <v>2</v>
      </c>
      <c r="H2186" s="14">
        <v>37735.199999999997</v>
      </c>
      <c r="I2186" t="s">
        <v>10</v>
      </c>
      <c r="J2186" t="s">
        <v>10</v>
      </c>
      <c r="K2186" t="s">
        <v>41</v>
      </c>
    </row>
    <row r="2187" spans="1:11" ht="14.5" customHeight="1" x14ac:dyDescent="0.35">
      <c r="A2187" t="s">
        <v>2215</v>
      </c>
      <c r="B2187">
        <v>1986</v>
      </c>
      <c r="C2187" t="s">
        <v>34</v>
      </c>
      <c r="D2187">
        <v>15</v>
      </c>
      <c r="E2187" s="7">
        <f t="shared" si="68"/>
        <v>31639</v>
      </c>
      <c r="F2187" s="7" t="str">
        <f t="shared" si="69"/>
        <v>36Years</v>
      </c>
      <c r="G2187">
        <v>0</v>
      </c>
      <c r="H2187" s="14">
        <v>37742.58</v>
      </c>
      <c r="I2187" t="s">
        <v>15</v>
      </c>
      <c r="J2187" t="s">
        <v>15</v>
      </c>
      <c r="K2187" t="s">
        <v>12</v>
      </c>
    </row>
    <row r="2188" spans="1:11" ht="14.5" customHeight="1" x14ac:dyDescent="0.35">
      <c r="A2188" t="s">
        <v>2216</v>
      </c>
      <c r="B2188">
        <v>1983</v>
      </c>
      <c r="C2188" t="s">
        <v>9</v>
      </c>
      <c r="D2188">
        <v>26</v>
      </c>
      <c r="E2188" s="7">
        <f t="shared" si="68"/>
        <v>30523</v>
      </c>
      <c r="F2188" s="7" t="str">
        <f t="shared" si="69"/>
        <v>39Years</v>
      </c>
      <c r="G2188">
        <v>3</v>
      </c>
      <c r="H2188" s="14">
        <v>37800.980000000003</v>
      </c>
      <c r="I2188" t="s">
        <v>10</v>
      </c>
      <c r="J2188" t="s">
        <v>10</v>
      </c>
      <c r="K2188" t="s">
        <v>41</v>
      </c>
    </row>
    <row r="2189" spans="1:11" ht="14.5" customHeight="1" x14ac:dyDescent="0.35">
      <c r="A2189" t="s">
        <v>2217</v>
      </c>
      <c r="B2189">
        <v>1979</v>
      </c>
      <c r="C2189" t="s">
        <v>19</v>
      </c>
      <c r="D2189">
        <v>9</v>
      </c>
      <c r="E2189" s="7">
        <f t="shared" si="68"/>
        <v>29107</v>
      </c>
      <c r="F2189" s="7" t="str">
        <f t="shared" si="69"/>
        <v>43Years</v>
      </c>
      <c r="G2189">
        <v>0</v>
      </c>
      <c r="H2189" s="14">
        <v>37829.72</v>
      </c>
      <c r="I2189" t="s">
        <v>15</v>
      </c>
      <c r="J2189" t="s">
        <v>10</v>
      </c>
      <c r="K2189" t="s">
        <v>41</v>
      </c>
    </row>
    <row r="2190" spans="1:11" ht="14.5" customHeight="1" x14ac:dyDescent="0.35">
      <c r="A2190" t="s">
        <v>2218</v>
      </c>
      <c r="B2190">
        <v>1998</v>
      </c>
      <c r="C2190" t="s">
        <v>9</v>
      </c>
      <c r="D2190">
        <v>29</v>
      </c>
      <c r="E2190" s="7">
        <f t="shared" si="68"/>
        <v>36005</v>
      </c>
      <c r="F2190" s="7" t="str">
        <f t="shared" si="69"/>
        <v>24Years</v>
      </c>
      <c r="G2190">
        <v>0</v>
      </c>
      <c r="H2190" s="14">
        <v>38126.25</v>
      </c>
      <c r="I2190" t="s">
        <v>15</v>
      </c>
      <c r="J2190" t="s">
        <v>11</v>
      </c>
      <c r="K2190" t="s">
        <v>12</v>
      </c>
    </row>
    <row r="2191" spans="1:11" ht="14.5" customHeight="1" x14ac:dyDescent="0.35">
      <c r="A2191" t="s">
        <v>2219</v>
      </c>
      <c r="B2191">
        <v>1972</v>
      </c>
      <c r="C2191" t="s">
        <v>14</v>
      </c>
      <c r="D2191">
        <v>19</v>
      </c>
      <c r="E2191" s="7">
        <f t="shared" si="68"/>
        <v>26622</v>
      </c>
      <c r="F2191" s="7" t="str">
        <f t="shared" si="69"/>
        <v>50Years</v>
      </c>
      <c r="G2191">
        <v>0</v>
      </c>
      <c r="H2191" s="14">
        <v>38189.1</v>
      </c>
      <c r="I2191" t="s">
        <v>10</v>
      </c>
      <c r="J2191" t="s">
        <v>10</v>
      </c>
      <c r="K2191" t="s">
        <v>41</v>
      </c>
    </row>
    <row r="2192" spans="1:11" ht="14.5" customHeight="1" x14ac:dyDescent="0.35">
      <c r="A2192" t="s">
        <v>2220</v>
      </c>
      <c r="B2192">
        <v>1989</v>
      </c>
      <c r="C2192" t="s">
        <v>19</v>
      </c>
      <c r="D2192">
        <v>8</v>
      </c>
      <c r="E2192" s="7">
        <f t="shared" si="68"/>
        <v>32759</v>
      </c>
      <c r="F2192" s="7" t="str">
        <f t="shared" si="69"/>
        <v>33Years</v>
      </c>
      <c r="G2192">
        <v>3</v>
      </c>
      <c r="H2192" s="14">
        <v>38237.339999999997</v>
      </c>
      <c r="I2192" t="s">
        <v>10</v>
      </c>
      <c r="J2192" t="s">
        <v>11</v>
      </c>
      <c r="K2192" t="s">
        <v>41</v>
      </c>
    </row>
    <row r="2193" spans="1:11" ht="14.5" customHeight="1" x14ac:dyDescent="0.35">
      <c r="A2193" t="s">
        <v>2221</v>
      </c>
      <c r="B2193">
        <v>1964</v>
      </c>
      <c r="C2193" t="s">
        <v>17</v>
      </c>
      <c r="D2193">
        <v>16</v>
      </c>
      <c r="E2193" s="7">
        <f t="shared" si="68"/>
        <v>23544</v>
      </c>
      <c r="F2193" s="7" t="str">
        <f t="shared" si="69"/>
        <v>58Years</v>
      </c>
      <c r="G2193">
        <v>0</v>
      </c>
      <c r="H2193" s="14">
        <v>38241.74</v>
      </c>
      <c r="I2193" t="s">
        <v>10</v>
      </c>
      <c r="J2193" t="s">
        <v>11</v>
      </c>
      <c r="K2193" t="s">
        <v>41</v>
      </c>
    </row>
    <row r="2194" spans="1:11" ht="14.5" customHeight="1" x14ac:dyDescent="0.35">
      <c r="A2194" t="s">
        <v>2222</v>
      </c>
      <c r="B2194">
        <v>1980</v>
      </c>
      <c r="C2194" t="s">
        <v>34</v>
      </c>
      <c r="D2194">
        <v>16</v>
      </c>
      <c r="E2194" s="7">
        <f t="shared" si="68"/>
        <v>29449</v>
      </c>
      <c r="F2194" s="7" t="str">
        <f t="shared" si="69"/>
        <v>42Years</v>
      </c>
      <c r="G2194">
        <v>1</v>
      </c>
      <c r="H2194" s="14">
        <v>38245.589999999997</v>
      </c>
      <c r="I2194" t="s">
        <v>15</v>
      </c>
      <c r="J2194" t="s">
        <v>10</v>
      </c>
      <c r="K2194" t="s">
        <v>12</v>
      </c>
    </row>
    <row r="2195" spans="1:11" ht="14.5" customHeight="1" x14ac:dyDescent="0.35">
      <c r="A2195" t="s">
        <v>2223</v>
      </c>
      <c r="B2195">
        <v>1989</v>
      </c>
      <c r="C2195" t="s">
        <v>36</v>
      </c>
      <c r="D2195">
        <v>30</v>
      </c>
      <c r="E2195" s="7">
        <f t="shared" si="68"/>
        <v>32811</v>
      </c>
      <c r="F2195" s="7" t="str">
        <f t="shared" si="69"/>
        <v>33Years</v>
      </c>
      <c r="G2195">
        <v>1</v>
      </c>
      <c r="H2195" s="14">
        <v>38282.75</v>
      </c>
      <c r="I2195" t="s">
        <v>15</v>
      </c>
      <c r="J2195" t="s">
        <v>10</v>
      </c>
      <c r="K2195" t="s">
        <v>12</v>
      </c>
    </row>
    <row r="2196" spans="1:11" ht="14.5" customHeight="1" x14ac:dyDescent="0.35">
      <c r="A2196" t="s">
        <v>2224</v>
      </c>
      <c r="B2196">
        <v>1980</v>
      </c>
      <c r="C2196" t="s">
        <v>17</v>
      </c>
      <c r="D2196">
        <v>12</v>
      </c>
      <c r="E2196" s="7">
        <f t="shared" si="68"/>
        <v>29384</v>
      </c>
      <c r="F2196" s="7" t="str">
        <f t="shared" si="69"/>
        <v>42Years</v>
      </c>
      <c r="G2196">
        <v>2</v>
      </c>
      <c r="H2196" s="14">
        <v>38313.129999999997</v>
      </c>
      <c r="I2196" t="s">
        <v>15</v>
      </c>
      <c r="J2196" t="s">
        <v>11</v>
      </c>
      <c r="K2196" t="s">
        <v>41</v>
      </c>
    </row>
    <row r="2197" spans="1:11" ht="14.5" customHeight="1" x14ac:dyDescent="0.35">
      <c r="A2197" t="s">
        <v>2225</v>
      </c>
      <c r="B2197">
        <v>2002</v>
      </c>
      <c r="C2197" t="s">
        <v>19</v>
      </c>
      <c r="D2197">
        <v>17</v>
      </c>
      <c r="E2197" s="7">
        <f t="shared" si="68"/>
        <v>37516</v>
      </c>
      <c r="F2197" s="7" t="str">
        <f t="shared" si="69"/>
        <v>20Years</v>
      </c>
      <c r="G2197">
        <v>2</v>
      </c>
      <c r="H2197" s="14">
        <v>38344.57</v>
      </c>
      <c r="I2197" t="s">
        <v>15</v>
      </c>
      <c r="J2197" t="s">
        <v>11</v>
      </c>
      <c r="K2197" t="s">
        <v>41</v>
      </c>
    </row>
    <row r="2198" spans="1:11" ht="14.5" customHeight="1" x14ac:dyDescent="0.35">
      <c r="A2198" t="s">
        <v>2226</v>
      </c>
      <c r="B2198">
        <v>1970</v>
      </c>
      <c r="C2198" t="s">
        <v>34</v>
      </c>
      <c r="D2198">
        <v>22</v>
      </c>
      <c r="E2198" s="7">
        <f t="shared" si="68"/>
        <v>25802</v>
      </c>
      <c r="F2198" s="7" t="str">
        <f t="shared" si="69"/>
        <v>52Years</v>
      </c>
      <c r="G2198">
        <v>0</v>
      </c>
      <c r="H2198" s="14">
        <v>38389.79</v>
      </c>
      <c r="I2198" t="s">
        <v>10</v>
      </c>
      <c r="J2198" t="s">
        <v>11</v>
      </c>
      <c r="K2198" t="s">
        <v>41</v>
      </c>
    </row>
    <row r="2199" spans="1:11" ht="14.5" customHeight="1" x14ac:dyDescent="0.35">
      <c r="A2199" t="s">
        <v>2227</v>
      </c>
      <c r="B2199">
        <v>1971</v>
      </c>
      <c r="C2199" t="s">
        <v>29</v>
      </c>
      <c r="D2199">
        <v>23</v>
      </c>
      <c r="E2199" s="7">
        <f t="shared" si="68"/>
        <v>26290</v>
      </c>
      <c r="F2199" s="7" t="str">
        <f t="shared" si="69"/>
        <v>51Years</v>
      </c>
      <c r="G2199">
        <v>0</v>
      </c>
      <c r="H2199" s="14">
        <v>38405.26</v>
      </c>
      <c r="I2199" t="s">
        <v>10</v>
      </c>
      <c r="J2199" t="s">
        <v>15</v>
      </c>
      <c r="K2199" t="s">
        <v>41</v>
      </c>
    </row>
    <row r="2200" spans="1:11" ht="14.5" customHeight="1" x14ac:dyDescent="0.35">
      <c r="A2200" t="s">
        <v>2228</v>
      </c>
      <c r="B2200">
        <v>1986</v>
      </c>
      <c r="C2200" t="s">
        <v>17</v>
      </c>
      <c r="D2200">
        <v>21</v>
      </c>
      <c r="E2200" s="7">
        <f t="shared" si="68"/>
        <v>31584</v>
      </c>
      <c r="F2200" s="7" t="str">
        <f t="shared" si="69"/>
        <v>36Years</v>
      </c>
      <c r="G2200">
        <v>2</v>
      </c>
      <c r="H2200" s="14">
        <v>38415.47</v>
      </c>
      <c r="I2200" t="s">
        <v>15</v>
      </c>
      <c r="J2200" t="s">
        <v>10</v>
      </c>
      <c r="K2200" t="s">
        <v>41</v>
      </c>
    </row>
    <row r="2201" spans="1:11" ht="14.5" customHeight="1" x14ac:dyDescent="0.35">
      <c r="A2201" t="s">
        <v>2229</v>
      </c>
      <c r="B2201">
        <v>1999</v>
      </c>
      <c r="C2201" t="s">
        <v>14</v>
      </c>
      <c r="D2201">
        <v>12</v>
      </c>
      <c r="E2201" s="7">
        <f t="shared" si="68"/>
        <v>36476</v>
      </c>
      <c r="F2201" s="7" t="str">
        <f t="shared" si="69"/>
        <v>23Years</v>
      </c>
      <c r="G2201">
        <v>2</v>
      </c>
      <c r="H2201" s="14">
        <v>38511.629999999997</v>
      </c>
      <c r="I2201" t="s">
        <v>10</v>
      </c>
      <c r="J2201" t="s">
        <v>10</v>
      </c>
      <c r="K2201" t="s">
        <v>246</v>
      </c>
    </row>
    <row r="2202" spans="1:11" ht="14.5" customHeight="1" x14ac:dyDescent="0.35">
      <c r="A2202" t="s">
        <v>2230</v>
      </c>
      <c r="B2202">
        <v>1990</v>
      </c>
      <c r="C2202" t="s">
        <v>9</v>
      </c>
      <c r="D2202">
        <v>13</v>
      </c>
      <c r="E2202" s="7">
        <f t="shared" si="68"/>
        <v>33067</v>
      </c>
      <c r="F2202" s="7" t="str">
        <f t="shared" si="69"/>
        <v>32Years</v>
      </c>
      <c r="G2202">
        <v>3</v>
      </c>
      <c r="H2202" s="14">
        <v>38652.089999999997</v>
      </c>
      <c r="I2202" t="s">
        <v>10</v>
      </c>
      <c r="J2202" t="s">
        <v>10</v>
      </c>
      <c r="K2202" t="s">
        <v>41</v>
      </c>
    </row>
    <row r="2203" spans="1:11" ht="14.5" customHeight="1" x14ac:dyDescent="0.35">
      <c r="A2203" t="s">
        <v>2231</v>
      </c>
      <c r="B2203">
        <v>1986</v>
      </c>
      <c r="C2203" t="s">
        <v>9</v>
      </c>
      <c r="D2203">
        <v>20</v>
      </c>
      <c r="E2203" s="7">
        <f t="shared" si="68"/>
        <v>31613</v>
      </c>
      <c r="F2203" s="7" t="str">
        <f t="shared" si="69"/>
        <v>36Years</v>
      </c>
      <c r="G2203">
        <v>1</v>
      </c>
      <c r="H2203" s="14">
        <v>38709.18</v>
      </c>
      <c r="I2203" t="s">
        <v>15</v>
      </c>
      <c r="J2203" t="s">
        <v>11</v>
      </c>
      <c r="K2203" t="s">
        <v>12</v>
      </c>
    </row>
    <row r="2204" spans="1:11" ht="14.5" customHeight="1" x14ac:dyDescent="0.35">
      <c r="A2204" t="s">
        <v>30</v>
      </c>
      <c r="B2204">
        <v>1991</v>
      </c>
      <c r="C2204" t="s">
        <v>14</v>
      </c>
      <c r="D2204">
        <v>22</v>
      </c>
      <c r="E2204" s="7">
        <f t="shared" si="68"/>
        <v>33564</v>
      </c>
      <c r="F2204" s="7" t="str">
        <f t="shared" si="69"/>
        <v>31Years</v>
      </c>
      <c r="G2204">
        <v>2</v>
      </c>
      <c r="H2204" s="14">
        <v>38711</v>
      </c>
      <c r="I2204" t="s">
        <v>15</v>
      </c>
      <c r="J2204" t="s">
        <v>11</v>
      </c>
      <c r="K2204" t="s">
        <v>41</v>
      </c>
    </row>
    <row r="2205" spans="1:11" ht="14.5" customHeight="1" x14ac:dyDescent="0.35">
      <c r="A2205" t="s">
        <v>2232</v>
      </c>
      <c r="B2205">
        <v>1991</v>
      </c>
      <c r="C2205" t="s">
        <v>14</v>
      </c>
      <c r="D2205">
        <v>2</v>
      </c>
      <c r="E2205" s="7">
        <f t="shared" si="68"/>
        <v>33544</v>
      </c>
      <c r="F2205" s="7" t="str">
        <f t="shared" si="69"/>
        <v>31Years</v>
      </c>
      <c r="G2205">
        <v>2</v>
      </c>
      <c r="H2205" s="14">
        <v>38711</v>
      </c>
      <c r="I2205" t="s">
        <v>10</v>
      </c>
      <c r="J2205" t="s">
        <v>10</v>
      </c>
      <c r="K2205" t="s">
        <v>41</v>
      </c>
    </row>
    <row r="2206" spans="1:11" ht="14.5" customHeight="1" x14ac:dyDescent="0.35">
      <c r="A2206" t="s">
        <v>2233</v>
      </c>
      <c r="B2206">
        <v>1976</v>
      </c>
      <c r="C2206" t="s">
        <v>17</v>
      </c>
      <c r="D2206">
        <v>15</v>
      </c>
      <c r="E2206" s="7">
        <f t="shared" si="68"/>
        <v>27926</v>
      </c>
      <c r="F2206" s="7" t="str">
        <f t="shared" si="69"/>
        <v>46Years</v>
      </c>
      <c r="G2206">
        <v>2</v>
      </c>
      <c r="H2206" s="14">
        <v>38740.120000000003</v>
      </c>
      <c r="I2206" t="s">
        <v>10</v>
      </c>
      <c r="J2206" t="s">
        <v>10</v>
      </c>
      <c r="K2206" t="s">
        <v>22</v>
      </c>
    </row>
    <row r="2207" spans="1:11" ht="14.5" customHeight="1" x14ac:dyDescent="0.35">
      <c r="A2207" t="s">
        <v>2234</v>
      </c>
      <c r="B2207">
        <v>1991</v>
      </c>
      <c r="C2207" t="s">
        <v>14</v>
      </c>
      <c r="D2207">
        <v>8</v>
      </c>
      <c r="E2207" s="7">
        <f t="shared" si="68"/>
        <v>33550</v>
      </c>
      <c r="F2207" s="7" t="str">
        <f t="shared" si="69"/>
        <v>31Years</v>
      </c>
      <c r="G2207">
        <v>3</v>
      </c>
      <c r="H2207" s="14">
        <v>38746.36</v>
      </c>
      <c r="I2207" t="s">
        <v>15</v>
      </c>
      <c r="J2207" t="s">
        <v>10</v>
      </c>
      <c r="K2207" t="s">
        <v>22</v>
      </c>
    </row>
    <row r="2208" spans="1:11" ht="14.5" customHeight="1" x14ac:dyDescent="0.35">
      <c r="A2208" t="s">
        <v>2235</v>
      </c>
      <c r="B2208">
        <v>2004</v>
      </c>
      <c r="C2208" t="s">
        <v>29</v>
      </c>
      <c r="D2208">
        <v>5</v>
      </c>
      <c r="E2208" s="7">
        <f t="shared" si="68"/>
        <v>38326</v>
      </c>
      <c r="F2208" s="7" t="str">
        <f t="shared" si="69"/>
        <v>18Years</v>
      </c>
      <c r="G2208">
        <v>0</v>
      </c>
      <c r="H2208" s="14">
        <v>38792.69</v>
      </c>
      <c r="I2208" t="s">
        <v>10</v>
      </c>
      <c r="J2208" t="s">
        <v>10</v>
      </c>
      <c r="K2208" t="s">
        <v>12</v>
      </c>
    </row>
    <row r="2209" spans="1:11" ht="14.5" customHeight="1" x14ac:dyDescent="0.35">
      <c r="A2209" t="s">
        <v>2236</v>
      </c>
      <c r="B2209">
        <v>1979</v>
      </c>
      <c r="C2209" t="s">
        <v>29</v>
      </c>
      <c r="D2209">
        <v>3</v>
      </c>
      <c r="E2209" s="7">
        <f t="shared" si="68"/>
        <v>29192</v>
      </c>
      <c r="F2209" s="7" t="str">
        <f t="shared" si="69"/>
        <v>43Years</v>
      </c>
      <c r="G2209">
        <v>2</v>
      </c>
      <c r="H2209" s="14">
        <v>38836.980000000003</v>
      </c>
      <c r="I2209" t="s">
        <v>10</v>
      </c>
      <c r="J2209" t="s">
        <v>15</v>
      </c>
      <c r="K2209" t="s">
        <v>41</v>
      </c>
    </row>
    <row r="2210" spans="1:11" ht="14.5" customHeight="1" x14ac:dyDescent="0.35">
      <c r="A2210" t="s">
        <v>2237</v>
      </c>
      <c r="B2210">
        <v>1964</v>
      </c>
      <c r="C2210" t="s">
        <v>17</v>
      </c>
      <c r="D2210">
        <v>6</v>
      </c>
      <c r="E2210" s="7">
        <f t="shared" si="68"/>
        <v>23534</v>
      </c>
      <c r="F2210" s="7" t="str">
        <f t="shared" si="69"/>
        <v>59Years</v>
      </c>
      <c r="G2210">
        <v>0</v>
      </c>
      <c r="H2210" s="14">
        <v>38869.25</v>
      </c>
      <c r="I2210" t="s">
        <v>10</v>
      </c>
      <c r="J2210" t="s">
        <v>10</v>
      </c>
      <c r="K2210" t="s">
        <v>41</v>
      </c>
    </row>
    <row r="2211" spans="1:11" ht="14.5" customHeight="1" x14ac:dyDescent="0.35">
      <c r="A2211" t="s">
        <v>2238</v>
      </c>
      <c r="B2211">
        <v>1967</v>
      </c>
      <c r="C2211" t="s">
        <v>9</v>
      </c>
      <c r="D2211">
        <v>30</v>
      </c>
      <c r="E2211" s="7">
        <f t="shared" si="68"/>
        <v>24683</v>
      </c>
      <c r="F2211" s="7" t="str">
        <f t="shared" si="69"/>
        <v>55Years</v>
      </c>
      <c r="G2211">
        <v>0</v>
      </c>
      <c r="H2211" s="14">
        <v>38893.360000000001</v>
      </c>
      <c r="I2211" t="s">
        <v>15</v>
      </c>
      <c r="J2211" t="s">
        <v>10</v>
      </c>
      <c r="K2211" t="s">
        <v>41</v>
      </c>
    </row>
    <row r="2212" spans="1:11" ht="14.5" customHeight="1" x14ac:dyDescent="0.35">
      <c r="A2212" t="s">
        <v>2239</v>
      </c>
      <c r="B2212">
        <v>1987</v>
      </c>
      <c r="C2212" t="s">
        <v>17</v>
      </c>
      <c r="D2212">
        <v>16</v>
      </c>
      <c r="E2212" s="7">
        <f t="shared" si="68"/>
        <v>31944</v>
      </c>
      <c r="F2212" s="7" t="str">
        <f t="shared" si="69"/>
        <v>35Years</v>
      </c>
      <c r="G2212">
        <v>3</v>
      </c>
      <c r="H2212" s="14">
        <v>38924.04</v>
      </c>
      <c r="I2212" t="s">
        <v>10</v>
      </c>
      <c r="J2212" t="s">
        <v>10</v>
      </c>
      <c r="K2212" t="s">
        <v>41</v>
      </c>
    </row>
    <row r="2213" spans="1:11" ht="14.5" customHeight="1" x14ac:dyDescent="0.35">
      <c r="A2213" t="s">
        <v>2240</v>
      </c>
      <c r="B2213">
        <v>1976</v>
      </c>
      <c r="C2213" t="s">
        <v>29</v>
      </c>
      <c r="D2213">
        <v>15</v>
      </c>
      <c r="E2213" s="7">
        <f t="shared" si="68"/>
        <v>28109</v>
      </c>
      <c r="F2213" s="7" t="str">
        <f t="shared" si="69"/>
        <v>46Years</v>
      </c>
      <c r="G2213">
        <v>2</v>
      </c>
      <c r="H2213" s="14">
        <v>38932.559999999998</v>
      </c>
      <c r="I2213" t="s">
        <v>10</v>
      </c>
      <c r="J2213" t="s">
        <v>11</v>
      </c>
      <c r="K2213" t="s">
        <v>41</v>
      </c>
    </row>
    <row r="2214" spans="1:11" ht="14.5" customHeight="1" x14ac:dyDescent="0.35">
      <c r="A2214" t="s">
        <v>2241</v>
      </c>
      <c r="B2214">
        <v>1980</v>
      </c>
      <c r="C2214" t="s">
        <v>19</v>
      </c>
      <c r="D2214">
        <v>24</v>
      </c>
      <c r="E2214" s="7">
        <f t="shared" si="68"/>
        <v>29488</v>
      </c>
      <c r="F2214" s="7" t="str">
        <f t="shared" si="69"/>
        <v>42Years</v>
      </c>
      <c r="G2214">
        <v>2</v>
      </c>
      <c r="H2214" s="14">
        <v>38947.43</v>
      </c>
      <c r="I2214" t="s">
        <v>10</v>
      </c>
      <c r="J2214" t="s">
        <v>11</v>
      </c>
      <c r="K2214" t="s">
        <v>41</v>
      </c>
    </row>
    <row r="2215" spans="1:11" ht="14.5" customHeight="1" x14ac:dyDescent="0.35">
      <c r="A2215" t="s">
        <v>2242</v>
      </c>
      <c r="B2215">
        <v>1978</v>
      </c>
      <c r="C2215" t="s">
        <v>36</v>
      </c>
      <c r="D2215">
        <v>12</v>
      </c>
      <c r="E2215" s="7">
        <f t="shared" si="68"/>
        <v>28775</v>
      </c>
      <c r="F2215" s="7" t="str">
        <f t="shared" si="69"/>
        <v>44Years</v>
      </c>
      <c r="G2215">
        <v>2</v>
      </c>
      <c r="H2215" s="14">
        <v>38998.550000000003</v>
      </c>
      <c r="I2215" t="s">
        <v>15</v>
      </c>
      <c r="J2215" t="s">
        <v>15</v>
      </c>
      <c r="K2215" t="s">
        <v>41</v>
      </c>
    </row>
    <row r="2216" spans="1:11" ht="14.5" customHeight="1" x14ac:dyDescent="0.35">
      <c r="A2216" t="s">
        <v>2243</v>
      </c>
      <c r="B2216">
        <v>1985</v>
      </c>
      <c r="C2216" t="s">
        <v>19</v>
      </c>
      <c r="D2216">
        <v>20</v>
      </c>
      <c r="E2216" s="7">
        <f t="shared" si="68"/>
        <v>31310</v>
      </c>
      <c r="F2216" s="7" t="str">
        <f t="shared" si="69"/>
        <v>37Years</v>
      </c>
      <c r="G2216">
        <v>1</v>
      </c>
      <c r="H2216" s="14">
        <v>39047.29</v>
      </c>
      <c r="I2216" t="s">
        <v>15</v>
      </c>
      <c r="J2216" t="s">
        <v>11</v>
      </c>
      <c r="K2216" t="s">
        <v>355</v>
      </c>
    </row>
    <row r="2217" spans="1:11" ht="14.5" customHeight="1" x14ac:dyDescent="0.35">
      <c r="A2217" t="s">
        <v>2244</v>
      </c>
      <c r="B2217">
        <v>1982</v>
      </c>
      <c r="C2217" t="s">
        <v>34</v>
      </c>
      <c r="D2217">
        <v>4</v>
      </c>
      <c r="E2217" s="7">
        <f t="shared" si="68"/>
        <v>30167</v>
      </c>
      <c r="F2217" s="7" t="str">
        <f t="shared" si="69"/>
        <v>40Years</v>
      </c>
      <c r="G2217">
        <v>1</v>
      </c>
      <c r="H2217" s="14">
        <v>39125.33</v>
      </c>
      <c r="I2217" t="s">
        <v>15</v>
      </c>
      <c r="J2217" t="s">
        <v>15</v>
      </c>
      <c r="K2217" t="s">
        <v>167</v>
      </c>
    </row>
    <row r="2218" spans="1:11" ht="14.5" customHeight="1" x14ac:dyDescent="0.35">
      <c r="A2218" t="s">
        <v>2245</v>
      </c>
      <c r="B2218">
        <v>1962</v>
      </c>
      <c r="C2218" t="s">
        <v>9</v>
      </c>
      <c r="D2218">
        <v>7</v>
      </c>
      <c r="E2218" s="7">
        <f t="shared" si="68"/>
        <v>22834</v>
      </c>
      <c r="F2218" s="7" t="str">
        <f t="shared" si="69"/>
        <v>60Years</v>
      </c>
      <c r="G2218">
        <v>0</v>
      </c>
      <c r="H2218" s="14">
        <v>39221.120000000003</v>
      </c>
      <c r="I2218" t="s">
        <v>10</v>
      </c>
      <c r="J2218" t="s">
        <v>15</v>
      </c>
      <c r="K2218" t="s">
        <v>41</v>
      </c>
    </row>
    <row r="2219" spans="1:11" ht="14.5" customHeight="1" x14ac:dyDescent="0.35">
      <c r="A2219" t="s">
        <v>2246</v>
      </c>
      <c r="B2219">
        <v>1992</v>
      </c>
      <c r="C2219" t="s">
        <v>14</v>
      </c>
      <c r="D2219">
        <v>30</v>
      </c>
      <c r="E2219" s="7">
        <f t="shared" si="68"/>
        <v>33938</v>
      </c>
      <c r="F2219" s="7" t="str">
        <f t="shared" si="69"/>
        <v>30Years</v>
      </c>
      <c r="G2219">
        <v>2</v>
      </c>
      <c r="H2219" s="14">
        <v>39241.440000000002</v>
      </c>
      <c r="I2219" t="s">
        <v>15</v>
      </c>
      <c r="J2219" t="s">
        <v>11</v>
      </c>
      <c r="K2219" t="s">
        <v>41</v>
      </c>
    </row>
    <row r="2220" spans="1:11" ht="14.5" customHeight="1" x14ac:dyDescent="0.35">
      <c r="A2220" t="s">
        <v>2247</v>
      </c>
      <c r="B2220">
        <v>1982</v>
      </c>
      <c r="C2220" t="s">
        <v>34</v>
      </c>
      <c r="D2220">
        <v>16</v>
      </c>
      <c r="E2220" s="7">
        <f t="shared" si="68"/>
        <v>30179</v>
      </c>
      <c r="F2220" s="7" t="str">
        <f t="shared" si="69"/>
        <v>40Years</v>
      </c>
      <c r="G2220">
        <v>3</v>
      </c>
      <c r="H2220" s="14">
        <v>39315.279999999999</v>
      </c>
      <c r="I2220" t="s">
        <v>10</v>
      </c>
      <c r="J2220" t="s">
        <v>11</v>
      </c>
      <c r="K2220" t="s">
        <v>41</v>
      </c>
    </row>
    <row r="2221" spans="1:11" ht="14.5" customHeight="1" x14ac:dyDescent="0.35">
      <c r="A2221" t="s">
        <v>2248</v>
      </c>
      <c r="B2221">
        <v>1978</v>
      </c>
      <c r="C2221" t="s">
        <v>34</v>
      </c>
      <c r="D2221">
        <v>5</v>
      </c>
      <c r="E2221" s="7">
        <f t="shared" si="68"/>
        <v>28707</v>
      </c>
      <c r="F2221" s="7" t="str">
        <f t="shared" si="69"/>
        <v>44Years</v>
      </c>
      <c r="G2221">
        <v>2</v>
      </c>
      <c r="H2221" s="14">
        <v>39352.6</v>
      </c>
      <c r="I2221" t="s">
        <v>10</v>
      </c>
      <c r="J2221" t="s">
        <v>11</v>
      </c>
      <c r="K2221" t="s">
        <v>41</v>
      </c>
    </row>
    <row r="2222" spans="1:11" ht="14.5" customHeight="1" x14ac:dyDescent="0.35">
      <c r="A2222" t="s">
        <v>2249</v>
      </c>
      <c r="B2222">
        <v>1966</v>
      </c>
      <c r="C2222" t="s">
        <v>17</v>
      </c>
      <c r="D2222">
        <v>24</v>
      </c>
      <c r="E2222" s="7">
        <f t="shared" si="68"/>
        <v>24282</v>
      </c>
      <c r="F2222" s="7" t="str">
        <f t="shared" si="69"/>
        <v>56Years</v>
      </c>
      <c r="G2222">
        <v>0</v>
      </c>
      <c r="H2222" s="14">
        <v>39396.86</v>
      </c>
      <c r="I2222" t="s">
        <v>10</v>
      </c>
      <c r="J2222" t="s">
        <v>10</v>
      </c>
      <c r="K2222" t="s">
        <v>41</v>
      </c>
    </row>
    <row r="2223" spans="1:11" ht="14.5" customHeight="1" x14ac:dyDescent="0.35">
      <c r="A2223" t="s">
        <v>2250</v>
      </c>
      <c r="B2223">
        <v>1978</v>
      </c>
      <c r="C2223" t="s">
        <v>9</v>
      </c>
      <c r="D2223">
        <v>12</v>
      </c>
      <c r="E2223" s="7">
        <f t="shared" si="68"/>
        <v>28683</v>
      </c>
      <c r="F2223" s="7" t="str">
        <f t="shared" si="69"/>
        <v>44Years</v>
      </c>
      <c r="G2223">
        <v>1</v>
      </c>
      <c r="H2223" s="14">
        <v>39556.49</v>
      </c>
      <c r="I2223" t="s">
        <v>15</v>
      </c>
      <c r="J2223" t="s">
        <v>10</v>
      </c>
      <c r="K2223" t="s">
        <v>163</v>
      </c>
    </row>
    <row r="2224" spans="1:11" ht="14.5" customHeight="1" x14ac:dyDescent="0.35">
      <c r="A2224" t="s">
        <v>2251</v>
      </c>
      <c r="B2224">
        <v>1981</v>
      </c>
      <c r="C2224" t="s">
        <v>9</v>
      </c>
      <c r="D2224">
        <v>5</v>
      </c>
      <c r="E2224" s="7">
        <f t="shared" si="68"/>
        <v>29772</v>
      </c>
      <c r="F2224" s="7" t="str">
        <f t="shared" si="69"/>
        <v>41Years</v>
      </c>
      <c r="G2224">
        <v>3</v>
      </c>
      <c r="H2224" s="14">
        <v>39597.410000000003</v>
      </c>
      <c r="I2224" t="s">
        <v>15</v>
      </c>
      <c r="J2224" t="s">
        <v>10</v>
      </c>
      <c r="K2224" t="s">
        <v>355</v>
      </c>
    </row>
    <row r="2225" spans="1:11" ht="14.5" customHeight="1" x14ac:dyDescent="0.35">
      <c r="A2225" t="s">
        <v>2252</v>
      </c>
      <c r="B2225">
        <v>1995</v>
      </c>
      <c r="C2225" t="s">
        <v>34</v>
      </c>
      <c r="D2225">
        <v>7</v>
      </c>
      <c r="E2225" s="7">
        <f t="shared" si="68"/>
        <v>34918</v>
      </c>
      <c r="F2225" s="7" t="str">
        <f t="shared" si="69"/>
        <v>27Years</v>
      </c>
      <c r="G2225">
        <v>0</v>
      </c>
      <c r="H2225" s="14">
        <v>39611.760000000002</v>
      </c>
      <c r="I2225" t="s">
        <v>15</v>
      </c>
      <c r="J2225" t="s">
        <v>11</v>
      </c>
      <c r="K2225" t="s">
        <v>12</v>
      </c>
    </row>
    <row r="2226" spans="1:11" ht="14.5" customHeight="1" x14ac:dyDescent="0.35">
      <c r="A2226" t="s">
        <v>2253</v>
      </c>
      <c r="B2226">
        <v>1977</v>
      </c>
      <c r="C2226" t="s">
        <v>29</v>
      </c>
      <c r="D2226">
        <v>17</v>
      </c>
      <c r="E2226" s="7">
        <f t="shared" si="68"/>
        <v>28476</v>
      </c>
      <c r="F2226" s="7" t="str">
        <f t="shared" si="69"/>
        <v>45Years</v>
      </c>
      <c r="G2226">
        <v>2</v>
      </c>
      <c r="H2226" s="14">
        <v>39670.44</v>
      </c>
      <c r="I2226" t="s">
        <v>10</v>
      </c>
      <c r="J2226" t="s">
        <v>15</v>
      </c>
      <c r="K2226" t="s">
        <v>22</v>
      </c>
    </row>
    <row r="2227" spans="1:11" ht="14.5" customHeight="1" x14ac:dyDescent="0.35">
      <c r="A2227" t="s">
        <v>2254</v>
      </c>
      <c r="B2227">
        <v>1968</v>
      </c>
      <c r="C2227" t="s">
        <v>19</v>
      </c>
      <c r="D2227">
        <v>29</v>
      </c>
      <c r="E2227" s="7">
        <f t="shared" si="68"/>
        <v>25110</v>
      </c>
      <c r="F2227" s="7" t="str">
        <f t="shared" si="69"/>
        <v>54Years</v>
      </c>
      <c r="G2227">
        <v>0</v>
      </c>
      <c r="H2227" s="14">
        <v>39721.93</v>
      </c>
      <c r="I2227" t="s">
        <v>10</v>
      </c>
      <c r="J2227" t="s">
        <v>10</v>
      </c>
      <c r="K2227" t="s">
        <v>41</v>
      </c>
    </row>
    <row r="2228" spans="1:11" ht="14.5" customHeight="1" x14ac:dyDescent="0.35">
      <c r="A2228" t="s">
        <v>2255</v>
      </c>
      <c r="B2228">
        <v>2003</v>
      </c>
      <c r="C2228" t="s">
        <v>9</v>
      </c>
      <c r="D2228">
        <v>16</v>
      </c>
      <c r="E2228" s="7">
        <f t="shared" si="68"/>
        <v>37818</v>
      </c>
      <c r="F2228" s="7" t="str">
        <f t="shared" si="69"/>
        <v>19Years</v>
      </c>
      <c r="G2228">
        <v>0</v>
      </c>
      <c r="H2228" s="14">
        <v>39722.75</v>
      </c>
      <c r="I2228" t="s">
        <v>15</v>
      </c>
      <c r="J2228" t="s">
        <v>15</v>
      </c>
      <c r="K2228" t="s">
        <v>12</v>
      </c>
    </row>
    <row r="2229" spans="1:11" ht="14.5" customHeight="1" x14ac:dyDescent="0.35">
      <c r="A2229" t="s">
        <v>2256</v>
      </c>
      <c r="B2229">
        <v>1977</v>
      </c>
      <c r="C2229" t="s">
        <v>34</v>
      </c>
      <c r="D2229">
        <v>12</v>
      </c>
      <c r="E2229" s="7">
        <f t="shared" si="68"/>
        <v>28349</v>
      </c>
      <c r="F2229" s="7" t="str">
        <f t="shared" si="69"/>
        <v>45Years</v>
      </c>
      <c r="G2229">
        <v>1</v>
      </c>
      <c r="H2229" s="14">
        <v>39725.519999999997</v>
      </c>
      <c r="I2229" t="s">
        <v>10</v>
      </c>
      <c r="J2229" t="s">
        <v>15</v>
      </c>
      <c r="K2229" t="s">
        <v>22</v>
      </c>
    </row>
    <row r="2230" spans="1:11" ht="14.5" customHeight="1" x14ac:dyDescent="0.35">
      <c r="A2230" t="s">
        <v>2257</v>
      </c>
      <c r="B2230">
        <v>1973</v>
      </c>
      <c r="C2230" t="s">
        <v>29</v>
      </c>
      <c r="D2230">
        <v>17</v>
      </c>
      <c r="E2230" s="7">
        <f t="shared" si="68"/>
        <v>27015</v>
      </c>
      <c r="F2230" s="7" t="str">
        <f t="shared" si="69"/>
        <v>49Years</v>
      </c>
      <c r="G2230">
        <v>0</v>
      </c>
      <c r="H2230" s="14">
        <v>39727.61</v>
      </c>
      <c r="I2230" t="s">
        <v>15</v>
      </c>
      <c r="J2230" t="s">
        <v>10</v>
      </c>
      <c r="K2230" t="s">
        <v>41</v>
      </c>
    </row>
    <row r="2231" spans="1:11" ht="14.5" customHeight="1" x14ac:dyDescent="0.35">
      <c r="A2231" t="s">
        <v>2258</v>
      </c>
      <c r="B2231">
        <v>1987</v>
      </c>
      <c r="C2231" t="s">
        <v>9</v>
      </c>
      <c r="D2231">
        <v>24</v>
      </c>
      <c r="E2231" s="7">
        <f t="shared" si="68"/>
        <v>31982</v>
      </c>
      <c r="F2231" s="7" t="str">
        <f t="shared" si="69"/>
        <v>35Years</v>
      </c>
      <c r="G2231">
        <v>1</v>
      </c>
      <c r="H2231" s="14">
        <v>39774.28</v>
      </c>
      <c r="I2231" t="s">
        <v>15</v>
      </c>
      <c r="J2231" t="s">
        <v>15</v>
      </c>
      <c r="K2231" t="s">
        <v>275</v>
      </c>
    </row>
    <row r="2232" spans="1:11" ht="14.5" customHeight="1" x14ac:dyDescent="0.35">
      <c r="A2232" t="s">
        <v>2259</v>
      </c>
      <c r="B2232">
        <v>1985</v>
      </c>
      <c r="C2232" t="s">
        <v>9</v>
      </c>
      <c r="D2232">
        <v>17</v>
      </c>
      <c r="E2232" s="7">
        <f t="shared" si="68"/>
        <v>31245</v>
      </c>
      <c r="F2232" s="7" t="str">
        <f t="shared" si="69"/>
        <v>37Years</v>
      </c>
      <c r="G2232">
        <v>2</v>
      </c>
      <c r="H2232" s="14">
        <v>39836.519999999997</v>
      </c>
      <c r="I2232" t="s">
        <v>10</v>
      </c>
      <c r="J2232" t="s">
        <v>15</v>
      </c>
      <c r="K2232" t="s">
        <v>41</v>
      </c>
    </row>
    <row r="2233" spans="1:11" ht="14.5" customHeight="1" x14ac:dyDescent="0.35">
      <c r="A2233" t="s">
        <v>2260</v>
      </c>
      <c r="B2233">
        <v>1983</v>
      </c>
      <c r="C2233" t="s">
        <v>17</v>
      </c>
      <c r="D2233">
        <v>1</v>
      </c>
      <c r="E2233" s="7">
        <f t="shared" si="68"/>
        <v>30468</v>
      </c>
      <c r="F2233" s="7" t="str">
        <f t="shared" si="69"/>
        <v>40Years</v>
      </c>
      <c r="G2233">
        <v>3</v>
      </c>
      <c r="H2233" s="14">
        <v>39865.699999999997</v>
      </c>
      <c r="I2233" t="s">
        <v>10</v>
      </c>
      <c r="J2233" t="s">
        <v>10</v>
      </c>
      <c r="K2233" t="s">
        <v>41</v>
      </c>
    </row>
    <row r="2234" spans="1:11" ht="14.5" customHeight="1" x14ac:dyDescent="0.35">
      <c r="A2234" t="s">
        <v>2261</v>
      </c>
      <c r="B2234">
        <v>1985</v>
      </c>
      <c r="C2234" t="s">
        <v>34</v>
      </c>
      <c r="D2234">
        <v>22</v>
      </c>
      <c r="E2234" s="7">
        <f t="shared" si="68"/>
        <v>31281</v>
      </c>
      <c r="F2234" s="7" t="str">
        <f t="shared" si="69"/>
        <v>37Years</v>
      </c>
      <c r="G2234">
        <v>1</v>
      </c>
      <c r="H2234" s="14">
        <v>39871.699999999997</v>
      </c>
      <c r="I2234" t="s">
        <v>15</v>
      </c>
      <c r="J2234" t="s">
        <v>10</v>
      </c>
      <c r="K2234" t="s">
        <v>12</v>
      </c>
    </row>
    <row r="2235" spans="1:11" ht="14.5" customHeight="1" x14ac:dyDescent="0.35">
      <c r="A2235" t="s">
        <v>2262</v>
      </c>
      <c r="B2235">
        <v>1975</v>
      </c>
      <c r="C2235" t="s">
        <v>29</v>
      </c>
      <c r="D2235">
        <v>2</v>
      </c>
      <c r="E2235" s="7">
        <f t="shared" si="68"/>
        <v>27730</v>
      </c>
      <c r="F2235" s="7" t="str">
        <f t="shared" si="69"/>
        <v>47Years</v>
      </c>
      <c r="G2235">
        <v>1</v>
      </c>
      <c r="H2235" s="14">
        <v>39963.120000000003</v>
      </c>
      <c r="I2235" t="s">
        <v>10</v>
      </c>
      <c r="J2235" t="s">
        <v>10</v>
      </c>
      <c r="K2235" t="s">
        <v>41</v>
      </c>
    </row>
    <row r="2236" spans="1:11" ht="14.5" customHeight="1" x14ac:dyDescent="0.35">
      <c r="A2236" t="s">
        <v>2263</v>
      </c>
      <c r="B2236">
        <v>1987</v>
      </c>
      <c r="C2236" t="s">
        <v>34</v>
      </c>
      <c r="D2236">
        <v>8</v>
      </c>
      <c r="E2236" s="7">
        <f t="shared" si="68"/>
        <v>31997</v>
      </c>
      <c r="F2236" s="7" t="str">
        <f t="shared" si="69"/>
        <v>35Years</v>
      </c>
      <c r="G2236">
        <v>3</v>
      </c>
      <c r="H2236" s="14">
        <v>39983.43</v>
      </c>
      <c r="I2236" t="s">
        <v>10</v>
      </c>
      <c r="J2236" t="s">
        <v>11</v>
      </c>
      <c r="K2236" t="s">
        <v>22</v>
      </c>
    </row>
    <row r="2237" spans="1:11" ht="14.5" customHeight="1" x14ac:dyDescent="0.35">
      <c r="A2237" t="s">
        <v>2264</v>
      </c>
      <c r="B2237">
        <v>1982</v>
      </c>
      <c r="C2237" t="s">
        <v>29</v>
      </c>
      <c r="D2237">
        <v>25</v>
      </c>
      <c r="E2237" s="7">
        <f t="shared" si="68"/>
        <v>30310</v>
      </c>
      <c r="F2237" s="7" t="str">
        <f t="shared" si="69"/>
        <v>40Years</v>
      </c>
      <c r="G2237">
        <v>2</v>
      </c>
      <c r="H2237" s="14">
        <v>40003.33</v>
      </c>
      <c r="I2237" t="s">
        <v>15</v>
      </c>
      <c r="J2237" t="s">
        <v>15</v>
      </c>
      <c r="K2237" t="s">
        <v>22</v>
      </c>
    </row>
    <row r="2238" spans="1:11" ht="14.5" customHeight="1" x14ac:dyDescent="0.35">
      <c r="A2238" t="s">
        <v>2265</v>
      </c>
      <c r="B2238">
        <v>1978</v>
      </c>
      <c r="C2238" t="s">
        <v>29</v>
      </c>
      <c r="D2238">
        <v>20</v>
      </c>
      <c r="E2238" s="7">
        <f t="shared" si="68"/>
        <v>28844</v>
      </c>
      <c r="F2238" s="7" t="str">
        <f t="shared" si="69"/>
        <v>44Years</v>
      </c>
      <c r="G2238">
        <v>2</v>
      </c>
      <c r="H2238" s="14">
        <v>40054.730000000003</v>
      </c>
      <c r="I2238" t="s">
        <v>15</v>
      </c>
      <c r="J2238" t="s">
        <v>11</v>
      </c>
      <c r="K2238" t="s">
        <v>41</v>
      </c>
    </row>
    <row r="2239" spans="1:11" ht="14.5" customHeight="1" x14ac:dyDescent="0.35">
      <c r="A2239" t="s">
        <v>2266</v>
      </c>
      <c r="B2239">
        <v>1966</v>
      </c>
      <c r="C2239" t="s">
        <v>34</v>
      </c>
      <c r="D2239">
        <v>12</v>
      </c>
      <c r="E2239" s="7">
        <f t="shared" si="68"/>
        <v>24331</v>
      </c>
      <c r="F2239" s="7" t="str">
        <f t="shared" si="69"/>
        <v>56Years</v>
      </c>
      <c r="G2239">
        <v>0</v>
      </c>
      <c r="H2239" s="14">
        <v>40069.440000000002</v>
      </c>
      <c r="I2239" t="s">
        <v>15</v>
      </c>
      <c r="J2239" t="s">
        <v>11</v>
      </c>
      <c r="K2239" t="s">
        <v>41</v>
      </c>
    </row>
    <row r="2240" spans="1:11" ht="14.5" customHeight="1" x14ac:dyDescent="0.35">
      <c r="A2240" t="s">
        <v>2267</v>
      </c>
      <c r="B2240">
        <v>1983</v>
      </c>
      <c r="C2240" t="s">
        <v>36</v>
      </c>
      <c r="D2240">
        <v>14</v>
      </c>
      <c r="E2240" s="7">
        <f t="shared" si="68"/>
        <v>30603</v>
      </c>
      <c r="F2240" s="7" t="str">
        <f t="shared" si="69"/>
        <v>39Years</v>
      </c>
      <c r="G2240">
        <v>2</v>
      </c>
      <c r="H2240" s="14">
        <v>40103.89</v>
      </c>
      <c r="I2240" t="s">
        <v>15</v>
      </c>
      <c r="J2240" t="s">
        <v>10</v>
      </c>
      <c r="K2240" t="s">
        <v>41</v>
      </c>
    </row>
    <row r="2241" spans="1:11" ht="14.5" customHeight="1" x14ac:dyDescent="0.35">
      <c r="A2241" t="s">
        <v>2268</v>
      </c>
      <c r="B2241">
        <v>1985</v>
      </c>
      <c r="C2241" t="s">
        <v>36</v>
      </c>
      <c r="D2241">
        <v>21</v>
      </c>
      <c r="E2241" s="7">
        <f t="shared" si="68"/>
        <v>31341</v>
      </c>
      <c r="F2241" s="7" t="str">
        <f t="shared" si="69"/>
        <v>37Years</v>
      </c>
      <c r="G2241">
        <v>4</v>
      </c>
      <c r="H2241" s="14">
        <v>40182.25</v>
      </c>
      <c r="I2241" t="s">
        <v>15</v>
      </c>
      <c r="J2241" t="s">
        <v>10</v>
      </c>
      <c r="K2241" t="s">
        <v>41</v>
      </c>
    </row>
    <row r="2242" spans="1:11" ht="14.5" customHeight="1" x14ac:dyDescent="0.35">
      <c r="A2242" t="s">
        <v>2269</v>
      </c>
      <c r="B2242">
        <v>1979</v>
      </c>
      <c r="C2242" t="s">
        <v>34</v>
      </c>
      <c r="D2242">
        <v>18</v>
      </c>
      <c r="E2242" s="7">
        <f t="shared" si="68"/>
        <v>29085</v>
      </c>
      <c r="F2242" s="7" t="str">
        <f t="shared" si="69"/>
        <v>43Years</v>
      </c>
      <c r="G2242">
        <v>2</v>
      </c>
      <c r="H2242" s="14">
        <v>40204.83</v>
      </c>
      <c r="I2242" t="s">
        <v>15</v>
      </c>
      <c r="J2242" t="s">
        <v>11</v>
      </c>
      <c r="K2242" t="s">
        <v>22</v>
      </c>
    </row>
    <row r="2243" spans="1:11" ht="14.5" customHeight="1" x14ac:dyDescent="0.35">
      <c r="A2243" t="s">
        <v>2270</v>
      </c>
      <c r="B2243">
        <v>1981</v>
      </c>
      <c r="C2243" t="s">
        <v>9</v>
      </c>
      <c r="D2243">
        <v>28</v>
      </c>
      <c r="E2243" s="7">
        <f t="shared" ref="E2243:E2306" si="70">DATE(B2243,MONTH(1&amp;C2243),D2243)</f>
        <v>29795</v>
      </c>
      <c r="F2243" s="7" t="str">
        <f t="shared" ref="F2243:F2306" si="71">DATEDIF(E2243, "2023-6-8", "Y") &amp; "Years"</f>
        <v>41Years</v>
      </c>
      <c r="G2243">
        <v>1</v>
      </c>
      <c r="H2243" s="14">
        <v>40208.559999999998</v>
      </c>
      <c r="I2243" t="s">
        <v>15</v>
      </c>
      <c r="J2243" t="s">
        <v>10</v>
      </c>
      <c r="K2243" t="s">
        <v>41</v>
      </c>
    </row>
    <row r="2244" spans="1:11" ht="14.5" customHeight="1" x14ac:dyDescent="0.35">
      <c r="A2244" t="s">
        <v>2271</v>
      </c>
      <c r="B2244">
        <v>1981</v>
      </c>
      <c r="C2244" t="s">
        <v>36</v>
      </c>
      <c r="D2244">
        <v>4</v>
      </c>
      <c r="E2244" s="7">
        <f t="shared" si="70"/>
        <v>29863</v>
      </c>
      <c r="F2244" s="7" t="str">
        <f t="shared" si="71"/>
        <v>41Years</v>
      </c>
      <c r="G2244">
        <v>1</v>
      </c>
      <c r="H2244" s="14">
        <v>40273.65</v>
      </c>
      <c r="I2244" t="s">
        <v>15</v>
      </c>
      <c r="J2244" t="s">
        <v>11</v>
      </c>
      <c r="K2244" t="s">
        <v>12</v>
      </c>
    </row>
    <row r="2245" spans="1:11" ht="14.5" customHeight="1" x14ac:dyDescent="0.35">
      <c r="A2245" t="s">
        <v>2272</v>
      </c>
      <c r="B2245">
        <v>1977</v>
      </c>
      <c r="C2245" t="s">
        <v>17</v>
      </c>
      <c r="D2245">
        <v>27</v>
      </c>
      <c r="E2245" s="7">
        <f t="shared" si="70"/>
        <v>28303</v>
      </c>
      <c r="F2245" s="7" t="str">
        <f t="shared" si="71"/>
        <v>45Years</v>
      </c>
      <c r="G2245">
        <v>2</v>
      </c>
      <c r="H2245" s="14">
        <v>40284.379999999997</v>
      </c>
      <c r="I2245" t="s">
        <v>15</v>
      </c>
      <c r="J2245" t="s">
        <v>11</v>
      </c>
      <c r="K2245" t="s">
        <v>22</v>
      </c>
    </row>
    <row r="2246" spans="1:11" ht="14.5" customHeight="1" x14ac:dyDescent="0.35">
      <c r="A2246" t="s">
        <v>2273</v>
      </c>
      <c r="B2246">
        <v>1962</v>
      </c>
      <c r="C2246" t="s">
        <v>19</v>
      </c>
      <c r="D2246">
        <v>4</v>
      </c>
      <c r="E2246" s="7">
        <f t="shared" si="70"/>
        <v>22893</v>
      </c>
      <c r="F2246" s="7" t="str">
        <f t="shared" si="71"/>
        <v>60Years</v>
      </c>
      <c r="G2246">
        <v>0</v>
      </c>
      <c r="H2246" s="14">
        <v>40309.93</v>
      </c>
      <c r="I2246" t="s">
        <v>15</v>
      </c>
      <c r="J2246" t="s">
        <v>11</v>
      </c>
      <c r="K2246" t="s">
        <v>41</v>
      </c>
    </row>
    <row r="2247" spans="1:11" ht="14.5" customHeight="1" x14ac:dyDescent="0.35">
      <c r="A2247" t="s">
        <v>2274</v>
      </c>
      <c r="B2247">
        <v>1966</v>
      </c>
      <c r="C2247" t="s">
        <v>34</v>
      </c>
      <c r="D2247">
        <v>12</v>
      </c>
      <c r="E2247" s="7">
        <f t="shared" si="70"/>
        <v>24331</v>
      </c>
      <c r="F2247" s="7" t="str">
        <f t="shared" si="71"/>
        <v>56Years</v>
      </c>
      <c r="G2247">
        <v>0</v>
      </c>
      <c r="H2247" s="14">
        <v>40373.74</v>
      </c>
      <c r="I2247" t="s">
        <v>15</v>
      </c>
      <c r="J2247" t="s">
        <v>11</v>
      </c>
      <c r="K2247" t="s">
        <v>41</v>
      </c>
    </row>
    <row r="2248" spans="1:11" ht="14.5" customHeight="1" x14ac:dyDescent="0.35">
      <c r="A2248" t="s">
        <v>2275</v>
      </c>
      <c r="B2248">
        <v>1985</v>
      </c>
      <c r="C2248" t="s">
        <v>14</v>
      </c>
      <c r="D2248">
        <v>3</v>
      </c>
      <c r="E2248" s="7">
        <f t="shared" si="70"/>
        <v>31354</v>
      </c>
      <c r="F2248" s="7" t="str">
        <f t="shared" si="71"/>
        <v>37Years</v>
      </c>
      <c r="G2248">
        <v>0</v>
      </c>
      <c r="H2248" s="14">
        <v>40419.019999999997</v>
      </c>
      <c r="I2248" t="s">
        <v>15</v>
      </c>
      <c r="J2248" t="s">
        <v>10</v>
      </c>
      <c r="K2248" t="s">
        <v>12</v>
      </c>
    </row>
    <row r="2249" spans="1:11" ht="14.5" customHeight="1" x14ac:dyDescent="0.35">
      <c r="A2249" t="s">
        <v>2276</v>
      </c>
      <c r="B2249">
        <v>1975</v>
      </c>
      <c r="C2249" t="s">
        <v>9</v>
      </c>
      <c r="D2249">
        <v>10</v>
      </c>
      <c r="E2249" s="7">
        <f t="shared" si="70"/>
        <v>27585</v>
      </c>
      <c r="F2249" s="7" t="str">
        <f t="shared" si="71"/>
        <v>47Years</v>
      </c>
      <c r="G2249">
        <v>1</v>
      </c>
      <c r="H2249" s="14">
        <v>40590.550000000003</v>
      </c>
      <c r="I2249" t="s">
        <v>15</v>
      </c>
      <c r="J2249" t="s">
        <v>11</v>
      </c>
      <c r="K2249" t="s">
        <v>22</v>
      </c>
    </row>
    <row r="2250" spans="1:11" ht="14.5" customHeight="1" x14ac:dyDescent="0.35">
      <c r="A2250" t="s">
        <v>2277</v>
      </c>
      <c r="B2250">
        <v>1970</v>
      </c>
      <c r="C2250" t="s">
        <v>19</v>
      </c>
      <c r="D2250">
        <v>25</v>
      </c>
      <c r="E2250" s="7">
        <f t="shared" si="70"/>
        <v>25836</v>
      </c>
      <c r="F2250" s="7" t="str">
        <f t="shared" si="71"/>
        <v>52Years</v>
      </c>
      <c r="G2250">
        <v>0</v>
      </c>
      <c r="H2250" s="14">
        <v>40692.910000000003</v>
      </c>
      <c r="I2250" t="s">
        <v>15</v>
      </c>
      <c r="J2250" t="s">
        <v>15</v>
      </c>
      <c r="K2250" t="s">
        <v>41</v>
      </c>
    </row>
    <row r="2251" spans="1:11" ht="14.5" customHeight="1" x14ac:dyDescent="0.35">
      <c r="A2251" t="s">
        <v>2278</v>
      </c>
      <c r="B2251">
        <v>1976</v>
      </c>
      <c r="C2251" t="s">
        <v>29</v>
      </c>
      <c r="D2251">
        <v>26</v>
      </c>
      <c r="E2251" s="7">
        <f t="shared" si="70"/>
        <v>28120</v>
      </c>
      <c r="F2251" s="7" t="str">
        <f t="shared" si="71"/>
        <v>46Years</v>
      </c>
      <c r="G2251">
        <v>3</v>
      </c>
      <c r="H2251" s="14">
        <v>40720.550000000003</v>
      </c>
      <c r="I2251" t="s">
        <v>15</v>
      </c>
      <c r="J2251" t="s">
        <v>11</v>
      </c>
      <c r="K2251" t="s">
        <v>22</v>
      </c>
    </row>
    <row r="2252" spans="1:11" ht="14.5" customHeight="1" x14ac:dyDescent="0.35">
      <c r="A2252" t="s">
        <v>2279</v>
      </c>
      <c r="B2252">
        <v>1972</v>
      </c>
      <c r="C2252" t="s">
        <v>17</v>
      </c>
      <c r="D2252">
        <v>10</v>
      </c>
      <c r="E2252" s="7">
        <f t="shared" si="70"/>
        <v>26460</v>
      </c>
      <c r="F2252" s="7" t="str">
        <f t="shared" si="71"/>
        <v>50Years</v>
      </c>
      <c r="G2252">
        <v>0</v>
      </c>
      <c r="H2252" s="14">
        <v>40817.85</v>
      </c>
      <c r="I2252" t="s">
        <v>15</v>
      </c>
      <c r="J2252" t="s">
        <v>11</v>
      </c>
      <c r="K2252" t="s">
        <v>41</v>
      </c>
    </row>
    <row r="2253" spans="1:11" ht="14.5" customHeight="1" x14ac:dyDescent="0.35">
      <c r="A2253" t="s">
        <v>2280</v>
      </c>
      <c r="B2253">
        <v>1999</v>
      </c>
      <c r="C2253" t="s">
        <v>9</v>
      </c>
      <c r="D2253">
        <v>2</v>
      </c>
      <c r="E2253" s="7">
        <f t="shared" si="70"/>
        <v>36343</v>
      </c>
      <c r="F2253" s="7" t="str">
        <f t="shared" si="71"/>
        <v>23Years</v>
      </c>
      <c r="G2253">
        <v>1</v>
      </c>
      <c r="H2253" s="14">
        <v>40904.199999999997</v>
      </c>
      <c r="I2253" t="s">
        <v>15</v>
      </c>
      <c r="J2253" t="s">
        <v>15</v>
      </c>
      <c r="K2253" t="s">
        <v>246</v>
      </c>
    </row>
    <row r="2254" spans="1:11" ht="14.5" customHeight="1" x14ac:dyDescent="0.35">
      <c r="A2254" t="s">
        <v>2281</v>
      </c>
      <c r="B2254">
        <v>1992</v>
      </c>
      <c r="C2254" t="s">
        <v>34</v>
      </c>
      <c r="D2254">
        <v>4</v>
      </c>
      <c r="E2254" s="7">
        <f t="shared" si="70"/>
        <v>33820</v>
      </c>
      <c r="F2254" s="7" t="str">
        <f t="shared" si="71"/>
        <v>30Years</v>
      </c>
      <c r="G2254">
        <v>3</v>
      </c>
      <c r="H2254" s="14">
        <v>40932.43</v>
      </c>
      <c r="I2254" t="s">
        <v>15</v>
      </c>
      <c r="J2254" t="s">
        <v>10</v>
      </c>
      <c r="K2254" t="s">
        <v>12</v>
      </c>
    </row>
    <row r="2255" spans="1:11" ht="14.5" customHeight="1" x14ac:dyDescent="0.35">
      <c r="A2255" t="s">
        <v>2282</v>
      </c>
      <c r="B2255">
        <v>1979</v>
      </c>
      <c r="C2255" t="s">
        <v>19</v>
      </c>
      <c r="D2255">
        <v>16</v>
      </c>
      <c r="E2255" s="7">
        <f t="shared" si="70"/>
        <v>29114</v>
      </c>
      <c r="F2255" s="7" t="str">
        <f t="shared" si="71"/>
        <v>43Years</v>
      </c>
      <c r="G2255">
        <v>3</v>
      </c>
      <c r="H2255" s="14">
        <v>40941.29</v>
      </c>
      <c r="I2255" t="s">
        <v>15</v>
      </c>
      <c r="J2255" t="s">
        <v>10</v>
      </c>
      <c r="K2255" t="s">
        <v>12</v>
      </c>
    </row>
    <row r="2256" spans="1:11" ht="14.5" customHeight="1" x14ac:dyDescent="0.35">
      <c r="A2256" t="s">
        <v>2283</v>
      </c>
      <c r="B2256">
        <v>1983</v>
      </c>
      <c r="C2256" t="s">
        <v>19</v>
      </c>
      <c r="D2256">
        <v>8</v>
      </c>
      <c r="E2256" s="7">
        <f t="shared" si="70"/>
        <v>30567</v>
      </c>
      <c r="F2256" s="7" t="str">
        <f t="shared" si="71"/>
        <v>39Years</v>
      </c>
      <c r="G2256">
        <v>3</v>
      </c>
      <c r="H2256" s="14">
        <v>40961.29</v>
      </c>
      <c r="I2256" t="s">
        <v>15</v>
      </c>
      <c r="J2256" t="s">
        <v>10</v>
      </c>
      <c r="K2256" t="s">
        <v>41</v>
      </c>
    </row>
    <row r="2257" spans="1:11" ht="14.5" customHeight="1" x14ac:dyDescent="0.35">
      <c r="A2257" t="s">
        <v>2284</v>
      </c>
      <c r="B2257">
        <v>1974</v>
      </c>
      <c r="C2257" t="s">
        <v>17</v>
      </c>
      <c r="D2257">
        <v>5</v>
      </c>
      <c r="E2257" s="7">
        <f t="shared" si="70"/>
        <v>27185</v>
      </c>
      <c r="F2257" s="7" t="str">
        <f t="shared" si="71"/>
        <v>49Years</v>
      </c>
      <c r="G2257">
        <v>0</v>
      </c>
      <c r="H2257" s="14">
        <v>40974.160000000003</v>
      </c>
      <c r="I2257" t="s">
        <v>15</v>
      </c>
      <c r="J2257" t="s">
        <v>10</v>
      </c>
      <c r="K2257" t="s">
        <v>12</v>
      </c>
    </row>
    <row r="2258" spans="1:11" ht="14.5" customHeight="1" x14ac:dyDescent="0.35">
      <c r="A2258" t="s">
        <v>2285</v>
      </c>
      <c r="B2258">
        <v>1979</v>
      </c>
      <c r="C2258" t="s">
        <v>36</v>
      </c>
      <c r="D2258">
        <v>11</v>
      </c>
      <c r="E2258" s="7">
        <f t="shared" si="70"/>
        <v>29139</v>
      </c>
      <c r="F2258" s="7" t="str">
        <f t="shared" si="71"/>
        <v>43Years</v>
      </c>
      <c r="G2258">
        <v>1</v>
      </c>
      <c r="H2258" s="14">
        <v>41034.22</v>
      </c>
      <c r="I2258" t="s">
        <v>15</v>
      </c>
      <c r="J2258" t="s">
        <v>11</v>
      </c>
      <c r="K2258" t="s">
        <v>355</v>
      </c>
    </row>
    <row r="2259" spans="1:11" ht="14.5" customHeight="1" x14ac:dyDescent="0.35">
      <c r="A2259" t="s">
        <v>2286</v>
      </c>
      <c r="B2259">
        <v>1972</v>
      </c>
      <c r="C2259" t="s">
        <v>34</v>
      </c>
      <c r="D2259">
        <v>12</v>
      </c>
      <c r="E2259" s="7">
        <f t="shared" si="70"/>
        <v>26523</v>
      </c>
      <c r="F2259" s="7" t="str">
        <f t="shared" si="71"/>
        <v>50Years</v>
      </c>
      <c r="G2259">
        <v>0</v>
      </c>
      <c r="H2259" s="14">
        <v>41055.29</v>
      </c>
      <c r="I2259" t="s">
        <v>15</v>
      </c>
      <c r="J2259" t="s">
        <v>10</v>
      </c>
      <c r="K2259" t="s">
        <v>41</v>
      </c>
    </row>
    <row r="2260" spans="1:11" ht="14.5" customHeight="1" x14ac:dyDescent="0.35">
      <c r="A2260" t="s">
        <v>2287</v>
      </c>
      <c r="B2260">
        <v>1972</v>
      </c>
      <c r="C2260" t="s">
        <v>19</v>
      </c>
      <c r="D2260">
        <v>6</v>
      </c>
      <c r="E2260" s="7">
        <f t="shared" si="70"/>
        <v>26548</v>
      </c>
      <c r="F2260" s="7" t="str">
        <f t="shared" si="71"/>
        <v>50Years</v>
      </c>
      <c r="G2260">
        <v>0</v>
      </c>
      <c r="H2260" s="14">
        <v>41097.160000000003</v>
      </c>
      <c r="I2260" t="s">
        <v>15</v>
      </c>
      <c r="J2260" t="s">
        <v>11</v>
      </c>
      <c r="K2260" t="s">
        <v>167</v>
      </c>
    </row>
    <row r="2261" spans="1:11" ht="14.5" customHeight="1" x14ac:dyDescent="0.35">
      <c r="A2261" t="s">
        <v>2288</v>
      </c>
      <c r="B2261">
        <v>1969</v>
      </c>
      <c r="C2261" t="s">
        <v>34</v>
      </c>
      <c r="D2261">
        <v>8</v>
      </c>
      <c r="E2261" s="7">
        <f t="shared" si="70"/>
        <v>25423</v>
      </c>
      <c r="F2261" s="7" t="str">
        <f t="shared" si="71"/>
        <v>53Years</v>
      </c>
      <c r="G2261">
        <v>0</v>
      </c>
      <c r="H2261" s="14">
        <v>41191.57</v>
      </c>
      <c r="I2261" t="s">
        <v>15</v>
      </c>
      <c r="J2261" t="s">
        <v>10</v>
      </c>
      <c r="K2261" t="s">
        <v>41</v>
      </c>
    </row>
    <row r="2262" spans="1:11" ht="14.5" customHeight="1" x14ac:dyDescent="0.35">
      <c r="A2262" t="s">
        <v>2289</v>
      </c>
      <c r="B2262">
        <v>1964</v>
      </c>
      <c r="C2262" t="s">
        <v>17</v>
      </c>
      <c r="D2262">
        <v>6</v>
      </c>
      <c r="E2262" s="7">
        <f t="shared" si="70"/>
        <v>23534</v>
      </c>
      <c r="F2262" s="7" t="str">
        <f t="shared" si="71"/>
        <v>59Years</v>
      </c>
      <c r="G2262">
        <v>0</v>
      </c>
      <c r="H2262" s="14">
        <v>41250.39</v>
      </c>
      <c r="I2262" t="s">
        <v>15</v>
      </c>
      <c r="J2262" t="s">
        <v>11</v>
      </c>
      <c r="K2262" t="s">
        <v>41</v>
      </c>
    </row>
    <row r="2263" spans="1:11" ht="14.5" customHeight="1" x14ac:dyDescent="0.35">
      <c r="A2263" t="s">
        <v>2290</v>
      </c>
      <c r="B2263">
        <v>1977</v>
      </c>
      <c r="C2263" t="s">
        <v>34</v>
      </c>
      <c r="D2263">
        <v>27</v>
      </c>
      <c r="E2263" s="7">
        <f t="shared" si="70"/>
        <v>28364</v>
      </c>
      <c r="F2263" s="7" t="str">
        <f t="shared" si="71"/>
        <v>45Years</v>
      </c>
      <c r="G2263">
        <v>2</v>
      </c>
      <c r="H2263" s="14">
        <v>41271.5</v>
      </c>
      <c r="I2263" t="s">
        <v>15</v>
      </c>
      <c r="J2263" t="s">
        <v>10</v>
      </c>
      <c r="K2263" t="s">
        <v>41</v>
      </c>
    </row>
    <row r="2264" spans="1:11" ht="14.5" customHeight="1" x14ac:dyDescent="0.35">
      <c r="A2264" t="s">
        <v>2291</v>
      </c>
      <c r="B2264">
        <v>1964</v>
      </c>
      <c r="C2264" t="s">
        <v>36</v>
      </c>
      <c r="D2264">
        <v>7</v>
      </c>
      <c r="E2264" s="7">
        <f t="shared" si="70"/>
        <v>23657</v>
      </c>
      <c r="F2264" s="7" t="str">
        <f t="shared" si="71"/>
        <v>58Years</v>
      </c>
      <c r="G2264">
        <v>0</v>
      </c>
      <c r="H2264" s="14">
        <v>41331.79</v>
      </c>
      <c r="I2264" t="s">
        <v>15</v>
      </c>
      <c r="J2264" t="s">
        <v>10</v>
      </c>
      <c r="K2264" t="s">
        <v>41</v>
      </c>
    </row>
    <row r="2265" spans="1:11" ht="14.5" customHeight="1" x14ac:dyDescent="0.35">
      <c r="A2265" t="s">
        <v>2292</v>
      </c>
      <c r="B2265">
        <v>1971</v>
      </c>
      <c r="C2265" t="s">
        <v>36</v>
      </c>
      <c r="D2265">
        <v>16</v>
      </c>
      <c r="E2265" s="7">
        <f t="shared" si="70"/>
        <v>26222</v>
      </c>
      <c r="F2265" s="7" t="str">
        <f t="shared" si="71"/>
        <v>51Years</v>
      </c>
      <c r="G2265">
        <v>0</v>
      </c>
      <c r="H2265" s="14">
        <v>41351.879999999997</v>
      </c>
      <c r="I2265" t="s">
        <v>15</v>
      </c>
      <c r="J2265" t="s">
        <v>10</v>
      </c>
      <c r="K2265" t="s">
        <v>41</v>
      </c>
    </row>
    <row r="2266" spans="1:11" ht="14.5" customHeight="1" x14ac:dyDescent="0.35">
      <c r="A2266" t="s">
        <v>2293</v>
      </c>
      <c r="B2266">
        <v>1967</v>
      </c>
      <c r="C2266" t="s">
        <v>29</v>
      </c>
      <c r="D2266">
        <v>22</v>
      </c>
      <c r="E2266" s="7">
        <f t="shared" si="70"/>
        <v>24828</v>
      </c>
      <c r="F2266" s="7" t="str">
        <f t="shared" si="71"/>
        <v>55Years</v>
      </c>
      <c r="G2266">
        <v>0</v>
      </c>
      <c r="H2266" s="14">
        <v>41505.15</v>
      </c>
      <c r="I2266" t="s">
        <v>15</v>
      </c>
      <c r="J2266" t="s">
        <v>10</v>
      </c>
      <c r="K2266" t="s">
        <v>41</v>
      </c>
    </row>
    <row r="2267" spans="1:11" ht="14.5" customHeight="1" x14ac:dyDescent="0.35">
      <c r="A2267" t="s">
        <v>2294</v>
      </c>
      <c r="B2267">
        <v>1974</v>
      </c>
      <c r="C2267" t="s">
        <v>14</v>
      </c>
      <c r="D2267">
        <v>24</v>
      </c>
      <c r="E2267" s="7">
        <f t="shared" si="70"/>
        <v>27357</v>
      </c>
      <c r="F2267" s="7" t="str">
        <f t="shared" si="71"/>
        <v>48Years</v>
      </c>
      <c r="G2267">
        <v>0</v>
      </c>
      <c r="H2267" s="14">
        <v>41636.199999999997</v>
      </c>
      <c r="I2267" t="s">
        <v>15</v>
      </c>
      <c r="J2267" t="s">
        <v>15</v>
      </c>
      <c r="K2267" t="s">
        <v>41</v>
      </c>
    </row>
    <row r="2268" spans="1:11" ht="14.5" customHeight="1" x14ac:dyDescent="0.35">
      <c r="A2268" t="s">
        <v>2295</v>
      </c>
      <c r="B2268">
        <v>1976</v>
      </c>
      <c r="C2268" t="s">
        <v>36</v>
      </c>
      <c r="D2268">
        <v>29</v>
      </c>
      <c r="E2268" s="7">
        <f t="shared" si="70"/>
        <v>28062</v>
      </c>
      <c r="F2268" s="7" t="str">
        <f t="shared" si="71"/>
        <v>46Years</v>
      </c>
      <c r="G2268">
        <v>1</v>
      </c>
      <c r="H2268" s="14">
        <v>41661.599999999999</v>
      </c>
      <c r="I2268" t="s">
        <v>15</v>
      </c>
      <c r="J2268" t="s">
        <v>11</v>
      </c>
      <c r="K2268" t="s">
        <v>41</v>
      </c>
    </row>
    <row r="2269" spans="1:11" ht="14.5" customHeight="1" x14ac:dyDescent="0.35">
      <c r="A2269" t="s">
        <v>2296</v>
      </c>
      <c r="B2269">
        <v>1975</v>
      </c>
      <c r="C2269" t="s">
        <v>14</v>
      </c>
      <c r="D2269">
        <v>14</v>
      </c>
      <c r="E2269" s="7">
        <f t="shared" si="70"/>
        <v>27712</v>
      </c>
      <c r="F2269" s="7" t="str">
        <f t="shared" si="71"/>
        <v>47Years</v>
      </c>
      <c r="G2269">
        <v>0</v>
      </c>
      <c r="H2269" s="14">
        <v>41676.080000000002</v>
      </c>
      <c r="I2269" t="s">
        <v>15</v>
      </c>
      <c r="J2269" t="s">
        <v>10</v>
      </c>
      <c r="K2269" t="s">
        <v>12</v>
      </c>
    </row>
    <row r="2270" spans="1:11" ht="14.5" customHeight="1" x14ac:dyDescent="0.35">
      <c r="A2270" t="s">
        <v>2297</v>
      </c>
      <c r="B2270">
        <v>1975</v>
      </c>
      <c r="C2270" t="s">
        <v>19</v>
      </c>
      <c r="D2270">
        <v>29</v>
      </c>
      <c r="E2270" s="7">
        <f t="shared" si="70"/>
        <v>27666</v>
      </c>
      <c r="F2270" s="7" t="str">
        <f t="shared" si="71"/>
        <v>47Years</v>
      </c>
      <c r="G2270">
        <v>1</v>
      </c>
      <c r="H2270" s="14">
        <v>41681.86</v>
      </c>
      <c r="I2270" t="s">
        <v>15</v>
      </c>
      <c r="J2270" t="s">
        <v>15</v>
      </c>
      <c r="K2270" t="s">
        <v>41</v>
      </c>
    </row>
    <row r="2271" spans="1:11" ht="14.5" customHeight="1" x14ac:dyDescent="0.35">
      <c r="A2271" t="s">
        <v>2298</v>
      </c>
      <c r="B2271">
        <v>1962</v>
      </c>
      <c r="C2271" t="s">
        <v>19</v>
      </c>
      <c r="D2271">
        <v>22</v>
      </c>
      <c r="E2271" s="7">
        <f t="shared" si="70"/>
        <v>22911</v>
      </c>
      <c r="F2271" s="7" t="str">
        <f t="shared" si="71"/>
        <v>60Years</v>
      </c>
      <c r="G2271">
        <v>0</v>
      </c>
      <c r="H2271" s="14">
        <v>41794.629999999997</v>
      </c>
      <c r="I2271" t="s">
        <v>15</v>
      </c>
      <c r="J2271" t="s">
        <v>11</v>
      </c>
      <c r="K2271" t="s">
        <v>41</v>
      </c>
    </row>
    <row r="2272" spans="1:11" ht="14.5" customHeight="1" x14ac:dyDescent="0.35">
      <c r="A2272" t="s">
        <v>2299</v>
      </c>
      <c r="B2272">
        <v>1966</v>
      </c>
      <c r="C2272" t="s">
        <v>19</v>
      </c>
      <c r="D2272">
        <v>21</v>
      </c>
      <c r="E2272" s="7">
        <f t="shared" si="70"/>
        <v>24371</v>
      </c>
      <c r="F2272" s="7" t="str">
        <f t="shared" si="71"/>
        <v>56Years</v>
      </c>
      <c r="G2272">
        <v>0</v>
      </c>
      <c r="H2272" s="14">
        <v>41886.54</v>
      </c>
      <c r="I2272" t="s">
        <v>15</v>
      </c>
      <c r="J2272" t="s">
        <v>11</v>
      </c>
      <c r="K2272" t="s">
        <v>41</v>
      </c>
    </row>
    <row r="2273" spans="1:11" ht="14.5" customHeight="1" x14ac:dyDescent="0.35">
      <c r="A2273" t="s">
        <v>2300</v>
      </c>
      <c r="B2273">
        <v>1972</v>
      </c>
      <c r="C2273" t="s">
        <v>17</v>
      </c>
      <c r="D2273">
        <v>8</v>
      </c>
      <c r="E2273" s="7">
        <f t="shared" si="70"/>
        <v>26458</v>
      </c>
      <c r="F2273" s="7" t="str">
        <f t="shared" si="71"/>
        <v>51Years</v>
      </c>
      <c r="G2273">
        <v>1</v>
      </c>
      <c r="H2273" s="14">
        <v>41919.1</v>
      </c>
      <c r="I2273" t="s">
        <v>15</v>
      </c>
      <c r="J2273" t="s">
        <v>15</v>
      </c>
      <c r="K2273" t="s">
        <v>167</v>
      </c>
    </row>
    <row r="2274" spans="1:11" ht="14.5" customHeight="1" x14ac:dyDescent="0.35">
      <c r="A2274" t="s">
        <v>2301</v>
      </c>
      <c r="B2274">
        <v>1984</v>
      </c>
      <c r="C2274" t="s">
        <v>14</v>
      </c>
      <c r="D2274">
        <v>10</v>
      </c>
      <c r="E2274" s="7">
        <f t="shared" si="70"/>
        <v>30996</v>
      </c>
      <c r="F2274" s="7" t="str">
        <f t="shared" si="71"/>
        <v>38Years</v>
      </c>
      <c r="G2274">
        <v>3</v>
      </c>
      <c r="H2274" s="14">
        <v>41949.24</v>
      </c>
      <c r="I2274" t="s">
        <v>15</v>
      </c>
      <c r="J2274" t="s">
        <v>15</v>
      </c>
      <c r="K2274" t="s">
        <v>12</v>
      </c>
    </row>
    <row r="2275" spans="1:11" ht="14.5" customHeight="1" x14ac:dyDescent="0.35">
      <c r="A2275" t="s">
        <v>2302</v>
      </c>
      <c r="B2275">
        <v>1968</v>
      </c>
      <c r="C2275" t="s">
        <v>29</v>
      </c>
      <c r="D2275">
        <v>19</v>
      </c>
      <c r="E2275" s="7">
        <f t="shared" si="70"/>
        <v>25191</v>
      </c>
      <c r="F2275" s="7" t="str">
        <f t="shared" si="71"/>
        <v>54Years</v>
      </c>
      <c r="G2275">
        <v>1</v>
      </c>
      <c r="H2275" s="14">
        <v>41999.519999999997</v>
      </c>
      <c r="I2275" t="s">
        <v>15</v>
      </c>
      <c r="J2275" t="s">
        <v>11</v>
      </c>
      <c r="K2275" t="s">
        <v>12</v>
      </c>
    </row>
    <row r="2276" spans="1:11" ht="14.5" customHeight="1" x14ac:dyDescent="0.35">
      <c r="A2276" t="s">
        <v>2303</v>
      </c>
      <c r="B2276">
        <v>1976</v>
      </c>
      <c r="C2276" t="s">
        <v>14</v>
      </c>
      <c r="D2276">
        <v>28</v>
      </c>
      <c r="E2276" s="7">
        <f t="shared" si="70"/>
        <v>28092</v>
      </c>
      <c r="F2276" s="7" t="str">
        <f t="shared" si="71"/>
        <v>46Years</v>
      </c>
      <c r="G2276">
        <v>0</v>
      </c>
      <c r="H2276" s="14">
        <v>42111.66</v>
      </c>
      <c r="I2276" t="s">
        <v>15</v>
      </c>
      <c r="J2276" t="s">
        <v>15</v>
      </c>
      <c r="K2276" t="s">
        <v>246</v>
      </c>
    </row>
    <row r="2277" spans="1:11" ht="14.5" customHeight="1" x14ac:dyDescent="0.35">
      <c r="A2277" t="s">
        <v>2304</v>
      </c>
      <c r="B2277">
        <v>1997</v>
      </c>
      <c r="C2277" t="s">
        <v>29</v>
      </c>
      <c r="D2277">
        <v>9</v>
      </c>
      <c r="E2277" s="7">
        <f t="shared" si="70"/>
        <v>35773</v>
      </c>
      <c r="F2277" s="7" t="str">
        <f t="shared" si="71"/>
        <v>25Years</v>
      </c>
      <c r="G2277">
        <v>2</v>
      </c>
      <c r="H2277" s="14">
        <v>42112.24</v>
      </c>
      <c r="I2277" t="s">
        <v>15</v>
      </c>
      <c r="J2277" t="s">
        <v>11</v>
      </c>
      <c r="K2277" t="s">
        <v>12</v>
      </c>
    </row>
    <row r="2278" spans="1:11" ht="14.5" customHeight="1" x14ac:dyDescent="0.35">
      <c r="A2278" t="s">
        <v>2305</v>
      </c>
      <c r="B2278">
        <v>1979</v>
      </c>
      <c r="C2278" t="s">
        <v>9</v>
      </c>
      <c r="D2278">
        <v>3</v>
      </c>
      <c r="E2278" s="7">
        <f t="shared" si="70"/>
        <v>29039</v>
      </c>
      <c r="F2278" s="7" t="str">
        <f t="shared" si="71"/>
        <v>43Years</v>
      </c>
      <c r="G2278">
        <v>3</v>
      </c>
      <c r="H2278" s="14">
        <v>42124.52</v>
      </c>
      <c r="I2278" t="s">
        <v>15</v>
      </c>
      <c r="J2278" t="s">
        <v>15</v>
      </c>
      <c r="K2278" t="s">
        <v>12</v>
      </c>
    </row>
    <row r="2279" spans="1:11" ht="14.5" customHeight="1" x14ac:dyDescent="0.35">
      <c r="A2279" t="s">
        <v>2306</v>
      </c>
      <c r="B2279">
        <v>1973</v>
      </c>
      <c r="C2279" t="s">
        <v>19</v>
      </c>
      <c r="D2279">
        <v>18</v>
      </c>
      <c r="E2279" s="7">
        <f t="shared" si="70"/>
        <v>26925</v>
      </c>
      <c r="F2279" s="7" t="str">
        <f t="shared" si="71"/>
        <v>49Years</v>
      </c>
      <c r="G2279">
        <v>0</v>
      </c>
      <c r="H2279" s="14">
        <v>42188.15</v>
      </c>
      <c r="I2279" t="s">
        <v>15</v>
      </c>
      <c r="J2279" t="s">
        <v>15</v>
      </c>
      <c r="K2279" t="s">
        <v>41</v>
      </c>
    </row>
    <row r="2280" spans="1:11" ht="14.5" customHeight="1" x14ac:dyDescent="0.35">
      <c r="A2280" t="s">
        <v>2307</v>
      </c>
      <c r="B2280">
        <v>1975</v>
      </c>
      <c r="C2280" t="s">
        <v>34</v>
      </c>
      <c r="D2280">
        <v>15</v>
      </c>
      <c r="E2280" s="7">
        <f t="shared" si="70"/>
        <v>27621</v>
      </c>
      <c r="F2280" s="7" t="str">
        <f t="shared" si="71"/>
        <v>47Years</v>
      </c>
      <c r="G2280">
        <v>1</v>
      </c>
      <c r="H2280" s="14">
        <v>42211.14</v>
      </c>
      <c r="I2280" t="s">
        <v>15</v>
      </c>
      <c r="J2280" t="s">
        <v>11</v>
      </c>
      <c r="K2280" t="s">
        <v>12</v>
      </c>
    </row>
    <row r="2281" spans="1:11" ht="14.5" customHeight="1" x14ac:dyDescent="0.35">
      <c r="A2281" t="s">
        <v>2308</v>
      </c>
      <c r="B2281">
        <v>1967</v>
      </c>
      <c r="C2281" t="s">
        <v>17</v>
      </c>
      <c r="D2281">
        <v>28</v>
      </c>
      <c r="E2281" s="7">
        <f t="shared" si="70"/>
        <v>24651</v>
      </c>
      <c r="F2281" s="7" t="str">
        <f t="shared" si="71"/>
        <v>55Years</v>
      </c>
      <c r="G2281">
        <v>0</v>
      </c>
      <c r="H2281" s="14">
        <v>42303.69</v>
      </c>
      <c r="I2281" t="s">
        <v>15</v>
      </c>
      <c r="J2281" t="s">
        <v>10</v>
      </c>
      <c r="K2281" t="s">
        <v>167</v>
      </c>
    </row>
    <row r="2282" spans="1:11" ht="14.5" customHeight="1" x14ac:dyDescent="0.35">
      <c r="A2282" t="s">
        <v>2309</v>
      </c>
      <c r="B2282">
        <v>1968</v>
      </c>
      <c r="C2282" t="s">
        <v>34</v>
      </c>
      <c r="D2282">
        <v>3</v>
      </c>
      <c r="E2282" s="7">
        <f t="shared" si="70"/>
        <v>25053</v>
      </c>
      <c r="F2282" s="7" t="str">
        <f t="shared" si="71"/>
        <v>54Years</v>
      </c>
      <c r="G2282">
        <v>0</v>
      </c>
      <c r="H2282" s="14">
        <v>42478.6</v>
      </c>
      <c r="I2282" t="s">
        <v>15</v>
      </c>
      <c r="J2282" t="s">
        <v>10</v>
      </c>
      <c r="K2282" t="s">
        <v>41</v>
      </c>
    </row>
    <row r="2283" spans="1:11" ht="14.5" customHeight="1" x14ac:dyDescent="0.35">
      <c r="A2283" t="s">
        <v>2310</v>
      </c>
      <c r="B2283">
        <v>1967</v>
      </c>
      <c r="C2283" t="s">
        <v>17</v>
      </c>
      <c r="D2283">
        <v>27</v>
      </c>
      <c r="E2283" s="7">
        <f t="shared" si="70"/>
        <v>24650</v>
      </c>
      <c r="F2283" s="7" t="str">
        <f t="shared" si="71"/>
        <v>55Years</v>
      </c>
      <c r="G2283">
        <v>0</v>
      </c>
      <c r="H2283" s="14">
        <v>42538.720000000001</v>
      </c>
      <c r="I2283" t="s">
        <v>15</v>
      </c>
      <c r="J2283" t="s">
        <v>11</v>
      </c>
      <c r="K2283" t="s">
        <v>41</v>
      </c>
    </row>
    <row r="2284" spans="1:11" ht="14.5" customHeight="1" x14ac:dyDescent="0.35">
      <c r="A2284" t="s">
        <v>2311</v>
      </c>
      <c r="B2284">
        <v>1979</v>
      </c>
      <c r="C2284" t="s">
        <v>29</v>
      </c>
      <c r="D2284">
        <v>27</v>
      </c>
      <c r="E2284" s="7">
        <f t="shared" si="70"/>
        <v>29216</v>
      </c>
      <c r="F2284" s="7" t="str">
        <f t="shared" si="71"/>
        <v>43Years</v>
      </c>
      <c r="G2284">
        <v>2</v>
      </c>
      <c r="H2284" s="14">
        <v>42560.43</v>
      </c>
      <c r="I2284" t="s">
        <v>15</v>
      </c>
      <c r="J2284" t="s">
        <v>11</v>
      </c>
      <c r="K2284" t="s">
        <v>12</v>
      </c>
    </row>
    <row r="2285" spans="1:11" ht="14.5" customHeight="1" x14ac:dyDescent="0.35">
      <c r="A2285" t="s">
        <v>2312</v>
      </c>
      <c r="B2285">
        <v>1971</v>
      </c>
      <c r="C2285" t="s">
        <v>14</v>
      </c>
      <c r="D2285">
        <v>3</v>
      </c>
      <c r="E2285" s="7">
        <f t="shared" si="70"/>
        <v>26240</v>
      </c>
      <c r="F2285" s="7" t="str">
        <f t="shared" si="71"/>
        <v>51Years</v>
      </c>
      <c r="G2285">
        <v>0</v>
      </c>
      <c r="H2285" s="14">
        <v>42644.2</v>
      </c>
      <c r="I2285" t="s">
        <v>15</v>
      </c>
      <c r="J2285" t="s">
        <v>11</v>
      </c>
      <c r="K2285" t="s">
        <v>41</v>
      </c>
    </row>
    <row r="2286" spans="1:11" ht="14.5" customHeight="1" x14ac:dyDescent="0.35">
      <c r="A2286" t="s">
        <v>2313</v>
      </c>
      <c r="B2286">
        <v>1977</v>
      </c>
      <c r="C2286" t="s">
        <v>36</v>
      </c>
      <c r="D2286">
        <v>21</v>
      </c>
      <c r="E2286" s="7">
        <f t="shared" si="70"/>
        <v>28419</v>
      </c>
      <c r="F2286" s="7" t="str">
        <f t="shared" si="71"/>
        <v>45Years</v>
      </c>
      <c r="G2286">
        <v>2</v>
      </c>
      <c r="H2286" s="14">
        <v>42760.5</v>
      </c>
      <c r="I2286" t="s">
        <v>15</v>
      </c>
      <c r="J2286" t="s">
        <v>10</v>
      </c>
      <c r="K2286" t="s">
        <v>22</v>
      </c>
    </row>
    <row r="2287" spans="1:11" ht="14.5" customHeight="1" x14ac:dyDescent="0.35">
      <c r="A2287" t="s">
        <v>2314</v>
      </c>
      <c r="B2287">
        <v>1965</v>
      </c>
      <c r="C2287" t="s">
        <v>36</v>
      </c>
      <c r="D2287">
        <v>29</v>
      </c>
      <c r="E2287" s="7">
        <f t="shared" si="70"/>
        <v>24044</v>
      </c>
      <c r="F2287" s="7" t="str">
        <f t="shared" si="71"/>
        <v>57Years</v>
      </c>
      <c r="G2287">
        <v>0</v>
      </c>
      <c r="H2287" s="14">
        <v>42764.12</v>
      </c>
      <c r="I2287" t="s">
        <v>15</v>
      </c>
      <c r="J2287" t="s">
        <v>10</v>
      </c>
      <c r="K2287" t="s">
        <v>41</v>
      </c>
    </row>
    <row r="2288" spans="1:11" ht="14.5" customHeight="1" x14ac:dyDescent="0.35">
      <c r="A2288" t="s">
        <v>2315</v>
      </c>
      <c r="B2288">
        <v>1972</v>
      </c>
      <c r="C2288" t="s">
        <v>19</v>
      </c>
      <c r="D2288">
        <v>10</v>
      </c>
      <c r="E2288" s="7">
        <f t="shared" si="70"/>
        <v>26552</v>
      </c>
      <c r="F2288" s="7" t="str">
        <f t="shared" si="71"/>
        <v>50Years</v>
      </c>
      <c r="G2288">
        <v>2</v>
      </c>
      <c r="H2288" s="14">
        <v>42856.84</v>
      </c>
      <c r="I2288" t="s">
        <v>15</v>
      </c>
      <c r="J2288" t="s">
        <v>15</v>
      </c>
      <c r="K2288" t="s">
        <v>41</v>
      </c>
    </row>
    <row r="2289" spans="1:11" ht="14.5" customHeight="1" x14ac:dyDescent="0.35">
      <c r="A2289" t="s">
        <v>2316</v>
      </c>
      <c r="B2289">
        <v>1975</v>
      </c>
      <c r="C2289" t="s">
        <v>36</v>
      </c>
      <c r="D2289">
        <v>23</v>
      </c>
      <c r="E2289" s="7">
        <f t="shared" si="70"/>
        <v>27690</v>
      </c>
      <c r="F2289" s="7" t="str">
        <f t="shared" si="71"/>
        <v>47Years</v>
      </c>
      <c r="G2289">
        <v>1</v>
      </c>
      <c r="H2289" s="14">
        <v>42969.85</v>
      </c>
      <c r="I2289" t="s">
        <v>15</v>
      </c>
      <c r="J2289" t="s">
        <v>11</v>
      </c>
      <c r="K2289" t="s">
        <v>12</v>
      </c>
    </row>
    <row r="2290" spans="1:11" ht="14.5" customHeight="1" x14ac:dyDescent="0.35">
      <c r="A2290" t="s">
        <v>2317</v>
      </c>
      <c r="B2290">
        <v>1978</v>
      </c>
      <c r="C2290" t="s">
        <v>14</v>
      </c>
      <c r="D2290">
        <v>4</v>
      </c>
      <c r="E2290" s="7">
        <f t="shared" si="70"/>
        <v>28798</v>
      </c>
      <c r="F2290" s="7" t="str">
        <f t="shared" si="71"/>
        <v>44Years</v>
      </c>
      <c r="G2290">
        <v>0</v>
      </c>
      <c r="H2290" s="14">
        <v>42983.46</v>
      </c>
      <c r="I2290" t="s">
        <v>15</v>
      </c>
      <c r="J2290" t="s">
        <v>10</v>
      </c>
      <c r="K2290" t="s">
        <v>22</v>
      </c>
    </row>
    <row r="2291" spans="1:11" ht="14.5" customHeight="1" x14ac:dyDescent="0.35">
      <c r="A2291" t="s">
        <v>2318</v>
      </c>
      <c r="B2291">
        <v>1965</v>
      </c>
      <c r="C2291" t="s">
        <v>14</v>
      </c>
      <c r="D2291">
        <v>29</v>
      </c>
      <c r="E2291" s="7">
        <f t="shared" si="70"/>
        <v>24075</v>
      </c>
      <c r="F2291" s="7" t="str">
        <f t="shared" si="71"/>
        <v>57Years</v>
      </c>
      <c r="G2291">
        <v>0</v>
      </c>
      <c r="H2291" s="14">
        <v>43073.760000000002</v>
      </c>
      <c r="I2291" t="s">
        <v>10</v>
      </c>
      <c r="J2291" t="s">
        <v>10</v>
      </c>
      <c r="K2291" t="s">
        <v>41</v>
      </c>
    </row>
    <row r="2292" spans="1:11" ht="14.5" customHeight="1" x14ac:dyDescent="0.35">
      <c r="A2292" t="s">
        <v>2319</v>
      </c>
      <c r="B2292">
        <v>1969</v>
      </c>
      <c r="C2292" t="s">
        <v>29</v>
      </c>
      <c r="D2292">
        <v>3</v>
      </c>
      <c r="E2292" s="7">
        <f t="shared" si="70"/>
        <v>25540</v>
      </c>
      <c r="F2292" s="7" t="str">
        <f t="shared" si="71"/>
        <v>53Years</v>
      </c>
      <c r="G2292">
        <v>0</v>
      </c>
      <c r="H2292" s="14">
        <v>43254.42</v>
      </c>
      <c r="I2292" t="s">
        <v>10</v>
      </c>
      <c r="J2292" t="s">
        <v>10</v>
      </c>
      <c r="K2292" t="s">
        <v>167</v>
      </c>
    </row>
    <row r="2293" spans="1:11" ht="14.5" customHeight="1" x14ac:dyDescent="0.35">
      <c r="A2293" t="s">
        <v>2320</v>
      </c>
      <c r="B2293">
        <v>1965</v>
      </c>
      <c r="C2293" t="s">
        <v>34</v>
      </c>
      <c r="D2293">
        <v>22</v>
      </c>
      <c r="E2293" s="7">
        <f t="shared" si="70"/>
        <v>23976</v>
      </c>
      <c r="F2293" s="7" t="str">
        <f t="shared" si="71"/>
        <v>57Years</v>
      </c>
      <c r="G2293">
        <v>0</v>
      </c>
      <c r="H2293" s="14">
        <v>43578.94</v>
      </c>
      <c r="I2293" t="s">
        <v>10</v>
      </c>
      <c r="J2293" t="s">
        <v>10</v>
      </c>
      <c r="K2293" t="s">
        <v>22</v>
      </c>
    </row>
    <row r="2294" spans="1:11" ht="14.5" customHeight="1" x14ac:dyDescent="0.35">
      <c r="A2294" t="s">
        <v>2321</v>
      </c>
      <c r="B2294">
        <v>1986</v>
      </c>
      <c r="C2294" t="s">
        <v>29</v>
      </c>
      <c r="D2294">
        <v>29</v>
      </c>
      <c r="E2294" s="7">
        <f t="shared" si="70"/>
        <v>31775</v>
      </c>
      <c r="F2294" s="7" t="str">
        <f t="shared" si="71"/>
        <v>36Years</v>
      </c>
      <c r="G2294">
        <v>3</v>
      </c>
      <c r="H2294" s="14">
        <v>43753.34</v>
      </c>
      <c r="I2294" t="s">
        <v>10</v>
      </c>
      <c r="J2294" t="s">
        <v>15</v>
      </c>
      <c r="K2294" t="s">
        <v>163</v>
      </c>
    </row>
    <row r="2295" spans="1:11" ht="14.5" customHeight="1" x14ac:dyDescent="0.35">
      <c r="A2295" t="s">
        <v>2322</v>
      </c>
      <c r="B2295">
        <v>1966</v>
      </c>
      <c r="C2295" t="s">
        <v>36</v>
      </c>
      <c r="D2295">
        <v>25</v>
      </c>
      <c r="E2295" s="7">
        <f t="shared" si="70"/>
        <v>24405</v>
      </c>
      <c r="F2295" s="7" t="str">
        <f t="shared" si="71"/>
        <v>56Years</v>
      </c>
      <c r="G2295">
        <v>2</v>
      </c>
      <c r="H2295" s="14">
        <v>43813.87</v>
      </c>
      <c r="I2295" t="s">
        <v>10</v>
      </c>
      <c r="J2295" t="s">
        <v>10</v>
      </c>
      <c r="K2295" t="s">
        <v>12</v>
      </c>
    </row>
    <row r="2296" spans="1:11" ht="14.5" customHeight="1" x14ac:dyDescent="0.35">
      <c r="A2296" t="s">
        <v>2323</v>
      </c>
      <c r="B2296">
        <v>1966</v>
      </c>
      <c r="C2296" t="s">
        <v>9</v>
      </c>
      <c r="D2296">
        <v>2</v>
      </c>
      <c r="E2296" s="7">
        <f t="shared" si="70"/>
        <v>24290</v>
      </c>
      <c r="F2296" s="7" t="str">
        <f t="shared" si="71"/>
        <v>56Years</v>
      </c>
      <c r="G2296">
        <v>0</v>
      </c>
      <c r="H2296" s="14">
        <v>43817.45</v>
      </c>
      <c r="I2296" t="s">
        <v>10</v>
      </c>
      <c r="J2296" t="s">
        <v>11</v>
      </c>
      <c r="K2296" t="s">
        <v>22</v>
      </c>
    </row>
    <row r="2297" spans="1:11" ht="14.5" customHeight="1" x14ac:dyDescent="0.35">
      <c r="A2297" t="s">
        <v>2324</v>
      </c>
      <c r="B2297">
        <v>1980</v>
      </c>
      <c r="C2297" t="s">
        <v>14</v>
      </c>
      <c r="D2297">
        <v>10</v>
      </c>
      <c r="E2297" s="7">
        <f t="shared" si="70"/>
        <v>29535</v>
      </c>
      <c r="F2297" s="7" t="str">
        <f t="shared" si="71"/>
        <v>42Years</v>
      </c>
      <c r="G2297">
        <v>2</v>
      </c>
      <c r="H2297" s="14">
        <v>43896.38</v>
      </c>
      <c r="I2297" t="s">
        <v>10</v>
      </c>
      <c r="J2297" t="s">
        <v>15</v>
      </c>
      <c r="K2297" t="s">
        <v>12</v>
      </c>
    </row>
    <row r="2298" spans="1:11" ht="14.5" customHeight="1" x14ac:dyDescent="0.35">
      <c r="A2298" t="s">
        <v>2325</v>
      </c>
      <c r="B2298">
        <v>1966</v>
      </c>
      <c r="C2298" t="s">
        <v>36</v>
      </c>
      <c r="D2298">
        <v>5</v>
      </c>
      <c r="E2298" s="7">
        <f t="shared" si="70"/>
        <v>24385</v>
      </c>
      <c r="F2298" s="7" t="str">
        <f t="shared" si="71"/>
        <v>56Years</v>
      </c>
      <c r="G2298">
        <v>0</v>
      </c>
      <c r="H2298" s="14">
        <v>43921.18</v>
      </c>
      <c r="I2298" t="s">
        <v>10</v>
      </c>
      <c r="J2298" t="s">
        <v>10</v>
      </c>
      <c r="K2298" t="s">
        <v>22</v>
      </c>
    </row>
    <row r="2299" spans="1:11" ht="14.5" customHeight="1" x14ac:dyDescent="0.35">
      <c r="A2299" t="s">
        <v>2326</v>
      </c>
      <c r="B2299">
        <v>1988</v>
      </c>
      <c r="C2299" t="s">
        <v>9</v>
      </c>
      <c r="D2299">
        <v>16</v>
      </c>
      <c r="E2299" s="7">
        <f t="shared" si="70"/>
        <v>32340</v>
      </c>
      <c r="F2299" s="7" t="str">
        <f t="shared" si="71"/>
        <v>34Years</v>
      </c>
      <c r="G2299">
        <v>1</v>
      </c>
      <c r="H2299" s="14">
        <v>43943.88</v>
      </c>
      <c r="I2299" t="s">
        <v>10</v>
      </c>
      <c r="J2299" t="s">
        <v>15</v>
      </c>
      <c r="K2299" t="s">
        <v>22</v>
      </c>
    </row>
    <row r="2300" spans="1:11" ht="14.5" customHeight="1" x14ac:dyDescent="0.35">
      <c r="A2300" t="s">
        <v>2327</v>
      </c>
      <c r="B2300">
        <v>1975</v>
      </c>
      <c r="C2300" t="s">
        <v>17</v>
      </c>
      <c r="D2300">
        <v>1</v>
      </c>
      <c r="E2300" s="7">
        <f t="shared" si="70"/>
        <v>27546</v>
      </c>
      <c r="F2300" s="7" t="str">
        <f t="shared" si="71"/>
        <v>48Years</v>
      </c>
      <c r="G2300">
        <v>2</v>
      </c>
      <c r="H2300" s="14">
        <v>44202.65</v>
      </c>
      <c r="I2300" t="s">
        <v>10</v>
      </c>
      <c r="J2300" t="s">
        <v>10</v>
      </c>
      <c r="K2300" t="s">
        <v>12</v>
      </c>
    </row>
    <row r="2301" spans="1:11" ht="14.5" customHeight="1" x14ac:dyDescent="0.35">
      <c r="A2301" t="s">
        <v>2328</v>
      </c>
      <c r="B2301">
        <v>1968</v>
      </c>
      <c r="C2301" t="s">
        <v>14</v>
      </c>
      <c r="D2301">
        <v>24</v>
      </c>
      <c r="E2301" s="7">
        <f t="shared" si="70"/>
        <v>25166</v>
      </c>
      <c r="F2301" s="7" t="str">
        <f t="shared" si="71"/>
        <v>54Years</v>
      </c>
      <c r="G2301">
        <v>2</v>
      </c>
      <c r="H2301" s="14">
        <v>44260.75</v>
      </c>
      <c r="I2301" t="s">
        <v>10</v>
      </c>
      <c r="J2301" t="s">
        <v>15</v>
      </c>
      <c r="K2301" t="s">
        <v>12</v>
      </c>
    </row>
    <row r="2302" spans="1:11" ht="14.5" customHeight="1" x14ac:dyDescent="0.35">
      <c r="A2302" t="s">
        <v>2329</v>
      </c>
      <c r="B2302">
        <v>1971</v>
      </c>
      <c r="C2302" t="s">
        <v>36</v>
      </c>
      <c r="D2302">
        <v>29</v>
      </c>
      <c r="E2302" s="7">
        <f t="shared" si="70"/>
        <v>26235</v>
      </c>
      <c r="F2302" s="7" t="str">
        <f t="shared" si="71"/>
        <v>51Years</v>
      </c>
      <c r="G2302">
        <v>0</v>
      </c>
      <c r="H2302" s="14">
        <v>44400.41</v>
      </c>
      <c r="I2302" t="s">
        <v>10</v>
      </c>
      <c r="J2302" t="s">
        <v>10</v>
      </c>
      <c r="K2302" t="s">
        <v>12</v>
      </c>
    </row>
    <row r="2303" spans="1:11" ht="14.5" customHeight="1" x14ac:dyDescent="0.35">
      <c r="A2303" t="s">
        <v>2330</v>
      </c>
      <c r="B2303">
        <v>1967</v>
      </c>
      <c r="C2303" t="s">
        <v>19</v>
      </c>
      <c r="D2303">
        <v>14</v>
      </c>
      <c r="E2303" s="7">
        <f t="shared" si="70"/>
        <v>24729</v>
      </c>
      <c r="F2303" s="7" t="str">
        <f t="shared" si="71"/>
        <v>55Years</v>
      </c>
      <c r="G2303">
        <v>0</v>
      </c>
      <c r="H2303" s="14">
        <v>44423.8</v>
      </c>
      <c r="I2303" t="s">
        <v>10</v>
      </c>
      <c r="J2303" t="s">
        <v>11</v>
      </c>
      <c r="K2303" t="s">
        <v>12</v>
      </c>
    </row>
    <row r="2304" spans="1:11" ht="14.5" customHeight="1" x14ac:dyDescent="0.35">
      <c r="A2304" t="s">
        <v>2331</v>
      </c>
      <c r="B2304">
        <v>2000</v>
      </c>
      <c r="C2304" t="s">
        <v>34</v>
      </c>
      <c r="D2304">
        <v>2</v>
      </c>
      <c r="E2304" s="7">
        <f t="shared" si="70"/>
        <v>36740</v>
      </c>
      <c r="F2304" s="7" t="str">
        <f t="shared" si="71"/>
        <v>22Years</v>
      </c>
      <c r="G2304">
        <v>1</v>
      </c>
      <c r="H2304" s="14">
        <v>44501.4</v>
      </c>
      <c r="I2304" t="s">
        <v>10</v>
      </c>
      <c r="J2304" t="s">
        <v>11</v>
      </c>
      <c r="K2304" t="s">
        <v>12</v>
      </c>
    </row>
    <row r="2305" spans="1:11" ht="14.5" customHeight="1" x14ac:dyDescent="0.35">
      <c r="A2305" t="s">
        <v>2332</v>
      </c>
      <c r="B2305">
        <v>1993</v>
      </c>
      <c r="C2305" t="s">
        <v>36</v>
      </c>
      <c r="D2305">
        <v>11</v>
      </c>
      <c r="E2305" s="7">
        <f t="shared" si="70"/>
        <v>34253</v>
      </c>
      <c r="F2305" s="7" t="str">
        <f t="shared" si="71"/>
        <v>29Years</v>
      </c>
      <c r="G2305">
        <v>2</v>
      </c>
      <c r="H2305" s="14">
        <v>44585.46</v>
      </c>
      <c r="I2305" t="s">
        <v>10</v>
      </c>
      <c r="J2305" t="s">
        <v>10</v>
      </c>
      <c r="K2305" t="s">
        <v>41</v>
      </c>
    </row>
    <row r="2306" spans="1:11" ht="14.5" customHeight="1" x14ac:dyDescent="0.35">
      <c r="A2306" t="s">
        <v>2333</v>
      </c>
      <c r="B2306">
        <v>1971</v>
      </c>
      <c r="C2306" t="s">
        <v>34</v>
      </c>
      <c r="D2306">
        <v>13</v>
      </c>
      <c r="E2306" s="7">
        <f t="shared" si="70"/>
        <v>26158</v>
      </c>
      <c r="F2306" s="7" t="str">
        <f t="shared" si="71"/>
        <v>51Years</v>
      </c>
      <c r="G2306">
        <v>2</v>
      </c>
      <c r="H2306" s="14">
        <v>44641.2</v>
      </c>
      <c r="I2306" t="s">
        <v>10</v>
      </c>
      <c r="J2306" t="s">
        <v>11</v>
      </c>
      <c r="K2306" t="s">
        <v>246</v>
      </c>
    </row>
    <row r="2307" spans="1:11" ht="14.5" customHeight="1" x14ac:dyDescent="0.35">
      <c r="A2307" t="s">
        <v>2334</v>
      </c>
      <c r="B2307">
        <v>1962</v>
      </c>
      <c r="C2307" t="s">
        <v>29</v>
      </c>
      <c r="D2307">
        <v>17</v>
      </c>
      <c r="E2307" s="7">
        <f t="shared" ref="E2307:E2344" si="72">DATE(B2307,MONTH(1&amp;C2307),D2307)</f>
        <v>22997</v>
      </c>
      <c r="F2307" s="7" t="str">
        <f t="shared" ref="F2307:F2344" si="73">DATEDIF(E2307, "2023-6-8", "Y") &amp; "Years"</f>
        <v>60Years</v>
      </c>
      <c r="G2307">
        <v>0</v>
      </c>
      <c r="H2307" s="14">
        <v>45008.959999999999</v>
      </c>
      <c r="I2307" t="s">
        <v>10</v>
      </c>
      <c r="J2307" t="s">
        <v>10</v>
      </c>
      <c r="K2307" t="s">
        <v>12</v>
      </c>
    </row>
    <row r="2308" spans="1:11" ht="14.5" customHeight="1" x14ac:dyDescent="0.35">
      <c r="A2308" t="s">
        <v>2335</v>
      </c>
      <c r="B2308">
        <v>1974</v>
      </c>
      <c r="C2308" t="s">
        <v>34</v>
      </c>
      <c r="D2308">
        <v>9</v>
      </c>
      <c r="E2308" s="7">
        <f t="shared" si="72"/>
        <v>27250</v>
      </c>
      <c r="F2308" s="7" t="str">
        <f t="shared" si="73"/>
        <v>48Years</v>
      </c>
      <c r="G2308">
        <v>2</v>
      </c>
      <c r="H2308" s="14">
        <v>45702.02</v>
      </c>
      <c r="I2308" t="s">
        <v>10</v>
      </c>
      <c r="J2308" t="s">
        <v>10</v>
      </c>
      <c r="K2308" t="s">
        <v>22</v>
      </c>
    </row>
    <row r="2309" spans="1:11" ht="14.5" customHeight="1" x14ac:dyDescent="0.35">
      <c r="A2309" t="s">
        <v>2336</v>
      </c>
      <c r="B2309">
        <v>1960</v>
      </c>
      <c r="C2309" t="s">
        <v>29</v>
      </c>
      <c r="D2309">
        <v>21</v>
      </c>
      <c r="E2309" s="7">
        <f t="shared" si="72"/>
        <v>22271</v>
      </c>
      <c r="F2309" s="7" t="str">
        <f t="shared" si="73"/>
        <v>62Years</v>
      </c>
      <c r="G2309">
        <v>0</v>
      </c>
      <c r="H2309" s="14">
        <v>45710.21</v>
      </c>
      <c r="I2309" t="s">
        <v>10</v>
      </c>
      <c r="J2309" t="s">
        <v>10</v>
      </c>
      <c r="K2309" t="s">
        <v>167</v>
      </c>
    </row>
    <row r="2310" spans="1:11" ht="14.5" customHeight="1" x14ac:dyDescent="0.35">
      <c r="A2310" t="s">
        <v>2337</v>
      </c>
      <c r="B2310">
        <v>1979</v>
      </c>
      <c r="C2310" t="s">
        <v>34</v>
      </c>
      <c r="D2310">
        <v>12</v>
      </c>
      <c r="E2310" s="7">
        <f t="shared" si="72"/>
        <v>29079</v>
      </c>
      <c r="F2310" s="7" t="str">
        <f t="shared" si="73"/>
        <v>43Years</v>
      </c>
      <c r="G2310">
        <v>0</v>
      </c>
      <c r="H2310" s="14">
        <v>45863.21</v>
      </c>
      <c r="I2310" t="s">
        <v>10</v>
      </c>
      <c r="J2310" t="s">
        <v>15</v>
      </c>
      <c r="K2310" t="s">
        <v>12</v>
      </c>
    </row>
    <row r="2311" spans="1:11" ht="14.5" customHeight="1" x14ac:dyDescent="0.35">
      <c r="A2311" t="s">
        <v>2338</v>
      </c>
      <c r="B2311">
        <v>1985</v>
      </c>
      <c r="C2311" t="s">
        <v>19</v>
      </c>
      <c r="D2311">
        <v>30</v>
      </c>
      <c r="E2311" s="7">
        <f t="shared" si="72"/>
        <v>31320</v>
      </c>
      <c r="F2311" s="7" t="str">
        <f t="shared" si="73"/>
        <v>37Years</v>
      </c>
      <c r="G2311">
        <v>2</v>
      </c>
      <c r="H2311" s="14">
        <v>46113.51</v>
      </c>
      <c r="I2311" t="s">
        <v>10</v>
      </c>
      <c r="J2311" t="s">
        <v>11</v>
      </c>
      <c r="K2311" t="s">
        <v>41</v>
      </c>
    </row>
    <row r="2312" spans="1:11" ht="14.5" customHeight="1" x14ac:dyDescent="0.35">
      <c r="A2312" t="s">
        <v>2339</v>
      </c>
      <c r="B2312">
        <v>1962</v>
      </c>
      <c r="C2312" t="s">
        <v>29</v>
      </c>
      <c r="D2312">
        <v>4</v>
      </c>
      <c r="E2312" s="7">
        <f t="shared" si="72"/>
        <v>22984</v>
      </c>
      <c r="F2312" s="7" t="str">
        <f t="shared" si="73"/>
        <v>60Years</v>
      </c>
      <c r="G2312">
        <v>3</v>
      </c>
      <c r="H2312" s="14">
        <v>46130.53</v>
      </c>
      <c r="I2312" t="s">
        <v>15</v>
      </c>
      <c r="J2312" t="s">
        <v>15</v>
      </c>
      <c r="K2312" t="s">
        <v>22</v>
      </c>
    </row>
    <row r="2313" spans="1:11" ht="14.5" customHeight="1" x14ac:dyDescent="0.35">
      <c r="A2313" t="s">
        <v>2340</v>
      </c>
      <c r="B2313">
        <v>1976</v>
      </c>
      <c r="C2313" t="s">
        <v>29</v>
      </c>
      <c r="D2313">
        <v>2</v>
      </c>
      <c r="E2313" s="7">
        <f t="shared" si="72"/>
        <v>28096</v>
      </c>
      <c r="F2313" s="7" t="str">
        <f t="shared" si="73"/>
        <v>46Years</v>
      </c>
      <c r="G2313">
        <v>3</v>
      </c>
      <c r="H2313" s="14">
        <v>46151.12</v>
      </c>
      <c r="I2313" t="s">
        <v>15</v>
      </c>
      <c r="J2313" t="s">
        <v>11</v>
      </c>
      <c r="K2313" t="s">
        <v>12</v>
      </c>
    </row>
    <row r="2314" spans="1:11" ht="14.5" customHeight="1" x14ac:dyDescent="0.35">
      <c r="A2314" t="s">
        <v>2341</v>
      </c>
      <c r="B2314">
        <v>1978</v>
      </c>
      <c r="C2314" t="s">
        <v>34</v>
      </c>
      <c r="D2314">
        <v>17</v>
      </c>
      <c r="E2314" s="7">
        <f t="shared" si="72"/>
        <v>28719</v>
      </c>
      <c r="F2314" s="7" t="str">
        <f t="shared" si="73"/>
        <v>44Years</v>
      </c>
      <c r="G2314">
        <v>2</v>
      </c>
      <c r="H2314" s="14">
        <v>46200.99</v>
      </c>
      <c r="I2314" t="s">
        <v>15</v>
      </c>
      <c r="J2314" t="s">
        <v>15</v>
      </c>
      <c r="K2314" t="s">
        <v>12</v>
      </c>
    </row>
    <row r="2315" spans="1:11" ht="14.5" customHeight="1" x14ac:dyDescent="0.35">
      <c r="A2315" t="s">
        <v>2342</v>
      </c>
      <c r="B2315">
        <v>1971</v>
      </c>
      <c r="C2315" t="s">
        <v>29</v>
      </c>
      <c r="D2315">
        <v>6</v>
      </c>
      <c r="E2315" s="7">
        <f t="shared" si="72"/>
        <v>26273</v>
      </c>
      <c r="F2315" s="7" t="str">
        <f t="shared" si="73"/>
        <v>51Years</v>
      </c>
      <c r="G2315">
        <v>3</v>
      </c>
      <c r="H2315" s="14">
        <v>46255.11</v>
      </c>
      <c r="I2315" t="s">
        <v>15</v>
      </c>
      <c r="J2315" t="s">
        <v>11</v>
      </c>
      <c r="K2315" t="s">
        <v>246</v>
      </c>
    </row>
    <row r="2316" spans="1:11" ht="14.5" customHeight="1" x14ac:dyDescent="0.35">
      <c r="A2316" t="s">
        <v>2343</v>
      </c>
      <c r="B2316">
        <v>1961</v>
      </c>
      <c r="C2316" t="s">
        <v>34</v>
      </c>
      <c r="D2316">
        <v>8</v>
      </c>
      <c r="E2316" s="7">
        <f t="shared" si="72"/>
        <v>22501</v>
      </c>
      <c r="F2316" s="7" t="str">
        <f t="shared" si="73"/>
        <v>61Years</v>
      </c>
      <c r="G2316">
        <v>0</v>
      </c>
      <c r="H2316" s="14">
        <v>46599.11</v>
      </c>
      <c r="I2316" t="s">
        <v>15</v>
      </c>
      <c r="J2316" t="s">
        <v>15</v>
      </c>
      <c r="K2316" t="s">
        <v>12</v>
      </c>
    </row>
    <row r="2317" spans="1:11" ht="14.5" customHeight="1" x14ac:dyDescent="0.35">
      <c r="A2317" t="s">
        <v>2344</v>
      </c>
      <c r="B2317">
        <v>1969</v>
      </c>
      <c r="C2317" t="s">
        <v>17</v>
      </c>
      <c r="D2317">
        <v>23</v>
      </c>
      <c r="E2317" s="7">
        <f t="shared" si="72"/>
        <v>25377</v>
      </c>
      <c r="F2317" s="7" t="str">
        <f t="shared" si="73"/>
        <v>53Years</v>
      </c>
      <c r="G2317">
        <v>3</v>
      </c>
      <c r="H2317" s="14">
        <v>46661.440000000002</v>
      </c>
      <c r="I2317" t="s">
        <v>15</v>
      </c>
      <c r="J2317" t="s">
        <v>11</v>
      </c>
      <c r="K2317" t="s">
        <v>22</v>
      </c>
    </row>
    <row r="2318" spans="1:11" ht="14.5" customHeight="1" x14ac:dyDescent="0.35">
      <c r="A2318" t="s">
        <v>2345</v>
      </c>
      <c r="B2318">
        <v>1960</v>
      </c>
      <c r="C2318" t="s">
        <v>14</v>
      </c>
      <c r="D2318">
        <v>17</v>
      </c>
      <c r="E2318" s="7">
        <f t="shared" si="72"/>
        <v>22237</v>
      </c>
      <c r="F2318" s="7" t="str">
        <f t="shared" si="73"/>
        <v>62Years</v>
      </c>
      <c r="G2318">
        <v>3</v>
      </c>
      <c r="H2318" s="14">
        <v>46718.16</v>
      </c>
      <c r="I2318" t="s">
        <v>15</v>
      </c>
      <c r="J2318" t="s">
        <v>15</v>
      </c>
      <c r="K2318" t="s">
        <v>22</v>
      </c>
    </row>
    <row r="2319" spans="1:11" ht="14.5" customHeight="1" x14ac:dyDescent="0.35">
      <c r="A2319" t="s">
        <v>2346</v>
      </c>
      <c r="B2319">
        <v>1958</v>
      </c>
      <c r="C2319" t="s">
        <v>19</v>
      </c>
      <c r="D2319">
        <v>15</v>
      </c>
      <c r="E2319" s="7">
        <f t="shared" si="72"/>
        <v>21443</v>
      </c>
      <c r="F2319" s="7" t="str">
        <f t="shared" si="73"/>
        <v>64Years</v>
      </c>
      <c r="G2319">
        <v>0</v>
      </c>
      <c r="H2319" s="14">
        <v>46889.26</v>
      </c>
      <c r="I2319" t="s">
        <v>10</v>
      </c>
      <c r="J2319" t="s">
        <v>11</v>
      </c>
      <c r="K2319" t="s">
        <v>12</v>
      </c>
    </row>
    <row r="2320" spans="1:11" ht="14.5" customHeight="1" x14ac:dyDescent="0.35">
      <c r="A2320" t="s">
        <v>2347</v>
      </c>
      <c r="B2320">
        <v>1959</v>
      </c>
      <c r="C2320" t="s">
        <v>9</v>
      </c>
      <c r="D2320">
        <v>14</v>
      </c>
      <c r="E2320" s="7">
        <f t="shared" si="72"/>
        <v>21745</v>
      </c>
      <c r="F2320" s="7" t="str">
        <f t="shared" si="73"/>
        <v>63Years</v>
      </c>
      <c r="G2320">
        <v>0</v>
      </c>
      <c r="H2320" s="14">
        <v>47055.53</v>
      </c>
      <c r="I2320" t="s">
        <v>10</v>
      </c>
      <c r="J2320" t="s">
        <v>15</v>
      </c>
      <c r="K2320" t="s">
        <v>12</v>
      </c>
    </row>
    <row r="2321" spans="1:11" ht="14.5" customHeight="1" x14ac:dyDescent="0.35">
      <c r="A2321" t="s">
        <v>2348</v>
      </c>
      <c r="B2321">
        <v>1970</v>
      </c>
      <c r="C2321" t="s">
        <v>29</v>
      </c>
      <c r="D2321">
        <v>28</v>
      </c>
      <c r="E2321" s="7">
        <f t="shared" si="72"/>
        <v>25930</v>
      </c>
      <c r="F2321" s="7" t="str">
        <f t="shared" si="73"/>
        <v>52Years</v>
      </c>
      <c r="G2321">
        <v>2</v>
      </c>
      <c r="H2321" s="14">
        <v>47269.85</v>
      </c>
      <c r="I2321" t="s">
        <v>15</v>
      </c>
      <c r="J2321" t="s">
        <v>10</v>
      </c>
      <c r="K2321" t="s">
        <v>12</v>
      </c>
    </row>
    <row r="2322" spans="1:11" ht="14.5" customHeight="1" x14ac:dyDescent="0.35">
      <c r="A2322" t="s">
        <v>2349</v>
      </c>
      <c r="B2322">
        <v>1958</v>
      </c>
      <c r="C2322" t="s">
        <v>19</v>
      </c>
      <c r="D2322">
        <v>3</v>
      </c>
      <c r="E2322" s="7">
        <f t="shared" si="72"/>
        <v>21431</v>
      </c>
      <c r="F2322" s="7" t="str">
        <f t="shared" si="73"/>
        <v>64Years</v>
      </c>
      <c r="G2322">
        <v>2</v>
      </c>
      <c r="H2322" s="14">
        <v>47291.06</v>
      </c>
      <c r="I2322" t="s">
        <v>10</v>
      </c>
      <c r="J2322" t="s">
        <v>15</v>
      </c>
      <c r="K2322" t="s">
        <v>41</v>
      </c>
    </row>
    <row r="2323" spans="1:11" ht="14.5" customHeight="1" x14ac:dyDescent="0.35">
      <c r="A2323" t="s">
        <v>2350</v>
      </c>
      <c r="B2323">
        <v>1959</v>
      </c>
      <c r="C2323" t="s">
        <v>36</v>
      </c>
      <c r="D2323">
        <v>4</v>
      </c>
      <c r="E2323" s="7">
        <f t="shared" si="72"/>
        <v>21827</v>
      </c>
      <c r="F2323" s="7" t="str">
        <f t="shared" si="73"/>
        <v>63Years</v>
      </c>
      <c r="G2323">
        <v>2</v>
      </c>
      <c r="H2323" s="14">
        <v>47305.31</v>
      </c>
      <c r="I2323" t="s">
        <v>10</v>
      </c>
      <c r="J2323" t="s">
        <v>15</v>
      </c>
      <c r="K2323" t="s">
        <v>41</v>
      </c>
    </row>
    <row r="2324" spans="1:11" ht="14.5" customHeight="1" x14ac:dyDescent="0.35">
      <c r="A2324" t="s">
        <v>2351</v>
      </c>
      <c r="B2324">
        <v>1961</v>
      </c>
      <c r="C2324" t="s">
        <v>17</v>
      </c>
      <c r="D2324">
        <v>13</v>
      </c>
      <c r="E2324" s="7">
        <f t="shared" si="72"/>
        <v>22445</v>
      </c>
      <c r="F2324" s="7" t="str">
        <f t="shared" si="73"/>
        <v>61Years</v>
      </c>
      <c r="G2324">
        <v>1</v>
      </c>
      <c r="H2324" s="14">
        <v>47403.88</v>
      </c>
      <c r="I2324" t="s">
        <v>15</v>
      </c>
      <c r="J2324" t="s">
        <v>11</v>
      </c>
      <c r="K2324" t="s">
        <v>41</v>
      </c>
    </row>
    <row r="2325" spans="1:11" ht="14.5" customHeight="1" x14ac:dyDescent="0.35">
      <c r="A2325" t="s">
        <v>2352</v>
      </c>
      <c r="B2325">
        <v>1971</v>
      </c>
      <c r="C2325" t="s">
        <v>19</v>
      </c>
      <c r="D2325">
        <v>27</v>
      </c>
      <c r="E2325" s="7">
        <f t="shared" si="72"/>
        <v>26203</v>
      </c>
      <c r="F2325" s="7" t="str">
        <f t="shared" si="73"/>
        <v>51Years</v>
      </c>
      <c r="G2325">
        <v>2</v>
      </c>
      <c r="H2325" s="14">
        <v>47462.89</v>
      </c>
      <c r="I2325" t="s">
        <v>15</v>
      </c>
      <c r="J2325" t="s">
        <v>10</v>
      </c>
      <c r="K2325" t="s">
        <v>12</v>
      </c>
    </row>
    <row r="2326" spans="1:11" ht="14.5" customHeight="1" x14ac:dyDescent="0.35">
      <c r="A2326" t="s">
        <v>2353</v>
      </c>
      <c r="B2326">
        <v>1964</v>
      </c>
      <c r="C2326" t="s">
        <v>14</v>
      </c>
      <c r="D2326">
        <v>7</v>
      </c>
      <c r="E2326" s="7">
        <f t="shared" si="72"/>
        <v>23688</v>
      </c>
      <c r="F2326" s="7" t="str">
        <f t="shared" si="73"/>
        <v>58Years</v>
      </c>
      <c r="G2326">
        <v>2</v>
      </c>
      <c r="H2326" s="14">
        <v>47496.49</v>
      </c>
      <c r="I2326" t="s">
        <v>15</v>
      </c>
      <c r="J2326" t="s">
        <v>11</v>
      </c>
      <c r="K2326" t="s">
        <v>22</v>
      </c>
    </row>
    <row r="2327" spans="1:11" ht="14.5" customHeight="1" x14ac:dyDescent="0.35">
      <c r="A2327" t="s">
        <v>2354</v>
      </c>
      <c r="B2327">
        <v>1963</v>
      </c>
      <c r="C2327" t="s">
        <v>34</v>
      </c>
      <c r="D2327">
        <v>5</v>
      </c>
      <c r="E2327" s="7">
        <f t="shared" si="72"/>
        <v>23228</v>
      </c>
      <c r="F2327" s="7" t="str">
        <f t="shared" si="73"/>
        <v>59Years</v>
      </c>
      <c r="G2327">
        <v>1</v>
      </c>
      <c r="H2327" s="14">
        <v>47896.79</v>
      </c>
      <c r="I2327" t="s">
        <v>15</v>
      </c>
      <c r="J2327" t="s">
        <v>11</v>
      </c>
      <c r="K2327" t="s">
        <v>246</v>
      </c>
    </row>
    <row r="2328" spans="1:11" ht="14.5" customHeight="1" x14ac:dyDescent="0.35">
      <c r="A2328" t="s">
        <v>2355</v>
      </c>
      <c r="B2328">
        <v>1958</v>
      </c>
      <c r="C2328" t="s">
        <v>14</v>
      </c>
      <c r="D2328">
        <v>16</v>
      </c>
      <c r="E2328" s="7">
        <f t="shared" si="72"/>
        <v>21505</v>
      </c>
      <c r="F2328" s="7" t="str">
        <f t="shared" si="73"/>
        <v>64Years</v>
      </c>
      <c r="G2328">
        <v>1</v>
      </c>
      <c r="H2328" s="14">
        <v>47928.03</v>
      </c>
      <c r="I2328" t="s">
        <v>10</v>
      </c>
      <c r="J2328" t="s">
        <v>11</v>
      </c>
      <c r="K2328" t="s">
        <v>41</v>
      </c>
    </row>
    <row r="2329" spans="1:11" ht="14.5" customHeight="1" x14ac:dyDescent="0.35">
      <c r="A2329" t="s">
        <v>2356</v>
      </c>
      <c r="B2329">
        <v>1962</v>
      </c>
      <c r="C2329" t="s">
        <v>34</v>
      </c>
      <c r="D2329">
        <v>27</v>
      </c>
      <c r="E2329" s="7">
        <f t="shared" si="72"/>
        <v>22885</v>
      </c>
      <c r="F2329" s="7" t="str">
        <f t="shared" si="73"/>
        <v>60Years</v>
      </c>
      <c r="G2329">
        <v>0</v>
      </c>
      <c r="H2329" s="14">
        <v>48173.36</v>
      </c>
      <c r="I2329" t="s">
        <v>15</v>
      </c>
      <c r="J2329" t="s">
        <v>11</v>
      </c>
      <c r="K2329" t="s">
        <v>41</v>
      </c>
    </row>
    <row r="2330" spans="1:11" ht="14.5" customHeight="1" x14ac:dyDescent="0.35">
      <c r="A2330" t="s">
        <v>2357</v>
      </c>
      <c r="B2330">
        <v>1961</v>
      </c>
      <c r="C2330" t="s">
        <v>29</v>
      </c>
      <c r="D2330">
        <v>21</v>
      </c>
      <c r="E2330" s="7">
        <f t="shared" si="72"/>
        <v>22636</v>
      </c>
      <c r="F2330" s="7" t="str">
        <f t="shared" si="73"/>
        <v>61Years</v>
      </c>
      <c r="G2330">
        <v>1</v>
      </c>
      <c r="H2330" s="14">
        <v>48517.56</v>
      </c>
      <c r="I2330" t="s">
        <v>15</v>
      </c>
      <c r="J2330" t="s">
        <v>11</v>
      </c>
      <c r="K2330" t="s">
        <v>246</v>
      </c>
    </row>
    <row r="2331" spans="1:11" ht="14.5" customHeight="1" x14ac:dyDescent="0.35">
      <c r="A2331" t="s">
        <v>2358</v>
      </c>
      <c r="B2331">
        <v>1968</v>
      </c>
      <c r="C2331" t="s">
        <v>29</v>
      </c>
      <c r="D2331">
        <v>1</v>
      </c>
      <c r="E2331" s="7">
        <f t="shared" si="72"/>
        <v>25173</v>
      </c>
      <c r="F2331" s="7" t="str">
        <f t="shared" si="73"/>
        <v>54Years</v>
      </c>
      <c r="G2331">
        <v>3</v>
      </c>
      <c r="H2331" s="14">
        <v>48549.18</v>
      </c>
      <c r="I2331" t="s">
        <v>15</v>
      </c>
      <c r="J2331" t="s">
        <v>11</v>
      </c>
      <c r="K2331" t="s">
        <v>167</v>
      </c>
    </row>
    <row r="2332" spans="1:11" ht="14.5" customHeight="1" x14ac:dyDescent="0.35">
      <c r="A2332" t="s">
        <v>2359</v>
      </c>
      <c r="B2332">
        <v>1962</v>
      </c>
      <c r="C2332" t="s">
        <v>36</v>
      </c>
      <c r="D2332">
        <v>11</v>
      </c>
      <c r="E2332" s="7">
        <f t="shared" si="72"/>
        <v>22930</v>
      </c>
      <c r="F2332" s="7" t="str">
        <f t="shared" si="73"/>
        <v>60Years</v>
      </c>
      <c r="G2332">
        <v>0</v>
      </c>
      <c r="H2332" s="14">
        <v>48673.56</v>
      </c>
      <c r="I2332" t="s">
        <v>15</v>
      </c>
      <c r="J2332" t="s">
        <v>10</v>
      </c>
      <c r="K2332" t="s">
        <v>12</v>
      </c>
    </row>
    <row r="2333" spans="1:11" ht="14.5" customHeight="1" x14ac:dyDescent="0.35">
      <c r="A2333" t="s">
        <v>2360</v>
      </c>
      <c r="B2333">
        <v>1965</v>
      </c>
      <c r="C2333" t="s">
        <v>36</v>
      </c>
      <c r="D2333">
        <v>27</v>
      </c>
      <c r="E2333" s="7">
        <f t="shared" si="72"/>
        <v>24042</v>
      </c>
      <c r="F2333" s="7" t="str">
        <f t="shared" si="73"/>
        <v>57Years</v>
      </c>
      <c r="G2333">
        <v>1</v>
      </c>
      <c r="H2333" s="14">
        <v>48675.519999999997</v>
      </c>
      <c r="I2333" t="s">
        <v>15</v>
      </c>
      <c r="J2333" t="s">
        <v>10</v>
      </c>
      <c r="K2333" t="s">
        <v>12</v>
      </c>
    </row>
    <row r="2334" spans="1:11" ht="14.5" customHeight="1" x14ac:dyDescent="0.35">
      <c r="A2334" t="s">
        <v>2361</v>
      </c>
      <c r="B2334">
        <v>1959</v>
      </c>
      <c r="C2334" t="s">
        <v>9</v>
      </c>
      <c r="D2334">
        <v>22</v>
      </c>
      <c r="E2334" s="7">
        <f t="shared" si="72"/>
        <v>21753</v>
      </c>
      <c r="F2334" s="7" t="str">
        <f t="shared" si="73"/>
        <v>63Years</v>
      </c>
      <c r="G2334">
        <v>0</v>
      </c>
      <c r="H2334" s="14">
        <v>48824.45</v>
      </c>
      <c r="I2334" t="s">
        <v>10</v>
      </c>
      <c r="J2334" t="s">
        <v>15</v>
      </c>
      <c r="K2334" t="s">
        <v>41</v>
      </c>
    </row>
    <row r="2335" spans="1:11" ht="14.5" customHeight="1" x14ac:dyDescent="0.35">
      <c r="A2335" t="s">
        <v>2362</v>
      </c>
      <c r="B2335">
        <v>1978</v>
      </c>
      <c r="C2335" t="s">
        <v>29</v>
      </c>
      <c r="D2335">
        <v>29</v>
      </c>
      <c r="E2335" s="7">
        <f t="shared" si="72"/>
        <v>28853</v>
      </c>
      <c r="F2335" s="7" t="str">
        <f t="shared" si="73"/>
        <v>44Years</v>
      </c>
      <c r="G2335">
        <v>0</v>
      </c>
      <c r="H2335" s="14">
        <v>48885.14</v>
      </c>
      <c r="I2335" t="s">
        <v>15</v>
      </c>
      <c r="J2335" t="s">
        <v>10</v>
      </c>
      <c r="K2335" t="s">
        <v>12</v>
      </c>
    </row>
    <row r="2336" spans="1:11" ht="14.5" customHeight="1" x14ac:dyDescent="0.35">
      <c r="A2336" t="s">
        <v>2363</v>
      </c>
      <c r="B2336">
        <v>1963</v>
      </c>
      <c r="C2336" t="s">
        <v>19</v>
      </c>
      <c r="D2336">
        <v>4</v>
      </c>
      <c r="E2336" s="7">
        <f t="shared" si="72"/>
        <v>23258</v>
      </c>
      <c r="F2336" s="7" t="str">
        <f t="shared" si="73"/>
        <v>59Years</v>
      </c>
      <c r="G2336">
        <v>1</v>
      </c>
      <c r="H2336" s="14">
        <v>48970.25</v>
      </c>
      <c r="I2336" t="s">
        <v>15</v>
      </c>
      <c r="J2336" t="s">
        <v>10</v>
      </c>
      <c r="K2336" t="s">
        <v>12</v>
      </c>
    </row>
    <row r="2337" spans="1:11" ht="14.5" customHeight="1" x14ac:dyDescent="0.35">
      <c r="A2337" t="s">
        <v>2364</v>
      </c>
      <c r="B2337">
        <v>1958</v>
      </c>
      <c r="C2337" t="s">
        <v>17</v>
      </c>
      <c r="D2337">
        <v>27</v>
      </c>
      <c r="E2337" s="7">
        <f t="shared" si="72"/>
        <v>21363</v>
      </c>
      <c r="F2337" s="7" t="str">
        <f t="shared" si="73"/>
        <v>64Years</v>
      </c>
      <c r="G2337">
        <v>2</v>
      </c>
      <c r="H2337" s="14">
        <v>49577.66</v>
      </c>
      <c r="I2337" t="s">
        <v>10</v>
      </c>
      <c r="J2337" t="s">
        <v>10</v>
      </c>
      <c r="K2337" t="s">
        <v>12</v>
      </c>
    </row>
    <row r="2338" spans="1:11" ht="14.5" customHeight="1" x14ac:dyDescent="0.35">
      <c r="A2338" t="s">
        <v>2365</v>
      </c>
      <c r="B2338">
        <v>1994</v>
      </c>
      <c r="C2338" t="s">
        <v>36</v>
      </c>
      <c r="D2338">
        <v>27</v>
      </c>
      <c r="E2338" s="7">
        <f t="shared" si="72"/>
        <v>34634</v>
      </c>
      <c r="F2338" s="7" t="str">
        <f t="shared" si="73"/>
        <v>28Years</v>
      </c>
      <c r="G2338">
        <v>1</v>
      </c>
      <c r="H2338" s="14">
        <v>51194.559999999998</v>
      </c>
      <c r="I2338" t="s">
        <v>15</v>
      </c>
      <c r="J2338" t="s">
        <v>11</v>
      </c>
      <c r="K2338" t="s">
        <v>41</v>
      </c>
    </row>
    <row r="2339" spans="1:11" ht="14.5" customHeight="1" x14ac:dyDescent="0.35">
      <c r="A2339" t="s">
        <v>2366</v>
      </c>
      <c r="B2339">
        <v>1962</v>
      </c>
      <c r="C2339" t="s">
        <v>34</v>
      </c>
      <c r="D2339">
        <v>4</v>
      </c>
      <c r="E2339" s="7">
        <f t="shared" si="72"/>
        <v>22862</v>
      </c>
      <c r="F2339" s="7" t="str">
        <f t="shared" si="73"/>
        <v>60Years</v>
      </c>
      <c r="G2339">
        <v>0</v>
      </c>
      <c r="H2339" s="14">
        <v>52590.83</v>
      </c>
      <c r="I2339" t="s">
        <v>15</v>
      </c>
      <c r="J2339" t="s">
        <v>11</v>
      </c>
      <c r="K2339" t="s">
        <v>41</v>
      </c>
    </row>
    <row r="2340" spans="1:11" ht="14.5" customHeight="1" x14ac:dyDescent="0.35">
      <c r="A2340" t="s">
        <v>2367</v>
      </c>
      <c r="B2340">
        <v>1989</v>
      </c>
      <c r="C2340" t="s">
        <v>17</v>
      </c>
      <c r="D2340">
        <v>19</v>
      </c>
      <c r="E2340" s="7">
        <f t="shared" si="72"/>
        <v>32678</v>
      </c>
      <c r="F2340" s="7" t="str">
        <f t="shared" si="73"/>
        <v>33Years</v>
      </c>
      <c r="G2340">
        <v>0</v>
      </c>
      <c r="H2340" s="14">
        <v>55135.4</v>
      </c>
      <c r="I2340" t="s">
        <v>15</v>
      </c>
      <c r="J2340" t="s">
        <v>10</v>
      </c>
      <c r="K2340" t="s">
        <v>22</v>
      </c>
    </row>
    <row r="2341" spans="1:11" ht="14.5" customHeight="1" x14ac:dyDescent="0.35">
      <c r="A2341" t="s">
        <v>2368</v>
      </c>
      <c r="B2341">
        <v>1991</v>
      </c>
      <c r="C2341" t="s">
        <v>17</v>
      </c>
      <c r="D2341">
        <v>6</v>
      </c>
      <c r="E2341" s="7">
        <f t="shared" si="72"/>
        <v>33395</v>
      </c>
      <c r="F2341" s="7" t="str">
        <f t="shared" si="73"/>
        <v>32Years</v>
      </c>
      <c r="G2341">
        <v>1</v>
      </c>
      <c r="H2341" s="14">
        <v>58571.07</v>
      </c>
      <c r="I2341" t="s">
        <v>15</v>
      </c>
      <c r="J2341" t="s">
        <v>11</v>
      </c>
      <c r="K2341" t="s">
        <v>246</v>
      </c>
    </row>
    <row r="2342" spans="1:11" ht="14.5" customHeight="1" x14ac:dyDescent="0.35">
      <c r="A2342" t="s">
        <v>2369</v>
      </c>
      <c r="B2342">
        <v>1970</v>
      </c>
      <c r="C2342" t="s">
        <v>19</v>
      </c>
      <c r="D2342">
        <v>11</v>
      </c>
      <c r="E2342" s="7">
        <f t="shared" si="72"/>
        <v>25822</v>
      </c>
      <c r="F2342" s="7" t="str">
        <f t="shared" si="73"/>
        <v>52Years</v>
      </c>
      <c r="G2342">
        <v>3</v>
      </c>
      <c r="H2342" s="14">
        <v>60021.4</v>
      </c>
      <c r="I2342" t="s">
        <v>15</v>
      </c>
      <c r="J2342" t="s">
        <v>15</v>
      </c>
      <c r="K2342" t="s">
        <v>22</v>
      </c>
    </row>
    <row r="2343" spans="1:11" ht="14.5" customHeight="1" x14ac:dyDescent="0.35">
      <c r="A2343" t="s">
        <v>2370</v>
      </c>
      <c r="B2343">
        <v>1977</v>
      </c>
      <c r="C2343" t="s">
        <v>17</v>
      </c>
      <c r="D2343">
        <v>8</v>
      </c>
      <c r="E2343" s="7">
        <f t="shared" si="72"/>
        <v>28284</v>
      </c>
      <c r="F2343" s="7" t="str">
        <f t="shared" si="73"/>
        <v>46Years</v>
      </c>
      <c r="G2343">
        <v>0</v>
      </c>
      <c r="H2343" s="14">
        <v>62592.87</v>
      </c>
      <c r="I2343" t="s">
        <v>10</v>
      </c>
      <c r="J2343" t="s">
        <v>11</v>
      </c>
      <c r="K2343" t="s">
        <v>12</v>
      </c>
    </row>
    <row r="2344" spans="1:11" ht="14.5" customHeight="1" x14ac:dyDescent="0.35">
      <c r="A2344" t="s">
        <v>2371</v>
      </c>
      <c r="B2344">
        <v>1968</v>
      </c>
      <c r="C2344" t="s">
        <v>36</v>
      </c>
      <c r="D2344">
        <v>12</v>
      </c>
      <c r="E2344" s="7">
        <f t="shared" si="72"/>
        <v>25123</v>
      </c>
      <c r="F2344" s="7" t="str">
        <f t="shared" si="73"/>
        <v>54Years</v>
      </c>
      <c r="G2344">
        <v>0</v>
      </c>
      <c r="H2344" s="14">
        <v>63770.43</v>
      </c>
      <c r="I2344" t="s">
        <v>15</v>
      </c>
      <c r="J2344" t="s">
        <v>11</v>
      </c>
      <c r="K2344" t="s">
        <v>12</v>
      </c>
    </row>
    <row r="2345" spans="1:11" x14ac:dyDescent="0.35">
      <c r="E2345" s="7"/>
      <c r="F2345" s="7"/>
    </row>
    <row r="2346" spans="1:11" x14ac:dyDescent="0.35">
      <c r="E2346" s="7"/>
      <c r="F2346"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D8290-9095-40F6-BE97-B3B826EB4B30}">
  <dimension ref="A3:D182"/>
  <sheetViews>
    <sheetView topLeftCell="A94" zoomScale="80" zoomScaleNormal="80" workbookViewId="0">
      <selection activeCell="C173" sqref="C173"/>
    </sheetView>
  </sheetViews>
  <sheetFormatPr defaultRowHeight="14.5" x14ac:dyDescent="0.35"/>
  <cols>
    <col min="1" max="1" width="30.36328125" bestFit="1" customWidth="1"/>
    <col min="2" max="2" width="14.26953125" bestFit="1" customWidth="1"/>
    <col min="3" max="3" width="11.08984375" bestFit="1" customWidth="1"/>
    <col min="4" max="4" width="12.26953125" bestFit="1" customWidth="1"/>
    <col min="5" max="12" width="9.81640625" bestFit="1" customWidth="1"/>
    <col min="13" max="13" width="8.81640625" bestFit="1" customWidth="1"/>
    <col min="14" max="25" width="9.81640625" bestFit="1" customWidth="1"/>
    <col min="26" max="27" width="8.81640625" bestFit="1" customWidth="1"/>
    <col min="28" max="29" width="9.81640625" bestFit="1" customWidth="1"/>
    <col min="30" max="30" width="10.81640625" bestFit="1" customWidth="1"/>
    <col min="31" max="43" width="9.81640625" bestFit="1" customWidth="1"/>
    <col min="44" max="44" width="10.81640625" bestFit="1" customWidth="1"/>
    <col min="45" max="45" width="9.81640625" bestFit="1" customWidth="1"/>
    <col min="46" max="46" width="8.81640625" bestFit="1" customWidth="1"/>
    <col min="47" max="48" width="9.81640625" bestFit="1" customWidth="1"/>
    <col min="49" max="49" width="8.81640625" bestFit="1" customWidth="1"/>
    <col min="50" max="50" width="11.81640625" bestFit="1" customWidth="1"/>
    <col min="51" max="51" width="4.81640625" bestFit="1" customWidth="1"/>
    <col min="52" max="52" width="3.81640625" bestFit="1" customWidth="1"/>
    <col min="53" max="61" width="4.81640625" bestFit="1" customWidth="1"/>
    <col min="62" max="62" width="3.81640625" bestFit="1" customWidth="1"/>
    <col min="63" max="71" width="4.81640625" bestFit="1" customWidth="1"/>
    <col min="72" max="72" width="3.81640625" bestFit="1" customWidth="1"/>
    <col min="73" max="81" width="4.81640625" bestFit="1" customWidth="1"/>
    <col min="82" max="82" width="3.81640625" bestFit="1" customWidth="1"/>
    <col min="83" max="91" width="4.81640625" bestFit="1" customWidth="1"/>
    <col min="92" max="92" width="3.81640625" bestFit="1" customWidth="1"/>
    <col min="93" max="101" width="4.81640625" bestFit="1" customWidth="1"/>
    <col min="102" max="102" width="1.81640625" bestFit="1" customWidth="1"/>
    <col min="103" max="111" width="4.81640625" bestFit="1" customWidth="1"/>
    <col min="112" max="112" width="3.81640625" bestFit="1" customWidth="1"/>
    <col min="113" max="121" width="4.81640625" bestFit="1" customWidth="1"/>
    <col min="122" max="122" width="3.81640625" bestFit="1" customWidth="1"/>
    <col min="123" max="131" width="4.81640625" bestFit="1" customWidth="1"/>
    <col min="132" max="132" width="3.81640625" bestFit="1" customWidth="1"/>
    <col min="133" max="141" width="4.81640625" bestFit="1" customWidth="1"/>
    <col min="142" max="142" width="3.81640625" bestFit="1" customWidth="1"/>
    <col min="143" max="151" width="4.81640625" bestFit="1" customWidth="1"/>
    <col min="152" max="152" width="3.81640625" bestFit="1" customWidth="1"/>
    <col min="153" max="161" width="4.81640625" bestFit="1" customWidth="1"/>
    <col min="162" max="162" width="3.81640625" bestFit="1" customWidth="1"/>
    <col min="163" max="171" width="4.81640625" bestFit="1" customWidth="1"/>
    <col min="172" max="172" width="3.81640625" bestFit="1" customWidth="1"/>
    <col min="173" max="181" width="4.81640625" bestFit="1" customWidth="1"/>
    <col min="182" max="182" width="3.81640625" bestFit="1" customWidth="1"/>
    <col min="183" max="191" width="4.81640625" bestFit="1" customWidth="1"/>
    <col min="192" max="192" width="3.81640625" bestFit="1" customWidth="1"/>
    <col min="193" max="201" width="4.81640625" bestFit="1" customWidth="1"/>
    <col min="202" max="202" width="1.81640625" bestFit="1" customWidth="1"/>
    <col min="203" max="211" width="4.81640625" bestFit="1" customWidth="1"/>
    <col min="212" max="212" width="3.81640625" bestFit="1" customWidth="1"/>
    <col min="213" max="221" width="4.81640625" bestFit="1" customWidth="1"/>
    <col min="222" max="222" width="3.81640625" bestFit="1" customWidth="1"/>
    <col min="223" max="231" width="4.81640625" bestFit="1" customWidth="1"/>
    <col min="232" max="232" width="3.81640625" bestFit="1" customWidth="1"/>
    <col min="233" max="240" width="4.81640625" bestFit="1" customWidth="1"/>
    <col min="241" max="241" width="3.81640625" bestFit="1" customWidth="1"/>
    <col min="242" max="249" width="4.81640625" bestFit="1" customWidth="1"/>
    <col min="250" max="250" width="3.81640625" bestFit="1" customWidth="1"/>
    <col min="251" max="256" width="4.81640625" bestFit="1" customWidth="1"/>
    <col min="257" max="257" width="3.81640625" bestFit="1" customWidth="1"/>
    <col min="258" max="263" width="4.81640625" bestFit="1" customWidth="1"/>
    <col min="264" max="264" width="3.81640625" bestFit="1" customWidth="1"/>
    <col min="265" max="271" width="4.81640625" bestFit="1" customWidth="1"/>
    <col min="272" max="272" width="3.81640625" bestFit="1" customWidth="1"/>
    <col min="273" max="279" width="4.81640625" bestFit="1" customWidth="1"/>
    <col min="280" max="280" width="3.81640625" bestFit="1" customWidth="1"/>
    <col min="281" max="288" width="4.81640625" bestFit="1" customWidth="1"/>
    <col min="289" max="289" width="1.81640625" bestFit="1" customWidth="1"/>
    <col min="290" max="301" width="4.81640625" bestFit="1" customWidth="1"/>
    <col min="302" max="302" width="3.81640625" bestFit="1" customWidth="1"/>
    <col min="303" max="307" width="4.81640625" bestFit="1" customWidth="1"/>
    <col min="308" max="308" width="3.81640625" bestFit="1" customWidth="1"/>
    <col min="309" max="314" width="4.81640625" bestFit="1" customWidth="1"/>
    <col min="315" max="315" width="3.81640625" bestFit="1" customWidth="1"/>
    <col min="316" max="322" width="4.81640625" bestFit="1" customWidth="1"/>
    <col min="323" max="323" width="3.81640625" bestFit="1" customWidth="1"/>
    <col min="324" max="330" width="4.81640625" bestFit="1" customWidth="1"/>
    <col min="331" max="331" width="3.81640625" bestFit="1" customWidth="1"/>
    <col min="332" max="345" width="4.81640625" bestFit="1" customWidth="1"/>
    <col min="346" max="346" width="3.81640625" bestFit="1" customWidth="1"/>
    <col min="347" max="361" width="4.81640625" bestFit="1" customWidth="1"/>
    <col min="362" max="362" width="1.81640625" bestFit="1" customWidth="1"/>
    <col min="363" max="368" width="4.81640625" bestFit="1" customWidth="1"/>
    <col min="369" max="369" width="3.81640625" bestFit="1" customWidth="1"/>
    <col min="370" max="385" width="4.81640625" bestFit="1" customWidth="1"/>
    <col min="386" max="386" width="3.81640625" bestFit="1" customWidth="1"/>
    <col min="387" max="391" width="4.81640625" bestFit="1" customWidth="1"/>
    <col min="392" max="392" width="3.81640625" bestFit="1" customWidth="1"/>
    <col min="393" max="400" width="4.81640625" bestFit="1" customWidth="1"/>
    <col min="401" max="401" width="3.81640625" bestFit="1" customWidth="1"/>
    <col min="402" max="408" width="4.81640625" bestFit="1" customWidth="1"/>
    <col min="409" max="409" width="3.81640625" bestFit="1" customWidth="1"/>
    <col min="410" max="415" width="4.81640625" bestFit="1" customWidth="1"/>
    <col min="416" max="416" width="3.81640625" bestFit="1" customWidth="1"/>
    <col min="417" max="422" width="4.81640625" bestFit="1" customWidth="1"/>
    <col min="423" max="423" width="3.81640625" bestFit="1" customWidth="1"/>
    <col min="424" max="430" width="4.81640625" bestFit="1" customWidth="1"/>
    <col min="431" max="431" width="3.81640625" bestFit="1" customWidth="1"/>
    <col min="432" max="443" width="4.81640625" bestFit="1" customWidth="1"/>
    <col min="444" max="444" width="3.81640625" bestFit="1" customWidth="1"/>
    <col min="445" max="451" width="4.81640625" bestFit="1" customWidth="1"/>
    <col min="452" max="452" width="3.81640625" bestFit="1" customWidth="1"/>
    <col min="453" max="467" width="4.81640625" bestFit="1" customWidth="1"/>
    <col min="468" max="468" width="3.81640625" bestFit="1" customWidth="1"/>
    <col min="469" max="475" width="4.81640625" bestFit="1" customWidth="1"/>
    <col min="476" max="476" width="3.81640625" bestFit="1" customWidth="1"/>
    <col min="477" max="484" width="4.81640625" bestFit="1" customWidth="1"/>
    <col min="485" max="485" width="3.81640625" bestFit="1" customWidth="1"/>
    <col min="486" max="491" width="4.81640625" bestFit="1" customWidth="1"/>
    <col min="492" max="492" width="3.81640625" bestFit="1" customWidth="1"/>
    <col min="493" max="497" width="4.81640625" bestFit="1" customWidth="1"/>
    <col min="498" max="498" width="3.81640625" bestFit="1" customWidth="1"/>
    <col min="499" max="504" width="4.81640625" bestFit="1" customWidth="1"/>
    <col min="505" max="505" width="3.81640625" bestFit="1" customWidth="1"/>
    <col min="506" max="511" width="4.81640625" bestFit="1" customWidth="1"/>
    <col min="512" max="516" width="5.81640625" bestFit="1" customWidth="1"/>
    <col min="517" max="517" width="4.81640625" bestFit="1" customWidth="1"/>
    <col min="518" max="523" width="5.81640625" bestFit="1" customWidth="1"/>
    <col min="524" max="524" width="4.81640625" bestFit="1" customWidth="1"/>
    <col min="525" max="529" width="5.81640625" bestFit="1" customWidth="1"/>
    <col min="530" max="530" width="4.81640625" bestFit="1" customWidth="1"/>
    <col min="531" max="535" width="5.81640625" bestFit="1" customWidth="1"/>
    <col min="536" max="536" width="4.81640625" bestFit="1" customWidth="1"/>
    <col min="537" max="544" width="5.81640625" bestFit="1" customWidth="1"/>
    <col min="545" max="545" width="4.81640625" bestFit="1" customWidth="1"/>
    <col min="546" max="554" width="5.81640625" bestFit="1" customWidth="1"/>
    <col min="555" max="555" width="4.81640625" bestFit="1" customWidth="1"/>
    <col min="556" max="561" width="5.81640625" bestFit="1" customWidth="1"/>
    <col min="562" max="562" width="4.81640625" bestFit="1" customWidth="1"/>
    <col min="563" max="568" width="5.81640625" bestFit="1" customWidth="1"/>
    <col min="569" max="569" width="4.81640625" bestFit="1" customWidth="1"/>
    <col min="570" max="576" width="5.81640625" bestFit="1" customWidth="1"/>
    <col min="577" max="577" width="4.81640625" bestFit="1" customWidth="1"/>
    <col min="578" max="584" width="5.81640625" bestFit="1" customWidth="1"/>
    <col min="585" max="585" width="2.81640625" bestFit="1" customWidth="1"/>
    <col min="586" max="594" width="5.81640625" bestFit="1" customWidth="1"/>
    <col min="595" max="595" width="4.81640625" bestFit="1" customWidth="1"/>
    <col min="596" max="602" width="5.81640625" bestFit="1" customWidth="1"/>
    <col min="603" max="603" width="4.81640625" bestFit="1" customWidth="1"/>
    <col min="604" max="607" width="5.81640625" bestFit="1" customWidth="1"/>
    <col min="608" max="608" width="4.81640625" bestFit="1" customWidth="1"/>
    <col min="609" max="617" width="5.81640625" bestFit="1" customWidth="1"/>
    <col min="618" max="618" width="4.81640625" bestFit="1" customWidth="1"/>
    <col min="619" max="626" width="5.81640625" bestFit="1" customWidth="1"/>
    <col min="627" max="627" width="4.81640625" bestFit="1" customWidth="1"/>
    <col min="628" max="647" width="5.81640625" bestFit="1" customWidth="1"/>
    <col min="648" max="648" width="4.81640625" bestFit="1" customWidth="1"/>
    <col min="649" max="657" width="5.81640625" bestFit="1" customWidth="1"/>
    <col min="658" max="658" width="4.81640625" bestFit="1" customWidth="1"/>
    <col min="659" max="667" width="5.81640625" bestFit="1" customWidth="1"/>
    <col min="668" max="668" width="2.81640625" bestFit="1" customWidth="1"/>
  </cols>
  <sheetData>
    <row r="3" spans="1:3" x14ac:dyDescent="0.35">
      <c r="A3" s="23" t="s">
        <v>2376</v>
      </c>
      <c r="B3" s="23" t="s">
        <v>6440</v>
      </c>
    </row>
    <row r="4" spans="1:3" x14ac:dyDescent="0.35">
      <c r="A4" s="23" t="s">
        <v>2376</v>
      </c>
      <c r="B4" t="s">
        <v>6440</v>
      </c>
      <c r="C4" t="s">
        <v>6441</v>
      </c>
    </row>
    <row r="5" spans="1:3" x14ac:dyDescent="0.35">
      <c r="A5" s="24" t="s">
        <v>2379</v>
      </c>
      <c r="B5" s="25">
        <v>295</v>
      </c>
      <c r="C5" s="25">
        <v>68</v>
      </c>
    </row>
    <row r="6" spans="1:3" x14ac:dyDescent="0.35">
      <c r="A6" s="24" t="s">
        <v>2381</v>
      </c>
      <c r="B6" s="25">
        <v>51</v>
      </c>
      <c r="C6" s="25">
        <v>17</v>
      </c>
    </row>
    <row r="11" spans="1:3" x14ac:dyDescent="0.35">
      <c r="A11" s="23" t="s">
        <v>6442</v>
      </c>
      <c r="B11" t="s">
        <v>6382</v>
      </c>
      <c r="C11" t="s">
        <v>6383</v>
      </c>
    </row>
    <row r="12" spans="1:3" x14ac:dyDescent="0.35">
      <c r="A12" s="24" t="s">
        <v>2379</v>
      </c>
      <c r="B12" s="25">
        <v>2673.38</v>
      </c>
      <c r="C12" s="25">
        <v>236</v>
      </c>
    </row>
    <row r="13" spans="1:3" x14ac:dyDescent="0.35">
      <c r="A13" s="24" t="s">
        <v>2380</v>
      </c>
      <c r="B13" s="25">
        <v>123.28</v>
      </c>
      <c r="C13" s="25">
        <v>26</v>
      </c>
    </row>
    <row r="14" spans="1:3" x14ac:dyDescent="0.35">
      <c r="A14" s="24" t="s">
        <v>6384</v>
      </c>
      <c r="B14" s="25">
        <v>2796.66</v>
      </c>
      <c r="C14" s="25">
        <v>262</v>
      </c>
    </row>
    <row r="22" spans="1:4" x14ac:dyDescent="0.35">
      <c r="A22" s="23" t="s">
        <v>6387</v>
      </c>
      <c r="B22" s="23" t="s">
        <v>6388</v>
      </c>
    </row>
    <row r="23" spans="1:4" x14ac:dyDescent="0.35">
      <c r="A23" s="23" t="s">
        <v>6377</v>
      </c>
      <c r="B23" t="s">
        <v>6386</v>
      </c>
      <c r="C23" t="s">
        <v>6389</v>
      </c>
      <c r="D23" t="s">
        <v>6390</v>
      </c>
    </row>
    <row r="24" spans="1:4" x14ac:dyDescent="0.35">
      <c r="A24" s="24" t="s">
        <v>6385</v>
      </c>
      <c r="B24" s="25">
        <v>1726354.48</v>
      </c>
      <c r="C24" s="25">
        <v>1674180.51</v>
      </c>
      <c r="D24" s="25">
        <v>841586.97</v>
      </c>
    </row>
    <row r="28" spans="1:4" x14ac:dyDescent="0.35">
      <c r="A28" s="24"/>
    </row>
    <row r="29" spans="1:4" x14ac:dyDescent="0.35">
      <c r="A29" s="24"/>
    </row>
    <row r="30" spans="1:4" x14ac:dyDescent="0.35">
      <c r="A30" s="24"/>
    </row>
    <row r="31" spans="1:4" x14ac:dyDescent="0.35">
      <c r="A31" s="24"/>
    </row>
    <row r="32" spans="1:4" x14ac:dyDescent="0.35">
      <c r="A32" s="24"/>
    </row>
    <row r="33" spans="1:4" x14ac:dyDescent="0.35">
      <c r="A33" s="24"/>
    </row>
    <row r="34" spans="1:4" x14ac:dyDescent="0.35">
      <c r="A34" s="24"/>
    </row>
    <row r="35" spans="1:4" x14ac:dyDescent="0.35">
      <c r="A35" s="24"/>
    </row>
    <row r="36" spans="1:4" x14ac:dyDescent="0.35">
      <c r="A36" s="24"/>
    </row>
    <row r="37" spans="1:4" x14ac:dyDescent="0.35">
      <c r="A37" s="24"/>
    </row>
    <row r="38" spans="1:4" x14ac:dyDescent="0.35">
      <c r="A38" s="24"/>
    </row>
    <row r="41" spans="1:4" x14ac:dyDescent="0.35">
      <c r="A41" s="23" t="s">
        <v>6391</v>
      </c>
      <c r="B41" s="23" t="s">
        <v>6388</v>
      </c>
    </row>
    <row r="42" spans="1:4" x14ac:dyDescent="0.35">
      <c r="A42" s="23" t="s">
        <v>7</v>
      </c>
      <c r="B42" t="s">
        <v>15</v>
      </c>
      <c r="C42" t="s">
        <v>10</v>
      </c>
      <c r="D42" t="s">
        <v>11</v>
      </c>
    </row>
    <row r="43" spans="1:4" x14ac:dyDescent="0.35">
      <c r="A43" s="24" t="s">
        <v>41</v>
      </c>
      <c r="B43" s="25">
        <v>26774.072105263156</v>
      </c>
      <c r="C43" s="25">
        <v>14881.851190476191</v>
      </c>
      <c r="D43" s="25">
        <v>6911.7608333333337</v>
      </c>
    </row>
    <row r="44" spans="1:4" x14ac:dyDescent="0.35">
      <c r="A44" s="24" t="s">
        <v>22</v>
      </c>
      <c r="B44" s="25">
        <v>20969.12</v>
      </c>
      <c r="C44" s="25">
        <v>9234.7312500000007</v>
      </c>
      <c r="D44" s="25">
        <v>9657.3260606060612</v>
      </c>
    </row>
    <row r="45" spans="1:4" x14ac:dyDescent="0.35">
      <c r="A45" s="24" t="s">
        <v>12</v>
      </c>
      <c r="B45" s="25">
        <v>16950.201428571429</v>
      </c>
      <c r="C45" s="25">
        <v>6177.7274400000006</v>
      </c>
      <c r="D45" s="25">
        <v>6713.9953061224496</v>
      </c>
    </row>
    <row r="46" spans="1:4" x14ac:dyDescent="0.35">
      <c r="A46" s="24" t="s">
        <v>275</v>
      </c>
      <c r="B46" s="25"/>
      <c r="C46" s="25">
        <v>2395.17</v>
      </c>
      <c r="D46" s="25">
        <v>22412.65</v>
      </c>
    </row>
    <row r="47" spans="1:4" x14ac:dyDescent="0.35">
      <c r="A47" s="24" t="s">
        <v>163</v>
      </c>
      <c r="B47" s="25"/>
      <c r="C47" s="25">
        <v>11028.980000000001</v>
      </c>
      <c r="D47" s="25"/>
    </row>
    <row r="48" spans="1:4" x14ac:dyDescent="0.35">
      <c r="A48" s="24" t="s">
        <v>167</v>
      </c>
      <c r="B48" s="25"/>
      <c r="C48" s="25">
        <v>10145.206666666667</v>
      </c>
      <c r="D48" s="25">
        <v>8360.4274999999998</v>
      </c>
    </row>
    <row r="49" spans="1:4" x14ac:dyDescent="0.35">
      <c r="A49" s="24" t="s">
        <v>355</v>
      </c>
      <c r="B49" s="25">
        <v>26486.95</v>
      </c>
      <c r="C49" s="25">
        <v>9391.2016666666659</v>
      </c>
      <c r="D49" s="25">
        <v>9102.9860000000008</v>
      </c>
    </row>
    <row r="50" spans="1:4" x14ac:dyDescent="0.35">
      <c r="A50" s="24" t="s">
        <v>169</v>
      </c>
      <c r="B50" s="25"/>
      <c r="C50" s="25">
        <v>1704.7</v>
      </c>
      <c r="D50" s="25">
        <v>13747.87</v>
      </c>
    </row>
    <row r="51" spans="1:4" x14ac:dyDescent="0.35">
      <c r="A51" s="24" t="s">
        <v>165</v>
      </c>
      <c r="B51" s="25"/>
      <c r="C51" s="25">
        <v>5309.2739999999994</v>
      </c>
      <c r="D51" s="25">
        <v>21259.38</v>
      </c>
    </row>
    <row r="52" spans="1:4" x14ac:dyDescent="0.35">
      <c r="A52" s="24" t="s">
        <v>248</v>
      </c>
      <c r="B52" s="25"/>
      <c r="C52" s="25">
        <v>14451.84</v>
      </c>
      <c r="D52" s="25"/>
    </row>
    <row r="53" spans="1:4" x14ac:dyDescent="0.35">
      <c r="A53" s="24" t="s">
        <v>246</v>
      </c>
      <c r="B53" s="25">
        <v>19785.87</v>
      </c>
      <c r="C53" s="25">
        <v>10335.934814814815</v>
      </c>
      <c r="D53" s="25">
        <v>15050.605714285715</v>
      </c>
    </row>
    <row r="54" spans="1:4" x14ac:dyDescent="0.35">
      <c r="A54" s="24" t="s">
        <v>4718</v>
      </c>
      <c r="B54" s="25">
        <v>4827.8999999999996</v>
      </c>
      <c r="C54" s="25"/>
      <c r="D54" s="25"/>
    </row>
    <row r="60" spans="1:4" x14ac:dyDescent="0.35">
      <c r="A60" s="24"/>
    </row>
    <row r="61" spans="1:4" x14ac:dyDescent="0.35">
      <c r="A61" s="24"/>
    </row>
    <row r="62" spans="1:4" x14ac:dyDescent="0.35">
      <c r="A62" s="24"/>
    </row>
    <row r="63" spans="1:4" x14ac:dyDescent="0.35">
      <c r="A63" s="24"/>
    </row>
    <row r="66" spans="1:3" x14ac:dyDescent="0.35">
      <c r="A66" s="23" t="s">
        <v>6380</v>
      </c>
      <c r="B66" t="s">
        <v>6382</v>
      </c>
      <c r="C66" t="s">
        <v>6439</v>
      </c>
    </row>
    <row r="67" spans="1:3" x14ac:dyDescent="0.35">
      <c r="A67" s="24" t="s">
        <v>6392</v>
      </c>
      <c r="B67" s="25">
        <v>81.2</v>
      </c>
      <c r="C67" s="25">
        <v>351.44</v>
      </c>
    </row>
    <row r="68" spans="1:3" x14ac:dyDescent="0.35">
      <c r="A68" s="24" t="s">
        <v>6393</v>
      </c>
      <c r="B68" s="25">
        <v>92.78</v>
      </c>
      <c r="C68" s="25">
        <v>368.40499999999997</v>
      </c>
    </row>
    <row r="69" spans="1:3" x14ac:dyDescent="0.35">
      <c r="A69" s="24" t="s">
        <v>6394</v>
      </c>
      <c r="B69" s="25">
        <v>131.33000000000001</v>
      </c>
      <c r="C69" s="25">
        <v>324.89999999999998</v>
      </c>
    </row>
    <row r="70" spans="1:3" x14ac:dyDescent="0.35">
      <c r="A70" s="24" t="s">
        <v>6395</v>
      </c>
      <c r="B70" s="25">
        <v>55.8</v>
      </c>
      <c r="C70" s="25">
        <v>242.27</v>
      </c>
    </row>
    <row r="71" spans="1:3" x14ac:dyDescent="0.35">
      <c r="A71" s="24" t="s">
        <v>6396</v>
      </c>
      <c r="B71" s="25">
        <v>36.78</v>
      </c>
      <c r="C71" s="25">
        <v>153.745</v>
      </c>
    </row>
    <row r="72" spans="1:3" x14ac:dyDescent="0.35">
      <c r="A72" s="24" t="s">
        <v>6397</v>
      </c>
      <c r="B72" s="25">
        <v>55.86</v>
      </c>
      <c r="C72" s="25">
        <v>246.02500000000001</v>
      </c>
    </row>
    <row r="73" spans="1:3" x14ac:dyDescent="0.35">
      <c r="A73" s="24" t="s">
        <v>6398</v>
      </c>
      <c r="B73" s="25">
        <v>62.88</v>
      </c>
      <c r="C73" s="25">
        <v>271.97000000000003</v>
      </c>
    </row>
    <row r="74" spans="1:3" x14ac:dyDescent="0.35">
      <c r="A74" s="24" t="s">
        <v>6399</v>
      </c>
      <c r="B74" s="25">
        <v>53.4</v>
      </c>
      <c r="C74" s="25">
        <v>227.14</v>
      </c>
    </row>
    <row r="75" spans="1:3" x14ac:dyDescent="0.35">
      <c r="A75" s="24" t="s">
        <v>6400</v>
      </c>
      <c r="B75" s="25">
        <v>40.229999999999997</v>
      </c>
      <c r="C75" s="25">
        <v>169.22</v>
      </c>
    </row>
    <row r="76" spans="1:3" x14ac:dyDescent="0.35">
      <c r="A76" s="24" t="s">
        <v>6401</v>
      </c>
      <c r="B76" s="25">
        <v>61.89</v>
      </c>
      <c r="C76" s="25">
        <v>282.17</v>
      </c>
    </row>
    <row r="77" spans="1:3" x14ac:dyDescent="0.35">
      <c r="A77" s="24" t="s">
        <v>6402</v>
      </c>
      <c r="B77" s="25">
        <v>71.81</v>
      </c>
      <c r="C77" s="25">
        <v>314.38</v>
      </c>
    </row>
    <row r="78" spans="1:3" x14ac:dyDescent="0.35">
      <c r="A78" s="24" t="s">
        <v>6403</v>
      </c>
      <c r="B78" s="25">
        <v>35.74</v>
      </c>
      <c r="C78" s="25">
        <v>152.78</v>
      </c>
    </row>
    <row r="79" spans="1:3" x14ac:dyDescent="0.35">
      <c r="A79" s="24" t="s">
        <v>6404</v>
      </c>
      <c r="B79" s="25">
        <v>44.6</v>
      </c>
      <c r="C79" s="25">
        <v>199.185</v>
      </c>
    </row>
    <row r="80" spans="1:3" x14ac:dyDescent="0.35">
      <c r="A80" s="24" t="s">
        <v>6405</v>
      </c>
      <c r="B80" s="25">
        <v>35</v>
      </c>
      <c r="C80" s="25">
        <v>149.10499999999999</v>
      </c>
    </row>
    <row r="81" spans="1:3" x14ac:dyDescent="0.35">
      <c r="A81" s="24" t="s">
        <v>6406</v>
      </c>
      <c r="B81" s="25">
        <v>51.18</v>
      </c>
      <c r="C81" s="25">
        <v>223.17</v>
      </c>
    </row>
    <row r="82" spans="1:3" x14ac:dyDescent="0.35">
      <c r="A82" s="24" t="s">
        <v>6407</v>
      </c>
      <c r="B82" s="25">
        <v>52.63</v>
      </c>
      <c r="C82" s="25">
        <v>221.785</v>
      </c>
    </row>
    <row r="83" spans="1:3" x14ac:dyDescent="0.35">
      <c r="A83" s="24" t="s">
        <v>6408</v>
      </c>
      <c r="B83" s="25">
        <v>66.400000000000006</v>
      </c>
      <c r="C83" s="25">
        <v>250.905</v>
      </c>
    </row>
    <row r="84" spans="1:3" x14ac:dyDescent="0.35">
      <c r="A84" s="24" t="s">
        <v>6409</v>
      </c>
      <c r="B84" s="25">
        <v>45.77</v>
      </c>
      <c r="C84" s="25">
        <v>179.63499999999999</v>
      </c>
    </row>
    <row r="85" spans="1:3" x14ac:dyDescent="0.35">
      <c r="A85" s="24" t="s">
        <v>6410</v>
      </c>
      <c r="B85" s="25">
        <v>46.29</v>
      </c>
      <c r="C85" s="25">
        <v>107.34</v>
      </c>
    </row>
    <row r="86" spans="1:3" x14ac:dyDescent="0.35">
      <c r="A86" s="24" t="s">
        <v>6411</v>
      </c>
      <c r="B86" s="25">
        <v>50.87</v>
      </c>
      <c r="C86" s="25">
        <v>224.495</v>
      </c>
    </row>
    <row r="87" spans="1:3" x14ac:dyDescent="0.35">
      <c r="A87" s="24" t="s">
        <v>6412</v>
      </c>
      <c r="B87" s="25">
        <v>50.35</v>
      </c>
      <c r="C87" s="25">
        <v>210.36500000000001</v>
      </c>
    </row>
    <row r="88" spans="1:3" x14ac:dyDescent="0.35">
      <c r="A88" s="24" t="s">
        <v>6413</v>
      </c>
      <c r="B88" s="25">
        <v>70.12</v>
      </c>
      <c r="C88" s="25">
        <v>282.23</v>
      </c>
    </row>
    <row r="89" spans="1:3" x14ac:dyDescent="0.35">
      <c r="A89" s="24" t="s">
        <v>6414</v>
      </c>
      <c r="B89" s="25">
        <v>45.37</v>
      </c>
      <c r="C89" s="25">
        <v>199.995</v>
      </c>
    </row>
    <row r="90" spans="1:3" x14ac:dyDescent="0.35">
      <c r="A90" s="24" t="s">
        <v>6415</v>
      </c>
      <c r="B90" s="25">
        <v>85.23</v>
      </c>
      <c r="C90" s="25">
        <v>195.33500000000001</v>
      </c>
    </row>
    <row r="91" spans="1:3" x14ac:dyDescent="0.35">
      <c r="A91" s="24" t="s">
        <v>6416</v>
      </c>
      <c r="B91" s="25">
        <v>55.3</v>
      </c>
      <c r="C91" s="25">
        <v>250.44499999999999</v>
      </c>
    </row>
    <row r="92" spans="1:3" x14ac:dyDescent="0.35">
      <c r="A92" s="24" t="s">
        <v>6417</v>
      </c>
      <c r="B92" s="25">
        <v>30.69</v>
      </c>
      <c r="C92" s="25">
        <v>127.935</v>
      </c>
    </row>
    <row r="93" spans="1:3" x14ac:dyDescent="0.35">
      <c r="A93" s="24" t="s">
        <v>6418</v>
      </c>
      <c r="B93" s="25">
        <v>106.34</v>
      </c>
      <c r="C93" s="25">
        <v>282.51</v>
      </c>
    </row>
    <row r="94" spans="1:3" x14ac:dyDescent="0.35">
      <c r="A94" s="24" t="s">
        <v>6419</v>
      </c>
      <c r="B94" s="25">
        <v>51.59</v>
      </c>
      <c r="C94" s="25">
        <v>202.9</v>
      </c>
    </row>
    <row r="95" spans="1:3" x14ac:dyDescent="0.35">
      <c r="A95" s="24" t="s">
        <v>6420</v>
      </c>
      <c r="B95" s="25">
        <v>66.75</v>
      </c>
      <c r="C95" s="25">
        <v>258.17500000000001</v>
      </c>
    </row>
    <row r="96" spans="1:3" x14ac:dyDescent="0.35">
      <c r="A96" s="24" t="s">
        <v>6421</v>
      </c>
      <c r="B96" s="25">
        <v>81.760000000000005</v>
      </c>
      <c r="C96" s="25">
        <v>192.61</v>
      </c>
    </row>
    <row r="97" spans="1:3" x14ac:dyDescent="0.35">
      <c r="A97" s="24" t="s">
        <v>6422</v>
      </c>
      <c r="B97" s="25">
        <v>76.55</v>
      </c>
      <c r="C97" s="25">
        <v>176.53</v>
      </c>
    </row>
    <row r="98" spans="1:3" x14ac:dyDescent="0.35">
      <c r="A98" s="24" t="s">
        <v>6423</v>
      </c>
      <c r="B98" s="25">
        <v>93.45</v>
      </c>
      <c r="C98" s="25">
        <v>195.1</v>
      </c>
    </row>
    <row r="99" spans="1:3" x14ac:dyDescent="0.35">
      <c r="A99" s="24" t="s">
        <v>6424</v>
      </c>
      <c r="B99" s="25">
        <v>30.63</v>
      </c>
      <c r="C99" s="25">
        <v>130.25</v>
      </c>
    </row>
    <row r="100" spans="1:3" x14ac:dyDescent="0.35">
      <c r="A100" s="24" t="s">
        <v>6425</v>
      </c>
      <c r="B100" s="25">
        <v>95.14</v>
      </c>
      <c r="C100" s="25">
        <v>247.53</v>
      </c>
    </row>
    <row r="101" spans="1:3" x14ac:dyDescent="0.35">
      <c r="A101" s="24" t="s">
        <v>6426</v>
      </c>
      <c r="B101" s="25">
        <v>79.36</v>
      </c>
      <c r="C101" s="25">
        <v>203.15</v>
      </c>
    </row>
    <row r="102" spans="1:3" x14ac:dyDescent="0.35">
      <c r="A102" s="24" t="s">
        <v>6427</v>
      </c>
      <c r="B102" s="25">
        <v>64.23</v>
      </c>
      <c r="C102" s="25">
        <v>268.64499999999998</v>
      </c>
    </row>
    <row r="103" spans="1:3" x14ac:dyDescent="0.35">
      <c r="A103" s="24" t="s">
        <v>6428</v>
      </c>
      <c r="B103" s="25">
        <v>75.28</v>
      </c>
      <c r="C103" s="25">
        <v>194.14</v>
      </c>
    </row>
    <row r="104" spans="1:3" x14ac:dyDescent="0.35">
      <c r="A104" s="24" t="s">
        <v>6429</v>
      </c>
      <c r="B104" s="25">
        <v>61.7</v>
      </c>
      <c r="C104" s="25">
        <v>125.74</v>
      </c>
    </row>
    <row r="105" spans="1:3" x14ac:dyDescent="0.35">
      <c r="A105" s="24" t="s">
        <v>6430</v>
      </c>
      <c r="B105" s="25">
        <v>22.73</v>
      </c>
      <c r="C105" s="25">
        <v>112.06</v>
      </c>
    </row>
    <row r="106" spans="1:3" x14ac:dyDescent="0.35">
      <c r="A106" s="24" t="s">
        <v>6431</v>
      </c>
      <c r="B106" s="25">
        <v>113.9</v>
      </c>
      <c r="C106" s="25">
        <v>258.26</v>
      </c>
    </row>
    <row r="107" spans="1:3" x14ac:dyDescent="0.35">
      <c r="A107" s="24" t="s">
        <v>6432</v>
      </c>
      <c r="B107" s="25">
        <v>33.9</v>
      </c>
      <c r="C107" s="25">
        <v>158.22999999999999</v>
      </c>
    </row>
    <row r="108" spans="1:3" x14ac:dyDescent="0.35">
      <c r="A108" s="24" t="s">
        <v>6433</v>
      </c>
      <c r="B108" s="25">
        <v>42.94</v>
      </c>
      <c r="C108" s="25">
        <v>91.155000000000001</v>
      </c>
    </row>
    <row r="109" spans="1:3" x14ac:dyDescent="0.35">
      <c r="A109" s="24" t="s">
        <v>6434</v>
      </c>
      <c r="B109" s="25">
        <v>108</v>
      </c>
      <c r="C109" s="25">
        <v>252.035</v>
      </c>
    </row>
    <row r="110" spans="1:3" x14ac:dyDescent="0.35">
      <c r="A110" s="24" t="s">
        <v>6435</v>
      </c>
      <c r="B110" s="25">
        <v>28.6</v>
      </c>
      <c r="C110" s="25">
        <v>66.784999999999997</v>
      </c>
    </row>
    <row r="111" spans="1:3" x14ac:dyDescent="0.35">
      <c r="A111" s="24" t="s">
        <v>6436</v>
      </c>
      <c r="B111" s="25">
        <v>9.0299999999999994</v>
      </c>
      <c r="C111" s="25">
        <v>21.4</v>
      </c>
    </row>
    <row r="112" spans="1:3" x14ac:dyDescent="0.35">
      <c r="A112" s="24" t="s">
        <v>6437</v>
      </c>
      <c r="B112" s="25">
        <v>13.61</v>
      </c>
      <c r="C112" s="25">
        <v>66.405000000000001</v>
      </c>
    </row>
    <row r="113" spans="1:3" x14ac:dyDescent="0.35">
      <c r="A113" s="24" t="s">
        <v>6438</v>
      </c>
      <c r="B113" s="25">
        <v>31.67</v>
      </c>
      <c r="C113" s="25">
        <v>71.45</v>
      </c>
    </row>
    <row r="117" spans="1:3" x14ac:dyDescent="0.35">
      <c r="A117" s="23" t="s">
        <v>6380</v>
      </c>
      <c r="B117" t="s">
        <v>6387</v>
      </c>
    </row>
    <row r="118" spans="1:3" x14ac:dyDescent="0.35">
      <c r="A118" s="24" t="s">
        <v>6392</v>
      </c>
      <c r="B118" s="25">
        <v>48715.19</v>
      </c>
    </row>
    <row r="119" spans="1:3" x14ac:dyDescent="0.35">
      <c r="A119" s="24" t="s">
        <v>6393</v>
      </c>
      <c r="B119" s="25">
        <v>41165.56</v>
      </c>
    </row>
    <row r="120" spans="1:3" x14ac:dyDescent="0.35">
      <c r="A120" s="24" t="s">
        <v>6394</v>
      </c>
      <c r="B120" s="25">
        <v>89923.61</v>
      </c>
    </row>
    <row r="121" spans="1:3" x14ac:dyDescent="0.35">
      <c r="A121" s="24" t="s">
        <v>6395</v>
      </c>
      <c r="B121" s="25">
        <v>35603.870000000003</v>
      </c>
    </row>
    <row r="122" spans="1:3" x14ac:dyDescent="0.35">
      <c r="A122" s="24" t="s">
        <v>6396</v>
      </c>
      <c r="B122" s="25">
        <v>17589.3</v>
      </c>
    </row>
    <row r="123" spans="1:3" x14ac:dyDescent="0.35">
      <c r="A123" s="24" t="s">
        <v>6397</v>
      </c>
      <c r="B123" s="25">
        <v>93041.36</v>
      </c>
    </row>
    <row r="124" spans="1:3" x14ac:dyDescent="0.35">
      <c r="A124" s="24" t="s">
        <v>6398</v>
      </c>
      <c r="B124" s="25">
        <v>80367.03</v>
      </c>
    </row>
    <row r="125" spans="1:3" x14ac:dyDescent="0.35">
      <c r="A125" s="24" t="s">
        <v>6399</v>
      </c>
      <c r="B125" s="25">
        <v>39779.35</v>
      </c>
    </row>
    <row r="126" spans="1:3" x14ac:dyDescent="0.35">
      <c r="A126" s="24" t="s">
        <v>6400</v>
      </c>
      <c r="B126" s="25">
        <v>18915.009999999998</v>
      </c>
    </row>
    <row r="127" spans="1:3" x14ac:dyDescent="0.35">
      <c r="A127" s="24" t="s">
        <v>6401</v>
      </c>
      <c r="B127" s="25">
        <v>104491.65</v>
      </c>
    </row>
    <row r="128" spans="1:3" x14ac:dyDescent="0.35">
      <c r="A128" s="24" t="s">
        <v>6402</v>
      </c>
      <c r="B128" s="25">
        <v>95603.77</v>
      </c>
    </row>
    <row r="129" spans="1:2" x14ac:dyDescent="0.35">
      <c r="A129" s="24" t="s">
        <v>6403</v>
      </c>
      <c r="B129" s="25">
        <v>64453.46</v>
      </c>
    </row>
    <row r="130" spans="1:2" x14ac:dyDescent="0.35">
      <c r="A130" s="24" t="s">
        <v>6404</v>
      </c>
      <c r="B130" s="25">
        <v>76317.69</v>
      </c>
    </row>
    <row r="131" spans="1:2" x14ac:dyDescent="0.35">
      <c r="A131" s="24" t="s">
        <v>6405</v>
      </c>
      <c r="B131" s="25">
        <v>50733.91</v>
      </c>
    </row>
    <row r="132" spans="1:2" x14ac:dyDescent="0.35">
      <c r="A132" s="24" t="s">
        <v>6406</v>
      </c>
      <c r="B132" s="25">
        <v>163862.85</v>
      </c>
    </row>
    <row r="133" spans="1:2" x14ac:dyDescent="0.35">
      <c r="A133" s="24" t="s">
        <v>6407</v>
      </c>
      <c r="B133" s="25">
        <v>113016.11</v>
      </c>
    </row>
    <row r="134" spans="1:2" x14ac:dyDescent="0.35">
      <c r="A134" s="24" t="s">
        <v>6408</v>
      </c>
      <c r="B134" s="25">
        <v>77343.83</v>
      </c>
    </row>
    <row r="135" spans="1:2" x14ac:dyDescent="0.35">
      <c r="A135" s="24" t="s">
        <v>6409</v>
      </c>
      <c r="B135" s="25">
        <v>78688.38</v>
      </c>
    </row>
    <row r="136" spans="1:2" x14ac:dyDescent="0.35">
      <c r="A136" s="24" t="s">
        <v>6410</v>
      </c>
      <c r="B136" s="25">
        <v>41063.269999999997</v>
      </c>
    </row>
    <row r="137" spans="1:2" x14ac:dyDescent="0.35">
      <c r="A137" s="24" t="s">
        <v>6411</v>
      </c>
      <c r="B137" s="25">
        <v>106942.08</v>
      </c>
    </row>
    <row r="138" spans="1:2" x14ac:dyDescent="0.35">
      <c r="A138" s="24" t="s">
        <v>6412</v>
      </c>
      <c r="B138" s="25">
        <v>70836.990000000005</v>
      </c>
    </row>
    <row r="139" spans="1:2" x14ac:dyDescent="0.35">
      <c r="A139" s="24" t="s">
        <v>6413</v>
      </c>
      <c r="B139" s="25">
        <v>150669.57</v>
      </c>
    </row>
    <row r="140" spans="1:2" x14ac:dyDescent="0.35">
      <c r="A140" s="24" t="s">
        <v>6414</v>
      </c>
      <c r="B140" s="25">
        <v>108591.18</v>
      </c>
    </row>
    <row r="141" spans="1:2" x14ac:dyDescent="0.35">
      <c r="A141" s="24" t="s">
        <v>6415</v>
      </c>
      <c r="B141" s="25">
        <v>106690.45</v>
      </c>
    </row>
    <row r="142" spans="1:2" x14ac:dyDescent="0.35">
      <c r="A142" s="24" t="s">
        <v>6416</v>
      </c>
      <c r="B142" s="25">
        <v>133349.07999999999</v>
      </c>
    </row>
    <row r="143" spans="1:2" x14ac:dyDescent="0.35">
      <c r="A143" s="24" t="s">
        <v>6417</v>
      </c>
      <c r="B143" s="25">
        <v>102867.39</v>
      </c>
    </row>
    <row r="144" spans="1:2" x14ac:dyDescent="0.35">
      <c r="A144" s="24" t="s">
        <v>6418</v>
      </c>
      <c r="B144" s="25">
        <v>103763.78</v>
      </c>
    </row>
    <row r="145" spans="1:2" x14ac:dyDescent="0.35">
      <c r="A145" s="24" t="s">
        <v>6419</v>
      </c>
      <c r="B145" s="25">
        <v>134817.32</v>
      </c>
    </row>
    <row r="146" spans="1:2" x14ac:dyDescent="0.35">
      <c r="A146" s="24" t="s">
        <v>6420</v>
      </c>
      <c r="B146" s="25">
        <v>105229.66</v>
      </c>
    </row>
    <row r="147" spans="1:2" x14ac:dyDescent="0.35">
      <c r="A147" s="24" t="s">
        <v>6421</v>
      </c>
      <c r="B147" s="25">
        <v>139754.76</v>
      </c>
    </row>
    <row r="148" spans="1:2" x14ac:dyDescent="0.35">
      <c r="A148" s="24" t="s">
        <v>6422</v>
      </c>
      <c r="B148" s="25">
        <v>112335.71</v>
      </c>
    </row>
    <row r="149" spans="1:2" x14ac:dyDescent="0.35">
      <c r="A149" s="24" t="s">
        <v>6423</v>
      </c>
      <c r="B149" s="25">
        <v>111507.34</v>
      </c>
    </row>
    <row r="150" spans="1:2" x14ac:dyDescent="0.35">
      <c r="A150" s="24" t="s">
        <v>6424</v>
      </c>
      <c r="B150" s="25">
        <v>69860.45</v>
      </c>
    </row>
    <row r="151" spans="1:2" x14ac:dyDescent="0.35">
      <c r="A151" s="24" t="s">
        <v>6425</v>
      </c>
      <c r="B151" s="25">
        <v>123783.21</v>
      </c>
    </row>
    <row r="152" spans="1:2" x14ac:dyDescent="0.35">
      <c r="A152" s="24" t="s">
        <v>6426</v>
      </c>
      <c r="B152" s="25">
        <v>148640.73000000001</v>
      </c>
    </row>
    <row r="153" spans="1:2" x14ac:dyDescent="0.35">
      <c r="A153" s="24" t="s">
        <v>6427</v>
      </c>
      <c r="B153" s="25">
        <v>175404.19</v>
      </c>
    </row>
    <row r="154" spans="1:2" x14ac:dyDescent="0.35">
      <c r="A154" s="24" t="s">
        <v>6428</v>
      </c>
      <c r="B154" s="25">
        <v>136799.54999999999</v>
      </c>
    </row>
    <row r="155" spans="1:2" x14ac:dyDescent="0.35">
      <c r="A155" s="24" t="s">
        <v>6429</v>
      </c>
      <c r="B155" s="25">
        <v>75866.179999999993</v>
      </c>
    </row>
    <row r="156" spans="1:2" x14ac:dyDescent="0.35">
      <c r="A156" s="24" t="s">
        <v>6430</v>
      </c>
      <c r="B156" s="25">
        <v>60705.23</v>
      </c>
    </row>
    <row r="157" spans="1:2" x14ac:dyDescent="0.35">
      <c r="A157" s="24" t="s">
        <v>6431</v>
      </c>
      <c r="B157" s="25">
        <v>132117.67000000001</v>
      </c>
    </row>
    <row r="158" spans="1:2" x14ac:dyDescent="0.35">
      <c r="A158" s="24" t="s">
        <v>6432</v>
      </c>
      <c r="B158" s="25">
        <v>71131.89</v>
      </c>
    </row>
    <row r="159" spans="1:2" x14ac:dyDescent="0.35">
      <c r="A159" s="24" t="s">
        <v>6433</v>
      </c>
      <c r="B159" s="25">
        <v>56750.81</v>
      </c>
    </row>
    <row r="160" spans="1:2" x14ac:dyDescent="0.35">
      <c r="A160" s="24" t="s">
        <v>6434</v>
      </c>
      <c r="B160" s="25">
        <v>192530.84</v>
      </c>
    </row>
    <row r="161" spans="1:3" x14ac:dyDescent="0.35">
      <c r="A161" s="24" t="s">
        <v>6435</v>
      </c>
      <c r="B161" s="25">
        <v>40161</v>
      </c>
    </row>
    <row r="162" spans="1:3" x14ac:dyDescent="0.35">
      <c r="A162" s="24" t="s">
        <v>6436</v>
      </c>
      <c r="B162" s="25">
        <v>12957.12</v>
      </c>
    </row>
    <row r="163" spans="1:3" x14ac:dyDescent="0.35">
      <c r="A163" s="24" t="s">
        <v>6437</v>
      </c>
      <c r="B163" s="25">
        <v>43251.54</v>
      </c>
    </row>
    <row r="164" spans="1:3" x14ac:dyDescent="0.35">
      <c r="A164" s="24" t="s">
        <v>6438</v>
      </c>
      <c r="B164" s="25">
        <v>84131.04</v>
      </c>
    </row>
    <row r="165" spans="1:3" x14ac:dyDescent="0.35">
      <c r="A165" s="24" t="s">
        <v>6384</v>
      </c>
      <c r="B165" s="25">
        <v>4242121.96</v>
      </c>
    </row>
    <row r="172" spans="1:3" x14ac:dyDescent="0.35">
      <c r="A172" t="s">
        <v>6387</v>
      </c>
    </row>
    <row r="173" spans="1:3" x14ac:dyDescent="0.35">
      <c r="A173" s="25">
        <v>4242121.96</v>
      </c>
      <c r="C173">
        <f>A173</f>
        <v>4242121.96</v>
      </c>
    </row>
    <row r="177" spans="1:3" x14ac:dyDescent="0.35">
      <c r="A177" t="s">
        <v>6443</v>
      </c>
    </row>
    <row r="178" spans="1:3" x14ac:dyDescent="0.35">
      <c r="A178" s="25">
        <v>431</v>
      </c>
      <c r="C178">
        <f>A178</f>
        <v>431</v>
      </c>
    </row>
    <row r="181" spans="1:3" x14ac:dyDescent="0.35">
      <c r="A181" t="s">
        <v>6383</v>
      </c>
    </row>
    <row r="182" spans="1:3" x14ac:dyDescent="0.35">
      <c r="A182" s="25">
        <v>262</v>
      </c>
      <c r="C182">
        <f>A182</f>
        <v>262</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4C5A-896A-4006-AFD4-3D607CEC86D3}">
  <dimension ref="A1"/>
  <sheetViews>
    <sheetView tabSelected="1" topLeftCell="A7" zoomScale="39" zoomScaleNormal="60" workbookViewId="0">
      <selection activeCell="Y36" sqref="Y36"/>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5EFC-93BD-4DA4-9B75-97980B3BDACD}">
  <dimension ref="A1:R2336"/>
  <sheetViews>
    <sheetView workbookViewId="0">
      <selection activeCell="I17" sqref="I17"/>
    </sheetView>
  </sheetViews>
  <sheetFormatPr defaultRowHeight="14.5" x14ac:dyDescent="0.35"/>
  <cols>
    <col min="1" max="1" width="12.08984375" bestFit="1" customWidth="1"/>
    <col min="2" max="2" width="6.81640625" bestFit="1" customWidth="1"/>
    <col min="3" max="3" width="13.453125" bestFit="1" customWidth="1"/>
    <col min="4" max="4" width="6.453125" bestFit="1" customWidth="1"/>
    <col min="5" max="5" width="14" bestFit="1" customWidth="1"/>
    <col min="6" max="6" width="11.08984375" bestFit="1" customWidth="1"/>
    <col min="7" max="7" width="14.36328125" bestFit="1" customWidth="1"/>
    <col min="8" max="8" width="12.90625" bestFit="1" customWidth="1"/>
    <col min="9" max="9" width="22.6328125" bestFit="1" customWidth="1"/>
    <col min="10" max="10" width="10.1796875" customWidth="1"/>
    <col min="11" max="11" width="15.6328125" style="7" customWidth="1"/>
    <col min="12" max="12" width="15.6328125" customWidth="1"/>
    <col min="13" max="13" width="15.6328125" style="15" customWidth="1"/>
    <col min="14" max="16" width="15.6328125" customWidth="1"/>
    <col min="17" max="17" width="11.36328125" customWidth="1"/>
    <col min="18" max="19" width="8.6328125" customWidth="1"/>
  </cols>
  <sheetData>
    <row r="1" spans="1:18" ht="15.5" x14ac:dyDescent="0.35">
      <c r="A1" s="3" t="s">
        <v>0</v>
      </c>
      <c r="B1" s="17" t="s">
        <v>2372</v>
      </c>
      <c r="C1" s="18" t="s">
        <v>6377</v>
      </c>
      <c r="D1" s="17" t="s">
        <v>2373</v>
      </c>
      <c r="E1" s="18" t="s">
        <v>6378</v>
      </c>
      <c r="F1" s="17" t="s">
        <v>2374</v>
      </c>
      <c r="G1" s="17" t="s">
        <v>2375</v>
      </c>
      <c r="H1" s="17" t="s">
        <v>2376</v>
      </c>
      <c r="I1" s="17" t="s">
        <v>2377</v>
      </c>
      <c r="J1" s="17" t="s">
        <v>2378</v>
      </c>
      <c r="K1" s="12" t="s">
        <v>6379</v>
      </c>
      <c r="L1" s="19" t="s">
        <v>6380</v>
      </c>
      <c r="M1" s="13" t="s">
        <v>4</v>
      </c>
      <c r="N1" s="3" t="s">
        <v>5</v>
      </c>
      <c r="O1" s="3" t="s">
        <v>6</v>
      </c>
      <c r="P1" s="3" t="s">
        <v>7</v>
      </c>
      <c r="Q1" s="3" t="s">
        <v>6375</v>
      </c>
      <c r="R1" s="16"/>
    </row>
    <row r="2" spans="1:18" x14ac:dyDescent="0.35">
      <c r="A2" s="20" t="s">
        <v>2371</v>
      </c>
      <c r="B2" s="20" cm="1">
        <f t="array" ref="B2:I2">VLOOKUP(A2,'Medical Examinations'!A1:J2336,{2,3,4,5,6,7,8,9},FALSE)</f>
        <v>47.41</v>
      </c>
      <c r="C2" s="20" t="str">
        <v>Obesity</v>
      </c>
      <c r="D2" s="20">
        <v>7.47</v>
      </c>
      <c r="E2" s="20" t="str">
        <v>Diabetes</v>
      </c>
      <c r="F2" s="20" t="str">
        <v>No</v>
      </c>
      <c r="G2" s="20" t="str">
        <v>No</v>
      </c>
      <c r="H2" s="20" t="str">
        <v>No</v>
      </c>
      <c r="I2" s="20">
        <v>0</v>
      </c>
      <c r="J2" s="20" t="s">
        <v>2381</v>
      </c>
      <c r="K2" s="21" cm="1">
        <f t="array" ref="K2:P2">VLOOKUP(A2,'Hospitalisation Details'!$A$1:K2344,{5,6,8,9,10,11},FALSE)</f>
        <v>25123</v>
      </c>
      <c r="L2" s="21" t="str">
        <v>54Years</v>
      </c>
      <c r="M2" s="22">
        <v>63770.43</v>
      </c>
      <c r="N2" s="20" t="str">
        <v>tier - 1</v>
      </c>
      <c r="O2" s="20" t="str">
        <v>tier - 3</v>
      </c>
      <c r="P2" s="20" t="str">
        <v>R1013</v>
      </c>
      <c r="Q2" s="20" t="str">
        <f>VLOOKUP(A2,'Customer Names'!$A$1:E2336,5,FALSE)</f>
        <v>Kelly</v>
      </c>
    </row>
    <row r="3" spans="1:18" x14ac:dyDescent="0.35">
      <c r="A3" s="20" t="s">
        <v>2370</v>
      </c>
      <c r="B3" s="20" cm="1">
        <f t="array" ref="B3:I3">VLOOKUP(A3,'Medical Examinations'!A2:J2337,{2,3,4,5,6,7,8,9},FALSE)</f>
        <v>30.36</v>
      </c>
      <c r="C3" s="20" t="str">
        <v>Obesity</v>
      </c>
      <c r="D3" s="20">
        <v>5.77</v>
      </c>
      <c r="E3" s="20" t="str">
        <v>Prediabetes</v>
      </c>
      <c r="F3" s="20" t="str">
        <v>No</v>
      </c>
      <c r="G3" s="20" t="str">
        <v>No</v>
      </c>
      <c r="H3" s="20" t="str">
        <v>No</v>
      </c>
      <c r="I3" s="20">
        <v>0</v>
      </c>
      <c r="J3" s="20" t="s">
        <v>2381</v>
      </c>
      <c r="K3" s="21" cm="1">
        <f t="array" ref="K3:P3">VLOOKUP(A3,'Hospitalisation Details'!$A$1:K2345,{5,6,8,9,10,11},FALSE)</f>
        <v>28284</v>
      </c>
      <c r="L3" s="21" t="str">
        <v>46Years</v>
      </c>
      <c r="M3" s="22">
        <v>62592.87</v>
      </c>
      <c r="N3" s="20" t="str">
        <v>tier - 2</v>
      </c>
      <c r="O3" s="20" t="str">
        <v>tier - 3</v>
      </c>
      <c r="P3" s="20" t="str">
        <v>R1013</v>
      </c>
      <c r="Q3" s="20" t="str">
        <f>VLOOKUP(A3,'Customer Names'!$A$1:E2337,5,FALSE)</f>
        <v>Matthew D</v>
      </c>
    </row>
    <row r="4" spans="1:18" x14ac:dyDescent="0.35">
      <c r="A4" s="20" t="s">
        <v>2369</v>
      </c>
      <c r="B4" s="20" cm="1">
        <f t="array" ref="B4:I4">VLOOKUP(A4,'Medical Examinations'!A3:J2338,{2,3,4,5,6,7,8,9},FALSE)</f>
        <v>34.484999999999999</v>
      </c>
      <c r="C4" s="20" t="str">
        <v>Obesity</v>
      </c>
      <c r="D4" s="20">
        <v>11.87</v>
      </c>
      <c r="E4" s="20" t="str">
        <v>Diabetes</v>
      </c>
      <c r="F4" s="20" t="str">
        <v>Yes</v>
      </c>
      <c r="G4" s="20" t="str">
        <v>No</v>
      </c>
      <c r="H4" s="20" t="str">
        <v>No</v>
      </c>
      <c r="I4" s="20">
        <v>2</v>
      </c>
      <c r="J4" s="20" t="s">
        <v>2381</v>
      </c>
      <c r="K4" s="21" cm="1">
        <f t="array" ref="K4:P4">VLOOKUP(A4,'Hospitalisation Details'!$A$1:K2346,{5,6,8,9,10,11},FALSE)</f>
        <v>25822</v>
      </c>
      <c r="L4" s="21" t="str">
        <v>52Years</v>
      </c>
      <c r="M4" s="22">
        <v>60021.4</v>
      </c>
      <c r="N4" s="20" t="str">
        <v>tier - 1</v>
      </c>
      <c r="O4" s="20" t="str">
        <v>tier - 1</v>
      </c>
      <c r="P4" s="20" t="str">
        <v>R1012</v>
      </c>
      <c r="Q4" s="20" t="str">
        <f>VLOOKUP(A4,'Customer Names'!$A$1:E2338,5,FALSE)</f>
        <v>Phil</v>
      </c>
    </row>
    <row r="5" spans="1:18" x14ac:dyDescent="0.35">
      <c r="A5" s="20" t="s">
        <v>2368</v>
      </c>
      <c r="B5" s="20" cm="1">
        <f t="array" ref="B5:I5">VLOOKUP(A5,'Medical Examinations'!A4:J2339,{2,3,4,5,6,7,8,9},FALSE)</f>
        <v>38.094999999999999</v>
      </c>
      <c r="C5" s="20" t="str">
        <v>Obesity</v>
      </c>
      <c r="D5" s="20">
        <v>6.05</v>
      </c>
      <c r="E5" s="20" t="str">
        <v>Prediabetes</v>
      </c>
      <c r="F5" s="20" t="str">
        <v>No</v>
      </c>
      <c r="G5" s="20" t="str">
        <v>No</v>
      </c>
      <c r="H5" s="20" t="str">
        <v>No</v>
      </c>
      <c r="I5" s="20">
        <v>0</v>
      </c>
      <c r="J5" s="20" t="s">
        <v>2381</v>
      </c>
      <c r="K5" s="21" cm="1">
        <f t="array" ref="K5:P5">VLOOKUP(A5,'Hospitalisation Details'!$A$1:K2347,{5,6,8,9,10,11},FALSE)</f>
        <v>33395</v>
      </c>
      <c r="L5" s="21" t="str">
        <v>32Years</v>
      </c>
      <c r="M5" s="22">
        <v>58571.07</v>
      </c>
      <c r="N5" s="20" t="str">
        <v>tier - 1</v>
      </c>
      <c r="O5" s="20" t="str">
        <v>tier - 3</v>
      </c>
      <c r="P5" s="20" t="str">
        <v>R1024</v>
      </c>
      <c r="Q5" s="20" t="str">
        <f>VLOOKUP(A5,'Customer Names'!$A$1:E2339,5,FALSE)</f>
        <v>Kelsey</v>
      </c>
    </row>
    <row r="6" spans="1:18" x14ac:dyDescent="0.35">
      <c r="A6" s="20" t="s">
        <v>2367</v>
      </c>
      <c r="B6" s="20" cm="1">
        <f t="array" ref="B6:I6">VLOOKUP(A6,'Medical Examinations'!A5:J2340,{2,3,4,5,6,7,8,9},FALSE)</f>
        <v>35.53</v>
      </c>
      <c r="C6" s="20" t="str">
        <v>Obesity</v>
      </c>
      <c r="D6" s="20">
        <v>5.45</v>
      </c>
      <c r="E6" s="20" t="str">
        <v>Normal</v>
      </c>
      <c r="F6" s="20" t="str">
        <v>No</v>
      </c>
      <c r="G6" s="20" t="str">
        <v>No</v>
      </c>
      <c r="H6" s="20" t="str">
        <v>No</v>
      </c>
      <c r="I6" s="20">
        <v>0</v>
      </c>
      <c r="J6" s="20" t="s">
        <v>2381</v>
      </c>
      <c r="K6" s="21" cm="1">
        <f t="array" ref="K6:P6">VLOOKUP(A6,'Hospitalisation Details'!$A$1:K2348,{5,6,8,9,10,11},FALSE)</f>
        <v>32678</v>
      </c>
      <c r="L6" s="21" t="str">
        <v>33Years</v>
      </c>
      <c r="M6" s="22">
        <v>55135.4</v>
      </c>
      <c r="N6" s="20" t="str">
        <v>tier - 1</v>
      </c>
      <c r="O6" s="20" t="str">
        <v>tier - 2</v>
      </c>
      <c r="P6" s="20" t="str">
        <v>R1012</v>
      </c>
      <c r="Q6" s="20" t="str">
        <f>VLOOKUP(A6,'Customer Names'!$A$1:E2340,5,FALSE)</f>
        <v>Kristyn</v>
      </c>
    </row>
    <row r="7" spans="1:18" x14ac:dyDescent="0.35">
      <c r="A7" s="20" t="s">
        <v>2366</v>
      </c>
      <c r="B7" s="20" cm="1">
        <f t="array" ref="B7:I7">VLOOKUP(A7,'Medical Examinations'!A6:J2341,{2,3,4,5,6,7,8,9},FALSE)</f>
        <v>32.799999999999997</v>
      </c>
      <c r="C7" s="20" t="str">
        <v>Obesity</v>
      </c>
      <c r="D7" s="20">
        <v>6.59</v>
      </c>
      <c r="E7" s="20" t="str">
        <v>Diabetes</v>
      </c>
      <c r="F7" s="20" t="str">
        <v>No</v>
      </c>
      <c r="G7" s="20" t="str">
        <v>No</v>
      </c>
      <c r="H7" s="20" t="str">
        <v>No</v>
      </c>
      <c r="I7" s="20">
        <v>0</v>
      </c>
      <c r="J7" s="20" t="s">
        <v>2381</v>
      </c>
      <c r="K7" s="21" cm="1">
        <f t="array" ref="K7:P7">VLOOKUP(A7,'Hospitalisation Details'!$A$1:K2349,{5,6,8,9,10,11},FALSE)</f>
        <v>22862</v>
      </c>
      <c r="L7" s="21" t="str">
        <v>60Years</v>
      </c>
      <c r="M7" s="22">
        <v>52590.83</v>
      </c>
      <c r="N7" s="20" t="str">
        <v>tier - 1</v>
      </c>
      <c r="O7" s="20" t="str">
        <v>tier - 3</v>
      </c>
      <c r="P7" s="20" t="str">
        <v>R1011</v>
      </c>
      <c r="Q7" s="20" t="str">
        <f>VLOOKUP(A7,'Customer Names'!$A$1:E2341,5,FALSE)</f>
        <v xml:space="preserve">Russell B </v>
      </c>
    </row>
    <row r="8" spans="1:18" x14ac:dyDescent="0.35">
      <c r="A8" s="20" t="s">
        <v>2365</v>
      </c>
      <c r="B8" s="20" cm="1">
        <f t="array" ref="B8:I8">VLOOKUP(A8,'Medical Examinations'!A7:J2342,{2,3,4,5,6,7,8,9},FALSE)</f>
        <v>36.4</v>
      </c>
      <c r="C8" s="20" t="str">
        <v>Obesity</v>
      </c>
      <c r="D8" s="20">
        <v>6.07</v>
      </c>
      <c r="E8" s="20" t="str">
        <v>Prediabetes</v>
      </c>
      <c r="F8" s="20" t="str">
        <v>No</v>
      </c>
      <c r="G8" s="20" t="str">
        <v>No</v>
      </c>
      <c r="H8" s="20" t="str">
        <v>No</v>
      </c>
      <c r="I8" s="20">
        <v>0</v>
      </c>
      <c r="J8" s="20" t="s">
        <v>2381</v>
      </c>
      <c r="K8" s="21" cm="1">
        <f t="array" ref="K8:P8">VLOOKUP(A8,'Hospitalisation Details'!$A$1:K2350,{5,6,8,9,10,11},FALSE)</f>
        <v>34634</v>
      </c>
      <c r="L8" s="21" t="str">
        <v>28Years</v>
      </c>
      <c r="M8" s="22">
        <v>51194.559999999998</v>
      </c>
      <c r="N8" s="20" t="str">
        <v>tier - 1</v>
      </c>
      <c r="O8" s="20" t="str">
        <v>tier - 3</v>
      </c>
      <c r="P8" s="20" t="str">
        <v>R1011</v>
      </c>
      <c r="Q8" s="20" t="str">
        <f>VLOOKUP(A8,'Customer Names'!$A$1:E2342,5,FALSE)</f>
        <v>Scott</v>
      </c>
    </row>
    <row r="9" spans="1:18" x14ac:dyDescent="0.35">
      <c r="A9" s="20" t="s">
        <v>2364</v>
      </c>
      <c r="B9" s="20" cm="1">
        <f t="array" ref="B9:I9">VLOOKUP(A9,'Medical Examinations'!A8:J2343,{2,3,4,5,6,7,8,9},FALSE)</f>
        <v>36.96</v>
      </c>
      <c r="C9" s="20" t="str">
        <v>Obesity</v>
      </c>
      <c r="D9" s="20">
        <v>7.93</v>
      </c>
      <c r="E9" s="20" t="str">
        <v>Diabetes</v>
      </c>
      <c r="F9" s="20" t="str">
        <v>No</v>
      </c>
      <c r="G9" s="20" t="str">
        <v>No</v>
      </c>
      <c r="H9" s="20" t="str">
        <v>No</v>
      </c>
      <c r="I9" s="20">
        <v>3</v>
      </c>
      <c r="J9" s="20" t="s">
        <v>2381</v>
      </c>
      <c r="K9" s="21" cm="1">
        <f t="array" ref="K9:P9">VLOOKUP(A9,'Hospitalisation Details'!$A$1:K2351,{5,6,8,9,10,11},FALSE)</f>
        <v>21363</v>
      </c>
      <c r="L9" s="21" t="str">
        <v>64Years</v>
      </c>
      <c r="M9" s="22">
        <v>49577.66</v>
      </c>
      <c r="N9" s="20" t="str">
        <v>tier - 2</v>
      </c>
      <c r="O9" s="20" t="str">
        <v>tier - 2</v>
      </c>
      <c r="P9" s="20" t="str">
        <v>R1013</v>
      </c>
      <c r="Q9" s="20" t="str">
        <f>VLOOKUP(A9,'Customer Names'!$A$1:E2343,5,FALSE)</f>
        <v>Stephen</v>
      </c>
    </row>
    <row r="10" spans="1:18" x14ac:dyDescent="0.35">
      <c r="A10" s="20" t="s">
        <v>2363</v>
      </c>
      <c r="B10" s="20" cm="1">
        <f t="array" ref="B10:I10">VLOOKUP(A10,'Medical Examinations'!A9:J2344,{2,3,4,5,6,7,8,9},FALSE)</f>
        <v>41.14</v>
      </c>
      <c r="C10" s="20" t="str">
        <v>Obesity</v>
      </c>
      <c r="D10" s="20">
        <v>9.58</v>
      </c>
      <c r="E10" s="20" t="str">
        <v>Diabetes</v>
      </c>
      <c r="F10" s="20" t="str">
        <v>Yes</v>
      </c>
      <c r="G10" s="20" t="str">
        <v>No</v>
      </c>
      <c r="H10" s="20" t="str">
        <v>Yes</v>
      </c>
      <c r="I10" s="20">
        <v>1</v>
      </c>
      <c r="J10" s="20" t="s">
        <v>2381</v>
      </c>
      <c r="K10" s="21" cm="1">
        <f t="array" ref="K10:P10">VLOOKUP(A10,'Hospitalisation Details'!$A$1:K2352,{5,6,8,9,10,11},FALSE)</f>
        <v>23258</v>
      </c>
      <c r="L10" s="21" t="str">
        <v>59Years</v>
      </c>
      <c r="M10" s="22">
        <v>48970.25</v>
      </c>
      <c r="N10" s="20" t="str">
        <v>tier - 1</v>
      </c>
      <c r="O10" s="20" t="str">
        <v>tier - 2</v>
      </c>
      <c r="P10" s="20" t="str">
        <v>R1013</v>
      </c>
      <c r="Q10" s="20" t="str">
        <f>VLOOKUP(A10,'Customer Names'!$A$1:E2344,5,FALSE)</f>
        <v xml:space="preserve">Patrick R </v>
      </c>
    </row>
    <row r="11" spans="1:18" x14ac:dyDescent="0.35">
      <c r="A11" s="20" t="s">
        <v>2362</v>
      </c>
      <c r="B11" s="20" cm="1">
        <f t="array" ref="B11:I11">VLOOKUP(A11,'Medical Examinations'!A10:J2345,{2,3,4,5,6,7,8,9},FALSE)</f>
        <v>38.06</v>
      </c>
      <c r="C11" s="20" t="str">
        <v>Obesity</v>
      </c>
      <c r="D11" s="20">
        <v>10.79</v>
      </c>
      <c r="E11" s="20" t="str">
        <v>Diabetes</v>
      </c>
      <c r="F11" s="20" t="str">
        <v>No</v>
      </c>
      <c r="G11" s="20" t="str">
        <v>No</v>
      </c>
      <c r="H11" s="20" t="str">
        <v>No</v>
      </c>
      <c r="I11" s="20">
        <v>0</v>
      </c>
      <c r="J11" s="20" t="s">
        <v>2381</v>
      </c>
      <c r="K11" s="21" cm="1">
        <f t="array" ref="K11:P11">VLOOKUP(A11,'Hospitalisation Details'!$A$1:K2353,{5,6,8,9,10,11},FALSE)</f>
        <v>28853</v>
      </c>
      <c r="L11" s="21" t="str">
        <v>44Years</v>
      </c>
      <c r="M11" s="22">
        <v>48885.14</v>
      </c>
      <c r="N11" s="20" t="str">
        <v>tier - 1</v>
      </c>
      <c r="O11" s="20" t="str">
        <v>tier - 2</v>
      </c>
      <c r="P11" s="20" t="str">
        <v>R1013</v>
      </c>
      <c r="Q11" s="20" t="str">
        <f>VLOOKUP(A11,'Customer Names'!$A$1:E2345,5,FALSE)</f>
        <v xml:space="preserve">Brooke N </v>
      </c>
    </row>
    <row r="12" spans="1:18" x14ac:dyDescent="0.35">
      <c r="A12" s="20" t="s">
        <v>2361</v>
      </c>
      <c r="B12" s="20" cm="1">
        <f t="array" ref="B12:I12">VLOOKUP(A12,'Medical Examinations'!A11:J2346,{2,3,4,5,6,7,8,9},FALSE)</f>
        <v>37.700000000000003</v>
      </c>
      <c r="C12" s="20" t="str">
        <v>Obesity</v>
      </c>
      <c r="D12" s="20">
        <v>5.96</v>
      </c>
      <c r="E12" s="20" t="str">
        <v>Prediabetes</v>
      </c>
      <c r="F12" s="20" t="str">
        <v>Yes</v>
      </c>
      <c r="G12" s="20" t="str">
        <v>No</v>
      </c>
      <c r="H12" s="20" t="str">
        <v>No</v>
      </c>
      <c r="I12" s="20">
        <v>2</v>
      </c>
      <c r="J12" s="20" t="s">
        <v>2381</v>
      </c>
      <c r="K12" s="21" cm="1">
        <f t="array" ref="K12:P12">VLOOKUP(A12,'Hospitalisation Details'!$A$1:K2354,{5,6,8,9,10,11},FALSE)</f>
        <v>21753</v>
      </c>
      <c r="L12" s="21" t="str">
        <v>63Years</v>
      </c>
      <c r="M12" s="22">
        <v>48824.45</v>
      </c>
      <c r="N12" s="20" t="str">
        <v>tier - 2</v>
      </c>
      <c r="O12" s="20" t="str">
        <v>tier - 1</v>
      </c>
      <c r="P12" s="20" t="str">
        <v>R1011</v>
      </c>
      <c r="Q12" s="20" t="str">
        <f>VLOOKUP(A12,'Customer Names'!$A$1:E2346,5,FALSE)</f>
        <v>Paola Andrea</v>
      </c>
    </row>
    <row r="13" spans="1:18" x14ac:dyDescent="0.35">
      <c r="A13" s="20" t="s">
        <v>2360</v>
      </c>
      <c r="B13" s="20" cm="1">
        <f t="array" ref="B13:I13">VLOOKUP(A13,'Medical Examinations'!A12:J2347,{2,3,4,5,6,7,8,9},FALSE)</f>
        <v>42.13</v>
      </c>
      <c r="C13" s="20" t="str">
        <v>Obesity</v>
      </c>
      <c r="D13" s="20">
        <v>11.9</v>
      </c>
      <c r="E13" s="20" t="str">
        <v>Diabetes</v>
      </c>
      <c r="F13" s="20" t="str">
        <v>No</v>
      </c>
      <c r="G13" s="20" t="str">
        <v>No</v>
      </c>
      <c r="H13" s="20" t="str">
        <v>No</v>
      </c>
      <c r="I13" s="20">
        <v>0</v>
      </c>
      <c r="J13" s="20" t="s">
        <v>2381</v>
      </c>
      <c r="K13" s="21" cm="1">
        <f t="array" ref="K13:P13">VLOOKUP(A13,'Hospitalisation Details'!$A$1:K2355,{5,6,8,9,10,11},FALSE)</f>
        <v>24042</v>
      </c>
      <c r="L13" s="21" t="str">
        <v>57Years</v>
      </c>
      <c r="M13" s="22">
        <v>48675.519999999997</v>
      </c>
      <c r="N13" s="20" t="str">
        <v>tier - 1</v>
      </c>
      <c r="O13" s="20" t="str">
        <v>tier - 2</v>
      </c>
      <c r="P13" s="20" t="str">
        <v>R1013</v>
      </c>
      <c r="Q13" s="20" t="str">
        <f>VLOOKUP(A13,'Customer Names'!$A$1:E2347,5,FALSE)</f>
        <v>David</v>
      </c>
    </row>
    <row r="14" spans="1:18" x14ac:dyDescent="0.35">
      <c r="A14" s="20" t="s">
        <v>2359</v>
      </c>
      <c r="B14" s="20" cm="1">
        <f t="array" ref="B14:I14">VLOOKUP(A14,'Medical Examinations'!A13:J2348,{2,3,4,5,6,7,8,9},FALSE)</f>
        <v>40.92</v>
      </c>
      <c r="C14" s="20" t="str">
        <v>Obesity</v>
      </c>
      <c r="D14" s="20">
        <v>8.41</v>
      </c>
      <c r="E14" s="20" t="str">
        <v>Diabetes</v>
      </c>
      <c r="F14" s="20" t="str">
        <v>No</v>
      </c>
      <c r="G14" s="20" t="str">
        <v>No</v>
      </c>
      <c r="H14" s="20" t="str">
        <v>No</v>
      </c>
      <c r="I14" s="20">
        <v>0</v>
      </c>
      <c r="J14" s="20" t="s">
        <v>2381</v>
      </c>
      <c r="K14" s="21" cm="1">
        <f t="array" ref="K14:P14">VLOOKUP(A14,'Hospitalisation Details'!$A$1:K2356,{5,6,8,9,10,11},FALSE)</f>
        <v>22930</v>
      </c>
      <c r="L14" s="21" t="str">
        <v>60Years</v>
      </c>
      <c r="M14" s="22">
        <v>48673.56</v>
      </c>
      <c r="N14" s="20" t="str">
        <v>tier - 1</v>
      </c>
      <c r="O14" s="20" t="str">
        <v>tier - 2</v>
      </c>
      <c r="P14" s="20" t="str">
        <v>R1013</v>
      </c>
      <c r="Q14" s="20" t="str">
        <f>VLOOKUP(A14,'Customer Names'!$A$1:E2348,5,FALSE)</f>
        <v>Wade</v>
      </c>
    </row>
    <row r="15" spans="1:18" x14ac:dyDescent="0.35">
      <c r="A15" s="20" t="s">
        <v>2358</v>
      </c>
      <c r="B15" s="20" cm="1">
        <f t="array" ref="B15:I15">VLOOKUP(A15,'Medical Examinations'!A14:J2349,{2,3,4,5,6,7,8,9},FALSE)</f>
        <v>40.564999999999998</v>
      </c>
      <c r="C15" s="20" t="str">
        <v>Obesity</v>
      </c>
      <c r="D15" s="20">
        <v>7.02</v>
      </c>
      <c r="E15" s="20" t="str">
        <v>Diabetes</v>
      </c>
      <c r="F15" s="20" t="str">
        <v>No</v>
      </c>
      <c r="G15" s="20" t="str">
        <v>No</v>
      </c>
      <c r="H15" s="20" t="str">
        <v>No</v>
      </c>
      <c r="I15" s="20">
        <v>0</v>
      </c>
      <c r="J15" s="20" t="s">
        <v>2381</v>
      </c>
      <c r="K15" s="21" cm="1">
        <f t="array" ref="K15:P15">VLOOKUP(A15,'Hospitalisation Details'!$A$1:K2357,{5,6,8,9,10,11},FALSE)</f>
        <v>25173</v>
      </c>
      <c r="L15" s="21" t="str">
        <v>54Years</v>
      </c>
      <c r="M15" s="22">
        <v>48549.18</v>
      </c>
      <c r="N15" s="20" t="str">
        <v>tier - 1</v>
      </c>
      <c r="O15" s="20" t="str">
        <v>tier - 3</v>
      </c>
      <c r="P15" s="20" t="str">
        <v>R1016</v>
      </c>
      <c r="Q15" s="20" t="str">
        <f>VLOOKUP(A15,'Customer Names'!$A$1:E2349,5,FALSE)</f>
        <v>Franklin</v>
      </c>
    </row>
    <row r="16" spans="1:18" x14ac:dyDescent="0.35">
      <c r="A16" s="20" t="s">
        <v>2357</v>
      </c>
      <c r="B16" s="20" cm="1">
        <f t="array" ref="B16:I16">VLOOKUP(A16,'Medical Examinations'!A15:J2350,{2,3,4,5,6,7,8,9},FALSE)</f>
        <v>36.384999999999998</v>
      </c>
      <c r="C16" s="20" t="str">
        <v>Obesity</v>
      </c>
      <c r="D16" s="20">
        <v>7.59</v>
      </c>
      <c r="E16" s="20" t="str">
        <v>Diabetes</v>
      </c>
      <c r="F16" s="20" t="str">
        <v>Yes</v>
      </c>
      <c r="G16" s="20" t="str">
        <v>No</v>
      </c>
      <c r="H16" s="20" t="str">
        <v>No</v>
      </c>
      <c r="I16" s="20">
        <v>2</v>
      </c>
      <c r="J16" s="20" t="s">
        <v>2381</v>
      </c>
      <c r="K16" s="21" cm="1">
        <f t="array" ref="K16:P16">VLOOKUP(A16,'Hospitalisation Details'!$A$1:K2358,{5,6,8,9,10,11},FALSE)</f>
        <v>22636</v>
      </c>
      <c r="L16" s="21" t="str">
        <v>61Years</v>
      </c>
      <c r="M16" s="22">
        <v>48517.56</v>
      </c>
      <c r="N16" s="20" t="str">
        <v>tier - 1</v>
      </c>
      <c r="O16" s="20" t="str">
        <v>tier - 3</v>
      </c>
      <c r="P16" s="20" t="str">
        <v>R1024</v>
      </c>
      <c r="Q16" s="20" t="str">
        <f>VLOOKUP(A16,'Customer Names'!$A$1:E2350,5,FALSE)</f>
        <v xml:space="preserve">Leilani M </v>
      </c>
    </row>
    <row r="17" spans="1:17" x14ac:dyDescent="0.35">
      <c r="A17" s="20" t="s">
        <v>2356</v>
      </c>
      <c r="B17" s="20" cm="1">
        <f t="array" ref="B17:I17">VLOOKUP(A17,'Medical Examinations'!A16:J2351,{2,3,4,5,6,7,8,9},FALSE)</f>
        <v>39.9</v>
      </c>
      <c r="C17" s="20" t="str">
        <v>Obesity</v>
      </c>
      <c r="D17" s="20">
        <v>11.32</v>
      </c>
      <c r="E17" s="20" t="str">
        <v>Diabetes</v>
      </c>
      <c r="F17" s="20" t="str">
        <v>No</v>
      </c>
      <c r="G17" s="20" t="str">
        <v>No</v>
      </c>
      <c r="H17" s="20" t="str">
        <v>No</v>
      </c>
      <c r="I17" s="20">
        <v>0</v>
      </c>
      <c r="J17" s="20" t="s">
        <v>2381</v>
      </c>
      <c r="K17" s="21" cm="1">
        <f t="array" ref="K17:P17">VLOOKUP(A17,'Hospitalisation Details'!$A$1:K2359,{5,6,8,9,10,11},FALSE)</f>
        <v>22885</v>
      </c>
      <c r="L17" s="21" t="str">
        <v>60Years</v>
      </c>
      <c r="M17" s="22">
        <v>48173.36</v>
      </c>
      <c r="N17" s="20" t="str">
        <v>tier - 1</v>
      </c>
      <c r="O17" s="20" t="str">
        <v>tier - 3</v>
      </c>
      <c r="P17" s="20" t="str">
        <v>R1011</v>
      </c>
      <c r="Q17" s="20" t="str">
        <f>VLOOKUP(A17,'Customer Names'!$A$1:E2351,5,FALSE)</f>
        <v>Philippe</v>
      </c>
    </row>
    <row r="18" spans="1:17" x14ac:dyDescent="0.35">
      <c r="A18" s="20" t="s">
        <v>2355</v>
      </c>
      <c r="B18" s="20" cm="1">
        <f t="array" ref="B18:I18">VLOOKUP(A18,'Medical Examinations'!A17:J2352,{2,3,4,5,6,7,8,9},FALSE)</f>
        <v>33.799999999999997</v>
      </c>
      <c r="C18" s="20" t="str">
        <v>Obesity</v>
      </c>
      <c r="D18" s="20">
        <v>7.67</v>
      </c>
      <c r="E18" s="20" t="str">
        <v>Diabetes</v>
      </c>
      <c r="F18" s="20" t="str">
        <v>No</v>
      </c>
      <c r="G18" s="20" t="str">
        <v>No</v>
      </c>
      <c r="H18" s="20" t="str">
        <v>No</v>
      </c>
      <c r="I18" s="20">
        <v>3</v>
      </c>
      <c r="J18" s="20" t="s">
        <v>2381</v>
      </c>
      <c r="K18" s="21" cm="1">
        <f t="array" ref="K18:P18">VLOOKUP(A18,'Hospitalisation Details'!$A$1:K2360,{5,6,8,9,10,11},FALSE)</f>
        <v>21505</v>
      </c>
      <c r="L18" s="21" t="str">
        <v>64Years</v>
      </c>
      <c r="M18" s="22">
        <v>47928.03</v>
      </c>
      <c r="N18" s="20" t="str">
        <v>tier - 2</v>
      </c>
      <c r="O18" s="20" t="str">
        <v>tier - 3</v>
      </c>
      <c r="P18" s="20" t="str">
        <v>R1011</v>
      </c>
      <c r="Q18" s="20" t="str">
        <f>VLOOKUP(A18,'Customer Names'!$A$1:E2352,5,FALSE)</f>
        <v xml:space="preserve">Jennifer A </v>
      </c>
    </row>
    <row r="19" spans="1:17" x14ac:dyDescent="0.35">
      <c r="A19" s="20" t="s">
        <v>2354</v>
      </c>
      <c r="B19" s="20" cm="1">
        <f t="array" ref="B19:I19">VLOOKUP(A19,'Medical Examinations'!A18:J2353,{2,3,4,5,6,7,8,9},FALSE)</f>
        <v>36.765000000000001</v>
      </c>
      <c r="C19" s="20" t="str">
        <v>Obesity</v>
      </c>
      <c r="D19" s="20">
        <v>7.29</v>
      </c>
      <c r="E19" s="20" t="str">
        <v>Diabetes</v>
      </c>
      <c r="F19" s="20" t="str">
        <v>Yes</v>
      </c>
      <c r="G19" s="20" t="str">
        <v>No</v>
      </c>
      <c r="H19" s="20" t="str">
        <v>Yes</v>
      </c>
      <c r="I19" s="20">
        <v>1</v>
      </c>
      <c r="J19" s="20" t="s">
        <v>2381</v>
      </c>
      <c r="K19" s="21" cm="1">
        <f t="array" ref="K19:P19">VLOOKUP(A19,'Hospitalisation Details'!$A$1:K2361,{5,6,8,9,10,11},FALSE)</f>
        <v>23228</v>
      </c>
      <c r="L19" s="21" t="str">
        <v>59Years</v>
      </c>
      <c r="M19" s="22">
        <v>47896.79</v>
      </c>
      <c r="N19" s="20" t="str">
        <v>tier - 1</v>
      </c>
      <c r="O19" s="20" t="str">
        <v>tier - 3</v>
      </c>
      <c r="P19" s="20" t="str">
        <v>R1024</v>
      </c>
      <c r="Q19" s="20" t="str">
        <f>VLOOKUP(A19,'Customer Names'!$A$1:E2353,5,FALSE)</f>
        <v xml:space="preserve">Christina M </v>
      </c>
    </row>
    <row r="20" spans="1:17" x14ac:dyDescent="0.35">
      <c r="A20" s="20" t="s">
        <v>2353</v>
      </c>
      <c r="B20" s="20" cm="1">
        <f t="array" ref="B20:I20">VLOOKUP(A20,'Medical Examinations'!A19:J2354,{2,3,4,5,6,7,8,9},FALSE)</f>
        <v>36.954999999999998</v>
      </c>
      <c r="C20" s="20" t="str">
        <v>Obesity</v>
      </c>
      <c r="D20" s="20">
        <v>4.72</v>
      </c>
      <c r="E20" s="20" t="str">
        <v>Normal</v>
      </c>
      <c r="F20" s="20" t="str">
        <v>Yes</v>
      </c>
      <c r="G20" s="20" t="str">
        <v>No</v>
      </c>
      <c r="H20" s="20" t="str">
        <v>No</v>
      </c>
      <c r="I20" s="20">
        <v>1</v>
      </c>
      <c r="J20" s="20" t="s">
        <v>2381</v>
      </c>
      <c r="K20" s="21" cm="1">
        <f t="array" ref="K20:P20">VLOOKUP(A20,'Hospitalisation Details'!$A$1:K2362,{5,6,8,9,10,11},FALSE)</f>
        <v>23688</v>
      </c>
      <c r="L20" s="21" t="str">
        <v>58Years</v>
      </c>
      <c r="M20" s="22">
        <v>47496.49</v>
      </c>
      <c r="N20" s="20" t="str">
        <v>tier - 1</v>
      </c>
      <c r="O20" s="20" t="str">
        <v>tier - 3</v>
      </c>
      <c r="P20" s="20" t="str">
        <v>R1012</v>
      </c>
      <c r="Q20" s="20" t="str">
        <f>VLOOKUP(A20,'Customer Names'!$A$1:E2354,5,FALSE)</f>
        <v xml:space="preserve">Said Sr </v>
      </c>
    </row>
    <row r="21" spans="1:17" x14ac:dyDescent="0.35">
      <c r="A21" s="20" t="s">
        <v>2352</v>
      </c>
      <c r="B21" s="20" cm="1">
        <f t="array" ref="B21:I21">VLOOKUP(A21,'Medical Examinations'!A20:J2355,{2,3,4,5,6,7,8,9},FALSE)</f>
        <v>42.9</v>
      </c>
      <c r="C21" s="20" t="str">
        <v>Obesity</v>
      </c>
      <c r="D21" s="20">
        <v>11.41</v>
      </c>
      <c r="E21" s="20" t="str">
        <v>Diabetes</v>
      </c>
      <c r="F21" s="20" t="str">
        <v>No</v>
      </c>
      <c r="G21" s="20" t="str">
        <v>No</v>
      </c>
      <c r="H21" s="20" t="str">
        <v>No</v>
      </c>
      <c r="I21" s="20">
        <v>0</v>
      </c>
      <c r="J21" s="20" t="s">
        <v>2381</v>
      </c>
      <c r="K21" s="21" cm="1">
        <f t="array" ref="K21:P21">VLOOKUP(A21,'Hospitalisation Details'!$A$1:K2363,{5,6,8,9,10,11},FALSE)</f>
        <v>26203</v>
      </c>
      <c r="L21" s="21" t="str">
        <v>51Years</v>
      </c>
      <c r="M21" s="22">
        <v>47462.89</v>
      </c>
      <c r="N21" s="20" t="str">
        <v>tier - 1</v>
      </c>
      <c r="O21" s="20" t="str">
        <v>tier - 2</v>
      </c>
      <c r="P21" s="20" t="str">
        <v>R1013</v>
      </c>
      <c r="Q21" s="20" t="str">
        <f>VLOOKUP(A21,'Customer Names'!$A$1:E2355,5,FALSE)</f>
        <v>John</v>
      </c>
    </row>
    <row r="22" spans="1:17" x14ac:dyDescent="0.35">
      <c r="A22" s="20" t="s">
        <v>2351</v>
      </c>
      <c r="B22" s="20" cm="1">
        <f t="array" ref="B22:I22">VLOOKUP(A22,'Medical Examinations'!A21:J2356,{2,3,4,5,6,7,8,9},FALSE)</f>
        <v>36.299999999999997</v>
      </c>
      <c r="C22" s="20" t="str">
        <v>Obesity</v>
      </c>
      <c r="D22" s="20">
        <v>11.5</v>
      </c>
      <c r="E22" s="20" t="str">
        <v>Diabetes</v>
      </c>
      <c r="F22" s="20" t="str">
        <v>Yes</v>
      </c>
      <c r="G22" s="20" t="str">
        <v>No</v>
      </c>
      <c r="H22" s="20" t="str">
        <v>No</v>
      </c>
      <c r="I22" s="20">
        <v>2</v>
      </c>
      <c r="J22" s="20" t="s">
        <v>2381</v>
      </c>
      <c r="K22" s="21" cm="1">
        <f t="array" ref="K22:P22">VLOOKUP(A22,'Hospitalisation Details'!$A$1:K2364,{5,6,8,9,10,11},FALSE)</f>
        <v>22445</v>
      </c>
      <c r="L22" s="21" t="str">
        <v>61Years</v>
      </c>
      <c r="M22" s="22">
        <v>47403.88</v>
      </c>
      <c r="N22" s="20" t="str">
        <v>tier - 1</v>
      </c>
      <c r="O22" s="20" t="str">
        <v>tier - 3</v>
      </c>
      <c r="P22" s="20" t="str">
        <v>R1011</v>
      </c>
      <c r="Q22" s="20" t="str">
        <f>VLOOKUP(A22,'Customer Names'!$A$1:E2356,5,FALSE)</f>
        <v>Myles</v>
      </c>
    </row>
    <row r="23" spans="1:17" x14ac:dyDescent="0.35">
      <c r="A23" s="20" t="s">
        <v>2350</v>
      </c>
      <c r="B23" s="20" cm="1">
        <f t="array" ref="B23:I23">VLOOKUP(A23,'Medical Examinations'!A22:J2357,{2,3,4,5,6,7,8,9},FALSE)</f>
        <v>32.200000000000003</v>
      </c>
      <c r="C23" s="20" t="str">
        <v>Obesity</v>
      </c>
      <c r="D23" s="20">
        <v>6.22</v>
      </c>
      <c r="E23" s="20" t="str">
        <v>Prediabetes</v>
      </c>
      <c r="F23" s="20" t="str">
        <v>Yes</v>
      </c>
      <c r="G23" s="20" t="str">
        <v>No</v>
      </c>
      <c r="H23" s="20" t="str">
        <v>No</v>
      </c>
      <c r="I23" s="20">
        <v>2</v>
      </c>
      <c r="J23" s="20" t="s">
        <v>2381</v>
      </c>
      <c r="K23" s="21" cm="1">
        <f t="array" ref="K23:P23">VLOOKUP(A23,'Hospitalisation Details'!$A$1:K2365,{5,6,8,9,10,11},FALSE)</f>
        <v>21827</v>
      </c>
      <c r="L23" s="21" t="str">
        <v>63Years</v>
      </c>
      <c r="M23" s="22">
        <v>47305.31</v>
      </c>
      <c r="N23" s="20" t="str">
        <v>tier - 2</v>
      </c>
      <c r="O23" s="20" t="str">
        <v>tier - 1</v>
      </c>
      <c r="P23" s="20" t="str">
        <v>R1011</v>
      </c>
      <c r="Q23" s="20" t="str">
        <f>VLOOKUP(A23,'Customer Names'!$A$1:E2357,5,FALSE)</f>
        <v>Madelyn C</v>
      </c>
    </row>
    <row r="24" spans="1:17" x14ac:dyDescent="0.35">
      <c r="A24" s="20" t="s">
        <v>2349</v>
      </c>
      <c r="B24" s="20" cm="1">
        <f t="array" ref="B24:I24">VLOOKUP(A24,'Medical Examinations'!A23:J2358,{2,3,4,5,6,7,8,9},FALSE)</f>
        <v>31.3</v>
      </c>
      <c r="C24" s="20" t="str">
        <v>Obesity</v>
      </c>
      <c r="D24" s="20">
        <v>11.38</v>
      </c>
      <c r="E24" s="20" t="str">
        <v>Diabetes</v>
      </c>
      <c r="F24" s="20" t="str">
        <v>No</v>
      </c>
      <c r="G24" s="20" t="str">
        <v>No</v>
      </c>
      <c r="H24" s="20" t="str">
        <v>No</v>
      </c>
      <c r="I24" s="20">
        <v>3</v>
      </c>
      <c r="J24" s="20" t="s">
        <v>2381</v>
      </c>
      <c r="K24" s="21" cm="1">
        <f t="array" ref="K24:P24">VLOOKUP(A24,'Hospitalisation Details'!$A$1:K2366,{5,6,8,9,10,11},FALSE)</f>
        <v>21431</v>
      </c>
      <c r="L24" s="21" t="str">
        <v>64Years</v>
      </c>
      <c r="M24" s="22">
        <v>47291.06</v>
      </c>
      <c r="N24" s="20" t="str">
        <v>tier - 2</v>
      </c>
      <c r="O24" s="20" t="str">
        <v>tier - 1</v>
      </c>
      <c r="P24" s="20" t="str">
        <v>R1011</v>
      </c>
      <c r="Q24" s="20" t="str">
        <f>VLOOKUP(A24,'Customer Names'!$A$1:E2358,5,FALSE)</f>
        <v>Nicole</v>
      </c>
    </row>
    <row r="25" spans="1:17" x14ac:dyDescent="0.35">
      <c r="A25" s="20" t="s">
        <v>2348</v>
      </c>
      <c r="B25" s="20" cm="1">
        <f t="array" ref="B25:I25">VLOOKUP(A25,'Medical Examinations'!A24:J2359,{2,3,4,5,6,7,8,9},FALSE)</f>
        <v>41.8</v>
      </c>
      <c r="C25" s="20" t="str">
        <v>Obesity</v>
      </c>
      <c r="D25" s="20">
        <v>7.89</v>
      </c>
      <c r="E25" s="20" t="str">
        <v>Diabetes</v>
      </c>
      <c r="F25" s="20" t="str">
        <v>Yes</v>
      </c>
      <c r="G25" s="20" t="str">
        <v>No</v>
      </c>
      <c r="H25" s="20" t="str">
        <v>No</v>
      </c>
      <c r="I25" s="20">
        <v>2</v>
      </c>
      <c r="J25" s="20" t="s">
        <v>2381</v>
      </c>
      <c r="K25" s="21" cm="1">
        <f t="array" ref="K25:P25">VLOOKUP(A25,'Hospitalisation Details'!$A$1:K2367,{5,6,8,9,10,11},FALSE)</f>
        <v>25930</v>
      </c>
      <c r="L25" s="21" t="str">
        <v>52Years</v>
      </c>
      <c r="M25" s="22">
        <v>47269.85</v>
      </c>
      <c r="N25" s="20" t="str">
        <v>tier - 1</v>
      </c>
      <c r="O25" s="20" t="str">
        <v>tier - 2</v>
      </c>
      <c r="P25" s="20" t="str">
        <v>R1013</v>
      </c>
      <c r="Q25" s="20" t="str">
        <f>VLOOKUP(A25,'Customer Names'!$A$1:E2359,5,FALSE)</f>
        <v xml:space="preserve">Eric A </v>
      </c>
    </row>
    <row r="26" spans="1:17" x14ac:dyDescent="0.35">
      <c r="A26" s="20" t="s">
        <v>2347</v>
      </c>
      <c r="B26" s="20" cm="1">
        <f t="array" ref="B26:I26">VLOOKUP(A26,'Medical Examinations'!A25:J2360,{2,3,4,5,6,7,8,9},FALSE)</f>
        <v>35.090000000000003</v>
      </c>
      <c r="C26" s="20" t="str">
        <v>Obesity</v>
      </c>
      <c r="D26" s="20">
        <v>4.38</v>
      </c>
      <c r="E26" s="20" t="str">
        <v>Normal</v>
      </c>
      <c r="F26" s="20" t="str">
        <v>Yes</v>
      </c>
      <c r="G26" s="20" t="str">
        <v>No</v>
      </c>
      <c r="H26" s="20" t="str">
        <v>No</v>
      </c>
      <c r="I26" s="20">
        <v>2</v>
      </c>
      <c r="J26" s="20" t="s">
        <v>2381</v>
      </c>
      <c r="K26" s="21" cm="1">
        <f t="array" ref="K26:P26">VLOOKUP(A26,'Hospitalisation Details'!$A$1:K2368,{5,6,8,9,10,11},FALSE)</f>
        <v>21745</v>
      </c>
      <c r="L26" s="21" t="str">
        <v>63Years</v>
      </c>
      <c r="M26" s="22">
        <v>47055.53</v>
      </c>
      <c r="N26" s="20" t="str">
        <v>tier - 2</v>
      </c>
      <c r="O26" s="20" t="str">
        <v>tier - 1</v>
      </c>
      <c r="P26" s="20" t="str">
        <v>R1013</v>
      </c>
      <c r="Q26" s="20" t="str">
        <f>VLOOKUP(A26,'Customer Names'!$A$1:E2360,5,FALSE)</f>
        <v xml:space="preserve">Emiliano I </v>
      </c>
    </row>
    <row r="27" spans="1:17" x14ac:dyDescent="0.35">
      <c r="A27" s="20" t="s">
        <v>2346</v>
      </c>
      <c r="B27" s="20" cm="1">
        <f t="array" ref="B27:I27">VLOOKUP(A27,'Medical Examinations'!A26:J2361,{2,3,4,5,6,7,8,9},FALSE)</f>
        <v>33.880000000000003</v>
      </c>
      <c r="C27" s="20" t="str">
        <v>Obesity</v>
      </c>
      <c r="D27" s="20">
        <v>7.01</v>
      </c>
      <c r="E27" s="20" t="str">
        <v>Diabetes</v>
      </c>
      <c r="F27" s="20" t="str">
        <v>No</v>
      </c>
      <c r="G27" s="20" t="str">
        <v>No</v>
      </c>
      <c r="H27" s="20" t="str">
        <v>No</v>
      </c>
      <c r="I27" s="20">
        <v>3</v>
      </c>
      <c r="J27" s="20" t="s">
        <v>2381</v>
      </c>
      <c r="K27" s="21" cm="1">
        <f t="array" ref="K27:P27">VLOOKUP(A27,'Hospitalisation Details'!$A$1:K2369,{5,6,8,9,10,11},FALSE)</f>
        <v>21443</v>
      </c>
      <c r="L27" s="21" t="str">
        <v>64Years</v>
      </c>
      <c r="M27" s="22">
        <v>46889.26</v>
      </c>
      <c r="N27" s="20" t="str">
        <v>tier - 2</v>
      </c>
      <c r="O27" s="20" t="str">
        <v>tier - 3</v>
      </c>
      <c r="P27" s="20" t="str">
        <v>R1013</v>
      </c>
      <c r="Q27" s="20" t="str">
        <f>VLOOKUP(A27,'Customer Names'!$A$1:E2361,5,FALSE)</f>
        <v>Adam</v>
      </c>
    </row>
    <row r="28" spans="1:17" x14ac:dyDescent="0.35">
      <c r="A28" s="20" t="s">
        <v>2345</v>
      </c>
      <c r="B28" s="20" cm="1">
        <f t="array" ref="B28:I28">VLOOKUP(A28,'Medical Examinations'!A27:J2362,{2,3,4,5,6,7,8,9},FALSE)</f>
        <v>30.875</v>
      </c>
      <c r="C28" s="20" t="str">
        <v>Obesity</v>
      </c>
      <c r="D28" s="20">
        <v>11.88</v>
      </c>
      <c r="E28" s="20" t="str">
        <v>Diabetes</v>
      </c>
      <c r="F28" s="20" t="str">
        <v>No</v>
      </c>
      <c r="G28" s="20" t="str">
        <v>No</v>
      </c>
      <c r="H28" s="20" t="str">
        <v>No</v>
      </c>
      <c r="I28" s="20">
        <v>0</v>
      </c>
      <c r="J28" s="20" t="s">
        <v>2381</v>
      </c>
      <c r="K28" s="21" cm="1">
        <f t="array" ref="K28:P28">VLOOKUP(A28,'Hospitalisation Details'!$A$1:K2370,{5,6,8,9,10,11},FALSE)</f>
        <v>22237</v>
      </c>
      <c r="L28" s="21" t="str">
        <v>62Years</v>
      </c>
      <c r="M28" s="22">
        <v>46718.16</v>
      </c>
      <c r="N28" s="20" t="str">
        <v>tier - 1</v>
      </c>
      <c r="O28" s="20" t="str">
        <v>tier - 1</v>
      </c>
      <c r="P28" s="20" t="str">
        <v>R1012</v>
      </c>
      <c r="Q28" s="20" t="str">
        <f>VLOOKUP(A28,'Customer Names'!$A$1:E2362,5,FALSE)</f>
        <v>Zach</v>
      </c>
    </row>
    <row r="29" spans="1:17" x14ac:dyDescent="0.35">
      <c r="A29" s="20" t="s">
        <v>2344</v>
      </c>
      <c r="B29" s="20" cm="1">
        <f t="array" ref="B29:I29">VLOOKUP(A29,'Medical Examinations'!A28:J2363,{2,3,4,5,6,7,8,9},FALSE)</f>
        <v>36.86</v>
      </c>
      <c r="C29" s="20" t="str">
        <v>Obesity</v>
      </c>
      <c r="D29" s="20">
        <v>5.19</v>
      </c>
      <c r="E29" s="20" t="str">
        <v>Normal</v>
      </c>
      <c r="F29" s="20" t="str">
        <v>Yes</v>
      </c>
      <c r="G29" s="20" t="str">
        <v>No</v>
      </c>
      <c r="H29" s="20" t="str">
        <v>Yes</v>
      </c>
      <c r="I29" s="20">
        <v>1</v>
      </c>
      <c r="J29" s="20" t="s">
        <v>2381</v>
      </c>
      <c r="K29" s="21" cm="1">
        <f t="array" ref="K29:P29">VLOOKUP(A29,'Hospitalisation Details'!$A$1:K2371,{5,6,8,9,10,11},FALSE)</f>
        <v>25377</v>
      </c>
      <c r="L29" s="21" t="str">
        <v>53Years</v>
      </c>
      <c r="M29" s="22">
        <v>46661.440000000002</v>
      </c>
      <c r="N29" s="20" t="str">
        <v>tier - 1</v>
      </c>
      <c r="O29" s="20" t="str">
        <v>tier - 3</v>
      </c>
      <c r="P29" s="20" t="str">
        <v>R1012</v>
      </c>
      <c r="Q29" s="20" t="str">
        <f>VLOOKUP(A29,'Customer Names'!$A$1:E2363,5,FALSE)</f>
        <v xml:space="preserve">Stephanie W </v>
      </c>
    </row>
    <row r="30" spans="1:17" x14ac:dyDescent="0.35">
      <c r="A30" s="20" t="s">
        <v>2343</v>
      </c>
      <c r="B30" s="20" cm="1">
        <f t="array" ref="B30:I30">VLOOKUP(A30,'Medical Examinations'!A29:J2364,{2,3,4,5,6,7,8,9},FALSE)</f>
        <v>35.86</v>
      </c>
      <c r="C30" s="20" t="str">
        <v>Obesity</v>
      </c>
      <c r="D30" s="20">
        <v>6.74</v>
      </c>
      <c r="E30" s="20" t="str">
        <v>Diabetes</v>
      </c>
      <c r="F30" s="20" t="str">
        <v>Yes</v>
      </c>
      <c r="G30" s="20" t="str">
        <v>No</v>
      </c>
      <c r="H30" s="20" t="str">
        <v>No</v>
      </c>
      <c r="I30" s="20">
        <v>2</v>
      </c>
      <c r="J30" s="20" t="s">
        <v>2381</v>
      </c>
      <c r="K30" s="21" cm="1">
        <f t="array" ref="K30:P30">VLOOKUP(A30,'Hospitalisation Details'!$A$1:K2372,{5,6,8,9,10,11},FALSE)</f>
        <v>22501</v>
      </c>
      <c r="L30" s="21" t="str">
        <v>61Years</v>
      </c>
      <c r="M30" s="22">
        <v>46599.11</v>
      </c>
      <c r="N30" s="20" t="str">
        <v>tier - 1</v>
      </c>
      <c r="O30" s="20" t="str">
        <v>tier - 1</v>
      </c>
      <c r="P30" s="20" t="str">
        <v>R1013</v>
      </c>
      <c r="Q30" s="20" t="str">
        <f>VLOOKUP(A30,'Customer Names'!$A$1:E2364,5,FALSE)</f>
        <v>Stephen</v>
      </c>
    </row>
    <row r="31" spans="1:17" x14ac:dyDescent="0.35">
      <c r="A31" s="20" t="s">
        <v>2342</v>
      </c>
      <c r="B31" s="20" cm="1">
        <f t="array" ref="B31:I31">VLOOKUP(A31,'Medical Examinations'!A30:J2365,{2,3,4,5,6,7,8,9},FALSE)</f>
        <v>37.049999999999997</v>
      </c>
      <c r="C31" s="20" t="str">
        <v>Obesity</v>
      </c>
      <c r="D31" s="20">
        <v>8.44</v>
      </c>
      <c r="E31" s="20" t="str">
        <v>Diabetes</v>
      </c>
      <c r="F31" s="20" t="str">
        <v>No</v>
      </c>
      <c r="G31" s="20" t="str">
        <v>No</v>
      </c>
      <c r="H31" s="20" t="str">
        <v>No</v>
      </c>
      <c r="I31" s="20">
        <v>0</v>
      </c>
      <c r="J31" s="20" t="s">
        <v>2381</v>
      </c>
      <c r="K31" s="21" cm="1">
        <f t="array" ref="K31:P31">VLOOKUP(A31,'Hospitalisation Details'!$A$1:K2373,{5,6,8,9,10,11},FALSE)</f>
        <v>26273</v>
      </c>
      <c r="L31" s="21" t="str">
        <v>51Years</v>
      </c>
      <c r="M31" s="22">
        <v>46255.11</v>
      </c>
      <c r="N31" s="20" t="str">
        <v>tier - 1</v>
      </c>
      <c r="O31" s="20" t="str">
        <v>tier - 3</v>
      </c>
      <c r="P31" s="20" t="str">
        <v>R1024</v>
      </c>
      <c r="Q31" s="20" t="str">
        <f>VLOOKUP(A31,'Customer Names'!$A$1:E2365,5,FALSE)</f>
        <v>Natalie</v>
      </c>
    </row>
    <row r="32" spans="1:17" x14ac:dyDescent="0.35">
      <c r="A32" s="20" t="s">
        <v>2341</v>
      </c>
      <c r="B32" s="20" cm="1">
        <f t="array" ref="B32:I32">VLOOKUP(A32,'Medical Examinations'!A31:J2366,{2,3,4,5,6,7,8,9},FALSE)</f>
        <v>43.89</v>
      </c>
      <c r="C32" s="20" t="str">
        <v>Obesity</v>
      </c>
      <c r="D32" s="20">
        <v>8.7100000000000009</v>
      </c>
      <c r="E32" s="20" t="str">
        <v>Diabetes</v>
      </c>
      <c r="F32" s="20" t="str">
        <v>No</v>
      </c>
      <c r="G32" s="20" t="str">
        <v>No</v>
      </c>
      <c r="H32" s="20" t="str">
        <v>No</v>
      </c>
      <c r="I32" s="20">
        <v>0</v>
      </c>
      <c r="J32" s="20" t="s">
        <v>2381</v>
      </c>
      <c r="K32" s="21" cm="1">
        <f t="array" ref="K32:P32">VLOOKUP(A32,'Hospitalisation Details'!$A$1:K2374,{5,6,8,9,10,11},FALSE)</f>
        <v>28719</v>
      </c>
      <c r="L32" s="21" t="str">
        <v>44Years</v>
      </c>
      <c r="M32" s="22">
        <v>46200.99</v>
      </c>
      <c r="N32" s="20" t="str">
        <v>tier - 1</v>
      </c>
      <c r="O32" s="20" t="str">
        <v>tier - 1</v>
      </c>
      <c r="P32" s="20" t="str">
        <v>R1013</v>
      </c>
      <c r="Q32" s="20" t="str">
        <f>VLOOKUP(A32,'Customer Names'!$A$1:E2366,5,FALSE)</f>
        <v xml:space="preserve">Nicole J </v>
      </c>
    </row>
    <row r="33" spans="1:17" x14ac:dyDescent="0.35">
      <c r="A33" s="20" t="s">
        <v>2340</v>
      </c>
      <c r="B33" s="20" cm="1">
        <f t="array" ref="B33:I33">VLOOKUP(A33,'Medical Examinations'!A32:J2367,{2,3,4,5,6,7,8,9},FALSE)</f>
        <v>42.35</v>
      </c>
      <c r="C33" s="20" t="str">
        <v>Obesity</v>
      </c>
      <c r="D33" s="20">
        <v>5.08</v>
      </c>
      <c r="E33" s="20" t="str">
        <v>Normal</v>
      </c>
      <c r="F33" s="20" t="str">
        <v>Yes</v>
      </c>
      <c r="G33" s="20" t="str">
        <v>No</v>
      </c>
      <c r="H33" s="20" t="str">
        <v>No</v>
      </c>
      <c r="I33" s="20">
        <v>0</v>
      </c>
      <c r="J33" s="20" t="s">
        <v>2381</v>
      </c>
      <c r="K33" s="21" cm="1">
        <f t="array" ref="K33:P33">VLOOKUP(A33,'Hospitalisation Details'!$A$1:K2375,{5,6,8,9,10,11},FALSE)</f>
        <v>28096</v>
      </c>
      <c r="L33" s="21" t="str">
        <v>46Years</v>
      </c>
      <c r="M33" s="22">
        <v>46151.12</v>
      </c>
      <c r="N33" s="20" t="str">
        <v>tier - 1</v>
      </c>
      <c r="O33" s="20" t="str">
        <v>tier - 3</v>
      </c>
      <c r="P33" s="20" t="str">
        <v>R1013</v>
      </c>
      <c r="Q33" s="20" t="str">
        <f>VLOOKUP(A33,'Customer Names'!$A$1:E2367,5,FALSE)</f>
        <v>Jefferson D</v>
      </c>
    </row>
    <row r="34" spans="1:17" x14ac:dyDescent="0.35">
      <c r="A34" s="20" t="s">
        <v>2339</v>
      </c>
      <c r="B34" s="20" cm="1">
        <f t="array" ref="B34:I34">VLOOKUP(A34,'Medical Examinations'!A33:J2368,{2,3,4,5,6,7,8,9},FALSE)</f>
        <v>31.35</v>
      </c>
      <c r="C34" s="20" t="str">
        <v>Obesity</v>
      </c>
      <c r="D34" s="20">
        <v>6.86</v>
      </c>
      <c r="E34" s="20" t="str">
        <v>Diabetes</v>
      </c>
      <c r="F34" s="20" t="str">
        <v>No</v>
      </c>
      <c r="G34" s="20" t="str">
        <v>No</v>
      </c>
      <c r="H34" s="20" t="str">
        <v>No</v>
      </c>
      <c r="I34" s="20">
        <v>0</v>
      </c>
      <c r="J34" s="20" t="s">
        <v>2381</v>
      </c>
      <c r="K34" s="21" cm="1">
        <f t="array" ref="K34:P34">VLOOKUP(A34,'Hospitalisation Details'!$A$1:K2376,{5,6,8,9,10,11},FALSE)</f>
        <v>22984</v>
      </c>
      <c r="L34" s="21" t="str">
        <v>60Years</v>
      </c>
      <c r="M34" s="22">
        <v>46130.53</v>
      </c>
      <c r="N34" s="20" t="str">
        <v>tier - 1</v>
      </c>
      <c r="O34" s="20" t="str">
        <v>tier - 1</v>
      </c>
      <c r="P34" s="20" t="str">
        <v>R1012</v>
      </c>
      <c r="Q34" s="20" t="str">
        <f>VLOOKUP(A34,'Customer Names'!$A$1:E2368,5,FALSE)</f>
        <v xml:space="preserve">Brendan D </v>
      </c>
    </row>
    <row r="35" spans="1:17" x14ac:dyDescent="0.35">
      <c r="A35" s="20" t="s">
        <v>2338</v>
      </c>
      <c r="B35" s="20" cm="1">
        <f t="array" ref="B35:I35">VLOOKUP(A35,'Medical Examinations'!A34:J2369,{2,3,4,5,6,7,8,9},FALSE)</f>
        <v>47.6</v>
      </c>
      <c r="C35" s="20" t="str">
        <v>Obesity</v>
      </c>
      <c r="D35" s="20">
        <v>5.95</v>
      </c>
      <c r="E35" s="20" t="str">
        <v>Prediabetes</v>
      </c>
      <c r="F35" s="20" t="str">
        <v>Yes</v>
      </c>
      <c r="G35" s="20" t="str">
        <v>No</v>
      </c>
      <c r="H35" s="20" t="str">
        <v>No</v>
      </c>
      <c r="I35" s="20">
        <v>0</v>
      </c>
      <c r="J35" s="20" t="s">
        <v>2381</v>
      </c>
      <c r="K35" s="21" cm="1">
        <f t="array" ref="K35:P35">VLOOKUP(A35,'Hospitalisation Details'!$A$1:K2377,{5,6,8,9,10,11},FALSE)</f>
        <v>31320</v>
      </c>
      <c r="L35" s="21" t="str">
        <v>37Years</v>
      </c>
      <c r="M35" s="22">
        <v>46113.51</v>
      </c>
      <c r="N35" s="20" t="str">
        <v>tier - 2</v>
      </c>
      <c r="O35" s="20" t="str">
        <v>tier - 3</v>
      </c>
      <c r="P35" s="20" t="str">
        <v>R1011</v>
      </c>
      <c r="Q35" s="20" t="str">
        <f>VLOOKUP(A35,'Customer Names'!$A$1:E2369,5,FALSE)</f>
        <v>Courtney</v>
      </c>
    </row>
    <row r="36" spans="1:17" x14ac:dyDescent="0.35">
      <c r="A36" s="20" t="s">
        <v>2337</v>
      </c>
      <c r="B36" s="20" cm="1">
        <f t="array" ref="B36:I36">VLOOKUP(A36,'Medical Examinations'!A35:J2370,{2,3,4,5,6,7,8,9},FALSE)</f>
        <v>46.2</v>
      </c>
      <c r="C36" s="20" t="str">
        <v>Obesity</v>
      </c>
      <c r="D36" s="20">
        <v>6.09</v>
      </c>
      <c r="E36" s="20" t="str">
        <v>Prediabetes</v>
      </c>
      <c r="F36" s="20" t="str">
        <v>No</v>
      </c>
      <c r="G36" s="20" t="str">
        <v>No</v>
      </c>
      <c r="H36" s="20" t="str">
        <v>Yes</v>
      </c>
      <c r="I36" s="20">
        <v>1</v>
      </c>
      <c r="J36" s="20" t="s">
        <v>2381</v>
      </c>
      <c r="K36" s="21" cm="1">
        <f t="array" ref="K36:P36">VLOOKUP(A36,'Hospitalisation Details'!$A$1:K2378,{5,6,8,9,10,11},FALSE)</f>
        <v>29079</v>
      </c>
      <c r="L36" s="21" t="str">
        <v>43Years</v>
      </c>
      <c r="M36" s="22">
        <v>45863.21</v>
      </c>
      <c r="N36" s="20" t="str">
        <v>tier - 2</v>
      </c>
      <c r="O36" s="20" t="str">
        <v>tier - 1</v>
      </c>
      <c r="P36" s="20" t="str">
        <v>R1013</v>
      </c>
      <c r="Q36" s="20" t="str">
        <f>VLOOKUP(A36,'Customer Names'!$A$1:E2370,5,FALSE)</f>
        <v xml:space="preserve">Sydney L </v>
      </c>
    </row>
    <row r="37" spans="1:17" x14ac:dyDescent="0.35">
      <c r="A37" s="20" t="s">
        <v>2336</v>
      </c>
      <c r="B37" s="20" cm="1">
        <f t="array" ref="B37:I37">VLOOKUP(A37,'Medical Examinations'!A36:J2371,{2,3,4,5,6,7,8,9},FALSE)</f>
        <v>32.015000000000001</v>
      </c>
      <c r="C37" s="20" t="str">
        <v>Obesity</v>
      </c>
      <c r="D37" s="20">
        <v>11.75</v>
      </c>
      <c r="E37" s="20" t="str">
        <v>Diabetes</v>
      </c>
      <c r="F37" s="20" t="str">
        <v>No</v>
      </c>
      <c r="G37" s="20" t="str">
        <v>No</v>
      </c>
      <c r="H37" s="20" t="str">
        <v>No</v>
      </c>
      <c r="I37" s="20">
        <v>0</v>
      </c>
      <c r="J37" s="20" t="s">
        <v>2381</v>
      </c>
      <c r="K37" s="21" cm="1">
        <f t="array" ref="K37:P37">VLOOKUP(A37,'Hospitalisation Details'!$A$1:K2379,{5,6,8,9,10,11},FALSE)</f>
        <v>22271</v>
      </c>
      <c r="L37" s="21" t="str">
        <v>62Years</v>
      </c>
      <c r="M37" s="22">
        <v>45710.21</v>
      </c>
      <c r="N37" s="20" t="str">
        <v>tier - 2</v>
      </c>
      <c r="O37" s="20" t="str">
        <v>tier - 2</v>
      </c>
      <c r="P37" s="20" t="str">
        <v>R1016</v>
      </c>
      <c r="Q37" s="20" t="str">
        <f>VLOOKUP(A37,'Customer Names'!$A$1:E2371,5,FALSE)</f>
        <v>Julien</v>
      </c>
    </row>
    <row r="38" spans="1:17" x14ac:dyDescent="0.35">
      <c r="A38" s="20" t="s">
        <v>2335</v>
      </c>
      <c r="B38" s="20" cm="1">
        <f t="array" ref="B38:I38">VLOOKUP(A38,'Medical Examinations'!A37:J2372,{2,3,4,5,6,7,8,9},FALSE)</f>
        <v>40.564999999999998</v>
      </c>
      <c r="C38" s="20" t="str">
        <v>Obesity</v>
      </c>
      <c r="D38" s="20">
        <v>7.37</v>
      </c>
      <c r="E38" s="20" t="str">
        <v>Diabetes</v>
      </c>
      <c r="F38" s="20" t="str">
        <v>No</v>
      </c>
      <c r="G38" s="20" t="str">
        <v>No</v>
      </c>
      <c r="H38" s="20" t="str">
        <v>No</v>
      </c>
      <c r="I38" s="20">
        <v>0</v>
      </c>
      <c r="J38" s="20" t="s">
        <v>2381</v>
      </c>
      <c r="K38" s="21" cm="1">
        <f t="array" ref="K38:P38">VLOOKUP(A38,'Hospitalisation Details'!$A$1:K2380,{5,6,8,9,10,11},FALSE)</f>
        <v>27250</v>
      </c>
      <c r="L38" s="21" t="str">
        <v>48Years</v>
      </c>
      <c r="M38" s="22">
        <v>45702.02</v>
      </c>
      <c r="N38" s="20" t="str">
        <v>tier - 2</v>
      </c>
      <c r="O38" s="20" t="str">
        <v>tier - 2</v>
      </c>
      <c r="P38" s="20" t="str">
        <v>R1012</v>
      </c>
      <c r="Q38" s="20" t="str">
        <f>VLOOKUP(A38,'Customer Names'!$A$1:E2372,5,FALSE)</f>
        <v>Ryan M</v>
      </c>
    </row>
    <row r="39" spans="1:17" x14ac:dyDescent="0.35">
      <c r="A39" s="20" t="s">
        <v>2334</v>
      </c>
      <c r="B39" s="20" cm="1">
        <f t="array" ref="B39:I39">VLOOKUP(A39,'Medical Examinations'!A38:J2373,{2,3,4,5,6,7,8,9},FALSE)</f>
        <v>32.450000000000003</v>
      </c>
      <c r="C39" s="20" t="str">
        <v>Obesity</v>
      </c>
      <c r="D39" s="20">
        <v>11.91</v>
      </c>
      <c r="E39" s="20" t="str">
        <v>Diabetes</v>
      </c>
      <c r="F39" s="20" t="str">
        <v>No</v>
      </c>
      <c r="G39" s="20" t="str">
        <v>No</v>
      </c>
      <c r="H39" s="20" t="str">
        <v>No</v>
      </c>
      <c r="I39" s="20">
        <v>0</v>
      </c>
      <c r="J39" s="20" t="s">
        <v>2381</v>
      </c>
      <c r="K39" s="21" cm="1">
        <f t="array" ref="K39:P39">VLOOKUP(A39,'Hospitalisation Details'!$A$1:K2381,{5,6,8,9,10,11},FALSE)</f>
        <v>22997</v>
      </c>
      <c r="L39" s="21" t="str">
        <v>60Years</v>
      </c>
      <c r="M39" s="22">
        <v>45008.959999999999</v>
      </c>
      <c r="N39" s="20" t="str">
        <v>tier - 2</v>
      </c>
      <c r="O39" s="20" t="str">
        <v>tier - 2</v>
      </c>
      <c r="P39" s="20" t="str">
        <v>R1013</v>
      </c>
      <c r="Q39" s="20" t="str">
        <f>VLOOKUP(A39,'Customer Names'!$A$1:E2373,5,FALSE)</f>
        <v xml:space="preserve">Anna H </v>
      </c>
    </row>
    <row r="40" spans="1:17" x14ac:dyDescent="0.35">
      <c r="A40" s="20" t="s">
        <v>2333</v>
      </c>
      <c r="B40" s="20" cm="1">
        <f t="array" ref="B40:I40">VLOOKUP(A40,'Medical Examinations'!A39:J2374,{2,3,4,5,6,7,8,9},FALSE)</f>
        <v>34.96</v>
      </c>
      <c r="C40" s="20" t="str">
        <v>Obesity</v>
      </c>
      <c r="D40" s="20">
        <v>6.52</v>
      </c>
      <c r="E40" s="20" t="str">
        <v>Diabetes</v>
      </c>
      <c r="F40" s="20" t="str">
        <v>No</v>
      </c>
      <c r="G40" s="20" t="str">
        <v>No</v>
      </c>
      <c r="H40" s="20" t="str">
        <v>No</v>
      </c>
      <c r="I40" s="20">
        <v>0</v>
      </c>
      <c r="J40" s="20" t="s">
        <v>2381</v>
      </c>
      <c r="K40" s="21" cm="1">
        <f t="array" ref="K40:P40">VLOOKUP(A40,'Hospitalisation Details'!$A$1:K2382,{5,6,8,9,10,11},FALSE)</f>
        <v>26158</v>
      </c>
      <c r="L40" s="21" t="str">
        <v>51Years</v>
      </c>
      <c r="M40" s="22">
        <v>44641.2</v>
      </c>
      <c r="N40" s="20" t="str">
        <v>tier - 2</v>
      </c>
      <c r="O40" s="20" t="str">
        <v>tier - 3</v>
      </c>
      <c r="P40" s="20" t="str">
        <v>R1024</v>
      </c>
      <c r="Q40" s="20" t="str">
        <f>VLOOKUP(A40,'Customer Names'!$A$1:E2374,5,FALSE)</f>
        <v>Samantha</v>
      </c>
    </row>
    <row r="41" spans="1:17" x14ac:dyDescent="0.35">
      <c r="A41" s="20" t="s">
        <v>2332</v>
      </c>
      <c r="B41" s="20" cm="1">
        <f t="array" ref="B41:I41">VLOOKUP(A41,'Medical Examinations'!A40:J2375,{2,3,4,5,6,7,8,9},FALSE)</f>
        <v>35.5</v>
      </c>
      <c r="C41" s="20" t="str">
        <v>Obesity</v>
      </c>
      <c r="D41" s="20">
        <v>5.14</v>
      </c>
      <c r="E41" s="20" t="str">
        <v>Normal</v>
      </c>
      <c r="F41" s="20" t="str">
        <v>No</v>
      </c>
      <c r="G41" s="20" t="str">
        <v>No</v>
      </c>
      <c r="H41" s="20" t="str">
        <v>Yes</v>
      </c>
      <c r="I41" s="20">
        <v>1</v>
      </c>
      <c r="J41" s="20" t="s">
        <v>2381</v>
      </c>
      <c r="K41" s="21" cm="1">
        <f t="array" ref="K41:P41">VLOOKUP(A41,'Hospitalisation Details'!$A$1:K2383,{5,6,8,9,10,11},FALSE)</f>
        <v>34253</v>
      </c>
      <c r="L41" s="21" t="str">
        <v>29Years</v>
      </c>
      <c r="M41" s="22">
        <v>44585.46</v>
      </c>
      <c r="N41" s="20" t="str">
        <v>tier - 2</v>
      </c>
      <c r="O41" s="20" t="str">
        <v>tier - 2</v>
      </c>
      <c r="P41" s="20" t="str">
        <v>R1011</v>
      </c>
      <c r="Q41" s="20" t="str">
        <f>VLOOKUP(A41,'Customer Names'!$A$1:E2375,5,FALSE)</f>
        <v>Robert</v>
      </c>
    </row>
    <row r="42" spans="1:17" x14ac:dyDescent="0.35">
      <c r="A42" s="20" t="s">
        <v>2331</v>
      </c>
      <c r="B42" s="20" cm="1">
        <f t="array" ref="B42:I42">VLOOKUP(A42,'Medical Examinations'!A41:J2376,{2,3,4,5,6,7,8,9},FALSE)</f>
        <v>52.58</v>
      </c>
      <c r="C42" s="20" t="str">
        <v>Obesity</v>
      </c>
      <c r="D42" s="20">
        <v>4.1900000000000004</v>
      </c>
      <c r="E42" s="20" t="str">
        <v>Normal</v>
      </c>
      <c r="F42" s="20" t="str">
        <v>No</v>
      </c>
      <c r="G42" s="20" t="str">
        <v>yes</v>
      </c>
      <c r="H42" s="20" t="str">
        <v>No</v>
      </c>
      <c r="I42" s="20">
        <v>1</v>
      </c>
      <c r="J42" s="20" t="s">
        <v>2381</v>
      </c>
      <c r="K42" s="21" cm="1">
        <f t="array" ref="K42:P42">VLOOKUP(A42,'Hospitalisation Details'!$A$1:K2384,{5,6,8,9,10,11},FALSE)</f>
        <v>36740</v>
      </c>
      <c r="L42" s="21" t="str">
        <v>22Years</v>
      </c>
      <c r="M42" s="22">
        <v>44501.4</v>
      </c>
      <c r="N42" s="20" t="str">
        <v>tier - 2</v>
      </c>
      <c r="O42" s="20" t="str">
        <v>tier - 3</v>
      </c>
      <c r="P42" s="20" t="str">
        <v>R1013</v>
      </c>
      <c r="Q42" s="20" t="str">
        <f>VLOOKUP(A42,'Customer Names'!$A$1:E2376,5,FALSE)</f>
        <v xml:space="preserve">James R </v>
      </c>
    </row>
    <row r="43" spans="1:17" x14ac:dyDescent="0.35">
      <c r="A43" s="20" t="s">
        <v>2330</v>
      </c>
      <c r="B43" s="20" cm="1">
        <f t="array" ref="B43:I43">VLOOKUP(A43,'Medical Examinations'!A42:J2377,{2,3,4,5,6,7,8,9},FALSE)</f>
        <v>35.200000000000003</v>
      </c>
      <c r="C43" s="20" t="str">
        <v>Obesity</v>
      </c>
      <c r="D43" s="20">
        <v>11.68</v>
      </c>
      <c r="E43" s="20" t="str">
        <v>Diabetes</v>
      </c>
      <c r="F43" s="20" t="str">
        <v>Yes</v>
      </c>
      <c r="G43" s="20" t="str">
        <v>No</v>
      </c>
      <c r="H43" s="20" t="str">
        <v>No</v>
      </c>
      <c r="I43" s="20">
        <v>0</v>
      </c>
      <c r="J43" s="20" t="s">
        <v>2381</v>
      </c>
      <c r="K43" s="21" cm="1">
        <f t="array" ref="K43:P43">VLOOKUP(A43,'Hospitalisation Details'!$A$1:K2385,{5,6,8,9,10,11},FALSE)</f>
        <v>24729</v>
      </c>
      <c r="L43" s="21" t="str">
        <v>55Years</v>
      </c>
      <c r="M43" s="22">
        <v>44423.8</v>
      </c>
      <c r="N43" s="20" t="str">
        <v>tier - 2</v>
      </c>
      <c r="O43" s="20" t="str">
        <v>tier - 3</v>
      </c>
      <c r="P43" s="20" t="str">
        <v>R1013</v>
      </c>
      <c r="Q43" s="20" t="str">
        <f>VLOOKUP(A43,'Customer Names'!$A$1:E2377,5,FALSE)</f>
        <v>Roseann</v>
      </c>
    </row>
    <row r="44" spans="1:17" x14ac:dyDescent="0.35">
      <c r="A44" s="20" t="s">
        <v>2329</v>
      </c>
      <c r="B44" s="20" cm="1">
        <f t="array" ref="B44:I44">VLOOKUP(A44,'Medical Examinations'!A43:J2378,{2,3,4,5,6,7,8,9},FALSE)</f>
        <v>38.06</v>
      </c>
      <c r="C44" s="20" t="str">
        <v>Obesity</v>
      </c>
      <c r="D44" s="20">
        <v>6.98</v>
      </c>
      <c r="E44" s="20" t="str">
        <v>Diabetes</v>
      </c>
      <c r="F44" s="20" t="str">
        <v>No</v>
      </c>
      <c r="G44" s="20" t="str">
        <v>No</v>
      </c>
      <c r="H44" s="20" t="str">
        <v>No</v>
      </c>
      <c r="I44" s="20">
        <v>0</v>
      </c>
      <c r="J44" s="20" t="s">
        <v>2381</v>
      </c>
      <c r="K44" s="21" cm="1">
        <f t="array" ref="K44:P44">VLOOKUP(A44,'Hospitalisation Details'!$A$1:K2386,{5,6,8,9,10,11},FALSE)</f>
        <v>26235</v>
      </c>
      <c r="L44" s="21" t="str">
        <v>51Years</v>
      </c>
      <c r="M44" s="22">
        <v>44400.41</v>
      </c>
      <c r="N44" s="20" t="str">
        <v>tier - 2</v>
      </c>
      <c r="O44" s="20" t="str">
        <v>tier - 2</v>
      </c>
      <c r="P44" s="20" t="str">
        <v>R1013</v>
      </c>
      <c r="Q44" s="20" t="str">
        <f>VLOOKUP(A44,'Customer Names'!$A$1:E2378,5,FALSE)</f>
        <v>Nicole</v>
      </c>
    </row>
    <row r="45" spans="1:17" x14ac:dyDescent="0.35">
      <c r="A45" s="20" t="s">
        <v>2328</v>
      </c>
      <c r="B45" s="20" cm="1">
        <f t="array" ref="B45:I45">VLOOKUP(A45,'Medical Examinations'!A44:J2379,{2,3,4,5,6,7,8,9},FALSE)</f>
        <v>34.21</v>
      </c>
      <c r="C45" s="20" t="str">
        <v>Obesity</v>
      </c>
      <c r="D45" s="20">
        <v>8.34</v>
      </c>
      <c r="E45" s="20" t="str">
        <v>Diabetes</v>
      </c>
      <c r="F45" s="20" t="str">
        <v>No</v>
      </c>
      <c r="G45" s="20" t="str">
        <v>No</v>
      </c>
      <c r="H45" s="20" t="str">
        <v>No</v>
      </c>
      <c r="I45" s="20">
        <v>0</v>
      </c>
      <c r="J45" s="20" t="s">
        <v>2381</v>
      </c>
      <c r="K45" s="21" cm="1">
        <f t="array" ref="K45:P45">VLOOKUP(A45,'Hospitalisation Details'!$A$1:K2387,{5,6,8,9,10,11},FALSE)</f>
        <v>25166</v>
      </c>
      <c r="L45" s="21" t="str">
        <v>54Years</v>
      </c>
      <c r="M45" s="22">
        <v>44260.75</v>
      </c>
      <c r="N45" s="20" t="str">
        <v>tier - 2</v>
      </c>
      <c r="O45" s="20" t="str">
        <v>tier - 1</v>
      </c>
      <c r="P45" s="20" t="str">
        <v>R1013</v>
      </c>
      <c r="Q45" s="20" t="str">
        <f>VLOOKUP(A45,'Customer Names'!$A$1:E2379,5,FALSE)</f>
        <v>Spencer</v>
      </c>
    </row>
    <row r="46" spans="1:17" x14ac:dyDescent="0.35">
      <c r="A46" s="20" t="s">
        <v>2327</v>
      </c>
      <c r="B46" s="20" cm="1">
        <f t="array" ref="B46:I46">VLOOKUP(A46,'Medical Examinations'!A45:J2380,{2,3,4,5,6,7,8,9},FALSE)</f>
        <v>38.94</v>
      </c>
      <c r="C46" s="20" t="str">
        <v>Obesity</v>
      </c>
      <c r="D46" s="20">
        <v>8.49</v>
      </c>
      <c r="E46" s="20" t="str">
        <v>Diabetes</v>
      </c>
      <c r="F46" s="20" t="str">
        <v>Yes</v>
      </c>
      <c r="G46" s="20" t="str">
        <v>No</v>
      </c>
      <c r="H46" s="20" t="str">
        <v>No</v>
      </c>
      <c r="I46" s="20">
        <v>1</v>
      </c>
      <c r="J46" s="20" t="s">
        <v>2381</v>
      </c>
      <c r="K46" s="21" cm="1">
        <f t="array" ref="K46:P46">VLOOKUP(A46,'Hospitalisation Details'!$A$1:K2388,{5,6,8,9,10,11},FALSE)</f>
        <v>27546</v>
      </c>
      <c r="L46" s="21" t="str">
        <v>48Years</v>
      </c>
      <c r="M46" s="22">
        <v>44202.65</v>
      </c>
      <c r="N46" s="20" t="str">
        <v>tier - 2</v>
      </c>
      <c r="O46" s="20" t="str">
        <v>tier - 2</v>
      </c>
      <c r="P46" s="20" t="str">
        <v>R1013</v>
      </c>
      <c r="Q46" s="20" t="str">
        <f>VLOOKUP(A46,'Customer Names'!$A$1:E2380,5,FALSE)</f>
        <v>Eric W</v>
      </c>
    </row>
    <row r="47" spans="1:17" x14ac:dyDescent="0.35">
      <c r="A47" s="20" t="s">
        <v>2326</v>
      </c>
      <c r="B47" s="20" cm="1">
        <f t="array" ref="B47:I47">VLOOKUP(A47,'Medical Examinations'!A46:J2381,{2,3,4,5,6,7,8,9},FALSE)</f>
        <v>30.21</v>
      </c>
      <c r="C47" s="20" t="str">
        <v>Obesity</v>
      </c>
      <c r="D47" s="20">
        <v>5.34</v>
      </c>
      <c r="E47" s="20" t="str">
        <v>Normal</v>
      </c>
      <c r="F47" s="20" t="str">
        <v>Yes</v>
      </c>
      <c r="G47" s="20" t="str">
        <v>No</v>
      </c>
      <c r="H47" s="20" t="str">
        <v>No</v>
      </c>
      <c r="I47" s="20">
        <v>1</v>
      </c>
      <c r="J47" s="20" t="s">
        <v>2381</v>
      </c>
      <c r="K47" s="21" cm="1">
        <f t="array" ref="K47:P47">VLOOKUP(A47,'Hospitalisation Details'!$A$1:K2389,{5,6,8,9,10,11},FALSE)</f>
        <v>32340</v>
      </c>
      <c r="L47" s="21" t="str">
        <v>34Years</v>
      </c>
      <c r="M47" s="22">
        <v>43943.88</v>
      </c>
      <c r="N47" s="20" t="str">
        <v>tier - 2</v>
      </c>
      <c r="O47" s="20" t="str">
        <v>tier - 1</v>
      </c>
      <c r="P47" s="20" t="str">
        <v>R1012</v>
      </c>
      <c r="Q47" s="20" t="str">
        <f>VLOOKUP(A47,'Customer Names'!$A$1:E2381,5,FALSE)</f>
        <v>Brianna L</v>
      </c>
    </row>
    <row r="48" spans="1:17" x14ac:dyDescent="0.35">
      <c r="A48" s="20" t="s">
        <v>2325</v>
      </c>
      <c r="B48" s="20" cm="1">
        <f t="array" ref="B48:I48">VLOOKUP(A48,'Medical Examinations'!A47:J2382,{2,3,4,5,6,7,8,9},FALSE)</f>
        <v>33.630000000000003</v>
      </c>
      <c r="C48" s="20" t="str">
        <v>Obesity</v>
      </c>
      <c r="D48" s="20">
        <v>4.43</v>
      </c>
      <c r="E48" s="20" t="str">
        <v>Normal</v>
      </c>
      <c r="F48" s="20" t="str">
        <v>Yes</v>
      </c>
      <c r="G48" s="20" t="str">
        <v>No</v>
      </c>
      <c r="H48" s="20" t="str">
        <v>No</v>
      </c>
      <c r="I48" s="20">
        <v>2</v>
      </c>
      <c r="J48" s="20" t="s">
        <v>2381</v>
      </c>
      <c r="K48" s="21" cm="1">
        <f t="array" ref="K48:P48">VLOOKUP(A48,'Hospitalisation Details'!$A$1:K2390,{5,6,8,9,10,11},FALSE)</f>
        <v>24385</v>
      </c>
      <c r="L48" s="21" t="str">
        <v>56Years</v>
      </c>
      <c r="M48" s="22">
        <v>43921.18</v>
      </c>
      <c r="N48" s="20" t="str">
        <v>tier - 2</v>
      </c>
      <c r="O48" s="20" t="str">
        <v>tier - 2</v>
      </c>
      <c r="P48" s="20" t="str">
        <v>R1012</v>
      </c>
      <c r="Q48" s="20" t="str">
        <f>VLOOKUP(A48,'Customer Names'!$A$1:E2382,5,FALSE)</f>
        <v xml:space="preserve">Thomas J </v>
      </c>
    </row>
    <row r="49" spans="1:17" x14ac:dyDescent="0.35">
      <c r="A49" s="20" t="s">
        <v>2324</v>
      </c>
      <c r="B49" s="20" cm="1">
        <f t="array" ref="B49:I49">VLOOKUP(A49,'Medical Examinations'!A48:J2383,{2,3,4,5,6,7,8,9},FALSE)</f>
        <v>40.369999999999997</v>
      </c>
      <c r="C49" s="20" t="str">
        <v>Obesity</v>
      </c>
      <c r="D49" s="20">
        <v>4.47</v>
      </c>
      <c r="E49" s="20" t="str">
        <v>Normal</v>
      </c>
      <c r="F49" s="20" t="str">
        <v>No</v>
      </c>
      <c r="G49" s="20" t="str">
        <v>No</v>
      </c>
      <c r="H49" s="20" t="str">
        <v>No</v>
      </c>
      <c r="I49" s="20">
        <v>0</v>
      </c>
      <c r="J49" s="20" t="s">
        <v>2381</v>
      </c>
      <c r="K49" s="21" cm="1">
        <f t="array" ref="K49:P49">VLOOKUP(A49,'Hospitalisation Details'!$A$1:K2391,{5,6,8,9,10,11},FALSE)</f>
        <v>29535</v>
      </c>
      <c r="L49" s="21" t="str">
        <v>42Years</v>
      </c>
      <c r="M49" s="22">
        <v>43896.38</v>
      </c>
      <c r="N49" s="20" t="str">
        <v>tier - 2</v>
      </c>
      <c r="O49" s="20" t="str">
        <v>tier - 1</v>
      </c>
      <c r="P49" s="20" t="str">
        <v>R1013</v>
      </c>
      <c r="Q49" s="20" t="str">
        <f>VLOOKUP(A49,'Customer Names'!$A$1:E2383,5,FALSE)</f>
        <v>Melissa L</v>
      </c>
    </row>
    <row r="50" spans="1:17" x14ac:dyDescent="0.35">
      <c r="A50" s="20" t="s">
        <v>2323</v>
      </c>
      <c r="B50" s="20" cm="1">
        <f t="array" ref="B50:I50">VLOOKUP(A50,'Medical Examinations'!A49:J2384,{2,3,4,5,6,7,8,9},FALSE)</f>
        <v>53.09</v>
      </c>
      <c r="C50" s="20" t="str">
        <v>Obesity</v>
      </c>
      <c r="D50" s="20">
        <v>4.82</v>
      </c>
      <c r="E50" s="20" t="str">
        <v>Normal</v>
      </c>
      <c r="F50" s="20" t="str">
        <v>Yes</v>
      </c>
      <c r="G50" s="20" t="str">
        <v>No</v>
      </c>
      <c r="H50" s="20" t="str">
        <v>No</v>
      </c>
      <c r="I50" s="20">
        <v>2</v>
      </c>
      <c r="J50" s="20" t="s">
        <v>2381</v>
      </c>
      <c r="K50" s="21" cm="1">
        <f t="array" ref="K50:P50">VLOOKUP(A50,'Hospitalisation Details'!$A$1:K2392,{5,6,8,9,10,11},FALSE)</f>
        <v>24290</v>
      </c>
      <c r="L50" s="21" t="str">
        <v>56Years</v>
      </c>
      <c r="M50" s="22">
        <v>43817.45</v>
      </c>
      <c r="N50" s="20" t="str">
        <v>tier - 2</v>
      </c>
      <c r="O50" s="20" t="str">
        <v>tier - 3</v>
      </c>
      <c r="P50" s="20" t="str">
        <v>R1012</v>
      </c>
      <c r="Q50" s="20" t="str">
        <f>VLOOKUP(A50,'Customer Names'!$A$1:E2384,5,FALSE)</f>
        <v>Flavio</v>
      </c>
    </row>
    <row r="51" spans="1:17" x14ac:dyDescent="0.35">
      <c r="A51" s="20" t="s">
        <v>2322</v>
      </c>
      <c r="B51" s="20" cm="1">
        <f t="array" ref="B51:I51">VLOOKUP(A51,'Medical Examinations'!A50:J2385,{2,3,4,5,6,7,8,9},FALSE)</f>
        <v>31.79</v>
      </c>
      <c r="C51" s="20" t="str">
        <v>Obesity</v>
      </c>
      <c r="D51" s="20">
        <v>5.51</v>
      </c>
      <c r="E51" s="20" t="str">
        <v>Normal</v>
      </c>
      <c r="F51" s="20" t="str">
        <v>Yes</v>
      </c>
      <c r="G51" s="20" t="str">
        <v>No</v>
      </c>
      <c r="H51" s="20" t="str">
        <v>No</v>
      </c>
      <c r="I51" s="20">
        <v>2</v>
      </c>
      <c r="J51" s="20" t="s">
        <v>2381</v>
      </c>
      <c r="K51" s="21" cm="1">
        <f t="array" ref="K51:P51">VLOOKUP(A51,'Hospitalisation Details'!$A$1:K2393,{5,6,8,9,10,11},FALSE)</f>
        <v>24405</v>
      </c>
      <c r="L51" s="21" t="str">
        <v>56Years</v>
      </c>
      <c r="M51" s="22">
        <v>43813.87</v>
      </c>
      <c r="N51" s="20" t="str">
        <v>tier - 2</v>
      </c>
      <c r="O51" s="20" t="str">
        <v>tier - 2</v>
      </c>
      <c r="P51" s="20" t="str">
        <v>R1013</v>
      </c>
      <c r="Q51" s="20" t="str">
        <f>VLOOKUP(A51,'Customer Names'!$A$1:E2385,5,FALSE)</f>
        <v>Ryan</v>
      </c>
    </row>
    <row r="52" spans="1:17" x14ac:dyDescent="0.35">
      <c r="A52" s="20" t="s">
        <v>2321</v>
      </c>
      <c r="B52" s="20" cm="1">
        <f t="array" ref="B52:I52">VLOOKUP(A52,'Medical Examinations'!A51:J2386,{2,3,4,5,6,7,8,9},FALSE)</f>
        <v>41.895000000000003</v>
      </c>
      <c r="C52" s="20" t="str">
        <v>Obesity</v>
      </c>
      <c r="D52" s="20">
        <v>10.87</v>
      </c>
      <c r="E52" s="20" t="str">
        <v>Diabetes</v>
      </c>
      <c r="F52" s="20" t="str">
        <v>Yes</v>
      </c>
      <c r="G52" s="20" t="str">
        <v>No</v>
      </c>
      <c r="H52" s="20" t="str">
        <v>No</v>
      </c>
      <c r="I52" s="20">
        <v>1</v>
      </c>
      <c r="J52" s="20" t="s">
        <v>2381</v>
      </c>
      <c r="K52" s="21" cm="1">
        <f t="array" ref="K52:P52">VLOOKUP(A52,'Hospitalisation Details'!$A$1:K2394,{5,6,8,9,10,11},FALSE)</f>
        <v>31775</v>
      </c>
      <c r="L52" s="21" t="str">
        <v>36Years</v>
      </c>
      <c r="M52" s="22">
        <v>43753.34</v>
      </c>
      <c r="N52" s="20" t="str">
        <v>tier - 2</v>
      </c>
      <c r="O52" s="20" t="str">
        <v>tier - 1</v>
      </c>
      <c r="P52" s="20" t="str">
        <v>R1015</v>
      </c>
      <c r="Q52" s="20" t="str">
        <f>VLOOKUP(A52,'Customer Names'!$A$1:E2386,5,FALSE)</f>
        <v xml:space="preserve">Anthony J </v>
      </c>
    </row>
    <row r="53" spans="1:17" x14ac:dyDescent="0.35">
      <c r="A53" s="20" t="s">
        <v>2320</v>
      </c>
      <c r="B53" s="20" cm="1">
        <f t="array" ref="B53:I53">VLOOKUP(A53,'Medical Examinations'!A52:J2387,{2,3,4,5,6,7,8,9},FALSE)</f>
        <v>31.16</v>
      </c>
      <c r="C53" s="20" t="str">
        <v>Obesity</v>
      </c>
      <c r="D53" s="20">
        <v>9.34</v>
      </c>
      <c r="E53" s="20" t="str">
        <v>Diabetes</v>
      </c>
      <c r="F53" s="20" t="str">
        <v>No</v>
      </c>
      <c r="G53" s="20" t="str">
        <v>No</v>
      </c>
      <c r="H53" s="20" t="str">
        <v>No</v>
      </c>
      <c r="I53" s="20">
        <v>0</v>
      </c>
      <c r="J53" s="20" t="s">
        <v>2381</v>
      </c>
      <c r="K53" s="21" cm="1">
        <f t="array" ref="K53:P53">VLOOKUP(A53,'Hospitalisation Details'!$A$1:K2395,{5,6,8,9,10,11},FALSE)</f>
        <v>23976</v>
      </c>
      <c r="L53" s="21" t="str">
        <v>57Years</v>
      </c>
      <c r="M53" s="22">
        <v>43578.94</v>
      </c>
      <c r="N53" s="20" t="str">
        <v>tier - 2</v>
      </c>
      <c r="O53" s="20" t="str">
        <v>tier - 2</v>
      </c>
      <c r="P53" s="20" t="str">
        <v>R1012</v>
      </c>
      <c r="Q53" s="20" t="str">
        <f>VLOOKUP(A53,'Customer Names'!$A$1:E2387,5,FALSE)</f>
        <v>Alex</v>
      </c>
    </row>
    <row r="54" spans="1:17" x14ac:dyDescent="0.35">
      <c r="A54" s="20" t="s">
        <v>2319</v>
      </c>
      <c r="B54" s="20" cm="1">
        <f t="array" ref="B54:I54">VLOOKUP(A54,'Medical Examinations'!A53:J2388,{2,3,4,5,6,7,8,9},FALSE)</f>
        <v>34.104999999999997</v>
      </c>
      <c r="C54" s="20" t="str">
        <v>Obesity</v>
      </c>
      <c r="D54" s="20">
        <v>5.03</v>
      </c>
      <c r="E54" s="20" t="str">
        <v>Normal</v>
      </c>
      <c r="F54" s="20" t="str">
        <v>Yes</v>
      </c>
      <c r="G54" s="20" t="str">
        <v>No</v>
      </c>
      <c r="H54" s="20" t="str">
        <v>Yes</v>
      </c>
      <c r="I54" s="20">
        <v>1</v>
      </c>
      <c r="J54" s="20" t="s">
        <v>2381</v>
      </c>
      <c r="K54" s="21" cm="1">
        <f t="array" ref="K54:P54">VLOOKUP(A54,'Hospitalisation Details'!$A$1:K2396,{5,6,8,9,10,11},FALSE)</f>
        <v>25540</v>
      </c>
      <c r="L54" s="21" t="str">
        <v>53Years</v>
      </c>
      <c r="M54" s="22">
        <v>43254.42</v>
      </c>
      <c r="N54" s="20" t="str">
        <v>tier - 2</v>
      </c>
      <c r="O54" s="20" t="str">
        <v>tier - 2</v>
      </c>
      <c r="P54" s="20" t="str">
        <v>R1016</v>
      </c>
      <c r="Q54" s="20" t="str">
        <f>VLOOKUP(A54,'Customer Names'!$A$1:E2388,5,FALSE)</f>
        <v>David</v>
      </c>
    </row>
    <row r="55" spans="1:17" x14ac:dyDescent="0.35">
      <c r="A55" s="20" t="s">
        <v>2318</v>
      </c>
      <c r="B55" s="20" cm="1">
        <f t="array" ref="B55:I55">VLOOKUP(A55,'Medical Examinations'!A54:J2389,{2,3,4,5,6,7,8,9},FALSE)</f>
        <v>51.93</v>
      </c>
      <c r="C55" s="20" t="str">
        <v>Obesity</v>
      </c>
      <c r="D55" s="20">
        <v>11.05</v>
      </c>
      <c r="E55" s="20" t="str">
        <v>Diabetes</v>
      </c>
      <c r="F55" s="20" t="str">
        <v>No</v>
      </c>
      <c r="G55" s="20" t="str">
        <v>No</v>
      </c>
      <c r="H55" s="20" t="str">
        <v>No</v>
      </c>
      <c r="I55" s="20">
        <v>0</v>
      </c>
      <c r="J55" s="20" t="s">
        <v>2381</v>
      </c>
      <c r="K55" s="21" cm="1">
        <f t="array" ref="K55:P55">VLOOKUP(A55,'Hospitalisation Details'!$A$1:K2397,{5,6,8,9,10,11},FALSE)</f>
        <v>24075</v>
      </c>
      <c r="L55" s="21" t="str">
        <v>57Years</v>
      </c>
      <c r="M55" s="22">
        <v>43073.760000000002</v>
      </c>
      <c r="N55" s="20" t="str">
        <v>tier - 2</v>
      </c>
      <c r="O55" s="20" t="str">
        <v>tier - 2</v>
      </c>
      <c r="P55" s="20" t="str">
        <v>R1011</v>
      </c>
      <c r="Q55" s="20" t="str">
        <f>VLOOKUP(A55,'Customer Names'!$A$1:E2389,5,FALSE)</f>
        <v>Andrew B</v>
      </c>
    </row>
    <row r="56" spans="1:17" x14ac:dyDescent="0.35">
      <c r="A56" s="20" t="s">
        <v>2317</v>
      </c>
      <c r="B56" s="20" cm="1">
        <f t="array" ref="B56:I56">VLOOKUP(A56,'Medical Examinations'!A55:J2390,{2,3,4,5,6,7,8,9},FALSE)</f>
        <v>38.950000000000003</v>
      </c>
      <c r="C56" s="20" t="str">
        <v>Obesity</v>
      </c>
      <c r="D56" s="20">
        <v>11.95</v>
      </c>
      <c r="E56" s="20" t="str">
        <v>Diabetes</v>
      </c>
      <c r="F56" s="20" t="str">
        <v>No</v>
      </c>
      <c r="G56" s="20" t="str">
        <v>No</v>
      </c>
      <c r="H56" s="20" t="str">
        <v>No</v>
      </c>
      <c r="I56" s="20">
        <v>0</v>
      </c>
      <c r="J56" s="20" t="s">
        <v>2381</v>
      </c>
      <c r="K56" s="21" cm="1">
        <f t="array" ref="K56:P56">VLOOKUP(A56,'Hospitalisation Details'!$A$1:K2398,{5,6,8,9,10,11},FALSE)</f>
        <v>28798</v>
      </c>
      <c r="L56" s="21" t="str">
        <v>44Years</v>
      </c>
      <c r="M56" s="22">
        <v>42983.46</v>
      </c>
      <c r="N56" s="20" t="str">
        <v>tier - 1</v>
      </c>
      <c r="O56" s="20" t="str">
        <v>tier - 2</v>
      </c>
      <c r="P56" s="20" t="str">
        <v>R1012</v>
      </c>
      <c r="Q56" s="20" t="str">
        <f>VLOOKUP(A56,'Customer Names'!$A$1:E2390,5,FALSE)</f>
        <v>Dara E</v>
      </c>
    </row>
    <row r="57" spans="1:17" x14ac:dyDescent="0.35">
      <c r="A57" s="20" t="s">
        <v>2316</v>
      </c>
      <c r="B57" s="20" cm="1">
        <f t="array" ref="B57:I57">VLOOKUP(A57,'Medical Examinations'!A56:J2391,{2,3,4,5,6,7,8,9},FALSE)</f>
        <v>36.630000000000003</v>
      </c>
      <c r="C57" s="20" t="str">
        <v>Obesity</v>
      </c>
      <c r="D57" s="20">
        <v>7.72</v>
      </c>
      <c r="E57" s="20" t="str">
        <v>Diabetes</v>
      </c>
      <c r="F57" s="20" t="str">
        <v>Yes</v>
      </c>
      <c r="G57" s="20" t="str">
        <v>No</v>
      </c>
      <c r="H57" s="20" t="str">
        <v>No</v>
      </c>
      <c r="I57" s="20">
        <v>1</v>
      </c>
      <c r="J57" s="20" t="s">
        <v>2381</v>
      </c>
      <c r="K57" s="21" cm="1">
        <f t="array" ref="K57:P57">VLOOKUP(A57,'Hospitalisation Details'!$A$1:K2399,{5,6,8,9,10,11},FALSE)</f>
        <v>27690</v>
      </c>
      <c r="L57" s="21" t="str">
        <v>47Years</v>
      </c>
      <c r="M57" s="22">
        <v>42969.85</v>
      </c>
      <c r="N57" s="20" t="str">
        <v>tier - 1</v>
      </c>
      <c r="O57" s="20" t="str">
        <v>tier - 3</v>
      </c>
      <c r="P57" s="20" t="str">
        <v>R1013</v>
      </c>
      <c r="Q57" s="20" t="str">
        <f>VLOOKUP(A57,'Customer Names'!$A$1:E2391,5,FALSE)</f>
        <v>Inna</v>
      </c>
    </row>
    <row r="58" spans="1:17" x14ac:dyDescent="0.35">
      <c r="A58" s="20" t="s">
        <v>2315</v>
      </c>
      <c r="B58" s="20" cm="1">
        <f t="array" ref="B58:I58">VLOOKUP(A58,'Medical Examinations'!A57:J2392,{2,3,4,5,6,7,8,9},FALSE)</f>
        <v>34.200000000000003</v>
      </c>
      <c r="C58" s="20" t="str">
        <v>Obesity</v>
      </c>
      <c r="D58" s="20">
        <v>5.75</v>
      </c>
      <c r="E58" s="20" t="str">
        <v>Prediabetes</v>
      </c>
      <c r="F58" s="20" t="str">
        <v>No</v>
      </c>
      <c r="G58" s="20" t="str">
        <v>No</v>
      </c>
      <c r="H58" s="20" t="str">
        <v>No</v>
      </c>
      <c r="I58" s="20">
        <v>2</v>
      </c>
      <c r="J58" s="20" t="s">
        <v>2381</v>
      </c>
      <c r="K58" s="21" cm="1">
        <f t="array" ref="K58:P58">VLOOKUP(A58,'Hospitalisation Details'!$A$1:K2400,{5,6,8,9,10,11},FALSE)</f>
        <v>26552</v>
      </c>
      <c r="L58" s="21" t="str">
        <v>50Years</v>
      </c>
      <c r="M58" s="22">
        <v>42856.84</v>
      </c>
      <c r="N58" s="20" t="str">
        <v>tier - 1</v>
      </c>
      <c r="O58" s="20" t="str">
        <v>tier - 1</v>
      </c>
      <c r="P58" s="20" t="str">
        <v>R1011</v>
      </c>
      <c r="Q58" s="20" t="str">
        <f>VLOOKUP(A58,'Customer Names'!$A$1:E2392,5,FALSE)</f>
        <v>Ari</v>
      </c>
    </row>
    <row r="59" spans="1:17" x14ac:dyDescent="0.35">
      <c r="A59" s="20" t="s">
        <v>2314</v>
      </c>
      <c r="B59" s="20" cm="1">
        <f t="array" ref="B59:I59">VLOOKUP(A59,'Medical Examinations'!A58:J2393,{2,3,4,5,6,7,8,9},FALSE)</f>
        <v>50.63</v>
      </c>
      <c r="C59" s="20" t="str">
        <v>Obesity</v>
      </c>
      <c r="D59" s="20">
        <v>11.89</v>
      </c>
      <c r="E59" s="20" t="str">
        <v>Diabetes</v>
      </c>
      <c r="F59" s="20" t="str">
        <v>No</v>
      </c>
      <c r="G59" s="20" t="str">
        <v>No</v>
      </c>
      <c r="H59" s="20" t="str">
        <v>No</v>
      </c>
      <c r="I59" s="20">
        <v>0</v>
      </c>
      <c r="J59" s="20" t="s">
        <v>2381</v>
      </c>
      <c r="K59" s="21" cm="1">
        <f t="array" ref="K59:P59">VLOOKUP(A59,'Hospitalisation Details'!$A$1:K2401,{5,6,8,9,10,11},FALSE)</f>
        <v>24044</v>
      </c>
      <c r="L59" s="21" t="str">
        <v>57Years</v>
      </c>
      <c r="M59" s="22">
        <v>42764.12</v>
      </c>
      <c r="N59" s="20" t="str">
        <v>tier - 1</v>
      </c>
      <c r="O59" s="20" t="str">
        <v>tier - 2</v>
      </c>
      <c r="P59" s="20" t="str">
        <v>R1011</v>
      </c>
      <c r="Q59" s="20" t="str">
        <f>VLOOKUP(A59,'Customer Names'!$A$1:E2393,5,FALSE)</f>
        <v>Lindsey</v>
      </c>
    </row>
    <row r="60" spans="1:17" x14ac:dyDescent="0.35">
      <c r="A60" s="20" t="s">
        <v>2313</v>
      </c>
      <c r="B60" s="20" cm="1">
        <f t="array" ref="B60:I60">VLOOKUP(A60,'Medical Examinations'!A59:J2394,{2,3,4,5,6,7,8,9},FALSE)</f>
        <v>36.479999999999997</v>
      </c>
      <c r="C60" s="20" t="str">
        <v>Obesity</v>
      </c>
      <c r="D60" s="20">
        <v>6.2</v>
      </c>
      <c r="E60" s="20" t="str">
        <v>Prediabetes</v>
      </c>
      <c r="F60" s="20" t="str">
        <v>No</v>
      </c>
      <c r="G60" s="20" t="str">
        <v>No</v>
      </c>
      <c r="H60" s="20" t="str">
        <v>No</v>
      </c>
      <c r="I60" s="20">
        <v>0</v>
      </c>
      <c r="J60" s="20" t="s">
        <v>2381</v>
      </c>
      <c r="K60" s="21" cm="1">
        <f t="array" ref="K60:P60">VLOOKUP(A60,'Hospitalisation Details'!$A$1:K2402,{5,6,8,9,10,11},FALSE)</f>
        <v>28419</v>
      </c>
      <c r="L60" s="21" t="str">
        <v>45Years</v>
      </c>
      <c r="M60" s="22">
        <v>42760.5</v>
      </c>
      <c r="N60" s="20" t="str">
        <v>tier - 1</v>
      </c>
      <c r="O60" s="20" t="str">
        <v>tier - 2</v>
      </c>
      <c r="P60" s="20" t="str">
        <v>R1012</v>
      </c>
      <c r="Q60" s="20" t="str">
        <f>VLOOKUP(A60,'Customer Names'!$A$1:E2394,5,FALSE)</f>
        <v>Kenny</v>
      </c>
    </row>
    <row r="61" spans="1:17" x14ac:dyDescent="0.35">
      <c r="A61" s="20" t="s">
        <v>2312</v>
      </c>
      <c r="B61" s="20" cm="1">
        <f t="array" ref="B61:I61">VLOOKUP(A61,'Medical Examinations'!A60:J2395,{2,3,4,5,6,7,8,9},FALSE)</f>
        <v>54.82</v>
      </c>
      <c r="C61" s="20" t="str">
        <v>Obesity</v>
      </c>
      <c r="D61" s="20">
        <v>10.61</v>
      </c>
      <c r="E61" s="20" t="str">
        <v>Diabetes</v>
      </c>
      <c r="F61" s="20" t="str">
        <v>No</v>
      </c>
      <c r="G61" s="20" t="str">
        <v>No</v>
      </c>
      <c r="H61" s="20" t="str">
        <v>No</v>
      </c>
      <c r="I61" s="20">
        <v>0</v>
      </c>
      <c r="J61" s="20" t="s">
        <v>2381</v>
      </c>
      <c r="K61" s="21" cm="1">
        <f t="array" ref="K61:P61">VLOOKUP(A61,'Hospitalisation Details'!$A$1:K2403,{5,6,8,9,10,11},FALSE)</f>
        <v>26240</v>
      </c>
      <c r="L61" s="21" t="str">
        <v>51Years</v>
      </c>
      <c r="M61" s="22">
        <v>42644.2</v>
      </c>
      <c r="N61" s="20" t="str">
        <v>tier - 1</v>
      </c>
      <c r="O61" s="20" t="str">
        <v>tier - 3</v>
      </c>
      <c r="P61" s="20" t="str">
        <v>R1011</v>
      </c>
      <c r="Q61" s="20" t="str">
        <f>VLOOKUP(A61,'Customer Names'!$A$1:E2395,5,FALSE)</f>
        <v>Louise</v>
      </c>
    </row>
    <row r="62" spans="1:17" x14ac:dyDescent="0.35">
      <c r="A62" s="20" t="s">
        <v>2311</v>
      </c>
      <c r="B62" s="20" cm="1">
        <f t="array" ref="B62:I62">VLOOKUP(A62,'Medical Examinations'!A61:J2396,{2,3,4,5,6,7,8,9},FALSE)</f>
        <v>38.06</v>
      </c>
      <c r="C62" s="20" t="str">
        <v>Obesity</v>
      </c>
      <c r="D62" s="20">
        <v>6.04</v>
      </c>
      <c r="E62" s="20" t="str">
        <v>Prediabetes</v>
      </c>
      <c r="F62" s="20" t="str">
        <v>No</v>
      </c>
      <c r="G62" s="20" t="str">
        <v>No</v>
      </c>
      <c r="H62" s="20" t="str">
        <v>Yes</v>
      </c>
      <c r="I62" s="20">
        <v>1</v>
      </c>
      <c r="J62" s="20" t="s">
        <v>2381</v>
      </c>
      <c r="K62" s="21" cm="1">
        <f t="array" ref="K62:P62">VLOOKUP(A62,'Hospitalisation Details'!$A$1:K2404,{5,6,8,9,10,11},FALSE)</f>
        <v>29216</v>
      </c>
      <c r="L62" s="21" t="str">
        <v>43Years</v>
      </c>
      <c r="M62" s="22">
        <v>42560.43</v>
      </c>
      <c r="N62" s="20" t="str">
        <v>tier - 1</v>
      </c>
      <c r="O62" s="20" t="str">
        <v>tier - 3</v>
      </c>
      <c r="P62" s="20" t="str">
        <v>R1013</v>
      </c>
      <c r="Q62" s="20" t="str">
        <f>VLOOKUP(A62,'Customer Names'!$A$1:E2396,5,FALSE)</f>
        <v>Cameron</v>
      </c>
    </row>
    <row r="63" spans="1:17" x14ac:dyDescent="0.35">
      <c r="A63" s="20" t="s">
        <v>2310</v>
      </c>
      <c r="B63" s="20" cm="1">
        <f t="array" ref="B63:I63">VLOOKUP(A63,'Medical Examinations'!A62:J2397,{2,3,4,5,6,7,8,9},FALSE)</f>
        <v>51.48</v>
      </c>
      <c r="C63" s="20" t="str">
        <v>Obesity</v>
      </c>
      <c r="D63" s="20">
        <v>9.33</v>
      </c>
      <c r="E63" s="20" t="str">
        <v>Diabetes</v>
      </c>
      <c r="F63" s="20" t="str">
        <v>Yes</v>
      </c>
      <c r="G63" s="20" t="str">
        <v>No</v>
      </c>
      <c r="H63" s="20" t="str">
        <v>No</v>
      </c>
      <c r="I63" s="20">
        <v>0</v>
      </c>
      <c r="J63" s="20" t="s">
        <v>2381</v>
      </c>
      <c r="K63" s="21" cm="1">
        <f t="array" ref="K63:P63">VLOOKUP(A63,'Hospitalisation Details'!$A$1:K2405,{5,6,8,9,10,11},FALSE)</f>
        <v>24650</v>
      </c>
      <c r="L63" s="21" t="str">
        <v>55Years</v>
      </c>
      <c r="M63" s="22">
        <v>42538.720000000001</v>
      </c>
      <c r="N63" s="20" t="str">
        <v>tier - 1</v>
      </c>
      <c r="O63" s="20" t="str">
        <v>tier - 3</v>
      </c>
      <c r="P63" s="20" t="str">
        <v>R1011</v>
      </c>
      <c r="Q63" s="20" t="str">
        <f>VLOOKUP(A63,'Customer Names'!$A$1:E2397,5,FALSE)</f>
        <v xml:space="preserve">Katie T </v>
      </c>
    </row>
    <row r="64" spans="1:17" x14ac:dyDescent="0.35">
      <c r="A64" s="20" t="s">
        <v>2309</v>
      </c>
      <c r="B64" s="20" cm="1">
        <f t="array" ref="B64:I64">VLOOKUP(A64,'Medical Examinations'!A63:J2398,{2,3,4,5,6,7,8,9},FALSE)</f>
        <v>52.06</v>
      </c>
      <c r="C64" s="20" t="str">
        <v>Obesity</v>
      </c>
      <c r="D64" s="20">
        <v>11.47</v>
      </c>
      <c r="E64" s="20" t="str">
        <v>Diabetes</v>
      </c>
      <c r="F64" s="20" t="str">
        <v>No</v>
      </c>
      <c r="G64" s="20" t="str">
        <v>No</v>
      </c>
      <c r="H64" s="20" t="str">
        <v>No</v>
      </c>
      <c r="I64" s="20">
        <v>0</v>
      </c>
      <c r="J64" s="20" t="s">
        <v>2381</v>
      </c>
      <c r="K64" s="21" cm="1">
        <f t="array" ref="K64:P64">VLOOKUP(A64,'Hospitalisation Details'!$A$1:K2406,{5,6,8,9,10,11},FALSE)</f>
        <v>25053</v>
      </c>
      <c r="L64" s="21" t="str">
        <v>54Years</v>
      </c>
      <c r="M64" s="22">
        <v>42478.6</v>
      </c>
      <c r="N64" s="20" t="str">
        <v>tier - 1</v>
      </c>
      <c r="O64" s="20" t="str">
        <v>tier - 2</v>
      </c>
      <c r="P64" s="20" t="str">
        <v>R1011</v>
      </c>
      <c r="Q64" s="20" t="str">
        <f>VLOOKUP(A64,'Customer Names'!$A$1:E2398,5,FALSE)</f>
        <v>Casey</v>
      </c>
    </row>
    <row r="65" spans="1:17" x14ac:dyDescent="0.35">
      <c r="A65" s="20" t="s">
        <v>2308</v>
      </c>
      <c r="B65" s="20" cm="1">
        <f t="array" ref="B65:I65">VLOOKUP(A65,'Medical Examinations'!A64:J2399,{2,3,4,5,6,7,8,9},FALSE)</f>
        <v>30.684999999999999</v>
      </c>
      <c r="C65" s="20" t="str">
        <v>Obesity</v>
      </c>
      <c r="D65" s="20">
        <v>7.02</v>
      </c>
      <c r="E65" s="20" t="str">
        <v>Diabetes</v>
      </c>
      <c r="F65" s="20" t="str">
        <v>Yes</v>
      </c>
      <c r="G65" s="20" t="str">
        <v>No</v>
      </c>
      <c r="H65" s="20" t="str">
        <v>No</v>
      </c>
      <c r="I65" s="20">
        <v>0</v>
      </c>
      <c r="J65" s="20" t="s">
        <v>2381</v>
      </c>
      <c r="K65" s="21" cm="1">
        <f t="array" ref="K65:P65">VLOOKUP(A65,'Hospitalisation Details'!$A$1:K2407,{5,6,8,9,10,11},FALSE)</f>
        <v>24651</v>
      </c>
      <c r="L65" s="21" t="str">
        <v>55Years</v>
      </c>
      <c r="M65" s="22">
        <v>42303.69</v>
      </c>
      <c r="N65" s="20" t="str">
        <v>tier - 1</v>
      </c>
      <c r="O65" s="20" t="str">
        <v>tier - 2</v>
      </c>
      <c r="P65" s="20" t="str">
        <v>R1016</v>
      </c>
      <c r="Q65" s="20" t="str">
        <f>VLOOKUP(A65,'Customer Names'!$A$1:E2399,5,FALSE)</f>
        <v>David</v>
      </c>
    </row>
    <row r="66" spans="1:17" x14ac:dyDescent="0.35">
      <c r="A66" s="20" t="s">
        <v>2307</v>
      </c>
      <c r="B66" s="20" cm="1">
        <f t="array" ref="B66:I66">VLOOKUP(A66,'Medical Examinations'!A65:J2400,{2,3,4,5,6,7,8,9},FALSE)</f>
        <v>36.08</v>
      </c>
      <c r="C66" s="20" t="str">
        <v>Obesity</v>
      </c>
      <c r="D66" s="20">
        <v>8.8000000000000007</v>
      </c>
      <c r="E66" s="20" t="str">
        <v>Diabetes</v>
      </c>
      <c r="F66" s="20" t="str">
        <v>Yes</v>
      </c>
      <c r="G66" s="20" t="str">
        <v>No</v>
      </c>
      <c r="H66" s="20" t="str">
        <v>No</v>
      </c>
      <c r="I66" s="20">
        <v>1</v>
      </c>
      <c r="J66" s="20" t="s">
        <v>2381</v>
      </c>
      <c r="K66" s="21" cm="1">
        <f t="array" ref="K66:P66">VLOOKUP(A66,'Hospitalisation Details'!$A$1:K2408,{5,6,8,9,10,11},FALSE)</f>
        <v>27621</v>
      </c>
      <c r="L66" s="21" t="str">
        <v>47Years</v>
      </c>
      <c r="M66" s="22">
        <v>42211.14</v>
      </c>
      <c r="N66" s="20" t="str">
        <v>tier - 1</v>
      </c>
      <c r="O66" s="20" t="str">
        <v>tier - 3</v>
      </c>
      <c r="P66" s="20" t="str">
        <v>R1013</v>
      </c>
      <c r="Q66" s="20" t="str">
        <f>VLOOKUP(A66,'Customer Names'!$A$1:E2400,5,FALSE)</f>
        <v xml:space="preserve">Bryson C </v>
      </c>
    </row>
    <row r="67" spans="1:17" x14ac:dyDescent="0.35">
      <c r="A67" s="20" t="s">
        <v>2306</v>
      </c>
      <c r="B67" s="20" cm="1">
        <f t="array" ref="B67:I67">VLOOKUP(A67,'Medical Examinations'!A66:J2401,{2,3,4,5,6,7,8,9},FALSE)</f>
        <v>54.99</v>
      </c>
      <c r="C67" s="20" t="str">
        <v>Obesity</v>
      </c>
      <c r="D67" s="20">
        <v>8.68</v>
      </c>
      <c r="E67" s="20" t="str">
        <v>Diabetes</v>
      </c>
      <c r="F67" s="20" t="str">
        <v>No</v>
      </c>
      <c r="G67" s="20" t="str">
        <v>No</v>
      </c>
      <c r="H67" s="20" t="str">
        <v>No</v>
      </c>
      <c r="I67" s="20">
        <v>2</v>
      </c>
      <c r="J67" s="20" t="s">
        <v>2381</v>
      </c>
      <c r="K67" s="21" cm="1">
        <f t="array" ref="K67:P67">VLOOKUP(A67,'Hospitalisation Details'!$A$1:K2409,{5,6,8,9,10,11},FALSE)</f>
        <v>26925</v>
      </c>
      <c r="L67" s="21" t="str">
        <v>49Years</v>
      </c>
      <c r="M67" s="22">
        <v>42188.15</v>
      </c>
      <c r="N67" s="20" t="str">
        <v>tier - 1</v>
      </c>
      <c r="O67" s="20" t="str">
        <v>tier - 1</v>
      </c>
      <c r="P67" s="20" t="str">
        <v>R1011</v>
      </c>
      <c r="Q67" s="20" t="str">
        <f>VLOOKUP(A67,'Customer Names'!$A$1:E2401,5,FALSE)</f>
        <v>Megan</v>
      </c>
    </row>
    <row r="68" spans="1:17" x14ac:dyDescent="0.35">
      <c r="A68" s="20" t="s">
        <v>2305</v>
      </c>
      <c r="B68" s="20" cm="1">
        <f t="array" ref="B68:I68">VLOOKUP(A68,'Medical Examinations'!A67:J2402,{2,3,4,5,6,7,8,9},FALSE)</f>
        <v>35.97</v>
      </c>
      <c r="C68" s="20" t="str">
        <v>Obesity</v>
      </c>
      <c r="D68" s="20">
        <v>6.12</v>
      </c>
      <c r="E68" s="20" t="str">
        <v>Prediabetes</v>
      </c>
      <c r="F68" s="20" t="str">
        <v>No</v>
      </c>
      <c r="G68" s="20" t="str">
        <v>No</v>
      </c>
      <c r="H68" s="20" t="str">
        <v>Yes</v>
      </c>
      <c r="I68" s="20">
        <v>1</v>
      </c>
      <c r="J68" s="20" t="s">
        <v>2381</v>
      </c>
      <c r="K68" s="21" cm="1">
        <f t="array" ref="K68:P68">VLOOKUP(A68,'Hospitalisation Details'!$A$1:K2410,{5,6,8,9,10,11},FALSE)</f>
        <v>29039</v>
      </c>
      <c r="L68" s="21" t="str">
        <v>43Years</v>
      </c>
      <c r="M68" s="22">
        <v>42124.52</v>
      </c>
      <c r="N68" s="20" t="str">
        <v>tier - 1</v>
      </c>
      <c r="O68" s="20" t="str">
        <v>tier - 1</v>
      </c>
      <c r="P68" s="20" t="str">
        <v>R1013</v>
      </c>
      <c r="Q68" s="20" t="str">
        <f>VLOOKUP(A68,'Customer Names'!$A$1:E2402,5,FALSE)</f>
        <v>Daniel</v>
      </c>
    </row>
    <row r="69" spans="1:17" x14ac:dyDescent="0.35">
      <c r="A69" s="20" t="s">
        <v>2304</v>
      </c>
      <c r="B69" s="20" cm="1">
        <f t="array" ref="B69:I69">VLOOKUP(A69,'Medical Examinations'!A68:J2403,{2,3,4,5,6,7,8,9},FALSE)</f>
        <v>45.54</v>
      </c>
      <c r="C69" s="20" t="str">
        <v>Obesity</v>
      </c>
      <c r="D69" s="20">
        <v>5.4</v>
      </c>
      <c r="E69" s="20" t="str">
        <v>Normal</v>
      </c>
      <c r="F69" s="20" t="str">
        <v>Yes</v>
      </c>
      <c r="G69" s="20" t="str">
        <v>No</v>
      </c>
      <c r="H69" s="20" t="str">
        <v>Yes</v>
      </c>
      <c r="I69" s="20">
        <v>1</v>
      </c>
      <c r="J69" s="20" t="s">
        <v>2381</v>
      </c>
      <c r="K69" s="21" cm="1">
        <f t="array" ref="K69:P69">VLOOKUP(A69,'Hospitalisation Details'!$A$1:K2411,{5,6,8,9,10,11},FALSE)</f>
        <v>35773</v>
      </c>
      <c r="L69" s="21" t="str">
        <v>25Years</v>
      </c>
      <c r="M69" s="22">
        <v>42112.24</v>
      </c>
      <c r="N69" s="20" t="str">
        <v>tier - 1</v>
      </c>
      <c r="O69" s="20" t="str">
        <v>tier - 3</v>
      </c>
      <c r="P69" s="20" t="str">
        <v>R1013</v>
      </c>
      <c r="Q69" s="20" t="str">
        <f>VLOOKUP(A69,'Customer Names'!$A$1:E2403,5,FALSE)</f>
        <v xml:space="preserve">Steven M </v>
      </c>
    </row>
    <row r="70" spans="1:17" x14ac:dyDescent="0.35">
      <c r="A70" s="20" t="s">
        <v>2303</v>
      </c>
      <c r="B70" s="20" cm="1">
        <f t="array" ref="B70:I70">VLOOKUP(A70,'Medical Examinations'!A69:J2404,{2,3,4,5,6,7,8,9},FALSE)</f>
        <v>35.53</v>
      </c>
      <c r="C70" s="20" t="str">
        <v>Obesity</v>
      </c>
      <c r="D70" s="20">
        <v>4.3600000000000003</v>
      </c>
      <c r="E70" s="20" t="str">
        <v>Normal</v>
      </c>
      <c r="F70" s="20" t="str">
        <v>Yes</v>
      </c>
      <c r="G70" s="20" t="str">
        <v>No</v>
      </c>
      <c r="H70" s="20" t="str">
        <v>No</v>
      </c>
      <c r="I70" s="20">
        <v>0</v>
      </c>
      <c r="J70" s="20" t="s">
        <v>2381</v>
      </c>
      <c r="K70" s="21" cm="1">
        <f t="array" ref="K70:P70">VLOOKUP(A70,'Hospitalisation Details'!$A$1:K2412,{5,6,8,9,10,11},FALSE)</f>
        <v>28092</v>
      </c>
      <c r="L70" s="21" t="str">
        <v>46Years</v>
      </c>
      <c r="M70" s="22">
        <v>42111.66</v>
      </c>
      <c r="N70" s="20" t="str">
        <v>tier - 1</v>
      </c>
      <c r="O70" s="20" t="str">
        <v>tier - 1</v>
      </c>
      <c r="P70" s="20" t="str">
        <v>R1024</v>
      </c>
      <c r="Q70" s="20" t="str">
        <f>VLOOKUP(A70,'Customer Names'!$A$1:E2404,5,FALSE)</f>
        <v xml:space="preserve">Jenna L </v>
      </c>
    </row>
    <row r="71" spans="1:17" x14ac:dyDescent="0.35">
      <c r="A71" s="20" t="s">
        <v>2302</v>
      </c>
      <c r="B71" s="20" cm="1">
        <f t="array" ref="B71:I71">VLOOKUP(A71,'Medical Examinations'!A70:J2405,{2,3,4,5,6,7,8,9},FALSE)</f>
        <v>30.8</v>
      </c>
      <c r="C71" s="20" t="str">
        <v>Obesity</v>
      </c>
      <c r="D71" s="20">
        <v>9.77</v>
      </c>
      <c r="E71" s="20" t="str">
        <v>Diabetes</v>
      </c>
      <c r="F71" s="20" t="str">
        <v>No</v>
      </c>
      <c r="G71" s="20" t="str">
        <v>No</v>
      </c>
      <c r="H71" s="20" t="str">
        <v>No</v>
      </c>
      <c r="I71" s="20">
        <v>0</v>
      </c>
      <c r="J71" s="20" t="s">
        <v>2381</v>
      </c>
      <c r="K71" s="21" cm="1">
        <f t="array" ref="K71:P71">VLOOKUP(A71,'Hospitalisation Details'!$A$1:K2413,{5,6,8,9,10,11},FALSE)</f>
        <v>25191</v>
      </c>
      <c r="L71" s="21" t="str">
        <v>54Years</v>
      </c>
      <c r="M71" s="22">
        <v>41999.519999999997</v>
      </c>
      <c r="N71" s="20" t="str">
        <v>tier - 1</v>
      </c>
      <c r="O71" s="20" t="str">
        <v>tier - 3</v>
      </c>
      <c r="P71" s="20" t="str">
        <v>R1013</v>
      </c>
      <c r="Q71" s="20" t="str">
        <f>VLOOKUP(A71,'Customer Names'!$A$1:E2405,5,FALSE)</f>
        <v>Freeman</v>
      </c>
    </row>
    <row r="72" spans="1:17" x14ac:dyDescent="0.35">
      <c r="A72" s="20" t="s">
        <v>2301</v>
      </c>
      <c r="B72" s="20" cm="1">
        <f t="array" ref="B72:I72">VLOOKUP(A72,'Medical Examinations'!A71:J2406,{2,3,4,5,6,7,8,9},FALSE)</f>
        <v>38.39</v>
      </c>
      <c r="C72" s="20" t="str">
        <v>Obesity</v>
      </c>
      <c r="D72" s="20">
        <v>4.25</v>
      </c>
      <c r="E72" s="20" t="str">
        <v>Normal</v>
      </c>
      <c r="F72" s="20" t="str">
        <v>No</v>
      </c>
      <c r="G72" s="20" t="str">
        <v>No</v>
      </c>
      <c r="H72" s="20" t="str">
        <v>No</v>
      </c>
      <c r="I72" s="20">
        <v>1</v>
      </c>
      <c r="J72" s="20" t="s">
        <v>2381</v>
      </c>
      <c r="K72" s="21" cm="1">
        <f t="array" ref="K72:P72">VLOOKUP(A72,'Hospitalisation Details'!$A$1:K2414,{5,6,8,9,10,11},FALSE)</f>
        <v>30996</v>
      </c>
      <c r="L72" s="21" t="str">
        <v>38Years</v>
      </c>
      <c r="M72" s="22">
        <v>41949.24</v>
      </c>
      <c r="N72" s="20" t="str">
        <v>tier - 1</v>
      </c>
      <c r="O72" s="20" t="str">
        <v>tier - 1</v>
      </c>
      <c r="P72" s="20" t="str">
        <v>R1013</v>
      </c>
      <c r="Q72" s="20" t="str">
        <f>VLOOKUP(A72,'Customer Names'!$A$1:E2406,5,FALSE)</f>
        <v>Jeff</v>
      </c>
    </row>
    <row r="73" spans="1:17" x14ac:dyDescent="0.35">
      <c r="A73" s="20" t="s">
        <v>2300</v>
      </c>
      <c r="B73" s="20" cm="1">
        <f t="array" ref="B73:I73">VLOOKUP(A73,'Medical Examinations'!A72:J2407,{2,3,4,5,6,7,8,9},FALSE)</f>
        <v>32.299999999999997</v>
      </c>
      <c r="C73" s="20" t="str">
        <v>Obesity</v>
      </c>
      <c r="D73" s="20">
        <v>4.76</v>
      </c>
      <c r="E73" s="20" t="str">
        <v>Normal</v>
      </c>
      <c r="F73" s="20" t="str">
        <v>No</v>
      </c>
      <c r="G73" s="20" t="str">
        <v>No</v>
      </c>
      <c r="H73" s="20" t="str">
        <v>No</v>
      </c>
      <c r="I73" s="20">
        <v>2</v>
      </c>
      <c r="J73" s="20" t="s">
        <v>2381</v>
      </c>
      <c r="K73" s="21" cm="1">
        <f t="array" ref="K73:P73">VLOOKUP(A73,'Hospitalisation Details'!$A$1:K2415,{5,6,8,9,10,11},FALSE)</f>
        <v>26458</v>
      </c>
      <c r="L73" s="21" t="str">
        <v>51Years</v>
      </c>
      <c r="M73" s="22">
        <v>41919.1</v>
      </c>
      <c r="N73" s="20" t="str">
        <v>tier - 1</v>
      </c>
      <c r="O73" s="20" t="str">
        <v>tier - 1</v>
      </c>
      <c r="P73" s="20" t="str">
        <v>R1016</v>
      </c>
      <c r="Q73" s="20" t="str">
        <f>VLOOKUP(A73,'Customer Names'!$A$1:E2407,5,FALSE)</f>
        <v xml:space="preserve">Elenilton V  Sr </v>
      </c>
    </row>
    <row r="74" spans="1:17" x14ac:dyDescent="0.35">
      <c r="A74" s="20" t="s">
        <v>2299</v>
      </c>
      <c r="B74" s="20" cm="1">
        <f t="array" ref="B74:I74">VLOOKUP(A74,'Medical Examinations'!A73:J2408,{2,3,4,5,6,7,8,9},FALSE)</f>
        <v>48.8</v>
      </c>
      <c r="C74" s="20" t="str">
        <v>Obesity</v>
      </c>
      <c r="D74" s="20">
        <v>6.22</v>
      </c>
      <c r="E74" s="20" t="str">
        <v>Prediabetes</v>
      </c>
      <c r="F74" s="20" t="str">
        <v>Yes</v>
      </c>
      <c r="G74" s="20" t="str">
        <v>No</v>
      </c>
      <c r="H74" s="20" t="str">
        <v>No</v>
      </c>
      <c r="I74" s="20">
        <v>2</v>
      </c>
      <c r="J74" s="20" t="s">
        <v>2381</v>
      </c>
      <c r="K74" s="21" cm="1">
        <f t="array" ref="K74:P74">VLOOKUP(A74,'Hospitalisation Details'!$A$1:K2416,{5,6,8,9,10,11},FALSE)</f>
        <v>24371</v>
      </c>
      <c r="L74" s="21" t="str">
        <v>56Years</v>
      </c>
      <c r="M74" s="22">
        <v>41886.54</v>
      </c>
      <c r="N74" s="20" t="str">
        <v>tier - 1</v>
      </c>
      <c r="O74" s="20" t="str">
        <v>tier - 3</v>
      </c>
      <c r="P74" s="20" t="str">
        <v>R1011</v>
      </c>
      <c r="Q74" s="20" t="str">
        <f>VLOOKUP(A74,'Customer Names'!$A$1:E2408,5,FALSE)</f>
        <v>Maurya</v>
      </c>
    </row>
    <row r="75" spans="1:17" x14ac:dyDescent="0.35">
      <c r="A75" s="20" t="s">
        <v>2298</v>
      </c>
      <c r="B75" s="20" cm="1">
        <f t="array" ref="B75:I75">VLOOKUP(A75,'Medical Examinations'!A74:J2409,{2,3,4,5,6,7,8,9},FALSE)</f>
        <v>45.5</v>
      </c>
      <c r="C75" s="20" t="str">
        <v>Obesity</v>
      </c>
      <c r="D75" s="20">
        <v>7.96</v>
      </c>
      <c r="E75" s="20" t="str">
        <v>Diabetes</v>
      </c>
      <c r="F75" s="20" t="str">
        <v>No</v>
      </c>
      <c r="G75" s="20" t="str">
        <v>No</v>
      </c>
      <c r="H75" s="20" t="str">
        <v>No</v>
      </c>
      <c r="I75" s="20">
        <v>0</v>
      </c>
      <c r="J75" s="20" t="s">
        <v>2381</v>
      </c>
      <c r="K75" s="21" cm="1">
        <f t="array" ref="K75:P75">VLOOKUP(A75,'Hospitalisation Details'!$A$1:K2417,{5,6,8,9,10,11},FALSE)</f>
        <v>22911</v>
      </c>
      <c r="L75" s="21" t="str">
        <v>60Years</v>
      </c>
      <c r="M75" s="22">
        <v>41794.629999999997</v>
      </c>
      <c r="N75" s="20" t="str">
        <v>tier - 1</v>
      </c>
      <c r="O75" s="20" t="str">
        <v>tier - 3</v>
      </c>
      <c r="P75" s="20" t="str">
        <v>R1011</v>
      </c>
      <c r="Q75" s="20" t="str">
        <f>VLOOKUP(A75,'Customer Names'!$A$1:E2409,5,FALSE)</f>
        <v>Samantha C</v>
      </c>
    </row>
    <row r="76" spans="1:17" x14ac:dyDescent="0.35">
      <c r="A76" s="20" t="s">
        <v>2297</v>
      </c>
      <c r="B76" s="20" cm="1">
        <f t="array" ref="B76:I76">VLOOKUP(A76,'Medical Examinations'!A75:J2410,{2,3,4,5,6,7,8,9},FALSE)</f>
        <v>53.61</v>
      </c>
      <c r="C76" s="20" t="str">
        <v>Obesity</v>
      </c>
      <c r="D76" s="20">
        <v>10.92</v>
      </c>
      <c r="E76" s="20" t="str">
        <v>Diabetes</v>
      </c>
      <c r="F76" s="20" t="str">
        <v>Yes</v>
      </c>
      <c r="G76" s="20" t="str">
        <v>No</v>
      </c>
      <c r="H76" s="20" t="str">
        <v>No</v>
      </c>
      <c r="I76" s="20">
        <v>1</v>
      </c>
      <c r="J76" s="20" t="s">
        <v>2381</v>
      </c>
      <c r="K76" s="21" cm="1">
        <f t="array" ref="K76:P76">VLOOKUP(A76,'Hospitalisation Details'!$A$1:K2418,{5,6,8,9,10,11},FALSE)</f>
        <v>27666</v>
      </c>
      <c r="L76" s="21" t="str">
        <v>47Years</v>
      </c>
      <c r="M76" s="22">
        <v>41681.86</v>
      </c>
      <c r="N76" s="20" t="str">
        <v>tier - 1</v>
      </c>
      <c r="O76" s="20" t="str">
        <v>tier - 1</v>
      </c>
      <c r="P76" s="20" t="str">
        <v>R1011</v>
      </c>
      <c r="Q76" s="20" t="str">
        <f>VLOOKUP(A76,'Customer Names'!$A$1:E2410,5,FALSE)</f>
        <v>Bethany A</v>
      </c>
    </row>
    <row r="77" spans="1:17" x14ac:dyDescent="0.35">
      <c r="A77" s="20" t="s">
        <v>2296</v>
      </c>
      <c r="B77" s="20" cm="1">
        <f t="array" ref="B77:I77">VLOOKUP(A77,'Medical Examinations'!A76:J2411,{2,3,4,5,6,7,8,9},FALSE)</f>
        <v>36.19</v>
      </c>
      <c r="C77" s="20" t="str">
        <v>Obesity</v>
      </c>
      <c r="D77" s="20">
        <v>11.51</v>
      </c>
      <c r="E77" s="20" t="str">
        <v>Diabetes</v>
      </c>
      <c r="F77" s="20" t="str">
        <v>Yes</v>
      </c>
      <c r="G77" s="20" t="str">
        <v>No</v>
      </c>
      <c r="H77" s="20" t="str">
        <v>No</v>
      </c>
      <c r="I77" s="20">
        <v>1</v>
      </c>
      <c r="J77" s="20" t="s">
        <v>2381</v>
      </c>
      <c r="K77" s="21" cm="1">
        <f t="array" ref="K77:P77">VLOOKUP(A77,'Hospitalisation Details'!$A$1:K2419,{5,6,8,9,10,11},FALSE)</f>
        <v>27712</v>
      </c>
      <c r="L77" s="21" t="str">
        <v>47Years</v>
      </c>
      <c r="M77" s="22">
        <v>41676.080000000002</v>
      </c>
      <c r="N77" s="20" t="str">
        <v>tier - 1</v>
      </c>
      <c r="O77" s="20" t="str">
        <v>tier - 2</v>
      </c>
      <c r="P77" s="20" t="str">
        <v>R1013</v>
      </c>
      <c r="Q77" s="20" t="str">
        <f>VLOOKUP(A77,'Customer Names'!$A$1:E2411,5,FALSE)</f>
        <v>Yves</v>
      </c>
    </row>
    <row r="78" spans="1:17" x14ac:dyDescent="0.35">
      <c r="A78" s="20" t="s">
        <v>2295</v>
      </c>
      <c r="B78" s="20" cm="1">
        <f t="array" ref="B78:I78">VLOOKUP(A78,'Medical Examinations'!A77:J2412,{2,3,4,5,6,7,8,9},FALSE)</f>
        <v>34.6</v>
      </c>
      <c r="C78" s="20" t="str">
        <v>Obesity</v>
      </c>
      <c r="D78" s="20">
        <v>5.99</v>
      </c>
      <c r="E78" s="20" t="str">
        <v>Prediabetes</v>
      </c>
      <c r="F78" s="20" t="str">
        <v>Yes</v>
      </c>
      <c r="G78" s="20" t="str">
        <v>No</v>
      </c>
      <c r="H78" s="20" t="str">
        <v>No</v>
      </c>
      <c r="I78" s="20">
        <v>0</v>
      </c>
      <c r="J78" s="20" t="s">
        <v>2381</v>
      </c>
      <c r="K78" s="21" cm="1">
        <f t="array" ref="K78:P78">VLOOKUP(A78,'Hospitalisation Details'!$A$1:K2420,{5,6,8,9,10,11},FALSE)</f>
        <v>28062</v>
      </c>
      <c r="L78" s="21" t="str">
        <v>46Years</v>
      </c>
      <c r="M78" s="22">
        <v>41661.599999999999</v>
      </c>
      <c r="N78" s="20" t="str">
        <v>tier - 1</v>
      </c>
      <c r="O78" s="20" t="str">
        <v>tier - 3</v>
      </c>
      <c r="P78" s="20" t="str">
        <v>R1011</v>
      </c>
      <c r="Q78" s="20" t="str">
        <f>VLOOKUP(A78,'Customer Names'!$A$1:E2412,5,FALSE)</f>
        <v>Danielle</v>
      </c>
    </row>
    <row r="79" spans="1:17" x14ac:dyDescent="0.35">
      <c r="A79" s="20" t="s">
        <v>2294</v>
      </c>
      <c r="B79" s="20" cm="1">
        <f t="array" ref="B79:I79">VLOOKUP(A79,'Medical Examinations'!A78:J2413,{2,3,4,5,6,7,8,9},FALSE)</f>
        <v>54.12</v>
      </c>
      <c r="C79" s="20" t="str">
        <v>Obesity</v>
      </c>
      <c r="D79" s="20">
        <v>11.57</v>
      </c>
      <c r="E79" s="20" t="str">
        <v>Diabetes</v>
      </c>
      <c r="F79" s="20" t="str">
        <v>No</v>
      </c>
      <c r="G79" s="20" t="str">
        <v>No</v>
      </c>
      <c r="H79" s="20" t="str">
        <v>No</v>
      </c>
      <c r="I79" s="20">
        <v>0</v>
      </c>
      <c r="J79" s="20" t="s">
        <v>2381</v>
      </c>
      <c r="K79" s="21" cm="1">
        <f t="array" ref="K79:P79">VLOOKUP(A79,'Hospitalisation Details'!$A$1:K2421,{5,6,8,9,10,11},FALSE)</f>
        <v>27357</v>
      </c>
      <c r="L79" s="21" t="str">
        <v>48Years</v>
      </c>
      <c r="M79" s="22">
        <v>41636.199999999997</v>
      </c>
      <c r="N79" s="20" t="str">
        <v>tier - 1</v>
      </c>
      <c r="O79" s="20" t="str">
        <v>tier - 1</v>
      </c>
      <c r="P79" s="20" t="str">
        <v>R1011</v>
      </c>
      <c r="Q79" s="20" t="str">
        <f>VLOOKUP(A79,'Customer Names'!$A$1:E2413,5,FALSE)</f>
        <v>Julia</v>
      </c>
    </row>
    <row r="80" spans="1:17" x14ac:dyDescent="0.35">
      <c r="A80" s="20" t="s">
        <v>2293</v>
      </c>
      <c r="B80" s="20" cm="1">
        <f t="array" ref="B80:I80">VLOOKUP(A80,'Medical Examinations'!A79:J2414,{2,3,4,5,6,7,8,9},FALSE)</f>
        <v>48.82</v>
      </c>
      <c r="C80" s="20" t="str">
        <v>Obesity</v>
      </c>
      <c r="D80" s="20">
        <v>6.67</v>
      </c>
      <c r="E80" s="20" t="str">
        <v>Diabetes</v>
      </c>
      <c r="F80" s="20" t="str">
        <v>Yes</v>
      </c>
      <c r="G80" s="20" t="str">
        <v>No</v>
      </c>
      <c r="H80" s="20" t="str">
        <v>No</v>
      </c>
      <c r="I80" s="20">
        <v>0</v>
      </c>
      <c r="J80" s="20" t="s">
        <v>2381</v>
      </c>
      <c r="K80" s="21" cm="1">
        <f t="array" ref="K80:P80">VLOOKUP(A80,'Hospitalisation Details'!$A$1:K2422,{5,6,8,9,10,11},FALSE)</f>
        <v>24828</v>
      </c>
      <c r="L80" s="21" t="str">
        <v>55Years</v>
      </c>
      <c r="M80" s="22">
        <v>41505.15</v>
      </c>
      <c r="N80" s="20" t="str">
        <v>tier - 1</v>
      </c>
      <c r="O80" s="20" t="str">
        <v>tier - 2</v>
      </c>
      <c r="P80" s="20" t="str">
        <v>R1011</v>
      </c>
      <c r="Q80" s="20" t="str">
        <f>VLOOKUP(A80,'Customer Names'!$A$1:E2414,5,FALSE)</f>
        <v>Joshua</v>
      </c>
    </row>
    <row r="81" spans="1:17" x14ac:dyDescent="0.35">
      <c r="A81" s="20" t="s">
        <v>2292</v>
      </c>
      <c r="B81" s="20" cm="1">
        <f t="array" ref="B81:I81">VLOOKUP(A81,'Medical Examinations'!A80:J2415,{2,3,4,5,6,7,8,9},FALSE)</f>
        <v>51.01</v>
      </c>
      <c r="C81" s="20" t="str">
        <v>Obesity</v>
      </c>
      <c r="D81" s="20">
        <v>9.1999999999999993</v>
      </c>
      <c r="E81" s="20" t="str">
        <v>Diabetes</v>
      </c>
      <c r="F81" s="20" t="str">
        <v>No</v>
      </c>
      <c r="G81" s="20" t="str">
        <v>No</v>
      </c>
      <c r="H81" s="20" t="str">
        <v>No</v>
      </c>
      <c r="I81" s="20">
        <v>0</v>
      </c>
      <c r="J81" s="20" t="s">
        <v>2381</v>
      </c>
      <c r="K81" s="21" cm="1">
        <f t="array" ref="K81:P81">VLOOKUP(A81,'Hospitalisation Details'!$A$1:K2423,{5,6,8,9,10,11},FALSE)</f>
        <v>26222</v>
      </c>
      <c r="L81" s="21" t="str">
        <v>51Years</v>
      </c>
      <c r="M81" s="22">
        <v>41351.879999999997</v>
      </c>
      <c r="N81" s="20" t="str">
        <v>tier - 1</v>
      </c>
      <c r="O81" s="20" t="str">
        <v>tier - 2</v>
      </c>
      <c r="P81" s="20" t="str">
        <v>R1011</v>
      </c>
      <c r="Q81" s="20" t="str">
        <f>VLOOKUP(A81,'Customer Names'!$A$1:E2415,5,FALSE)</f>
        <v>Jennifer</v>
      </c>
    </row>
    <row r="82" spans="1:17" x14ac:dyDescent="0.35">
      <c r="A82" s="20" t="s">
        <v>2291</v>
      </c>
      <c r="B82" s="20" cm="1">
        <f t="array" ref="B82:I82">VLOOKUP(A82,'Medical Examinations'!A81:J2416,{2,3,4,5,6,7,8,9},FALSE)</f>
        <v>45.65</v>
      </c>
      <c r="C82" s="20" t="str">
        <v>Obesity</v>
      </c>
      <c r="D82" s="20">
        <v>5.1100000000000003</v>
      </c>
      <c r="E82" s="20" t="str">
        <v>Normal</v>
      </c>
      <c r="F82" s="20" t="str">
        <v>Yes</v>
      </c>
      <c r="G82" s="20" t="str">
        <v>No</v>
      </c>
      <c r="H82" s="20" t="str">
        <v>No</v>
      </c>
      <c r="I82" s="20">
        <v>1</v>
      </c>
      <c r="J82" s="20" t="s">
        <v>2381</v>
      </c>
      <c r="K82" s="21" cm="1">
        <f t="array" ref="K82:P82">VLOOKUP(A82,'Hospitalisation Details'!$A$1:K2424,{5,6,8,9,10,11},FALSE)</f>
        <v>23657</v>
      </c>
      <c r="L82" s="21" t="str">
        <v>58Years</v>
      </c>
      <c r="M82" s="22">
        <v>41331.79</v>
      </c>
      <c r="N82" s="20" t="str">
        <v>tier - 1</v>
      </c>
      <c r="O82" s="20" t="str">
        <v>tier - 2</v>
      </c>
      <c r="P82" s="20" t="str">
        <v>R1011</v>
      </c>
      <c r="Q82" s="20" t="str">
        <f>VLOOKUP(A82,'Customer Names'!$A$1:E2416,5,FALSE)</f>
        <v xml:space="preserve">Gwen M </v>
      </c>
    </row>
    <row r="83" spans="1:17" x14ac:dyDescent="0.35">
      <c r="A83" s="20" t="s">
        <v>2290</v>
      </c>
      <c r="B83" s="20" cm="1">
        <f t="array" ref="B83:I83">VLOOKUP(A83,'Medical Examinations'!A82:J2417,{2,3,4,5,6,7,8,9},FALSE)</f>
        <v>52.9</v>
      </c>
      <c r="C83" s="20" t="str">
        <v>Obesity</v>
      </c>
      <c r="D83" s="20">
        <v>5.34</v>
      </c>
      <c r="E83" s="20" t="str">
        <v>Normal</v>
      </c>
      <c r="F83" s="20" t="str">
        <v>No</v>
      </c>
      <c r="G83" s="20" t="str">
        <v>No</v>
      </c>
      <c r="H83" s="20" t="str">
        <v>No</v>
      </c>
      <c r="I83" s="20">
        <v>0</v>
      </c>
      <c r="J83" s="20" t="s">
        <v>2381</v>
      </c>
      <c r="K83" s="21" cm="1">
        <f t="array" ref="K83:P83">VLOOKUP(A83,'Hospitalisation Details'!$A$1:K2425,{5,6,8,9,10,11},FALSE)</f>
        <v>28364</v>
      </c>
      <c r="L83" s="21" t="str">
        <v>45Years</v>
      </c>
      <c r="M83" s="22">
        <v>41271.5</v>
      </c>
      <c r="N83" s="20" t="str">
        <v>tier - 1</v>
      </c>
      <c r="O83" s="20" t="str">
        <v>tier - 2</v>
      </c>
      <c r="P83" s="20" t="str">
        <v>R1011</v>
      </c>
      <c r="Q83" s="20" t="str">
        <f>VLOOKUP(A83,'Customer Names'!$A$1:E2417,5,FALSE)</f>
        <v>Patrick</v>
      </c>
    </row>
    <row r="84" spans="1:17" x14ac:dyDescent="0.35">
      <c r="A84" s="20" t="s">
        <v>2289</v>
      </c>
      <c r="B84" s="20" cm="1">
        <f t="array" ref="B84:I84">VLOOKUP(A84,'Medical Examinations'!A83:J2418,{2,3,4,5,6,7,8,9},FALSE)</f>
        <v>45.41</v>
      </c>
      <c r="C84" s="20" t="str">
        <v>Obesity</v>
      </c>
      <c r="D84" s="20">
        <v>4.03</v>
      </c>
      <c r="E84" s="20" t="str">
        <v>Normal</v>
      </c>
      <c r="F84" s="20" t="str">
        <v>Yes</v>
      </c>
      <c r="G84" s="20" t="str">
        <v>No</v>
      </c>
      <c r="H84" s="20" t="str">
        <v>No</v>
      </c>
      <c r="I84" s="20">
        <v>1</v>
      </c>
      <c r="J84" s="20" t="s">
        <v>2381</v>
      </c>
      <c r="K84" s="21" cm="1">
        <f t="array" ref="K84:P84">VLOOKUP(A84,'Hospitalisation Details'!$A$1:K2426,{5,6,8,9,10,11},FALSE)</f>
        <v>23534</v>
      </c>
      <c r="L84" s="21" t="str">
        <v>59Years</v>
      </c>
      <c r="M84" s="22">
        <v>41250.39</v>
      </c>
      <c r="N84" s="20" t="str">
        <v>tier - 1</v>
      </c>
      <c r="O84" s="20" t="str">
        <v>tier - 3</v>
      </c>
      <c r="P84" s="20" t="str">
        <v>R1011</v>
      </c>
      <c r="Q84" s="20" t="str">
        <f>VLOOKUP(A84,'Customer Names'!$A$1:E2418,5,FALSE)</f>
        <v>Kate</v>
      </c>
    </row>
    <row r="85" spans="1:17" x14ac:dyDescent="0.35">
      <c r="A85" s="20" t="s">
        <v>2288</v>
      </c>
      <c r="B85" s="20" cm="1">
        <f t="array" ref="B85:I85">VLOOKUP(A85,'Medical Examinations'!A84:J2419,{2,3,4,5,6,7,8,9},FALSE)</f>
        <v>49.41</v>
      </c>
      <c r="C85" s="20" t="str">
        <v>Obesity</v>
      </c>
      <c r="D85" s="20">
        <v>4.2300000000000004</v>
      </c>
      <c r="E85" s="20" t="str">
        <v>Normal</v>
      </c>
      <c r="F85" s="20" t="str">
        <v>Yes</v>
      </c>
      <c r="G85" s="20" t="str">
        <v>No</v>
      </c>
      <c r="H85" s="20" t="str">
        <v>Yes</v>
      </c>
      <c r="I85" s="20">
        <v>1</v>
      </c>
      <c r="J85" s="20" t="s">
        <v>2381</v>
      </c>
      <c r="K85" s="21" cm="1">
        <f t="array" ref="K85:P85">VLOOKUP(A85,'Hospitalisation Details'!$A$1:K2427,{5,6,8,9,10,11},FALSE)</f>
        <v>25423</v>
      </c>
      <c r="L85" s="21" t="str">
        <v>53Years</v>
      </c>
      <c r="M85" s="22">
        <v>41191.57</v>
      </c>
      <c r="N85" s="20" t="str">
        <v>tier - 1</v>
      </c>
      <c r="O85" s="20" t="str">
        <v>tier - 2</v>
      </c>
      <c r="P85" s="20" t="str">
        <v>R1011</v>
      </c>
      <c r="Q85" s="20" t="str">
        <f>VLOOKUP(A85,'Customer Names'!$A$1:E2419,5,FALSE)</f>
        <v>Kevin</v>
      </c>
    </row>
    <row r="86" spans="1:17" x14ac:dyDescent="0.35">
      <c r="A86" s="20" t="s">
        <v>2287</v>
      </c>
      <c r="B86" s="20" cm="1">
        <f t="array" ref="B86:I86">VLOOKUP(A86,'Medical Examinations'!A85:J2420,{2,3,4,5,6,7,8,9},FALSE)</f>
        <v>31.824999999999999</v>
      </c>
      <c r="C86" s="20" t="str">
        <v>Obesity</v>
      </c>
      <c r="D86" s="20">
        <v>4.0599999999999996</v>
      </c>
      <c r="E86" s="20" t="str">
        <v>Normal</v>
      </c>
      <c r="F86" s="20" t="str">
        <v>No</v>
      </c>
      <c r="G86" s="20" t="str">
        <v>No</v>
      </c>
      <c r="H86" s="20" t="str">
        <v>No</v>
      </c>
      <c r="I86" s="20">
        <v>2</v>
      </c>
      <c r="J86" s="20" t="s">
        <v>2381</v>
      </c>
      <c r="K86" s="21" cm="1">
        <f t="array" ref="K86:P86">VLOOKUP(A86,'Hospitalisation Details'!$A$1:K2428,{5,6,8,9,10,11},FALSE)</f>
        <v>26548</v>
      </c>
      <c r="L86" s="21" t="str">
        <v>50Years</v>
      </c>
      <c r="M86" s="22">
        <v>41097.160000000003</v>
      </c>
      <c r="N86" s="20" t="str">
        <v>tier - 1</v>
      </c>
      <c r="O86" s="20" t="str">
        <v>tier - 3</v>
      </c>
      <c r="P86" s="20" t="str">
        <v>R1016</v>
      </c>
      <c r="Q86" s="20" t="str">
        <f>VLOOKUP(A86,'Customer Names'!$A$1:E2420,5,FALSE)</f>
        <v>Stephen II</v>
      </c>
    </row>
    <row r="87" spans="1:17" x14ac:dyDescent="0.35">
      <c r="A87" s="20" t="s">
        <v>2286</v>
      </c>
      <c r="B87" s="20" cm="1">
        <f t="array" ref="B87:I87">VLOOKUP(A87,'Medical Examinations'!A86:J2421,{2,3,4,5,6,7,8,9},FALSE)</f>
        <v>51.28</v>
      </c>
      <c r="C87" s="20" t="str">
        <v>Obesity</v>
      </c>
      <c r="D87" s="20">
        <v>4.68</v>
      </c>
      <c r="E87" s="20" t="str">
        <v>Normal</v>
      </c>
      <c r="F87" s="20" t="str">
        <v>No</v>
      </c>
      <c r="G87" s="20" t="str">
        <v>No</v>
      </c>
      <c r="H87" s="20" t="str">
        <v>No</v>
      </c>
      <c r="I87" s="20">
        <v>2</v>
      </c>
      <c r="J87" s="20" t="s">
        <v>2381</v>
      </c>
      <c r="K87" s="21" cm="1">
        <f t="array" ref="K87:P87">VLOOKUP(A87,'Hospitalisation Details'!$A$1:K2429,{5,6,8,9,10,11},FALSE)</f>
        <v>26523</v>
      </c>
      <c r="L87" s="21" t="str">
        <v>50Years</v>
      </c>
      <c r="M87" s="22">
        <v>41055.29</v>
      </c>
      <c r="N87" s="20" t="str">
        <v>tier - 1</v>
      </c>
      <c r="O87" s="20" t="str">
        <v>tier - 2</v>
      </c>
      <c r="P87" s="20" t="str">
        <v>R1011</v>
      </c>
      <c r="Q87" s="20" t="str">
        <f>VLOOKUP(A87,'Customer Names'!$A$1:E2421,5,FALSE)</f>
        <v>Philip</v>
      </c>
    </row>
    <row r="88" spans="1:17" x14ac:dyDescent="0.35">
      <c r="A88" s="20" t="s">
        <v>2285</v>
      </c>
      <c r="B88" s="20" cm="1">
        <f t="array" ref="B88:I88">VLOOKUP(A88,'Medical Examinations'!A87:J2422,{2,3,4,5,6,7,8,9},FALSE)</f>
        <v>34.96</v>
      </c>
      <c r="C88" s="20" t="str">
        <v>Obesity</v>
      </c>
      <c r="D88" s="20">
        <v>4.34</v>
      </c>
      <c r="E88" s="20" t="str">
        <v>Normal</v>
      </c>
      <c r="F88" s="20" t="str">
        <v>No</v>
      </c>
      <c r="G88" s="20" t="str">
        <v>No</v>
      </c>
      <c r="H88" s="20" t="str">
        <v>Yes</v>
      </c>
      <c r="I88" s="20">
        <v>1</v>
      </c>
      <c r="J88" s="20" t="s">
        <v>2381</v>
      </c>
      <c r="K88" s="21" cm="1">
        <f t="array" ref="K88:P88">VLOOKUP(A88,'Hospitalisation Details'!$A$1:K2430,{5,6,8,9,10,11},FALSE)</f>
        <v>29139</v>
      </c>
      <c r="L88" s="21" t="str">
        <v>43Years</v>
      </c>
      <c r="M88" s="22">
        <v>41034.22</v>
      </c>
      <c r="N88" s="20" t="str">
        <v>tier - 1</v>
      </c>
      <c r="O88" s="20" t="str">
        <v>tier - 3</v>
      </c>
      <c r="P88" s="20" t="str">
        <v>R1017</v>
      </c>
      <c r="Q88" s="20" t="str">
        <f>VLOOKUP(A88,'Customer Names'!$A$1:E2422,5,FALSE)</f>
        <v>Brett A</v>
      </c>
    </row>
    <row r="89" spans="1:17" x14ac:dyDescent="0.35">
      <c r="A89" s="20" t="s">
        <v>2284</v>
      </c>
      <c r="B89" s="20" cm="1">
        <f t="array" ref="B89:I89">VLOOKUP(A89,'Medical Examinations'!A88:J2423,{2,3,4,5,6,7,8,9},FALSE)</f>
        <v>33.11</v>
      </c>
      <c r="C89" s="20" t="str">
        <v>Obesity</v>
      </c>
      <c r="D89" s="20">
        <v>10.51</v>
      </c>
      <c r="E89" s="20" t="str">
        <v>Diabetes</v>
      </c>
      <c r="F89" s="20" t="str">
        <v>No</v>
      </c>
      <c r="G89" s="20" t="str">
        <v>No</v>
      </c>
      <c r="H89" s="20" t="str">
        <v>No</v>
      </c>
      <c r="I89" s="20">
        <v>0</v>
      </c>
      <c r="J89" s="20" t="s">
        <v>2381</v>
      </c>
      <c r="K89" s="21" cm="1">
        <f t="array" ref="K89:P89">VLOOKUP(A89,'Hospitalisation Details'!$A$1:K2431,{5,6,8,9,10,11},FALSE)</f>
        <v>27185</v>
      </c>
      <c r="L89" s="21" t="str">
        <v>49Years</v>
      </c>
      <c r="M89" s="22">
        <v>40974.160000000003</v>
      </c>
      <c r="N89" s="20" t="str">
        <v>tier - 1</v>
      </c>
      <c r="O89" s="20" t="str">
        <v>tier - 2</v>
      </c>
      <c r="P89" s="20" t="str">
        <v>R1013</v>
      </c>
      <c r="Q89" s="20" t="str">
        <f>VLOOKUP(A89,'Customer Names'!$A$1:E2423,5,FALSE)</f>
        <v>Rebecca</v>
      </c>
    </row>
    <row r="90" spans="1:17" x14ac:dyDescent="0.35">
      <c r="A90" s="20" t="s">
        <v>2283</v>
      </c>
      <c r="B90" s="20" cm="1">
        <f t="array" ref="B90:I90">VLOOKUP(A90,'Medical Examinations'!A89:J2424,{2,3,4,5,6,7,8,9},FALSE)</f>
        <v>54.74</v>
      </c>
      <c r="C90" s="20" t="str">
        <v>Obesity</v>
      </c>
      <c r="D90" s="20">
        <v>5.84</v>
      </c>
      <c r="E90" s="20" t="str">
        <v>Prediabetes</v>
      </c>
      <c r="F90" s="20" t="str">
        <v>Yes</v>
      </c>
      <c r="G90" s="20" t="str">
        <v>No</v>
      </c>
      <c r="H90" s="20" t="str">
        <v>Yes</v>
      </c>
      <c r="I90" s="20">
        <v>1</v>
      </c>
      <c r="J90" s="20" t="s">
        <v>2381</v>
      </c>
      <c r="K90" s="21" cm="1">
        <f t="array" ref="K90:P90">VLOOKUP(A90,'Hospitalisation Details'!$A$1:K2432,{5,6,8,9,10,11},FALSE)</f>
        <v>30567</v>
      </c>
      <c r="L90" s="21" t="str">
        <v>39Years</v>
      </c>
      <c r="M90" s="22">
        <v>40961.29</v>
      </c>
      <c r="N90" s="20" t="str">
        <v>tier - 1</v>
      </c>
      <c r="O90" s="20" t="str">
        <v>tier - 2</v>
      </c>
      <c r="P90" s="20" t="str">
        <v>R1011</v>
      </c>
      <c r="Q90" s="20" t="str">
        <f>VLOOKUP(A90,'Customer Names'!$A$1:E2424,5,FALSE)</f>
        <v>Kelley</v>
      </c>
    </row>
    <row r="91" spans="1:17" x14ac:dyDescent="0.35">
      <c r="A91" s="20" t="s">
        <v>2282</v>
      </c>
      <c r="B91" s="20" cm="1">
        <f t="array" ref="B91:I91">VLOOKUP(A91,'Medical Examinations'!A90:J2425,{2,3,4,5,6,7,8,9},FALSE)</f>
        <v>32.56</v>
      </c>
      <c r="C91" s="20" t="str">
        <v>Obesity</v>
      </c>
      <c r="D91" s="20">
        <v>5.41</v>
      </c>
      <c r="E91" s="20" t="str">
        <v>Normal</v>
      </c>
      <c r="F91" s="20" t="str">
        <v>No</v>
      </c>
      <c r="G91" s="20" t="str">
        <v>No</v>
      </c>
      <c r="H91" s="20" t="str">
        <v>Yes</v>
      </c>
      <c r="I91" s="20">
        <v>1</v>
      </c>
      <c r="J91" s="20" t="s">
        <v>2381</v>
      </c>
      <c r="K91" s="21" cm="1">
        <f t="array" ref="K91:P91">VLOOKUP(A91,'Hospitalisation Details'!$A$1:K2433,{5,6,8,9,10,11},FALSE)</f>
        <v>29114</v>
      </c>
      <c r="L91" s="21" t="str">
        <v>43Years</v>
      </c>
      <c r="M91" s="22">
        <v>40941.29</v>
      </c>
      <c r="N91" s="20" t="str">
        <v>tier - 1</v>
      </c>
      <c r="O91" s="20" t="str">
        <v>tier - 2</v>
      </c>
      <c r="P91" s="20" t="str">
        <v>R1013</v>
      </c>
      <c r="Q91" s="20" t="str">
        <f>VLOOKUP(A91,'Customer Names'!$A$1:E2425,5,FALSE)</f>
        <v>Abigail K</v>
      </c>
    </row>
    <row r="92" spans="1:17" x14ac:dyDescent="0.35">
      <c r="A92" s="20" t="s">
        <v>2281</v>
      </c>
      <c r="B92" s="20" cm="1">
        <f t="array" ref="B92:I92">VLOOKUP(A92,'Medical Examinations'!A91:J2426,{2,3,4,5,6,7,8,9},FALSE)</f>
        <v>39.049999999999997</v>
      </c>
      <c r="C92" s="20" t="str">
        <v>Obesity</v>
      </c>
      <c r="D92" s="20">
        <v>6.06</v>
      </c>
      <c r="E92" s="20" t="str">
        <v>Prediabetes</v>
      </c>
      <c r="F92" s="20" t="str">
        <v>No</v>
      </c>
      <c r="G92" s="20" t="str">
        <v>No</v>
      </c>
      <c r="H92" s="20" t="str">
        <v>No</v>
      </c>
      <c r="I92" s="20">
        <v>1</v>
      </c>
      <c r="J92" s="20" t="s">
        <v>2381</v>
      </c>
      <c r="K92" s="21" cm="1">
        <f t="array" ref="K92:P92">VLOOKUP(A92,'Hospitalisation Details'!$A$1:K2434,{5,6,8,9,10,11},FALSE)</f>
        <v>33820</v>
      </c>
      <c r="L92" s="21" t="str">
        <v>30Years</v>
      </c>
      <c r="M92" s="22">
        <v>40932.43</v>
      </c>
      <c r="N92" s="20" t="str">
        <v>tier - 1</v>
      </c>
      <c r="O92" s="20" t="str">
        <v>tier - 2</v>
      </c>
      <c r="P92" s="20" t="str">
        <v>R1013</v>
      </c>
      <c r="Q92" s="20" t="str">
        <f>VLOOKUP(A92,'Customer Names'!$A$1:E2426,5,FALSE)</f>
        <v>Hope</v>
      </c>
    </row>
    <row r="93" spans="1:17" x14ac:dyDescent="0.35">
      <c r="A93" s="20" t="s">
        <v>2280</v>
      </c>
      <c r="B93" s="20" cm="1">
        <f t="array" ref="B93:I93">VLOOKUP(A93,'Medical Examinations'!A92:J2427,{2,3,4,5,6,7,8,9},FALSE)</f>
        <v>42.75</v>
      </c>
      <c r="C93" s="20" t="str">
        <v>Obesity</v>
      </c>
      <c r="D93" s="20">
        <v>4.22</v>
      </c>
      <c r="E93" s="20" t="str">
        <v>Normal</v>
      </c>
      <c r="F93" s="20" t="str">
        <v>No</v>
      </c>
      <c r="G93" s="20" t="str">
        <v>No</v>
      </c>
      <c r="H93" s="20" t="str">
        <v>No</v>
      </c>
      <c r="I93" s="20">
        <v>0</v>
      </c>
      <c r="J93" s="20" t="s">
        <v>2381</v>
      </c>
      <c r="K93" s="21" cm="1">
        <f t="array" ref="K93:P93">VLOOKUP(A93,'Hospitalisation Details'!$A$1:K2435,{5,6,8,9,10,11},FALSE)</f>
        <v>36343</v>
      </c>
      <c r="L93" s="21" t="str">
        <v>23Years</v>
      </c>
      <c r="M93" s="22">
        <v>40904.199999999997</v>
      </c>
      <c r="N93" s="20" t="str">
        <v>tier - 1</v>
      </c>
      <c r="O93" s="20" t="str">
        <v>tier - 1</v>
      </c>
      <c r="P93" s="20" t="str">
        <v>R1024</v>
      </c>
      <c r="Q93" s="20" t="str">
        <f>VLOOKUP(A93,'Customer Names'!$A$1:E2427,5,FALSE)</f>
        <v xml:space="preserve">Elyse M </v>
      </c>
    </row>
    <row r="94" spans="1:17" x14ac:dyDescent="0.35">
      <c r="A94" s="20" t="s">
        <v>2279</v>
      </c>
      <c r="B94" s="20" cm="1">
        <f t="array" ref="B94:I94">VLOOKUP(A94,'Medical Examinations'!A93:J2428,{2,3,4,5,6,7,8,9},FALSE)</f>
        <v>50.58</v>
      </c>
      <c r="C94" s="20" t="str">
        <v>Obesity</v>
      </c>
      <c r="D94" s="20">
        <v>5.12</v>
      </c>
      <c r="E94" s="20" t="str">
        <v>Normal</v>
      </c>
      <c r="F94" s="20" t="str">
        <v>No</v>
      </c>
      <c r="G94" s="20" t="str">
        <v>No</v>
      </c>
      <c r="H94" s="20" t="str">
        <v>No</v>
      </c>
      <c r="I94" s="20">
        <v>2</v>
      </c>
      <c r="J94" s="20" t="s">
        <v>2381</v>
      </c>
      <c r="K94" s="21" cm="1">
        <f t="array" ref="K94:P94">VLOOKUP(A94,'Hospitalisation Details'!$A$1:K2436,{5,6,8,9,10,11},FALSE)</f>
        <v>26460</v>
      </c>
      <c r="L94" s="21" t="str">
        <v>50Years</v>
      </c>
      <c r="M94" s="22">
        <v>40817.85</v>
      </c>
      <c r="N94" s="20" t="str">
        <v>tier - 1</v>
      </c>
      <c r="O94" s="20" t="str">
        <v>tier - 3</v>
      </c>
      <c r="P94" s="20" t="str">
        <v>R1011</v>
      </c>
      <c r="Q94" s="20" t="str">
        <f>VLOOKUP(A94,'Customer Names'!$A$1:E2428,5,FALSE)</f>
        <v>Nicholas</v>
      </c>
    </row>
    <row r="95" spans="1:17" x14ac:dyDescent="0.35">
      <c r="A95" s="20" t="s">
        <v>2278</v>
      </c>
      <c r="B95" s="20" cm="1">
        <f t="array" ref="B95:I95">VLOOKUP(A95,'Medical Examinations'!A94:J2429,{2,3,4,5,6,7,8,9},FALSE)</f>
        <v>30.495000000000001</v>
      </c>
      <c r="C95" s="20" t="str">
        <v>Obesity</v>
      </c>
      <c r="D95" s="20">
        <v>4.57</v>
      </c>
      <c r="E95" s="20" t="str">
        <v>Normal</v>
      </c>
      <c r="F95" s="20" t="str">
        <v>Yes</v>
      </c>
      <c r="G95" s="20" t="str">
        <v>No</v>
      </c>
      <c r="H95" s="20" t="str">
        <v>No</v>
      </c>
      <c r="I95" s="20">
        <v>0</v>
      </c>
      <c r="J95" s="20" t="s">
        <v>2381</v>
      </c>
      <c r="K95" s="21" cm="1">
        <f t="array" ref="K95:P95">VLOOKUP(A95,'Hospitalisation Details'!$A$1:K2437,{5,6,8,9,10,11},FALSE)</f>
        <v>28120</v>
      </c>
      <c r="L95" s="21" t="str">
        <v>46Years</v>
      </c>
      <c r="M95" s="22">
        <v>40720.550000000003</v>
      </c>
      <c r="N95" s="20" t="str">
        <v>tier - 1</v>
      </c>
      <c r="O95" s="20" t="str">
        <v>tier - 3</v>
      </c>
      <c r="P95" s="20" t="str">
        <v>R1012</v>
      </c>
      <c r="Q95" s="20" t="str">
        <f>VLOOKUP(A95,'Customer Names'!$A$1:E2429,5,FALSE)</f>
        <v>David</v>
      </c>
    </row>
    <row r="96" spans="1:17" x14ac:dyDescent="0.35">
      <c r="A96" s="20" t="s">
        <v>2277</v>
      </c>
      <c r="B96" s="20" cm="1">
        <f t="array" ref="B96:I96">VLOOKUP(A96,'Medical Examinations'!A95:J2430,{2,3,4,5,6,7,8,9},FALSE)</f>
        <v>48.31</v>
      </c>
      <c r="C96" s="20" t="str">
        <v>Obesity</v>
      </c>
      <c r="D96" s="20">
        <v>9.58</v>
      </c>
      <c r="E96" s="20" t="str">
        <v>Diabetes</v>
      </c>
      <c r="F96" s="20" t="str">
        <v>Yes</v>
      </c>
      <c r="G96" s="20" t="str">
        <v>No</v>
      </c>
      <c r="H96" s="20" t="str">
        <v>No</v>
      </c>
      <c r="I96" s="20">
        <v>2</v>
      </c>
      <c r="J96" s="20" t="s">
        <v>2381</v>
      </c>
      <c r="K96" s="21" cm="1">
        <f t="array" ref="K96:P96">VLOOKUP(A96,'Hospitalisation Details'!$A$1:K2438,{5,6,8,9,10,11},FALSE)</f>
        <v>25836</v>
      </c>
      <c r="L96" s="21" t="str">
        <v>52Years</v>
      </c>
      <c r="M96" s="22">
        <v>40692.910000000003</v>
      </c>
      <c r="N96" s="20" t="str">
        <v>tier - 1</v>
      </c>
      <c r="O96" s="20" t="str">
        <v>tier - 1</v>
      </c>
      <c r="P96" s="20" t="str">
        <v>R1011</v>
      </c>
      <c r="Q96" s="20" t="str">
        <f>VLOOKUP(A96,'Customer Names'!$A$1:E2430,5,FALSE)</f>
        <v>Natalie</v>
      </c>
    </row>
    <row r="97" spans="1:17" x14ac:dyDescent="0.35">
      <c r="A97" s="20" t="s">
        <v>2276</v>
      </c>
      <c r="B97" s="20" cm="1">
        <f t="array" ref="B97:I97">VLOOKUP(A97,'Medical Examinations'!A96:J2431,{2,3,4,5,6,7,8,9},FALSE)</f>
        <v>48.99</v>
      </c>
      <c r="C97" s="20" t="str">
        <v>Obesity</v>
      </c>
      <c r="D97" s="20">
        <v>9.7799999999999994</v>
      </c>
      <c r="E97" s="20" t="str">
        <v>Diabetes</v>
      </c>
      <c r="F97" s="20" t="str">
        <v>Yes</v>
      </c>
      <c r="G97" s="20" t="str">
        <v>No</v>
      </c>
      <c r="H97" s="20" t="str">
        <v>No</v>
      </c>
      <c r="I97" s="20">
        <v>1</v>
      </c>
      <c r="J97" s="20" t="s">
        <v>2381</v>
      </c>
      <c r="K97" s="21" cm="1">
        <f t="array" ref="K97:P97">VLOOKUP(A97,'Hospitalisation Details'!$A$1:K2439,{5,6,8,9,10,11},FALSE)</f>
        <v>27585</v>
      </c>
      <c r="L97" s="21" t="str">
        <v>47Years</v>
      </c>
      <c r="M97" s="22">
        <v>40590.550000000003</v>
      </c>
      <c r="N97" s="20" t="str">
        <v>tier - 1</v>
      </c>
      <c r="O97" s="20" t="str">
        <v>tier - 3</v>
      </c>
      <c r="P97" s="20" t="str">
        <v>R1012</v>
      </c>
      <c r="Q97" s="20" t="str">
        <f>VLOOKUP(A97,'Customer Names'!$A$1:E2431,5,FALSE)</f>
        <v>Thomas</v>
      </c>
    </row>
    <row r="98" spans="1:17" x14ac:dyDescent="0.35">
      <c r="A98" s="20" t="s">
        <v>2275</v>
      </c>
      <c r="B98" s="20" cm="1">
        <f t="array" ref="B98:I98">VLOOKUP(A98,'Medical Examinations'!A97:J2432,{2,3,4,5,6,7,8,9},FALSE)</f>
        <v>38.39</v>
      </c>
      <c r="C98" s="20" t="str">
        <v>Obesity</v>
      </c>
      <c r="D98" s="20">
        <v>4.1100000000000003</v>
      </c>
      <c r="E98" s="20" t="str">
        <v>Normal</v>
      </c>
      <c r="F98" s="20" t="str">
        <v>Yes</v>
      </c>
      <c r="G98" s="20" t="str">
        <v>No</v>
      </c>
      <c r="H98" s="20" t="str">
        <v>No</v>
      </c>
      <c r="I98" s="20">
        <v>0</v>
      </c>
      <c r="J98" s="20" t="s">
        <v>2381</v>
      </c>
      <c r="K98" s="21" cm="1">
        <f t="array" ref="K98:P98">VLOOKUP(A98,'Hospitalisation Details'!$A$1:K2440,{5,6,8,9,10,11},FALSE)</f>
        <v>31354</v>
      </c>
      <c r="L98" s="21" t="str">
        <v>37Years</v>
      </c>
      <c r="M98" s="22">
        <v>40419.019999999997</v>
      </c>
      <c r="N98" s="20" t="str">
        <v>tier - 1</v>
      </c>
      <c r="O98" s="20" t="str">
        <v>tier - 2</v>
      </c>
      <c r="P98" s="20" t="str">
        <v>R1013</v>
      </c>
      <c r="Q98" s="20" t="str">
        <f>VLOOKUP(A98,'Customer Names'!$A$1:E2432,5,FALSE)</f>
        <v xml:space="preserve">Pamela J </v>
      </c>
    </row>
    <row r="99" spans="1:17" x14ac:dyDescent="0.35">
      <c r="A99" s="20" t="s">
        <v>2274</v>
      </c>
      <c r="B99" s="20" cm="1">
        <f t="array" ref="B99:I99">VLOOKUP(A99,'Medical Examinations'!A98:J2433,{2,3,4,5,6,7,8,9},FALSE)</f>
        <v>44.34</v>
      </c>
      <c r="C99" s="20" t="str">
        <v>Obesity</v>
      </c>
      <c r="D99" s="20">
        <v>4.0199999999999996</v>
      </c>
      <c r="E99" s="20" t="str">
        <v>Normal</v>
      </c>
      <c r="F99" s="20" t="str">
        <v>Yes</v>
      </c>
      <c r="G99" s="20" t="str">
        <v>No</v>
      </c>
      <c r="H99" s="20" t="str">
        <v>No</v>
      </c>
      <c r="I99" s="20">
        <v>2</v>
      </c>
      <c r="J99" s="20" t="s">
        <v>2381</v>
      </c>
      <c r="K99" s="21" cm="1">
        <f t="array" ref="K99:P99">VLOOKUP(A99,'Hospitalisation Details'!$A$1:K2441,{5,6,8,9,10,11},FALSE)</f>
        <v>24331</v>
      </c>
      <c r="L99" s="21" t="str">
        <v>56Years</v>
      </c>
      <c r="M99" s="22">
        <v>40373.74</v>
      </c>
      <c r="N99" s="20" t="str">
        <v>tier - 1</v>
      </c>
      <c r="O99" s="20" t="str">
        <v>tier - 3</v>
      </c>
      <c r="P99" s="20" t="str">
        <v>R1011</v>
      </c>
      <c r="Q99" s="20" t="str">
        <f>VLOOKUP(A99,'Customer Names'!$A$1:E2433,5,FALSE)</f>
        <v>Jessica</v>
      </c>
    </row>
    <row r="100" spans="1:17" x14ac:dyDescent="0.35">
      <c r="A100" s="20" t="s">
        <v>2273</v>
      </c>
      <c r="B100" s="20" cm="1">
        <f t="array" ref="B100:I100">VLOOKUP(A100,'Medical Examinations'!A99:J2434,{2,3,4,5,6,7,8,9},FALSE)</f>
        <v>41.51</v>
      </c>
      <c r="C100" s="20" t="str">
        <v>Obesity</v>
      </c>
      <c r="D100" s="20">
        <v>6.92</v>
      </c>
      <c r="E100" s="20" t="str">
        <v>Diabetes</v>
      </c>
      <c r="F100" s="20" t="str">
        <v>No</v>
      </c>
      <c r="G100" s="20" t="str">
        <v>No</v>
      </c>
      <c r="H100" s="20" t="str">
        <v>No</v>
      </c>
      <c r="I100" s="20">
        <v>0</v>
      </c>
      <c r="J100" s="20" t="s">
        <v>2381</v>
      </c>
      <c r="K100" s="21" cm="1">
        <f t="array" ref="K100:P100">VLOOKUP(A100,'Hospitalisation Details'!$A$1:K2442,{5,6,8,9,10,11},FALSE)</f>
        <v>22893</v>
      </c>
      <c r="L100" s="21" t="str">
        <v>60Years</v>
      </c>
      <c r="M100" s="22">
        <v>40309.93</v>
      </c>
      <c r="N100" s="20" t="str">
        <v>tier - 1</v>
      </c>
      <c r="O100" s="20" t="str">
        <v>tier - 3</v>
      </c>
      <c r="P100" s="20" t="str">
        <v>R1011</v>
      </c>
      <c r="Q100" s="20" t="str">
        <f>VLOOKUP(A100,'Customer Names'!$A$1:E2434,5,FALSE)</f>
        <v>Ron N</v>
      </c>
    </row>
    <row r="101" spans="1:17" x14ac:dyDescent="0.35">
      <c r="A101" s="20" t="s">
        <v>2272</v>
      </c>
      <c r="B101" s="20" cm="1">
        <f t="array" ref="B101:I101">VLOOKUP(A101,'Medical Examinations'!A100:J2435,{2,3,4,5,6,7,8,9},FALSE)</f>
        <v>48.2</v>
      </c>
      <c r="C101" s="20" t="str">
        <v>Obesity</v>
      </c>
      <c r="D101" s="20">
        <v>4.84</v>
      </c>
      <c r="E101" s="20" t="str">
        <v>Normal</v>
      </c>
      <c r="F101" s="20" t="str">
        <v>No</v>
      </c>
      <c r="G101" s="20" t="str">
        <v>No</v>
      </c>
      <c r="H101" s="20" t="str">
        <v>No</v>
      </c>
      <c r="I101" s="20">
        <v>0</v>
      </c>
      <c r="J101" s="20" t="s">
        <v>2381</v>
      </c>
      <c r="K101" s="21" cm="1">
        <f t="array" ref="K101:P101">VLOOKUP(A101,'Hospitalisation Details'!$A$1:K2443,{5,6,8,9,10,11},FALSE)</f>
        <v>28303</v>
      </c>
      <c r="L101" s="21" t="str">
        <v>45Years</v>
      </c>
      <c r="M101" s="22">
        <v>40284.379999999997</v>
      </c>
      <c r="N101" s="20" t="str">
        <v>tier - 1</v>
      </c>
      <c r="O101" s="20" t="str">
        <v>tier - 3</v>
      </c>
      <c r="P101" s="20" t="str">
        <v>R1012</v>
      </c>
      <c r="Q101" s="20" t="str">
        <f>VLOOKUP(A101,'Customer Names'!$A$1:E2435,5,FALSE)</f>
        <v>Daniel</v>
      </c>
    </row>
    <row r="102" spans="1:17" x14ac:dyDescent="0.35">
      <c r="A102" s="20" t="s">
        <v>2271</v>
      </c>
      <c r="B102" s="20" cm="1">
        <f t="array" ref="B102:I102">VLOOKUP(A102,'Medical Examinations'!A101:J2436,{2,3,4,5,6,7,8,9},FALSE)</f>
        <v>35.75</v>
      </c>
      <c r="C102" s="20" t="str">
        <v>Obesity</v>
      </c>
      <c r="D102" s="20">
        <v>8</v>
      </c>
      <c r="E102" s="20" t="str">
        <v>Diabetes</v>
      </c>
      <c r="F102" s="20" t="str">
        <v>Yes</v>
      </c>
      <c r="G102" s="20" t="str">
        <v>No</v>
      </c>
      <c r="H102" s="20" t="str">
        <v>No</v>
      </c>
      <c r="I102" s="20">
        <v>0</v>
      </c>
      <c r="J102" s="20" t="s">
        <v>2381</v>
      </c>
      <c r="K102" s="21" cm="1">
        <f t="array" ref="K102:P102">VLOOKUP(A102,'Hospitalisation Details'!$A$1:K2444,{5,6,8,9,10,11},FALSE)</f>
        <v>29863</v>
      </c>
      <c r="L102" s="21" t="str">
        <v>41Years</v>
      </c>
      <c r="M102" s="22">
        <v>40273.65</v>
      </c>
      <c r="N102" s="20" t="str">
        <v>tier - 1</v>
      </c>
      <c r="O102" s="20" t="str">
        <v>tier - 3</v>
      </c>
      <c r="P102" s="20" t="str">
        <v>R1013</v>
      </c>
      <c r="Q102" s="20" t="str">
        <f>VLOOKUP(A102,'Customer Names'!$A$1:E2436,5,FALSE)</f>
        <v>Brian</v>
      </c>
    </row>
    <row r="103" spans="1:17" x14ac:dyDescent="0.35">
      <c r="A103" s="20" t="s">
        <v>2270</v>
      </c>
      <c r="B103" s="20" cm="1">
        <f t="array" ref="B103:I103">VLOOKUP(A103,'Medical Examinations'!A102:J2437,{2,3,4,5,6,7,8,9},FALSE)</f>
        <v>53.81</v>
      </c>
      <c r="C103" s="20" t="str">
        <v>Obesity</v>
      </c>
      <c r="D103" s="20">
        <v>8.77</v>
      </c>
      <c r="E103" s="20" t="str">
        <v>Diabetes</v>
      </c>
      <c r="F103" s="20" t="str">
        <v>Yes</v>
      </c>
      <c r="G103" s="20" t="str">
        <v>No</v>
      </c>
      <c r="H103" s="20" t="str">
        <v>No</v>
      </c>
      <c r="I103" s="20">
        <v>0</v>
      </c>
      <c r="J103" s="20" t="s">
        <v>2381</v>
      </c>
      <c r="K103" s="21" cm="1">
        <f t="array" ref="K103:P103">VLOOKUP(A103,'Hospitalisation Details'!$A$1:K2445,{5,6,8,9,10,11},FALSE)</f>
        <v>29795</v>
      </c>
      <c r="L103" s="21" t="str">
        <v>41Years</v>
      </c>
      <c r="M103" s="22">
        <v>40208.559999999998</v>
      </c>
      <c r="N103" s="20" t="str">
        <v>tier - 1</v>
      </c>
      <c r="O103" s="20" t="str">
        <v>tier - 2</v>
      </c>
      <c r="P103" s="20" t="str">
        <v>R1011</v>
      </c>
      <c r="Q103" s="20" t="str">
        <f>VLOOKUP(A103,'Customer Names'!$A$1:E2437,5,FALSE)</f>
        <v>Sari</v>
      </c>
    </row>
    <row r="104" spans="1:17" x14ac:dyDescent="0.35">
      <c r="A104" s="20" t="s">
        <v>2269</v>
      </c>
      <c r="B104" s="20" cm="1">
        <f t="array" ref="B104:I104">VLOOKUP(A104,'Medical Examinations'!A103:J2438,{2,3,4,5,6,7,8,9},FALSE)</f>
        <v>49.48</v>
      </c>
      <c r="C104" s="20" t="str">
        <v>Obesity</v>
      </c>
      <c r="D104" s="20">
        <v>4.96</v>
      </c>
      <c r="E104" s="20" t="str">
        <v>Normal</v>
      </c>
      <c r="F104" s="20" t="str">
        <v>No</v>
      </c>
      <c r="G104" s="20" t="str">
        <v>No</v>
      </c>
      <c r="H104" s="20" t="str">
        <v>Yes</v>
      </c>
      <c r="I104" s="20">
        <v>1</v>
      </c>
      <c r="J104" s="20" t="s">
        <v>2381</v>
      </c>
      <c r="K104" s="21" cm="1">
        <f t="array" ref="K104:P104">VLOOKUP(A104,'Hospitalisation Details'!$A$1:K2446,{5,6,8,9,10,11},FALSE)</f>
        <v>29085</v>
      </c>
      <c r="L104" s="21" t="str">
        <v>43Years</v>
      </c>
      <c r="M104" s="22">
        <v>40204.83</v>
      </c>
      <c r="N104" s="20" t="str">
        <v>tier - 1</v>
      </c>
      <c r="O104" s="20" t="str">
        <v>tier - 3</v>
      </c>
      <c r="P104" s="20" t="str">
        <v>R1012</v>
      </c>
      <c r="Q104" s="20" t="str">
        <f>VLOOKUP(A104,'Customer Names'!$A$1:E2438,5,FALSE)</f>
        <v xml:space="preserve">Robert M </v>
      </c>
    </row>
    <row r="105" spans="1:17" x14ac:dyDescent="0.35">
      <c r="A105" s="20" t="s">
        <v>2268</v>
      </c>
      <c r="B105" s="20" cm="1">
        <f t="array" ref="B105:I105">VLOOKUP(A105,'Medical Examinations'!A104:J2439,{2,3,4,5,6,7,8,9},FALSE)</f>
        <v>34.1</v>
      </c>
      <c r="C105" s="20" t="str">
        <v>Obesity</v>
      </c>
      <c r="D105" s="20">
        <v>4.43</v>
      </c>
      <c r="E105" s="20" t="str">
        <v>Normal</v>
      </c>
      <c r="F105" s="20" t="str">
        <v>Yes</v>
      </c>
      <c r="G105" s="20" t="str">
        <v>No</v>
      </c>
      <c r="H105" s="20" t="str">
        <v>No</v>
      </c>
      <c r="I105" s="20">
        <v>0</v>
      </c>
      <c r="J105" s="20" t="s">
        <v>2381</v>
      </c>
      <c r="K105" s="21" cm="1">
        <f t="array" ref="K105:P105">VLOOKUP(A105,'Hospitalisation Details'!$A$1:K2447,{5,6,8,9,10,11},FALSE)</f>
        <v>31341</v>
      </c>
      <c r="L105" s="21" t="str">
        <v>37Years</v>
      </c>
      <c r="M105" s="22">
        <v>40182.25</v>
      </c>
      <c r="N105" s="20" t="str">
        <v>tier - 1</v>
      </c>
      <c r="O105" s="20" t="str">
        <v>tier - 2</v>
      </c>
      <c r="P105" s="20" t="str">
        <v>R1011</v>
      </c>
      <c r="Q105" s="20" t="str">
        <f>VLOOKUP(A105,'Customer Names'!$A$1:E2439,5,FALSE)</f>
        <v>Ricardo</v>
      </c>
    </row>
    <row r="106" spans="1:17" x14ac:dyDescent="0.35">
      <c r="A106" s="20" t="s">
        <v>2267</v>
      </c>
      <c r="B106" s="20" cm="1">
        <f t="array" ref="B106:I106">VLOOKUP(A106,'Medical Examinations'!A105:J2440,{2,3,4,5,6,7,8,9},FALSE)</f>
        <v>35.299999999999997</v>
      </c>
      <c r="C106" s="20" t="str">
        <v>Obesity</v>
      </c>
      <c r="D106" s="20">
        <v>5.82</v>
      </c>
      <c r="E106" s="20" t="str">
        <v>Prediabetes</v>
      </c>
      <c r="F106" s="20" t="str">
        <v>Yes</v>
      </c>
      <c r="G106" s="20" t="str">
        <v>No</v>
      </c>
      <c r="H106" s="20" t="str">
        <v>Yes</v>
      </c>
      <c r="I106" s="20">
        <v>1</v>
      </c>
      <c r="J106" s="20" t="s">
        <v>2381</v>
      </c>
      <c r="K106" s="21" cm="1">
        <f t="array" ref="K106:P106">VLOOKUP(A106,'Hospitalisation Details'!$A$1:K2448,{5,6,8,9,10,11},FALSE)</f>
        <v>30603</v>
      </c>
      <c r="L106" s="21" t="str">
        <v>39Years</v>
      </c>
      <c r="M106" s="22">
        <v>40103.89</v>
      </c>
      <c r="N106" s="20" t="str">
        <v>tier - 1</v>
      </c>
      <c r="O106" s="20" t="str">
        <v>tier - 2</v>
      </c>
      <c r="P106" s="20" t="str">
        <v>R1011</v>
      </c>
      <c r="Q106" s="20" t="str">
        <f>VLOOKUP(A106,'Customer Names'!$A$1:E2440,5,FALSE)</f>
        <v>Gedion</v>
      </c>
    </row>
    <row r="107" spans="1:17" x14ac:dyDescent="0.35">
      <c r="A107" s="20" t="s">
        <v>2266</v>
      </c>
      <c r="B107" s="20" cm="1">
        <f t="array" ref="B107:I107">VLOOKUP(A107,'Medical Examinations'!A106:J2441,{2,3,4,5,6,7,8,9},FALSE)</f>
        <v>43.83</v>
      </c>
      <c r="C107" s="20" t="str">
        <v>Obesity</v>
      </c>
      <c r="D107" s="20">
        <v>6.03</v>
      </c>
      <c r="E107" s="20" t="str">
        <v>Prediabetes</v>
      </c>
      <c r="F107" s="20" t="str">
        <v>Yes</v>
      </c>
      <c r="G107" s="20" t="str">
        <v>No</v>
      </c>
      <c r="H107" s="20" t="str">
        <v>No</v>
      </c>
      <c r="I107" s="20">
        <v>2</v>
      </c>
      <c r="J107" s="20" t="s">
        <v>2381</v>
      </c>
      <c r="K107" s="21" cm="1">
        <f t="array" ref="K107:P107">VLOOKUP(A107,'Hospitalisation Details'!$A$1:K2449,{5,6,8,9,10,11},FALSE)</f>
        <v>24331</v>
      </c>
      <c r="L107" s="21" t="str">
        <v>56Years</v>
      </c>
      <c r="M107" s="22">
        <v>40069.440000000002</v>
      </c>
      <c r="N107" s="20" t="str">
        <v>tier - 1</v>
      </c>
      <c r="O107" s="20" t="str">
        <v>tier - 3</v>
      </c>
      <c r="P107" s="20" t="str">
        <v>R1011</v>
      </c>
      <c r="Q107" s="20" t="str">
        <f>VLOOKUP(A107,'Customer Names'!$A$1:E2441,5,FALSE)</f>
        <v>Mark</v>
      </c>
    </row>
    <row r="108" spans="1:17" x14ac:dyDescent="0.35">
      <c r="A108" s="20" t="s">
        <v>2265</v>
      </c>
      <c r="B108" s="20" cm="1">
        <f t="array" ref="B108:I108">VLOOKUP(A108,'Medical Examinations'!A107:J2442,{2,3,4,5,6,7,8,9},FALSE)</f>
        <v>50.07</v>
      </c>
      <c r="C108" s="20" t="str">
        <v>Obesity</v>
      </c>
      <c r="D108" s="20">
        <v>9.27</v>
      </c>
      <c r="E108" s="20" t="str">
        <v>Diabetes</v>
      </c>
      <c r="F108" s="20" t="str">
        <v>No</v>
      </c>
      <c r="G108" s="20" t="str">
        <v>No</v>
      </c>
      <c r="H108" s="20" t="str">
        <v>No</v>
      </c>
      <c r="I108" s="20">
        <v>0</v>
      </c>
      <c r="J108" s="20" t="s">
        <v>2381</v>
      </c>
      <c r="K108" s="21" cm="1">
        <f t="array" ref="K108:P108">VLOOKUP(A108,'Hospitalisation Details'!$A$1:K2450,{5,6,8,9,10,11},FALSE)</f>
        <v>28844</v>
      </c>
      <c r="L108" s="21" t="str">
        <v>44Years</v>
      </c>
      <c r="M108" s="22">
        <v>40054.730000000003</v>
      </c>
      <c r="N108" s="20" t="str">
        <v>tier - 1</v>
      </c>
      <c r="O108" s="20" t="str">
        <v>tier - 3</v>
      </c>
      <c r="P108" s="20" t="str">
        <v>R1011</v>
      </c>
      <c r="Q108" s="20" t="str">
        <f>VLOOKUP(A108,'Customer Names'!$A$1:E2442,5,FALSE)</f>
        <v xml:space="preserve">Gamini P </v>
      </c>
    </row>
    <row r="109" spans="1:17" x14ac:dyDescent="0.35">
      <c r="A109" s="20" t="s">
        <v>2264</v>
      </c>
      <c r="B109" s="20" cm="1">
        <f t="array" ref="B109:I109">VLOOKUP(A109,'Medical Examinations'!A108:J2443,{2,3,4,5,6,7,8,9},FALSE)</f>
        <v>32.774999999999999</v>
      </c>
      <c r="C109" s="20" t="str">
        <v>Obesity</v>
      </c>
      <c r="D109" s="20">
        <v>5.53</v>
      </c>
      <c r="E109" s="20" t="str">
        <v>Normal</v>
      </c>
      <c r="F109" s="20" t="str">
        <v>No</v>
      </c>
      <c r="G109" s="20" t="str">
        <v>No</v>
      </c>
      <c r="H109" s="20" t="str">
        <v>No</v>
      </c>
      <c r="I109" s="20">
        <v>0</v>
      </c>
      <c r="J109" s="20" t="s">
        <v>2381</v>
      </c>
      <c r="K109" s="21" cm="1">
        <f t="array" ref="K109:P109">VLOOKUP(A109,'Hospitalisation Details'!$A$1:K2451,{5,6,8,9,10,11},FALSE)</f>
        <v>30310</v>
      </c>
      <c r="L109" s="21" t="str">
        <v>40Years</v>
      </c>
      <c r="M109" s="22">
        <v>40003.33</v>
      </c>
      <c r="N109" s="20" t="str">
        <v>tier - 1</v>
      </c>
      <c r="O109" s="20" t="str">
        <v>tier - 1</v>
      </c>
      <c r="P109" s="20" t="str">
        <v>R1012</v>
      </c>
      <c r="Q109" s="20" t="str">
        <f>VLOOKUP(A109,'Customer Names'!$A$1:E2443,5,FALSE)</f>
        <v>Emily J</v>
      </c>
    </row>
    <row r="110" spans="1:17" x14ac:dyDescent="0.35">
      <c r="A110" s="20" t="s">
        <v>2263</v>
      </c>
      <c r="B110" s="20" cm="1">
        <f t="array" ref="B110:I110">VLOOKUP(A110,'Medical Examinations'!A109:J2444,{2,3,4,5,6,7,8,9},FALSE)</f>
        <v>34.104999999999997</v>
      </c>
      <c r="C110" s="20" t="str">
        <v>Obesity</v>
      </c>
      <c r="D110" s="20">
        <v>5.07</v>
      </c>
      <c r="E110" s="20" t="str">
        <v>Normal</v>
      </c>
      <c r="F110" s="20" t="str">
        <v>No</v>
      </c>
      <c r="G110" s="20" t="str">
        <v>No</v>
      </c>
      <c r="H110" s="20" t="str">
        <v>No</v>
      </c>
      <c r="I110" s="20">
        <v>1</v>
      </c>
      <c r="J110" s="20" t="s">
        <v>2381</v>
      </c>
      <c r="K110" s="21" cm="1">
        <f t="array" ref="K110:P110">VLOOKUP(A110,'Hospitalisation Details'!$A$1:K2452,{5,6,8,9,10,11},FALSE)</f>
        <v>31997</v>
      </c>
      <c r="L110" s="21" t="str">
        <v>35Years</v>
      </c>
      <c r="M110" s="22">
        <v>39983.43</v>
      </c>
      <c r="N110" s="20" t="str">
        <v>tier - 2</v>
      </c>
      <c r="O110" s="20" t="str">
        <v>tier - 3</v>
      </c>
      <c r="P110" s="20" t="str">
        <v>R1012</v>
      </c>
      <c r="Q110" s="20" t="str">
        <f>VLOOKUP(A110,'Customer Names'!$A$1:E2444,5,FALSE)</f>
        <v>Amanda</v>
      </c>
    </row>
    <row r="111" spans="1:17" x14ac:dyDescent="0.35">
      <c r="A111" s="20" t="s">
        <v>2262</v>
      </c>
      <c r="B111" s="20" cm="1">
        <f t="array" ref="B111:I111">VLOOKUP(A111,'Medical Examinations'!A110:J2445,{2,3,4,5,6,7,8,9},FALSE)</f>
        <v>48.93</v>
      </c>
      <c r="C111" s="20" t="str">
        <v>Obesity</v>
      </c>
      <c r="D111" s="20">
        <v>11.17</v>
      </c>
      <c r="E111" s="20" t="str">
        <v>Diabetes</v>
      </c>
      <c r="F111" s="20" t="str">
        <v>Yes</v>
      </c>
      <c r="G111" s="20" t="str">
        <v>No</v>
      </c>
      <c r="H111" s="20" t="str">
        <v>No</v>
      </c>
      <c r="I111" s="20">
        <v>1</v>
      </c>
      <c r="J111" s="20" t="s">
        <v>2381</v>
      </c>
      <c r="K111" s="21" cm="1">
        <f t="array" ref="K111:P111">VLOOKUP(A111,'Hospitalisation Details'!$A$1:K2453,{5,6,8,9,10,11},FALSE)</f>
        <v>27730</v>
      </c>
      <c r="L111" s="21" t="str">
        <v>47Years</v>
      </c>
      <c r="M111" s="22">
        <v>39963.120000000003</v>
      </c>
      <c r="N111" s="20" t="str">
        <v>tier - 2</v>
      </c>
      <c r="O111" s="20" t="str">
        <v>tier - 2</v>
      </c>
      <c r="P111" s="20" t="str">
        <v>R1011</v>
      </c>
      <c r="Q111" s="20" t="str">
        <f>VLOOKUP(A111,'Customer Names'!$A$1:E2445,5,FALSE)</f>
        <v>Nicholas</v>
      </c>
    </row>
    <row r="112" spans="1:17" x14ac:dyDescent="0.35">
      <c r="A112" s="20" t="s">
        <v>2261</v>
      </c>
      <c r="B112" s="20" cm="1">
        <f t="array" ref="B112:I112">VLOOKUP(A112,'Medical Examinations'!A111:J2446,{2,3,4,5,6,7,8,9},FALSE)</f>
        <v>37.07</v>
      </c>
      <c r="C112" s="20" t="str">
        <v>Obesity</v>
      </c>
      <c r="D112" s="20">
        <v>6.14</v>
      </c>
      <c r="E112" s="20" t="str">
        <v>Prediabetes</v>
      </c>
      <c r="F112" s="20" t="str">
        <v>Yes</v>
      </c>
      <c r="G112" s="20" t="str">
        <v>No</v>
      </c>
      <c r="H112" s="20" t="str">
        <v>No</v>
      </c>
      <c r="I112" s="20">
        <v>0</v>
      </c>
      <c r="J112" s="20" t="s">
        <v>2381</v>
      </c>
      <c r="K112" s="21" cm="1">
        <f t="array" ref="K112:P112">VLOOKUP(A112,'Hospitalisation Details'!$A$1:K2454,{5,6,8,9,10,11},FALSE)</f>
        <v>31281</v>
      </c>
      <c r="L112" s="21" t="str">
        <v>37Years</v>
      </c>
      <c r="M112" s="22">
        <v>39871.699999999997</v>
      </c>
      <c r="N112" s="20" t="str">
        <v>tier - 1</v>
      </c>
      <c r="O112" s="20" t="str">
        <v>tier - 2</v>
      </c>
      <c r="P112" s="20" t="str">
        <v>R1013</v>
      </c>
      <c r="Q112" s="20" t="str">
        <f>VLOOKUP(A112,'Customer Names'!$A$1:E2446,5,FALSE)</f>
        <v>Knox</v>
      </c>
    </row>
    <row r="113" spans="1:17" x14ac:dyDescent="0.35">
      <c r="A113" s="20" t="s">
        <v>2260</v>
      </c>
      <c r="B113" s="20" cm="1">
        <f t="array" ref="B113:I113">VLOOKUP(A113,'Medical Examinations'!A112:J2447,{2,3,4,5,6,7,8,9},FALSE)</f>
        <v>51.51</v>
      </c>
      <c r="C113" s="20" t="str">
        <v>Obesity</v>
      </c>
      <c r="D113" s="20">
        <v>6.26</v>
      </c>
      <c r="E113" s="20" t="str">
        <v>Prediabetes</v>
      </c>
      <c r="F113" s="20" t="str">
        <v>Yes</v>
      </c>
      <c r="G113" s="20" t="str">
        <v>No</v>
      </c>
      <c r="H113" s="20" t="str">
        <v>Yes</v>
      </c>
      <c r="I113" s="20">
        <v>1</v>
      </c>
      <c r="J113" s="20" t="s">
        <v>2381</v>
      </c>
      <c r="K113" s="21" cm="1">
        <f t="array" ref="K113:P113">VLOOKUP(A113,'Hospitalisation Details'!$A$1:K2455,{5,6,8,9,10,11},FALSE)</f>
        <v>30468</v>
      </c>
      <c r="L113" s="21" t="str">
        <v>40Years</v>
      </c>
      <c r="M113" s="22">
        <v>39865.699999999997</v>
      </c>
      <c r="N113" s="20" t="str">
        <v>tier - 2</v>
      </c>
      <c r="O113" s="20" t="str">
        <v>tier - 2</v>
      </c>
      <c r="P113" s="20" t="str">
        <v>R1011</v>
      </c>
      <c r="Q113" s="20" t="str">
        <f>VLOOKUP(A113,'Customer Names'!$A$1:E2447,5,FALSE)</f>
        <v>Yianna</v>
      </c>
    </row>
    <row r="114" spans="1:17" x14ac:dyDescent="0.35">
      <c r="A114" s="20" t="s">
        <v>2259</v>
      </c>
      <c r="B114" s="20" cm="1">
        <f t="array" ref="B114:I114">VLOOKUP(A114,'Medical Examinations'!A113:J2448,{2,3,4,5,6,7,8,9},FALSE)</f>
        <v>34.799999999999997</v>
      </c>
      <c r="C114" s="20" t="str">
        <v>Obesity</v>
      </c>
      <c r="D114" s="20">
        <v>4.72</v>
      </c>
      <c r="E114" s="20" t="str">
        <v>Normal</v>
      </c>
      <c r="F114" s="20" t="str">
        <v>Yes</v>
      </c>
      <c r="G114" s="20" t="str">
        <v>No</v>
      </c>
      <c r="H114" s="20" t="str">
        <v>No</v>
      </c>
      <c r="I114" s="20">
        <v>0</v>
      </c>
      <c r="J114" s="20" t="s">
        <v>2381</v>
      </c>
      <c r="K114" s="21" cm="1">
        <f t="array" ref="K114:P114">VLOOKUP(A114,'Hospitalisation Details'!$A$1:K2456,{5,6,8,9,10,11},FALSE)</f>
        <v>31245</v>
      </c>
      <c r="L114" s="21" t="str">
        <v>37Years</v>
      </c>
      <c r="M114" s="22">
        <v>39836.519999999997</v>
      </c>
      <c r="N114" s="20" t="str">
        <v>tier - 2</v>
      </c>
      <c r="O114" s="20" t="str">
        <v>tier - 1</v>
      </c>
      <c r="P114" s="20" t="str">
        <v>R1011</v>
      </c>
      <c r="Q114" s="20" t="str">
        <f>VLOOKUP(A114,'Customer Names'!$A$1:E2448,5,FALSE)</f>
        <v>Roberta</v>
      </c>
    </row>
    <row r="115" spans="1:17" x14ac:dyDescent="0.35">
      <c r="A115" s="20" t="s">
        <v>2258</v>
      </c>
      <c r="B115" s="20" cm="1">
        <f t="array" ref="B115:I115">VLOOKUP(A115,'Medical Examinations'!A114:J2449,{2,3,4,5,6,7,8,9},FALSE)</f>
        <v>36.67</v>
      </c>
      <c r="C115" s="20" t="str">
        <v>Obesity</v>
      </c>
      <c r="D115" s="20">
        <v>5.18</v>
      </c>
      <c r="E115" s="20" t="str">
        <v>Normal</v>
      </c>
      <c r="F115" s="20" t="str">
        <v>No</v>
      </c>
      <c r="G115" s="20" t="str">
        <v>No</v>
      </c>
      <c r="H115" s="20" t="str">
        <v>No</v>
      </c>
      <c r="I115" s="20">
        <v>1</v>
      </c>
      <c r="J115" s="20" t="s">
        <v>2381</v>
      </c>
      <c r="K115" s="21" cm="1">
        <f t="array" ref="K115:P115">VLOOKUP(A115,'Hospitalisation Details'!$A$1:K2457,{5,6,8,9,10,11},FALSE)</f>
        <v>31982</v>
      </c>
      <c r="L115" s="21" t="str">
        <v>35Years</v>
      </c>
      <c r="M115" s="22">
        <v>39774.28</v>
      </c>
      <c r="N115" s="20" t="str">
        <v>tier - 1</v>
      </c>
      <c r="O115" s="20" t="str">
        <v>tier - 1</v>
      </c>
      <c r="P115" s="20" t="str">
        <v>R1014</v>
      </c>
      <c r="Q115" s="20" t="str">
        <f>VLOOKUP(A115,'Customer Names'!$A$1:E2449,5,FALSE)</f>
        <v xml:space="preserve">Benjamin P </v>
      </c>
    </row>
    <row r="116" spans="1:17" x14ac:dyDescent="0.35">
      <c r="A116" s="20" t="s">
        <v>2257</v>
      </c>
      <c r="B116" s="20" cm="1">
        <f t="array" ref="B116:I116">VLOOKUP(A116,'Medical Examinations'!A115:J2450,{2,3,4,5,6,7,8,9},FALSE)</f>
        <v>30.9</v>
      </c>
      <c r="C116" s="20" t="str">
        <v>Obesity</v>
      </c>
      <c r="D116" s="20">
        <v>9.4</v>
      </c>
      <c r="E116" s="20" t="str">
        <v>Diabetes</v>
      </c>
      <c r="F116" s="20" t="str">
        <v>No</v>
      </c>
      <c r="G116" s="20" t="str">
        <v>No</v>
      </c>
      <c r="H116" s="20" t="str">
        <v>No</v>
      </c>
      <c r="I116" s="20">
        <v>2</v>
      </c>
      <c r="J116" s="20" t="s">
        <v>2381</v>
      </c>
      <c r="K116" s="21" cm="1">
        <f t="array" ref="K116:P116">VLOOKUP(A116,'Hospitalisation Details'!$A$1:K2458,{5,6,8,9,10,11},FALSE)</f>
        <v>27015</v>
      </c>
      <c r="L116" s="21" t="str">
        <v>49Years</v>
      </c>
      <c r="M116" s="22">
        <v>39727.61</v>
      </c>
      <c r="N116" s="20" t="str">
        <v>tier - 1</v>
      </c>
      <c r="O116" s="20" t="str">
        <v>tier - 2</v>
      </c>
      <c r="P116" s="20" t="str">
        <v>R1011</v>
      </c>
      <c r="Q116" s="20" t="str">
        <f>VLOOKUP(A116,'Customer Names'!$A$1:E2450,5,FALSE)</f>
        <v>Craig</v>
      </c>
    </row>
    <row r="117" spans="1:17" x14ac:dyDescent="0.35">
      <c r="A117" s="20" t="s">
        <v>2256</v>
      </c>
      <c r="B117" s="20" cm="1">
        <f t="array" ref="B117:I117">VLOOKUP(A117,'Medical Examinations'!A116:J2451,{2,3,4,5,6,7,8,9},FALSE)</f>
        <v>30.495000000000001</v>
      </c>
      <c r="C117" s="20" t="str">
        <v>Obesity</v>
      </c>
      <c r="D117" s="20">
        <v>6.29</v>
      </c>
      <c r="E117" s="20" t="str">
        <v>Prediabetes</v>
      </c>
      <c r="F117" s="20" t="str">
        <v>No</v>
      </c>
      <c r="G117" s="20" t="str">
        <v>No</v>
      </c>
      <c r="H117" s="20" t="str">
        <v>No</v>
      </c>
      <c r="I117" s="20">
        <v>0</v>
      </c>
      <c r="J117" s="20" t="s">
        <v>2381</v>
      </c>
      <c r="K117" s="21" cm="1">
        <f t="array" ref="K117:P117">VLOOKUP(A117,'Hospitalisation Details'!$A$1:K2459,{5,6,8,9,10,11},FALSE)</f>
        <v>28349</v>
      </c>
      <c r="L117" s="21" t="str">
        <v>45Years</v>
      </c>
      <c r="M117" s="22">
        <v>39725.519999999997</v>
      </c>
      <c r="N117" s="20" t="str">
        <v>tier - 2</v>
      </c>
      <c r="O117" s="20" t="str">
        <v>tier - 1</v>
      </c>
      <c r="P117" s="20" t="str">
        <v>R1012</v>
      </c>
      <c r="Q117" s="20" t="str">
        <f>VLOOKUP(A117,'Customer Names'!$A$1:E2451,5,FALSE)</f>
        <v>Ann</v>
      </c>
    </row>
    <row r="118" spans="1:17" x14ac:dyDescent="0.35">
      <c r="A118" s="20" t="s">
        <v>2255</v>
      </c>
      <c r="B118" s="20" cm="1">
        <f t="array" ref="B118:I118">VLOOKUP(A118,'Medical Examinations'!A117:J2452,{2,3,4,5,6,7,8,9},FALSE)</f>
        <v>44.88</v>
      </c>
      <c r="C118" s="20" t="str">
        <v>Obesity</v>
      </c>
      <c r="D118" s="20">
        <v>6.04</v>
      </c>
      <c r="E118" s="20" t="str">
        <v>Prediabetes</v>
      </c>
      <c r="F118" s="20" t="str">
        <v>No</v>
      </c>
      <c r="G118" s="20" t="str">
        <v>No</v>
      </c>
      <c r="H118" s="20" t="str">
        <v>Yes</v>
      </c>
      <c r="I118" s="20">
        <v>1</v>
      </c>
      <c r="J118" s="20" t="s">
        <v>2381</v>
      </c>
      <c r="K118" s="21" cm="1">
        <f t="array" ref="K118:P118">VLOOKUP(A118,'Hospitalisation Details'!$A$1:K2460,{5,6,8,9,10,11},FALSE)</f>
        <v>37818</v>
      </c>
      <c r="L118" s="21" t="str">
        <v>19Years</v>
      </c>
      <c r="M118" s="22">
        <v>39722.75</v>
      </c>
      <c r="N118" s="20" t="str">
        <v>tier - 1</v>
      </c>
      <c r="O118" s="20" t="str">
        <v>tier - 1</v>
      </c>
      <c r="P118" s="20" t="str">
        <v>R1013</v>
      </c>
      <c r="Q118" s="20" t="str">
        <f>VLOOKUP(A118,'Customer Names'!$A$1:E2452,5,FALSE)</f>
        <v>Jamie P</v>
      </c>
    </row>
    <row r="119" spans="1:17" x14ac:dyDescent="0.35">
      <c r="A119" s="20" t="s">
        <v>2254</v>
      </c>
      <c r="B119" s="20" cm="1">
        <f t="array" ref="B119:I119">VLOOKUP(A119,'Medical Examinations'!A118:J2453,{2,3,4,5,6,7,8,9},FALSE)</f>
        <v>44.32</v>
      </c>
      <c r="C119" s="20" t="str">
        <v>Obesity</v>
      </c>
      <c r="D119" s="20">
        <v>10.55</v>
      </c>
      <c r="E119" s="20" t="str">
        <v>Diabetes</v>
      </c>
      <c r="F119" s="20" t="str">
        <v>No</v>
      </c>
      <c r="G119" s="20" t="str">
        <v>No</v>
      </c>
      <c r="H119" s="20" t="str">
        <v>No</v>
      </c>
      <c r="I119" s="20">
        <v>0</v>
      </c>
      <c r="J119" s="20" t="s">
        <v>2381</v>
      </c>
      <c r="K119" s="21" cm="1">
        <f t="array" ref="K119:P119">VLOOKUP(A119,'Hospitalisation Details'!$A$1:K2461,{5,6,8,9,10,11},FALSE)</f>
        <v>25110</v>
      </c>
      <c r="L119" s="21" t="str">
        <v>54Years</v>
      </c>
      <c r="M119" s="22">
        <v>39721.93</v>
      </c>
      <c r="N119" s="20" t="str">
        <v>tier - 2</v>
      </c>
      <c r="O119" s="20" t="str">
        <v>tier - 2</v>
      </c>
      <c r="P119" s="20" t="str">
        <v>R1011</v>
      </c>
      <c r="Q119" s="20" t="str">
        <f>VLOOKUP(A119,'Customer Names'!$A$1:E2453,5,FALSE)</f>
        <v>John</v>
      </c>
    </row>
    <row r="120" spans="1:17" x14ac:dyDescent="0.35">
      <c r="A120" s="20" t="s">
        <v>2253</v>
      </c>
      <c r="B120" s="20" cm="1">
        <f t="array" ref="B120:I120">VLOOKUP(A120,'Medical Examinations'!A119:J2454,{2,3,4,5,6,7,8,9},FALSE)</f>
        <v>46.39</v>
      </c>
      <c r="C120" s="20" t="str">
        <v>Obesity</v>
      </c>
      <c r="D120" s="20">
        <v>5.09</v>
      </c>
      <c r="E120" s="20" t="str">
        <v>Normal</v>
      </c>
      <c r="F120" s="20" t="str">
        <v>No</v>
      </c>
      <c r="G120" s="20" t="str">
        <v>No</v>
      </c>
      <c r="H120" s="20" t="str">
        <v>No</v>
      </c>
      <c r="I120" s="20">
        <v>0</v>
      </c>
      <c r="J120" s="20" t="s">
        <v>2381</v>
      </c>
      <c r="K120" s="21" cm="1">
        <f t="array" ref="K120:P120">VLOOKUP(A120,'Hospitalisation Details'!$A$1:K2462,{5,6,8,9,10,11},FALSE)</f>
        <v>28476</v>
      </c>
      <c r="L120" s="21" t="str">
        <v>45Years</v>
      </c>
      <c r="M120" s="22">
        <v>39670.44</v>
      </c>
      <c r="N120" s="20" t="str">
        <v>tier - 2</v>
      </c>
      <c r="O120" s="20" t="str">
        <v>tier - 1</v>
      </c>
      <c r="P120" s="20" t="str">
        <v>R1012</v>
      </c>
      <c r="Q120" s="20" t="str">
        <f>VLOOKUP(A120,'Customer Names'!$A$1:E2454,5,FALSE)</f>
        <v>Charlie</v>
      </c>
    </row>
    <row r="121" spans="1:17" x14ac:dyDescent="0.35">
      <c r="A121" s="20" t="s">
        <v>2252</v>
      </c>
      <c r="B121" s="20" cm="1">
        <f t="array" ref="B121:I121">VLOOKUP(A121,'Medical Examinations'!A120:J2455,{2,3,4,5,6,7,8,9},FALSE)</f>
        <v>42.13</v>
      </c>
      <c r="C121" s="20" t="str">
        <v>Obesity</v>
      </c>
      <c r="D121" s="20">
        <v>5.2</v>
      </c>
      <c r="E121" s="20" t="str">
        <v>Normal</v>
      </c>
      <c r="F121" s="20" t="str">
        <v>Yes</v>
      </c>
      <c r="G121" s="20" t="str">
        <v>No</v>
      </c>
      <c r="H121" s="20" t="str">
        <v>No</v>
      </c>
      <c r="I121" s="20">
        <v>1</v>
      </c>
      <c r="J121" s="20" t="s">
        <v>2381</v>
      </c>
      <c r="K121" s="21" cm="1">
        <f t="array" ref="K121:P121">VLOOKUP(A121,'Hospitalisation Details'!$A$1:K2463,{5,6,8,9,10,11},FALSE)</f>
        <v>34918</v>
      </c>
      <c r="L121" s="21" t="str">
        <v>27Years</v>
      </c>
      <c r="M121" s="22">
        <v>39611.760000000002</v>
      </c>
      <c r="N121" s="20" t="str">
        <v>tier - 1</v>
      </c>
      <c r="O121" s="20" t="str">
        <v>tier - 3</v>
      </c>
      <c r="P121" s="20" t="str">
        <v>R1013</v>
      </c>
      <c r="Q121" s="20" t="str">
        <f>VLOOKUP(A121,'Customer Names'!$A$1:E2455,5,FALSE)</f>
        <v>Meb</v>
      </c>
    </row>
    <row r="122" spans="1:17" x14ac:dyDescent="0.35">
      <c r="A122" s="20" t="s">
        <v>2251</v>
      </c>
      <c r="B122" s="20" cm="1">
        <f t="array" ref="B122:I122">VLOOKUP(A122,'Medical Examinations'!A121:J2456,{2,3,4,5,6,7,8,9},FALSE)</f>
        <v>30.78</v>
      </c>
      <c r="C122" s="20" t="str">
        <v>Obesity</v>
      </c>
      <c r="D122" s="20">
        <v>8.4499999999999993</v>
      </c>
      <c r="E122" s="20" t="str">
        <v>Diabetes</v>
      </c>
      <c r="F122" s="20" t="str">
        <v>Yes</v>
      </c>
      <c r="G122" s="20" t="str">
        <v>No</v>
      </c>
      <c r="H122" s="20" t="str">
        <v>No</v>
      </c>
      <c r="I122" s="20">
        <v>0</v>
      </c>
      <c r="J122" s="20" t="s">
        <v>2381</v>
      </c>
      <c r="K122" s="21" cm="1">
        <f t="array" ref="K122:P122">VLOOKUP(A122,'Hospitalisation Details'!$A$1:K2464,{5,6,8,9,10,11},FALSE)</f>
        <v>29772</v>
      </c>
      <c r="L122" s="21" t="str">
        <v>41Years</v>
      </c>
      <c r="M122" s="22">
        <v>39597.410000000003</v>
      </c>
      <c r="N122" s="20" t="str">
        <v>tier - 1</v>
      </c>
      <c r="O122" s="20" t="str">
        <v>tier - 2</v>
      </c>
      <c r="P122" s="20" t="str">
        <v>R1017</v>
      </c>
      <c r="Q122" s="20" t="str">
        <f>VLOOKUP(A122,'Customer Names'!$A$1:E2456,5,FALSE)</f>
        <v xml:space="preserve">Aaqib L </v>
      </c>
    </row>
    <row r="123" spans="1:17" x14ac:dyDescent="0.35">
      <c r="A123" s="20" t="s">
        <v>2250</v>
      </c>
      <c r="B123" s="20" cm="1">
        <f t="array" ref="B123:I123">VLOOKUP(A123,'Medical Examinations'!A122:J2457,{2,3,4,5,6,7,8,9},FALSE)</f>
        <v>31.35</v>
      </c>
      <c r="C123" s="20" t="str">
        <v>Obesity</v>
      </c>
      <c r="D123" s="20">
        <v>9.5399999999999991</v>
      </c>
      <c r="E123" s="20" t="str">
        <v>Diabetes</v>
      </c>
      <c r="F123" s="20" t="str">
        <v>No</v>
      </c>
      <c r="G123" s="20" t="str">
        <v>No</v>
      </c>
      <c r="H123" s="20" t="str">
        <v>No</v>
      </c>
      <c r="I123" s="20">
        <v>0</v>
      </c>
      <c r="J123" s="20" t="s">
        <v>2381</v>
      </c>
      <c r="K123" s="21" cm="1">
        <f t="array" ref="K123:P123">VLOOKUP(A123,'Hospitalisation Details'!$A$1:K2465,{5,6,8,9,10,11},FALSE)</f>
        <v>28683</v>
      </c>
      <c r="L123" s="21" t="str">
        <v>44Years</v>
      </c>
      <c r="M123" s="22">
        <v>39556.49</v>
      </c>
      <c r="N123" s="20" t="str">
        <v>tier - 1</v>
      </c>
      <c r="O123" s="20" t="str">
        <v>tier - 2</v>
      </c>
      <c r="P123" s="20" t="str">
        <v>R1015</v>
      </c>
      <c r="Q123" s="20" t="str">
        <f>VLOOKUP(A123,'Customer Names'!$A$1:E2457,5,FALSE)</f>
        <v xml:space="preserve">Craig A </v>
      </c>
    </row>
    <row r="124" spans="1:17" x14ac:dyDescent="0.35">
      <c r="A124" s="20" t="s">
        <v>2249</v>
      </c>
      <c r="B124" s="20" cm="1">
        <f t="array" ref="B124:I124">VLOOKUP(A124,'Medical Examinations'!A123:J2458,{2,3,4,5,6,7,8,9},FALSE)</f>
        <v>41.46</v>
      </c>
      <c r="C124" s="20" t="str">
        <v>Obesity</v>
      </c>
      <c r="D124" s="20">
        <v>4.99</v>
      </c>
      <c r="E124" s="20" t="str">
        <v>Normal</v>
      </c>
      <c r="F124" s="20" t="str">
        <v>Yes</v>
      </c>
      <c r="G124" s="20" t="str">
        <v>No</v>
      </c>
      <c r="H124" s="20" t="str">
        <v>No</v>
      </c>
      <c r="I124" s="20">
        <v>2</v>
      </c>
      <c r="J124" s="20" t="s">
        <v>2381</v>
      </c>
      <c r="K124" s="21" cm="1">
        <f t="array" ref="K124:P124">VLOOKUP(A124,'Hospitalisation Details'!$A$1:K2466,{5,6,8,9,10,11},FALSE)</f>
        <v>24282</v>
      </c>
      <c r="L124" s="21" t="str">
        <v>56Years</v>
      </c>
      <c r="M124" s="22">
        <v>39396.86</v>
      </c>
      <c r="N124" s="20" t="str">
        <v>tier - 2</v>
      </c>
      <c r="O124" s="20" t="str">
        <v>tier - 2</v>
      </c>
      <c r="P124" s="20" t="str">
        <v>R1011</v>
      </c>
      <c r="Q124" s="20" t="str">
        <f>VLOOKUP(A124,'Customer Names'!$A$1:E2458,5,FALSE)</f>
        <v>Meredith</v>
      </c>
    </row>
    <row r="125" spans="1:17" x14ac:dyDescent="0.35">
      <c r="A125" s="20" t="s">
        <v>2248</v>
      </c>
      <c r="B125" s="20" cm="1">
        <f t="array" ref="B125:I125">VLOOKUP(A125,'Medical Examinations'!A124:J2459,{2,3,4,5,6,7,8,9},FALSE)</f>
        <v>48</v>
      </c>
      <c r="C125" s="20" t="str">
        <v>Obesity</v>
      </c>
      <c r="D125" s="20">
        <v>10.54</v>
      </c>
      <c r="E125" s="20" t="str">
        <v>Diabetes</v>
      </c>
      <c r="F125" s="20" t="str">
        <v>No</v>
      </c>
      <c r="G125" s="20" t="str">
        <v>No</v>
      </c>
      <c r="H125" s="20" t="str">
        <v>No</v>
      </c>
      <c r="I125" s="20">
        <v>0</v>
      </c>
      <c r="J125" s="20" t="s">
        <v>2381</v>
      </c>
      <c r="K125" s="21" cm="1">
        <f t="array" ref="K125:P125">VLOOKUP(A125,'Hospitalisation Details'!$A$1:K2467,{5,6,8,9,10,11},FALSE)</f>
        <v>28707</v>
      </c>
      <c r="L125" s="21" t="str">
        <v>44Years</v>
      </c>
      <c r="M125" s="22">
        <v>39352.6</v>
      </c>
      <c r="N125" s="20" t="str">
        <v>tier - 2</v>
      </c>
      <c r="O125" s="20" t="str">
        <v>tier - 3</v>
      </c>
      <c r="P125" s="20" t="str">
        <v>R1011</v>
      </c>
      <c r="Q125" s="20" t="str">
        <f>VLOOKUP(A125,'Customer Names'!$A$1:E2459,5,FALSE)</f>
        <v>Doug</v>
      </c>
    </row>
    <row r="126" spans="1:17" x14ac:dyDescent="0.35">
      <c r="A126" s="20" t="s">
        <v>2247</v>
      </c>
      <c r="B126" s="20" cm="1">
        <f t="array" ref="B126:I126">VLOOKUP(A126,'Medical Examinations'!A125:J2460,{2,3,4,5,6,7,8,9},FALSE)</f>
        <v>49.13</v>
      </c>
      <c r="C126" s="20" t="str">
        <v>Obesity</v>
      </c>
      <c r="D126" s="20">
        <v>4.54</v>
      </c>
      <c r="E126" s="20" t="str">
        <v>Normal</v>
      </c>
      <c r="F126" s="20" t="str">
        <v>No</v>
      </c>
      <c r="G126" s="20" t="str">
        <v>No</v>
      </c>
      <c r="H126" s="20" t="str">
        <v>No</v>
      </c>
      <c r="I126" s="20">
        <v>0</v>
      </c>
      <c r="J126" s="20" t="s">
        <v>2381</v>
      </c>
      <c r="K126" s="21" cm="1">
        <f t="array" ref="K126:P126">VLOOKUP(A126,'Hospitalisation Details'!$A$1:K2468,{5,6,8,9,10,11},FALSE)</f>
        <v>30179</v>
      </c>
      <c r="L126" s="21" t="str">
        <v>40Years</v>
      </c>
      <c r="M126" s="22">
        <v>39315.279999999999</v>
      </c>
      <c r="N126" s="20" t="str">
        <v>tier - 2</v>
      </c>
      <c r="O126" s="20" t="str">
        <v>tier - 3</v>
      </c>
      <c r="P126" s="20" t="str">
        <v>R1011</v>
      </c>
      <c r="Q126" s="20" t="str">
        <f>VLOOKUP(A126,'Customer Names'!$A$1:E2460,5,FALSE)</f>
        <v xml:space="preserve">Elizabeth J </v>
      </c>
    </row>
    <row r="127" spans="1:17" x14ac:dyDescent="0.35">
      <c r="A127" s="20" t="s">
        <v>2246</v>
      </c>
      <c r="B127" s="20" cm="1">
        <f t="array" ref="B127:I127">VLOOKUP(A127,'Medical Examinations'!A126:J2461,{2,3,4,5,6,7,8,9},FALSE)</f>
        <v>37.799999999999997</v>
      </c>
      <c r="C127" s="20" t="str">
        <v>Obesity</v>
      </c>
      <c r="D127" s="20">
        <v>6.29</v>
      </c>
      <c r="E127" s="20" t="str">
        <v>Prediabetes</v>
      </c>
      <c r="F127" s="20" t="str">
        <v>No</v>
      </c>
      <c r="G127" s="20" t="str">
        <v>No</v>
      </c>
      <c r="H127" s="20" t="str">
        <v>No</v>
      </c>
      <c r="I127" s="20">
        <v>1</v>
      </c>
      <c r="J127" s="20" t="s">
        <v>2381</v>
      </c>
      <c r="K127" s="21" cm="1">
        <f t="array" ref="K127:P127">VLOOKUP(A127,'Hospitalisation Details'!$A$1:K2469,{5,6,8,9,10,11},FALSE)</f>
        <v>33938</v>
      </c>
      <c r="L127" s="21" t="str">
        <v>30Years</v>
      </c>
      <c r="M127" s="22">
        <v>39241.440000000002</v>
      </c>
      <c r="N127" s="20" t="str">
        <v>tier - 1</v>
      </c>
      <c r="O127" s="20" t="str">
        <v>tier - 3</v>
      </c>
      <c r="P127" s="20" t="str">
        <v>R1011</v>
      </c>
      <c r="Q127" s="20" t="str">
        <f>VLOOKUP(A127,'Customer Names'!$A$1:E2461,5,FALSE)</f>
        <v>Matthew P</v>
      </c>
    </row>
    <row r="128" spans="1:17" x14ac:dyDescent="0.35">
      <c r="A128" s="20" t="s">
        <v>2245</v>
      </c>
      <c r="B128" s="20" cm="1">
        <f t="array" ref="B128:I128">VLOOKUP(A128,'Medical Examinations'!A127:J2462,{2,3,4,5,6,7,8,9},FALSE)</f>
        <v>38.299999999999997</v>
      </c>
      <c r="C128" s="20" t="str">
        <v>Obesity</v>
      </c>
      <c r="D128" s="20">
        <v>9.51</v>
      </c>
      <c r="E128" s="20" t="str">
        <v>Diabetes</v>
      </c>
      <c r="F128" s="20" t="str">
        <v>No</v>
      </c>
      <c r="G128" s="20" t="str">
        <v>No</v>
      </c>
      <c r="H128" s="20" t="str">
        <v>No</v>
      </c>
      <c r="I128" s="20">
        <v>0</v>
      </c>
      <c r="J128" s="20" t="s">
        <v>2381</v>
      </c>
      <c r="K128" s="21" cm="1">
        <f t="array" ref="K128:P128">VLOOKUP(A128,'Hospitalisation Details'!$A$1:K2470,{5,6,8,9,10,11},FALSE)</f>
        <v>22834</v>
      </c>
      <c r="L128" s="21" t="str">
        <v>60Years</v>
      </c>
      <c r="M128" s="22">
        <v>39221.120000000003</v>
      </c>
      <c r="N128" s="20" t="str">
        <v>tier - 2</v>
      </c>
      <c r="O128" s="20" t="str">
        <v>tier - 1</v>
      </c>
      <c r="P128" s="20" t="str">
        <v>R1011</v>
      </c>
      <c r="Q128" s="20" t="str">
        <f>VLOOKUP(A128,'Customer Names'!$A$1:E2462,5,FALSE)</f>
        <v xml:space="preserve">Guillermo Sr </v>
      </c>
    </row>
    <row r="129" spans="1:17" x14ac:dyDescent="0.35">
      <c r="A129" s="20" t="s">
        <v>2244</v>
      </c>
      <c r="B129" s="20" cm="1">
        <f t="array" ref="B129:I129">VLOOKUP(A129,'Medical Examinations'!A128:J2463,{2,3,4,5,6,7,8,9},FALSE)</f>
        <v>32.774999999999999</v>
      </c>
      <c r="C129" s="20" t="str">
        <v>Obesity</v>
      </c>
      <c r="D129" s="20">
        <v>4.72</v>
      </c>
      <c r="E129" s="20" t="str">
        <v>Normal</v>
      </c>
      <c r="F129" s="20" t="str">
        <v>No</v>
      </c>
      <c r="G129" s="20" t="str">
        <v>No</v>
      </c>
      <c r="H129" s="20" t="str">
        <v>No</v>
      </c>
      <c r="I129" s="20">
        <v>0</v>
      </c>
      <c r="J129" s="20" t="s">
        <v>2381</v>
      </c>
      <c r="K129" s="21" cm="1">
        <f t="array" ref="K129:P129">VLOOKUP(A129,'Hospitalisation Details'!$A$1:K2471,{5,6,8,9,10,11},FALSE)</f>
        <v>30167</v>
      </c>
      <c r="L129" s="21" t="str">
        <v>40Years</v>
      </c>
      <c r="M129" s="22">
        <v>39125.33</v>
      </c>
      <c r="N129" s="20" t="str">
        <v>tier - 1</v>
      </c>
      <c r="O129" s="20" t="str">
        <v>tier - 1</v>
      </c>
      <c r="P129" s="20" t="str">
        <v>R1016</v>
      </c>
      <c r="Q129" s="20" t="str">
        <f>VLOOKUP(A129,'Customer Names'!$A$1:E2463,5,FALSE)</f>
        <v>Ryan C</v>
      </c>
    </row>
    <row r="130" spans="1:17" x14ac:dyDescent="0.35">
      <c r="A130" s="20" t="s">
        <v>2243</v>
      </c>
      <c r="B130" s="20" cm="1">
        <f t="array" ref="B130:I130">VLOOKUP(A130,'Medical Examinations'!A129:J2464,{2,3,4,5,6,7,8,9},FALSE)</f>
        <v>34.200000000000003</v>
      </c>
      <c r="C130" s="20" t="str">
        <v>Obesity</v>
      </c>
      <c r="D130" s="20">
        <v>5.91</v>
      </c>
      <c r="E130" s="20" t="str">
        <v>Prediabetes</v>
      </c>
      <c r="F130" s="20" t="str">
        <v>Yes</v>
      </c>
      <c r="G130" s="20" t="str">
        <v>No</v>
      </c>
      <c r="H130" s="20" t="str">
        <v>No</v>
      </c>
      <c r="I130" s="20">
        <v>0</v>
      </c>
      <c r="J130" s="20" t="s">
        <v>2381</v>
      </c>
      <c r="K130" s="21" cm="1">
        <f t="array" ref="K130:P130">VLOOKUP(A130,'Hospitalisation Details'!$A$1:K2472,{5,6,8,9,10,11},FALSE)</f>
        <v>31310</v>
      </c>
      <c r="L130" s="21" t="str">
        <v>37Years</v>
      </c>
      <c r="M130" s="22">
        <v>39047.29</v>
      </c>
      <c r="N130" s="20" t="str">
        <v>tier - 1</v>
      </c>
      <c r="O130" s="20" t="str">
        <v>tier - 3</v>
      </c>
      <c r="P130" s="20" t="str">
        <v>R1017</v>
      </c>
      <c r="Q130" s="20" t="str">
        <f>VLOOKUP(A130,'Customer Names'!$A$1:E2464,5,FALSE)</f>
        <v>Dane</v>
      </c>
    </row>
    <row r="131" spans="1:17" x14ac:dyDescent="0.35">
      <c r="A131" s="20" t="s">
        <v>2242</v>
      </c>
      <c r="B131" s="20" cm="1">
        <f t="array" ref="B131:I131">VLOOKUP(A131,'Medical Examinations'!A130:J2465,{2,3,4,5,6,7,8,9},FALSE)</f>
        <v>30.2</v>
      </c>
      <c r="C131" s="20" t="str">
        <v>Obesity</v>
      </c>
      <c r="D131" s="20">
        <v>9.58</v>
      </c>
      <c r="E131" s="20" t="str">
        <v>Diabetes</v>
      </c>
      <c r="F131" s="20" t="str">
        <v>No</v>
      </c>
      <c r="G131" s="20" t="str">
        <v>No</v>
      </c>
      <c r="H131" s="20" t="str">
        <v>No</v>
      </c>
      <c r="I131" s="20">
        <v>0</v>
      </c>
      <c r="J131" s="20" t="s">
        <v>2381</v>
      </c>
      <c r="K131" s="21" cm="1">
        <f t="array" ref="K131:P131">VLOOKUP(A131,'Hospitalisation Details'!$A$1:K2473,{5,6,8,9,10,11},FALSE)</f>
        <v>28775</v>
      </c>
      <c r="L131" s="21" t="str">
        <v>44Years</v>
      </c>
      <c r="M131" s="22">
        <v>38998.550000000003</v>
      </c>
      <c r="N131" s="20" t="str">
        <v>tier - 1</v>
      </c>
      <c r="O131" s="20" t="str">
        <v>tier - 1</v>
      </c>
      <c r="P131" s="20" t="str">
        <v>R1011</v>
      </c>
      <c r="Q131" s="20" t="str">
        <f>VLOOKUP(A131,'Customer Names'!$A$1:E2465,5,FALSE)</f>
        <v>Jonas</v>
      </c>
    </row>
    <row r="132" spans="1:17" x14ac:dyDescent="0.35">
      <c r="A132" s="20" t="s">
        <v>2241</v>
      </c>
      <c r="B132" s="20" cm="1">
        <f t="array" ref="B132:I132">VLOOKUP(A132,'Medical Examinations'!A131:J2466,{2,3,4,5,6,7,8,9},FALSE)</f>
        <v>48.32</v>
      </c>
      <c r="C132" s="20" t="str">
        <v>Obesity</v>
      </c>
      <c r="D132" s="20">
        <v>5.77</v>
      </c>
      <c r="E132" s="20" t="str">
        <v>Prediabetes</v>
      </c>
      <c r="F132" s="20" t="str">
        <v>No</v>
      </c>
      <c r="G132" s="20" t="str">
        <v>No</v>
      </c>
      <c r="H132" s="20" t="str">
        <v>No</v>
      </c>
      <c r="I132" s="20">
        <v>0</v>
      </c>
      <c r="J132" s="20" t="s">
        <v>2381</v>
      </c>
      <c r="K132" s="21" cm="1">
        <f t="array" ref="K132:P132">VLOOKUP(A132,'Hospitalisation Details'!$A$1:K2474,{5,6,8,9,10,11},FALSE)</f>
        <v>29488</v>
      </c>
      <c r="L132" s="21" t="str">
        <v>42Years</v>
      </c>
      <c r="M132" s="22">
        <v>38947.43</v>
      </c>
      <c r="N132" s="20" t="str">
        <v>tier - 2</v>
      </c>
      <c r="O132" s="20" t="str">
        <v>tier - 3</v>
      </c>
      <c r="P132" s="20" t="str">
        <v>R1011</v>
      </c>
      <c r="Q132" s="20" t="str">
        <f>VLOOKUP(A132,'Customer Names'!$A$1:E2466,5,FALSE)</f>
        <v>George E</v>
      </c>
    </row>
    <row r="133" spans="1:17" x14ac:dyDescent="0.35">
      <c r="A133" s="20" t="s">
        <v>2240</v>
      </c>
      <c r="B133" s="20" cm="1">
        <f t="array" ref="B133:I133">VLOOKUP(A133,'Medical Examinations'!A132:J2467,{2,3,4,5,6,7,8,9},FALSE)</f>
        <v>44.86</v>
      </c>
      <c r="C133" s="20" t="str">
        <v>Obesity</v>
      </c>
      <c r="D133" s="20">
        <v>4.38</v>
      </c>
      <c r="E133" s="20" t="str">
        <v>Normal</v>
      </c>
      <c r="F133" s="20" t="str">
        <v>Yes</v>
      </c>
      <c r="G133" s="20" t="str">
        <v>No</v>
      </c>
      <c r="H133" s="20" t="str">
        <v>No</v>
      </c>
      <c r="I133" s="20">
        <v>0</v>
      </c>
      <c r="J133" s="20" t="s">
        <v>2381</v>
      </c>
      <c r="K133" s="21" cm="1">
        <f t="array" ref="K133:P133">VLOOKUP(A133,'Hospitalisation Details'!$A$1:K2475,{5,6,8,9,10,11},FALSE)</f>
        <v>28109</v>
      </c>
      <c r="L133" s="21" t="str">
        <v>46Years</v>
      </c>
      <c r="M133" s="22">
        <v>38932.559999999998</v>
      </c>
      <c r="N133" s="20" t="str">
        <v>tier - 2</v>
      </c>
      <c r="O133" s="20" t="str">
        <v>tier - 3</v>
      </c>
      <c r="P133" s="20" t="str">
        <v>R1011</v>
      </c>
      <c r="Q133" s="20" t="str">
        <f>VLOOKUP(A133,'Customer Names'!$A$1:E2467,5,FALSE)</f>
        <v>Sara S</v>
      </c>
    </row>
    <row r="134" spans="1:17" x14ac:dyDescent="0.35">
      <c r="A134" s="20" t="s">
        <v>2239</v>
      </c>
      <c r="B134" s="20" cm="1">
        <f t="array" ref="B134:I134">VLOOKUP(A134,'Medical Examinations'!A133:J2468,{2,3,4,5,6,7,8,9},FALSE)</f>
        <v>52.15</v>
      </c>
      <c r="C134" s="20" t="str">
        <v>Obesity</v>
      </c>
      <c r="D134" s="20">
        <v>5.65</v>
      </c>
      <c r="E134" s="20" t="str">
        <v>Normal</v>
      </c>
      <c r="F134" s="20" t="str">
        <v>No</v>
      </c>
      <c r="G134" s="20" t="str">
        <v>No</v>
      </c>
      <c r="H134" s="20" t="str">
        <v>No</v>
      </c>
      <c r="I134" s="20">
        <v>1</v>
      </c>
      <c r="J134" s="20" t="s">
        <v>2381</v>
      </c>
      <c r="K134" s="21" cm="1">
        <f t="array" ref="K134:P134">VLOOKUP(A134,'Hospitalisation Details'!$A$1:K2476,{5,6,8,9,10,11},FALSE)</f>
        <v>31944</v>
      </c>
      <c r="L134" s="21" t="str">
        <v>35Years</v>
      </c>
      <c r="M134" s="22">
        <v>38924.04</v>
      </c>
      <c r="N134" s="20" t="str">
        <v>tier - 2</v>
      </c>
      <c r="O134" s="20" t="str">
        <v>tier - 2</v>
      </c>
      <c r="P134" s="20" t="str">
        <v>R1011</v>
      </c>
      <c r="Q134" s="20" t="str">
        <f>VLOOKUP(A134,'Customer Names'!$A$1:E2468,5,FALSE)</f>
        <v>Nick</v>
      </c>
    </row>
    <row r="135" spans="1:17" x14ac:dyDescent="0.35">
      <c r="A135" s="20" t="s">
        <v>2238</v>
      </c>
      <c r="B135" s="20" cm="1">
        <f t="array" ref="B135:I135">VLOOKUP(A135,'Medical Examinations'!A134:J2469,{2,3,4,5,6,7,8,9},FALSE)</f>
        <v>41.12</v>
      </c>
      <c r="C135" s="20" t="str">
        <v>Obesity</v>
      </c>
      <c r="D135" s="20">
        <v>7.54</v>
      </c>
      <c r="E135" s="20" t="str">
        <v>Diabetes</v>
      </c>
      <c r="F135" s="20" t="str">
        <v>Yes</v>
      </c>
      <c r="G135" s="20" t="str">
        <v>No</v>
      </c>
      <c r="H135" s="20" t="str">
        <v>No</v>
      </c>
      <c r="I135" s="20">
        <v>0</v>
      </c>
      <c r="J135" s="20" t="s">
        <v>2381</v>
      </c>
      <c r="K135" s="21" cm="1">
        <f t="array" ref="K135:P135">VLOOKUP(A135,'Hospitalisation Details'!$A$1:K2477,{5,6,8,9,10,11},FALSE)</f>
        <v>24683</v>
      </c>
      <c r="L135" s="21" t="str">
        <v>55Years</v>
      </c>
      <c r="M135" s="22">
        <v>38893.360000000001</v>
      </c>
      <c r="N135" s="20" t="str">
        <v>tier - 1</v>
      </c>
      <c r="O135" s="20" t="str">
        <v>tier - 2</v>
      </c>
      <c r="P135" s="20" t="str">
        <v>R1011</v>
      </c>
      <c r="Q135" s="20" t="str">
        <f>VLOOKUP(A135,'Customer Names'!$A$1:E2469,5,FALSE)</f>
        <v>Timothy</v>
      </c>
    </row>
    <row r="136" spans="1:17" x14ac:dyDescent="0.35">
      <c r="A136" s="20" t="s">
        <v>2237</v>
      </c>
      <c r="B136" s="20" cm="1">
        <f t="array" ref="B136:I136">VLOOKUP(A136,'Medical Examinations'!A135:J2470,{2,3,4,5,6,7,8,9},FALSE)</f>
        <v>38.39</v>
      </c>
      <c r="C136" s="20" t="str">
        <v>Obesity</v>
      </c>
      <c r="D136" s="20">
        <v>5.1100000000000003</v>
      </c>
      <c r="E136" s="20" t="str">
        <v>Normal</v>
      </c>
      <c r="F136" s="20" t="str">
        <v>Yes</v>
      </c>
      <c r="G136" s="20" t="str">
        <v>No</v>
      </c>
      <c r="H136" s="20" t="str">
        <v>No</v>
      </c>
      <c r="I136" s="20">
        <v>1</v>
      </c>
      <c r="J136" s="20" t="s">
        <v>2381</v>
      </c>
      <c r="K136" s="21" cm="1">
        <f t="array" ref="K136:P136">VLOOKUP(A136,'Hospitalisation Details'!$A$1:K2478,{5,6,8,9,10,11},FALSE)</f>
        <v>23534</v>
      </c>
      <c r="L136" s="21" t="str">
        <v>59Years</v>
      </c>
      <c r="M136" s="22">
        <v>38869.25</v>
      </c>
      <c r="N136" s="20" t="str">
        <v>tier - 2</v>
      </c>
      <c r="O136" s="20" t="str">
        <v>tier - 2</v>
      </c>
      <c r="P136" s="20" t="str">
        <v>R1011</v>
      </c>
      <c r="Q136" s="20" t="str">
        <f>VLOOKUP(A136,'Customer Names'!$A$1:E2470,5,FALSE)</f>
        <v>Becky L</v>
      </c>
    </row>
    <row r="137" spans="1:17" x14ac:dyDescent="0.35">
      <c r="A137" s="20" t="s">
        <v>2236</v>
      </c>
      <c r="B137" s="20" cm="1">
        <f t="array" ref="B137:I137">VLOOKUP(A137,'Medical Examinations'!A136:J2471,{2,3,4,5,6,7,8,9},FALSE)</f>
        <v>46.85</v>
      </c>
      <c r="C137" s="20" t="str">
        <v>Obesity</v>
      </c>
      <c r="D137" s="20">
        <v>4.25</v>
      </c>
      <c r="E137" s="20" t="str">
        <v>Normal</v>
      </c>
      <c r="F137" s="20" t="str">
        <v>No</v>
      </c>
      <c r="G137" s="20" t="str">
        <v>No</v>
      </c>
      <c r="H137" s="20" t="str">
        <v>Yes</v>
      </c>
      <c r="I137" s="20">
        <v>1</v>
      </c>
      <c r="J137" s="20" t="s">
        <v>2381</v>
      </c>
      <c r="K137" s="21" cm="1">
        <f t="array" ref="K137:P137">VLOOKUP(A137,'Hospitalisation Details'!$A$1:K2479,{5,6,8,9,10,11},FALSE)</f>
        <v>29192</v>
      </c>
      <c r="L137" s="21" t="str">
        <v>43Years</v>
      </c>
      <c r="M137" s="22">
        <v>38836.980000000003</v>
      </c>
      <c r="N137" s="20" t="str">
        <v>tier - 2</v>
      </c>
      <c r="O137" s="20" t="str">
        <v>tier - 1</v>
      </c>
      <c r="P137" s="20" t="str">
        <v>R1011</v>
      </c>
      <c r="Q137" s="20" t="str">
        <f>VLOOKUP(A137,'Customer Names'!$A$1:E2471,5,FALSE)</f>
        <v xml:space="preserve">Steph K </v>
      </c>
    </row>
    <row r="138" spans="1:17" x14ac:dyDescent="0.35">
      <c r="A138" s="20" t="s">
        <v>2235</v>
      </c>
      <c r="B138" s="20" cm="1">
        <f t="array" ref="B138:I138">VLOOKUP(A138,'Medical Examinations'!A137:J2472,{2,3,4,5,6,7,8,9},FALSE)</f>
        <v>42.24</v>
      </c>
      <c r="C138" s="20" t="str">
        <v>Obesity</v>
      </c>
      <c r="D138" s="20">
        <v>5.55</v>
      </c>
      <c r="E138" s="20" t="str">
        <v>Normal</v>
      </c>
      <c r="F138" s="20" t="str">
        <v>No</v>
      </c>
      <c r="G138" s="20" t="str">
        <v>yes</v>
      </c>
      <c r="H138" s="20" t="str">
        <v>No</v>
      </c>
      <c r="I138" s="20">
        <v>1</v>
      </c>
      <c r="J138" s="20" t="s">
        <v>2381</v>
      </c>
      <c r="K138" s="21" cm="1">
        <f t="array" ref="K138:P138">VLOOKUP(A138,'Hospitalisation Details'!$A$1:K2480,{5,6,8,9,10,11},FALSE)</f>
        <v>38326</v>
      </c>
      <c r="L138" s="21" t="str">
        <v>18Years</v>
      </c>
      <c r="M138" s="22">
        <v>38792.69</v>
      </c>
      <c r="N138" s="20" t="str">
        <v>tier - 2</v>
      </c>
      <c r="O138" s="20" t="str">
        <v>tier - 2</v>
      </c>
      <c r="P138" s="20" t="str">
        <v>R1013</v>
      </c>
      <c r="Q138" s="20" t="str">
        <f>VLOOKUP(A138,'Customer Names'!$A$1:E2472,5,FALSE)</f>
        <v xml:space="preserve">Kristine B </v>
      </c>
    </row>
    <row r="139" spans="1:17" x14ac:dyDescent="0.35">
      <c r="A139" s="20" t="s">
        <v>2234</v>
      </c>
      <c r="B139" s="20" cm="1">
        <f t="array" ref="B139:I139">VLOOKUP(A139,'Medical Examinations'!A138:J2473,{2,3,4,5,6,7,8,9},FALSE)</f>
        <v>34.39</v>
      </c>
      <c r="C139" s="20" t="str">
        <v>Obesity</v>
      </c>
      <c r="D139" s="20">
        <v>5.78</v>
      </c>
      <c r="E139" s="20" t="str">
        <v>Prediabetes</v>
      </c>
      <c r="F139" s="20" t="str">
        <v>No</v>
      </c>
      <c r="G139" s="20" t="str">
        <v>No</v>
      </c>
      <c r="H139" s="20" t="str">
        <v>No</v>
      </c>
      <c r="I139" s="20">
        <v>0</v>
      </c>
      <c r="J139" s="20" t="s">
        <v>2381</v>
      </c>
      <c r="K139" s="21" cm="1">
        <f t="array" ref="K139:P139">VLOOKUP(A139,'Hospitalisation Details'!$A$1:K2481,{5,6,8,9,10,11},FALSE)</f>
        <v>33550</v>
      </c>
      <c r="L139" s="21" t="str">
        <v>31Years</v>
      </c>
      <c r="M139" s="22">
        <v>38746.36</v>
      </c>
      <c r="N139" s="20" t="str">
        <v>tier - 1</v>
      </c>
      <c r="O139" s="20" t="str">
        <v>tier - 2</v>
      </c>
      <c r="P139" s="20" t="str">
        <v>R1012</v>
      </c>
      <c r="Q139" s="20" t="str">
        <f>VLOOKUP(A139,'Customer Names'!$A$1:E2473,5,FALSE)</f>
        <v>Taylor B</v>
      </c>
    </row>
    <row r="140" spans="1:17" x14ac:dyDescent="0.35">
      <c r="A140" s="20" t="s">
        <v>2233</v>
      </c>
      <c r="B140" s="20" cm="1">
        <f t="array" ref="B140:I140">VLOOKUP(A140,'Medical Examinations'!A139:J2474,{2,3,4,5,6,7,8,9},FALSE)</f>
        <v>42.89</v>
      </c>
      <c r="C140" s="20" t="str">
        <v>Obesity</v>
      </c>
      <c r="D140" s="20">
        <v>5.28</v>
      </c>
      <c r="E140" s="20" t="str">
        <v>Normal</v>
      </c>
      <c r="F140" s="20" t="str">
        <v>Yes</v>
      </c>
      <c r="G140" s="20" t="str">
        <v>No</v>
      </c>
      <c r="H140" s="20" t="str">
        <v>No</v>
      </c>
      <c r="I140" s="20">
        <v>0</v>
      </c>
      <c r="J140" s="20" t="s">
        <v>2381</v>
      </c>
      <c r="K140" s="21" cm="1">
        <f t="array" ref="K140:P140">VLOOKUP(A140,'Hospitalisation Details'!$A$1:K2482,{5,6,8,9,10,11},FALSE)</f>
        <v>27926</v>
      </c>
      <c r="L140" s="21" t="str">
        <v>46Years</v>
      </c>
      <c r="M140" s="22">
        <v>38740.120000000003</v>
      </c>
      <c r="N140" s="20" t="str">
        <v>tier - 2</v>
      </c>
      <c r="O140" s="20" t="str">
        <v>tier - 2</v>
      </c>
      <c r="P140" s="20" t="str">
        <v>R1012</v>
      </c>
      <c r="Q140" s="20" t="str">
        <f>VLOOKUP(A140,'Customer Names'!$A$1:E2474,5,FALSE)</f>
        <v>William</v>
      </c>
    </row>
    <row r="141" spans="1:17" x14ac:dyDescent="0.35">
      <c r="A141" s="20" t="s">
        <v>2232</v>
      </c>
      <c r="B141" s="20" cm="1">
        <f t="array" ref="B141:I141">VLOOKUP(A141,'Medical Examinations'!A140:J2475,{2,3,4,5,6,7,8,9},FALSE)</f>
        <v>36.299999999999997</v>
      </c>
      <c r="C141" s="20" t="str">
        <v>Obesity</v>
      </c>
      <c r="D141" s="20">
        <v>5.39</v>
      </c>
      <c r="E141" s="20" t="str">
        <v>Normal</v>
      </c>
      <c r="F141" s="20" t="str">
        <v>No</v>
      </c>
      <c r="G141" s="20" t="str">
        <v>No</v>
      </c>
      <c r="H141" s="20" t="str">
        <v>No</v>
      </c>
      <c r="I141" s="20">
        <v>0</v>
      </c>
      <c r="J141" s="20" t="s">
        <v>2381</v>
      </c>
      <c r="K141" s="21" cm="1">
        <f t="array" ref="K141:P141">VLOOKUP(A141,'Hospitalisation Details'!$A$1:K2483,{5,6,8,9,10,11},FALSE)</f>
        <v>33544</v>
      </c>
      <c r="L141" s="21" t="str">
        <v>31Years</v>
      </c>
      <c r="M141" s="22">
        <v>38711</v>
      </c>
      <c r="N141" s="20" t="str">
        <v>tier - 2</v>
      </c>
      <c r="O141" s="20" t="str">
        <v>tier - 2</v>
      </c>
      <c r="P141" s="20" t="str">
        <v>R1011</v>
      </c>
      <c r="Q141" s="20" t="str">
        <f>VLOOKUP(A141,'Customer Names'!$A$1:E2475,5,FALSE)</f>
        <v>Sage</v>
      </c>
    </row>
    <row r="142" spans="1:17" x14ac:dyDescent="0.35">
      <c r="A142" s="20" t="s">
        <v>2231</v>
      </c>
      <c r="B142" s="20" cm="1">
        <f t="array" ref="B142:I142">VLOOKUP(A142,'Medical Examinations'!A141:J2476,{2,3,4,5,6,7,8,9},FALSE)</f>
        <v>35.200000000000003</v>
      </c>
      <c r="C142" s="20" t="str">
        <v>Obesity</v>
      </c>
      <c r="D142" s="20">
        <v>8.01</v>
      </c>
      <c r="E142" s="20" t="str">
        <v>Diabetes</v>
      </c>
      <c r="F142" s="20" t="str">
        <v>Yes</v>
      </c>
      <c r="G142" s="20" t="str">
        <v>No</v>
      </c>
      <c r="H142" s="20" t="str">
        <v>No</v>
      </c>
      <c r="I142" s="20">
        <v>1</v>
      </c>
      <c r="J142" s="20" t="s">
        <v>2381</v>
      </c>
      <c r="K142" s="21" cm="1">
        <f t="array" ref="K142:P142">VLOOKUP(A142,'Hospitalisation Details'!$A$1:K2484,{5,6,8,9,10,11},FALSE)</f>
        <v>31613</v>
      </c>
      <c r="L142" s="21" t="str">
        <v>36Years</v>
      </c>
      <c r="M142" s="22">
        <v>38709.18</v>
      </c>
      <c r="N142" s="20" t="str">
        <v>tier - 1</v>
      </c>
      <c r="O142" s="20" t="str">
        <v>tier - 3</v>
      </c>
      <c r="P142" s="20" t="str">
        <v>R1013</v>
      </c>
      <c r="Q142" s="20" t="str">
        <f>VLOOKUP(A142,'Customer Names'!$A$1:E2476,5,FALSE)</f>
        <v>Cole</v>
      </c>
    </row>
    <row r="143" spans="1:17" x14ac:dyDescent="0.35">
      <c r="A143" s="20" t="s">
        <v>2230</v>
      </c>
      <c r="B143" s="20" cm="1">
        <f t="array" ref="B143:I143">VLOOKUP(A143,'Medical Examinations'!A142:J2477,{2,3,4,5,6,7,8,9},FALSE)</f>
        <v>53.62</v>
      </c>
      <c r="C143" s="20" t="str">
        <v>Obesity</v>
      </c>
      <c r="D143" s="20">
        <v>5.21</v>
      </c>
      <c r="E143" s="20" t="str">
        <v>Normal</v>
      </c>
      <c r="F143" s="20" t="str">
        <v>No</v>
      </c>
      <c r="G143" s="20" t="str">
        <v>No</v>
      </c>
      <c r="H143" s="20" t="str">
        <v>No</v>
      </c>
      <c r="I143" s="20">
        <v>0</v>
      </c>
      <c r="J143" s="20" t="s">
        <v>2381</v>
      </c>
      <c r="K143" s="21" cm="1">
        <f t="array" ref="K143:P143">VLOOKUP(A143,'Hospitalisation Details'!$A$1:K2485,{5,6,8,9,10,11},FALSE)</f>
        <v>33067</v>
      </c>
      <c r="L143" s="21" t="str">
        <v>32Years</v>
      </c>
      <c r="M143" s="22">
        <v>38652.089999999997</v>
      </c>
      <c r="N143" s="20" t="str">
        <v>tier - 2</v>
      </c>
      <c r="O143" s="20" t="str">
        <v>tier - 2</v>
      </c>
      <c r="P143" s="20" t="str">
        <v>R1011</v>
      </c>
      <c r="Q143" s="20" t="str">
        <f>VLOOKUP(A143,'Customer Names'!$A$1:E2477,5,FALSE)</f>
        <v>Jesse</v>
      </c>
    </row>
    <row r="144" spans="1:17" x14ac:dyDescent="0.35">
      <c r="A144" s="20" t="s">
        <v>2229</v>
      </c>
      <c r="B144" s="20" cm="1">
        <f t="array" ref="B144:I144">VLOOKUP(A144,'Medical Examinations'!A143:J2478,{2,3,4,5,6,7,8,9},FALSE)</f>
        <v>36.67</v>
      </c>
      <c r="C144" s="20" t="str">
        <v>Obesity</v>
      </c>
      <c r="D144" s="20">
        <v>6.27</v>
      </c>
      <c r="E144" s="20" t="str">
        <v>Prediabetes</v>
      </c>
      <c r="F144" s="20" t="str">
        <v>No</v>
      </c>
      <c r="G144" s="20" t="str">
        <v>No</v>
      </c>
      <c r="H144" s="20" t="str">
        <v>No</v>
      </c>
      <c r="I144" s="20">
        <v>0</v>
      </c>
      <c r="J144" s="20" t="s">
        <v>2381</v>
      </c>
      <c r="K144" s="21" cm="1">
        <f t="array" ref="K144:P144">VLOOKUP(A144,'Hospitalisation Details'!$A$1:K2486,{5,6,8,9,10,11},FALSE)</f>
        <v>36476</v>
      </c>
      <c r="L144" s="21" t="str">
        <v>23Years</v>
      </c>
      <c r="M144" s="22">
        <v>38511.629999999997</v>
      </c>
      <c r="N144" s="20" t="str">
        <v>tier - 2</v>
      </c>
      <c r="O144" s="20" t="str">
        <v>tier - 2</v>
      </c>
      <c r="P144" s="20" t="str">
        <v>R1024</v>
      </c>
      <c r="Q144" s="20" t="str">
        <f>VLOOKUP(A144,'Customer Names'!$A$1:E2478,5,FALSE)</f>
        <v xml:space="preserve">Tammi J </v>
      </c>
    </row>
    <row r="145" spans="1:17" x14ac:dyDescent="0.35">
      <c r="A145" s="20" t="s">
        <v>2228</v>
      </c>
      <c r="B145" s="20" cm="1">
        <f t="array" ref="B145:I145">VLOOKUP(A145,'Medical Examinations'!A144:J2479,{2,3,4,5,6,7,8,9},FALSE)</f>
        <v>33.4</v>
      </c>
      <c r="C145" s="20" t="str">
        <v>Obesity</v>
      </c>
      <c r="D145" s="20">
        <v>10.73</v>
      </c>
      <c r="E145" s="20" t="str">
        <v>Diabetes</v>
      </c>
      <c r="F145" s="20" t="str">
        <v>Yes</v>
      </c>
      <c r="G145" s="20" t="str">
        <v>No</v>
      </c>
      <c r="H145" s="20" t="str">
        <v>No</v>
      </c>
      <c r="I145" s="20">
        <v>1</v>
      </c>
      <c r="J145" s="20" t="s">
        <v>2381</v>
      </c>
      <c r="K145" s="21" cm="1">
        <f t="array" ref="K145:P145">VLOOKUP(A145,'Hospitalisation Details'!$A$1:K2487,{5,6,8,9,10,11},FALSE)</f>
        <v>31584</v>
      </c>
      <c r="L145" s="21" t="str">
        <v>36Years</v>
      </c>
      <c r="M145" s="22">
        <v>38415.47</v>
      </c>
      <c r="N145" s="20" t="str">
        <v>tier - 1</v>
      </c>
      <c r="O145" s="20" t="str">
        <v>tier - 2</v>
      </c>
      <c r="P145" s="20" t="str">
        <v>R1011</v>
      </c>
      <c r="Q145" s="20" t="str">
        <f>VLOOKUP(A145,'Customer Names'!$A$1:E2479,5,FALSE)</f>
        <v xml:space="preserve">Matthew S </v>
      </c>
    </row>
    <row r="146" spans="1:17" x14ac:dyDescent="0.35">
      <c r="A146" s="20" t="s">
        <v>2227</v>
      </c>
      <c r="B146" s="20" cm="1">
        <f t="array" ref="B146:I146">VLOOKUP(A146,'Medical Examinations'!A145:J2480,{2,3,4,5,6,7,8,9},FALSE)</f>
        <v>42.71</v>
      </c>
      <c r="C146" s="20" t="str">
        <v>Obesity</v>
      </c>
      <c r="D146" s="20">
        <v>10.52</v>
      </c>
      <c r="E146" s="20" t="str">
        <v>Diabetes</v>
      </c>
      <c r="F146" s="20" t="str">
        <v>No</v>
      </c>
      <c r="G146" s="20" t="str">
        <v>No</v>
      </c>
      <c r="H146" s="20" t="str">
        <v>No</v>
      </c>
      <c r="I146" s="20">
        <v>0</v>
      </c>
      <c r="J146" s="20" t="s">
        <v>2381</v>
      </c>
      <c r="K146" s="21" cm="1">
        <f t="array" ref="K146:P146">VLOOKUP(A146,'Hospitalisation Details'!$A$1:K2488,{5,6,8,9,10,11},FALSE)</f>
        <v>26290</v>
      </c>
      <c r="L146" s="21" t="str">
        <v>51Years</v>
      </c>
      <c r="M146" s="22">
        <v>38405.26</v>
      </c>
      <c r="N146" s="20" t="str">
        <v>tier - 2</v>
      </c>
      <c r="O146" s="20" t="str">
        <v>tier - 1</v>
      </c>
      <c r="P146" s="20" t="str">
        <v>R1011</v>
      </c>
      <c r="Q146" s="20" t="str">
        <f>VLOOKUP(A146,'Customer Names'!$A$1:E2480,5,FALSE)</f>
        <v>Eric</v>
      </c>
    </row>
    <row r="147" spans="1:17" x14ac:dyDescent="0.35">
      <c r="A147" s="20" t="s">
        <v>2226</v>
      </c>
      <c r="B147" s="20" cm="1">
        <f t="array" ref="B147:I147">VLOOKUP(A147,'Medical Examinations'!A146:J2481,{2,3,4,5,6,7,8,9},FALSE)</f>
        <v>41.52</v>
      </c>
      <c r="C147" s="20" t="str">
        <v>Obesity</v>
      </c>
      <c r="D147" s="20">
        <v>11.82</v>
      </c>
      <c r="E147" s="20" t="str">
        <v>Diabetes</v>
      </c>
      <c r="F147" s="20" t="str">
        <v>Yes</v>
      </c>
      <c r="G147" s="20" t="str">
        <v>No</v>
      </c>
      <c r="H147" s="20" t="str">
        <v>No</v>
      </c>
      <c r="I147" s="20">
        <v>2</v>
      </c>
      <c r="J147" s="20" t="s">
        <v>2381</v>
      </c>
      <c r="K147" s="21" cm="1">
        <f t="array" ref="K147:P147">VLOOKUP(A147,'Hospitalisation Details'!$A$1:K2489,{5,6,8,9,10,11},FALSE)</f>
        <v>25802</v>
      </c>
      <c r="L147" s="21" t="str">
        <v>52Years</v>
      </c>
      <c r="M147" s="22">
        <v>38389.79</v>
      </c>
      <c r="N147" s="20" t="str">
        <v>tier - 2</v>
      </c>
      <c r="O147" s="20" t="str">
        <v>tier - 3</v>
      </c>
      <c r="P147" s="20" t="str">
        <v>R1011</v>
      </c>
      <c r="Q147" s="20" t="str">
        <f>VLOOKUP(A147,'Customer Names'!$A$1:E2481,5,FALSE)</f>
        <v>Valeria R</v>
      </c>
    </row>
    <row r="148" spans="1:17" x14ac:dyDescent="0.35">
      <c r="A148" s="20" t="s">
        <v>2225</v>
      </c>
      <c r="B148" s="20" cm="1">
        <f t="array" ref="B148:I148">VLOOKUP(A148,'Medical Examinations'!A147:J2482,{2,3,4,5,6,7,8,9},FALSE)</f>
        <v>39.4</v>
      </c>
      <c r="C148" s="20" t="str">
        <v>Obesity</v>
      </c>
      <c r="D148" s="20">
        <v>6.76</v>
      </c>
      <c r="E148" s="20" t="str">
        <v>Diabetes</v>
      </c>
      <c r="F148" s="20" t="str">
        <v>No</v>
      </c>
      <c r="G148" s="20" t="str">
        <v>No</v>
      </c>
      <c r="H148" s="20" t="str">
        <v>No</v>
      </c>
      <c r="I148" s="20">
        <v>0</v>
      </c>
      <c r="J148" s="20" t="s">
        <v>2381</v>
      </c>
      <c r="K148" s="21" cm="1">
        <f t="array" ref="K148:P148">VLOOKUP(A148,'Hospitalisation Details'!$A$1:K2490,{5,6,8,9,10,11},FALSE)</f>
        <v>37516</v>
      </c>
      <c r="L148" s="21" t="str">
        <v>20Years</v>
      </c>
      <c r="M148" s="22">
        <v>38344.57</v>
      </c>
      <c r="N148" s="20" t="str">
        <v>tier - 1</v>
      </c>
      <c r="O148" s="20" t="str">
        <v>tier - 3</v>
      </c>
      <c r="P148" s="20" t="str">
        <v>R1011</v>
      </c>
      <c r="Q148" s="20" t="str">
        <f>VLOOKUP(A148,'Customer Names'!$A$1:E2482,5,FALSE)</f>
        <v>Michael P</v>
      </c>
    </row>
    <row r="149" spans="1:17" x14ac:dyDescent="0.35">
      <c r="A149" s="20" t="s">
        <v>2224</v>
      </c>
      <c r="B149" s="20" cm="1">
        <f t="array" ref="B149:I149">VLOOKUP(A149,'Medical Examinations'!A148:J2483,{2,3,4,5,6,7,8,9},FALSE)</f>
        <v>46.45</v>
      </c>
      <c r="C149" s="20" t="str">
        <v>Obesity</v>
      </c>
      <c r="D149" s="20">
        <v>5.62</v>
      </c>
      <c r="E149" s="20" t="str">
        <v>Normal</v>
      </c>
      <c r="F149" s="20" t="str">
        <v>No</v>
      </c>
      <c r="G149" s="20" t="str">
        <v>No</v>
      </c>
      <c r="H149" s="20" t="str">
        <v>No</v>
      </c>
      <c r="I149" s="20">
        <v>0</v>
      </c>
      <c r="J149" s="20" t="s">
        <v>2381</v>
      </c>
      <c r="K149" s="21" cm="1">
        <f t="array" ref="K149:P149">VLOOKUP(A149,'Hospitalisation Details'!$A$1:K2491,{5,6,8,9,10,11},FALSE)</f>
        <v>29384</v>
      </c>
      <c r="L149" s="21" t="str">
        <v>42Years</v>
      </c>
      <c r="M149" s="22">
        <v>38313.129999999997</v>
      </c>
      <c r="N149" s="20" t="str">
        <v>tier - 1</v>
      </c>
      <c r="O149" s="20" t="str">
        <v>tier - 3</v>
      </c>
      <c r="P149" s="20" t="str">
        <v>R1011</v>
      </c>
      <c r="Q149" s="20" t="str">
        <f>VLOOKUP(A149,'Customer Names'!$A$1:E2483,5,FALSE)</f>
        <v>Rami</v>
      </c>
    </row>
    <row r="150" spans="1:17" x14ac:dyDescent="0.35">
      <c r="A150" s="20" t="s">
        <v>2223</v>
      </c>
      <c r="B150" s="20" cm="1">
        <f t="array" ref="B150:I150">VLOOKUP(A150,'Medical Examinations'!A149:J2484,{2,3,4,5,6,7,8,9},FALSE)</f>
        <v>35.75</v>
      </c>
      <c r="C150" s="20" t="str">
        <v>Obesity</v>
      </c>
      <c r="D150" s="20">
        <v>4.1900000000000004</v>
      </c>
      <c r="E150" s="20" t="str">
        <v>Normal</v>
      </c>
      <c r="F150" s="20" t="str">
        <v>No</v>
      </c>
      <c r="G150" s="20" t="str">
        <v>No</v>
      </c>
      <c r="H150" s="20" t="str">
        <v>No</v>
      </c>
      <c r="I150" s="20">
        <v>0</v>
      </c>
      <c r="J150" s="20" t="s">
        <v>2381</v>
      </c>
      <c r="K150" s="21" cm="1">
        <f t="array" ref="K150:P150">VLOOKUP(A150,'Hospitalisation Details'!$A$1:K2492,{5,6,8,9,10,11},FALSE)</f>
        <v>32811</v>
      </c>
      <c r="L150" s="21" t="str">
        <v>33Years</v>
      </c>
      <c r="M150" s="22">
        <v>38282.75</v>
      </c>
      <c r="N150" s="20" t="str">
        <v>tier - 1</v>
      </c>
      <c r="O150" s="20" t="str">
        <v>tier - 2</v>
      </c>
      <c r="P150" s="20" t="str">
        <v>R1013</v>
      </c>
      <c r="Q150" s="20" t="str">
        <f>VLOOKUP(A150,'Customer Names'!$A$1:E2484,5,FALSE)</f>
        <v>Denis</v>
      </c>
    </row>
    <row r="151" spans="1:17" x14ac:dyDescent="0.35">
      <c r="A151" s="20" t="s">
        <v>2222</v>
      </c>
      <c r="B151" s="20" cm="1">
        <f t="array" ref="B151:I151">VLOOKUP(A151,'Medical Examinations'!A150:J2485,{2,3,4,5,6,7,8,9},FALSE)</f>
        <v>26.07</v>
      </c>
      <c r="C151" s="20" t="str">
        <v>Overweight</v>
      </c>
      <c r="D151" s="20">
        <v>5.32</v>
      </c>
      <c r="E151" s="20" t="str">
        <v>Normal</v>
      </c>
      <c r="F151" s="20" t="str">
        <v>No</v>
      </c>
      <c r="G151" s="20" t="str">
        <v>No</v>
      </c>
      <c r="H151" s="20" t="str">
        <v>No</v>
      </c>
      <c r="I151" s="20">
        <v>0</v>
      </c>
      <c r="J151" s="20" t="s">
        <v>2381</v>
      </c>
      <c r="K151" s="21" cm="1">
        <f t="array" ref="K151:P151">VLOOKUP(A151,'Hospitalisation Details'!$A$1:K2493,{5,6,8,9,10,11},FALSE)</f>
        <v>29449</v>
      </c>
      <c r="L151" s="21" t="str">
        <v>42Years</v>
      </c>
      <c r="M151" s="22">
        <v>38245.589999999997</v>
      </c>
      <c r="N151" s="20" t="str">
        <v>tier - 1</v>
      </c>
      <c r="O151" s="20" t="str">
        <v>tier - 2</v>
      </c>
      <c r="P151" s="20" t="str">
        <v>R1013</v>
      </c>
      <c r="Q151" s="20" t="str">
        <f>VLOOKUP(A151,'Customer Names'!$A$1:E2485,5,FALSE)</f>
        <v>Brian E</v>
      </c>
    </row>
    <row r="152" spans="1:17" x14ac:dyDescent="0.35">
      <c r="A152" s="20" t="s">
        <v>2221</v>
      </c>
      <c r="B152" s="20" cm="1">
        <f t="array" ref="B152:I152">VLOOKUP(A152,'Medical Examinations'!A151:J2486,{2,3,4,5,6,7,8,9},FALSE)</f>
        <v>36.54</v>
      </c>
      <c r="C152" s="20" t="str">
        <v>Obesity</v>
      </c>
      <c r="D152" s="20">
        <v>4.46</v>
      </c>
      <c r="E152" s="20" t="str">
        <v>Normal</v>
      </c>
      <c r="F152" s="20" t="str">
        <v>Yes</v>
      </c>
      <c r="G152" s="20" t="str">
        <v>No</v>
      </c>
      <c r="H152" s="20" t="str">
        <v>No</v>
      </c>
      <c r="I152" s="20">
        <v>1</v>
      </c>
      <c r="J152" s="20" t="s">
        <v>2381</v>
      </c>
      <c r="K152" s="21" cm="1">
        <f t="array" ref="K152:P152">VLOOKUP(A152,'Hospitalisation Details'!$A$1:K2494,{5,6,8,9,10,11},FALSE)</f>
        <v>23544</v>
      </c>
      <c r="L152" s="21" t="str">
        <v>58Years</v>
      </c>
      <c r="M152" s="22">
        <v>38241.74</v>
      </c>
      <c r="N152" s="20" t="str">
        <v>tier - 2</v>
      </c>
      <c r="O152" s="20" t="str">
        <v>tier - 3</v>
      </c>
      <c r="P152" s="20" t="str">
        <v>R1011</v>
      </c>
      <c r="Q152" s="20" t="str">
        <f>VLOOKUP(A152,'Customer Names'!$A$1:E2486,5,FALSE)</f>
        <v>Bonnie</v>
      </c>
    </row>
    <row r="153" spans="1:17" x14ac:dyDescent="0.35">
      <c r="A153" s="20" t="s">
        <v>2220</v>
      </c>
      <c r="B153" s="20" cm="1">
        <f t="array" ref="B153:I153">VLOOKUP(A153,'Medical Examinations'!A152:J2487,{2,3,4,5,6,7,8,9},FALSE)</f>
        <v>51.64</v>
      </c>
      <c r="C153" s="20" t="str">
        <v>Obesity</v>
      </c>
      <c r="D153" s="20">
        <v>5.65</v>
      </c>
      <c r="E153" s="20" t="str">
        <v>Normal</v>
      </c>
      <c r="F153" s="20" t="str">
        <v>No</v>
      </c>
      <c r="G153" s="20" t="str">
        <v>No</v>
      </c>
      <c r="H153" s="20" t="str">
        <v>No</v>
      </c>
      <c r="I153" s="20">
        <v>0</v>
      </c>
      <c r="J153" s="20" t="s">
        <v>2381</v>
      </c>
      <c r="K153" s="21" cm="1">
        <f t="array" ref="K153:P153">VLOOKUP(A153,'Hospitalisation Details'!$A$1:K2495,{5,6,8,9,10,11},FALSE)</f>
        <v>32759</v>
      </c>
      <c r="L153" s="21" t="str">
        <v>33Years</v>
      </c>
      <c r="M153" s="22">
        <v>38237.339999999997</v>
      </c>
      <c r="N153" s="20" t="str">
        <v>tier - 2</v>
      </c>
      <c r="O153" s="20" t="str">
        <v>tier - 3</v>
      </c>
      <c r="P153" s="20" t="str">
        <v>R1011</v>
      </c>
      <c r="Q153" s="20" t="str">
        <f>VLOOKUP(A153,'Customer Names'!$A$1:E2487,5,FALSE)</f>
        <v>Michael P</v>
      </c>
    </row>
    <row r="154" spans="1:17" x14ac:dyDescent="0.35">
      <c r="A154" s="20" t="s">
        <v>2219</v>
      </c>
      <c r="B154" s="20" cm="1">
        <f t="array" ref="B154:I154">VLOOKUP(A154,'Medical Examinations'!A153:J2488,{2,3,4,5,6,7,8,9},FALSE)</f>
        <v>42.83</v>
      </c>
      <c r="C154" s="20" t="str">
        <v>Obesity</v>
      </c>
      <c r="D154" s="20">
        <v>6.04</v>
      </c>
      <c r="E154" s="20" t="str">
        <v>Prediabetes</v>
      </c>
      <c r="F154" s="20" t="str">
        <v>No</v>
      </c>
      <c r="G154" s="20" t="str">
        <v>No</v>
      </c>
      <c r="H154" s="20" t="str">
        <v>No</v>
      </c>
      <c r="I154" s="20">
        <v>2</v>
      </c>
      <c r="J154" s="20" t="s">
        <v>2381</v>
      </c>
      <c r="K154" s="21" cm="1">
        <f t="array" ref="K154:P154">VLOOKUP(A154,'Hospitalisation Details'!$A$1:K2496,{5,6,8,9,10,11},FALSE)</f>
        <v>26622</v>
      </c>
      <c r="L154" s="21" t="str">
        <v>50Years</v>
      </c>
      <c r="M154" s="22">
        <v>38189.1</v>
      </c>
      <c r="N154" s="20" t="str">
        <v>tier - 2</v>
      </c>
      <c r="O154" s="20" t="str">
        <v>tier - 2</v>
      </c>
      <c r="P154" s="20" t="str">
        <v>R1011</v>
      </c>
      <c r="Q154" s="20" t="str">
        <f>VLOOKUP(A154,'Customer Names'!$A$1:E2488,5,FALSE)</f>
        <v>Paul</v>
      </c>
    </row>
    <row r="155" spans="1:17" x14ac:dyDescent="0.35">
      <c r="A155" s="20" t="s">
        <v>2218</v>
      </c>
      <c r="B155" s="20" cm="1">
        <f t="array" ref="B155:I155">VLOOKUP(A155,'Medical Examinations'!A154:J2489,{2,3,4,5,6,7,8,9},FALSE)</f>
        <v>40.15</v>
      </c>
      <c r="C155" s="20" t="str">
        <v>Obesity</v>
      </c>
      <c r="D155" s="20">
        <v>5.76</v>
      </c>
      <c r="E155" s="20" t="str">
        <v>Prediabetes</v>
      </c>
      <c r="F155" s="20" t="str">
        <v>No</v>
      </c>
      <c r="G155" s="20" t="str">
        <v>No</v>
      </c>
      <c r="H155" s="20" t="str">
        <v>No</v>
      </c>
      <c r="I155" s="20">
        <v>1</v>
      </c>
      <c r="J155" s="20" t="s">
        <v>2381</v>
      </c>
      <c r="K155" s="21" cm="1">
        <f t="array" ref="K155:P155">VLOOKUP(A155,'Hospitalisation Details'!$A$1:K2497,{5,6,8,9,10,11},FALSE)</f>
        <v>36005</v>
      </c>
      <c r="L155" s="21" t="str">
        <v>24Years</v>
      </c>
      <c r="M155" s="22">
        <v>38126.25</v>
      </c>
      <c r="N155" s="20" t="str">
        <v>tier - 1</v>
      </c>
      <c r="O155" s="20" t="str">
        <v>tier - 3</v>
      </c>
      <c r="P155" s="20" t="str">
        <v>R1013</v>
      </c>
      <c r="Q155" s="20" t="str">
        <f>VLOOKUP(A155,'Customer Names'!$A$1:E2489,5,FALSE)</f>
        <v>Michael</v>
      </c>
    </row>
    <row r="156" spans="1:17" x14ac:dyDescent="0.35">
      <c r="A156" s="20" t="s">
        <v>2217</v>
      </c>
      <c r="B156" s="20" cm="1">
        <f t="array" ref="B156:I156">VLOOKUP(A156,'Medical Examinations'!A155:J2490,{2,3,4,5,6,7,8,9},FALSE)</f>
        <v>27.8</v>
      </c>
      <c r="C156" s="20" t="str">
        <v>Overweight</v>
      </c>
      <c r="D156" s="20">
        <v>4.3600000000000003</v>
      </c>
      <c r="E156" s="20" t="str">
        <v>Normal</v>
      </c>
      <c r="F156" s="20" t="str">
        <v>No</v>
      </c>
      <c r="G156" s="20" t="str">
        <v>No</v>
      </c>
      <c r="H156" s="20" t="str">
        <v>Yes</v>
      </c>
      <c r="I156" s="20">
        <v>1</v>
      </c>
      <c r="J156" s="20" t="s">
        <v>2381</v>
      </c>
      <c r="K156" s="21" cm="1">
        <f t="array" ref="K156:P156">VLOOKUP(A156,'Hospitalisation Details'!$A$1:K2498,{5,6,8,9,10,11},FALSE)</f>
        <v>29107</v>
      </c>
      <c r="L156" s="21" t="str">
        <v>43Years</v>
      </c>
      <c r="M156" s="22">
        <v>37829.72</v>
      </c>
      <c r="N156" s="20" t="str">
        <v>tier - 1</v>
      </c>
      <c r="O156" s="20" t="str">
        <v>tier - 2</v>
      </c>
      <c r="P156" s="20" t="str">
        <v>R1011</v>
      </c>
      <c r="Q156" s="20" t="str">
        <f>VLOOKUP(A156,'Customer Names'!$A$1:E2490,5,FALSE)</f>
        <v>Samuel</v>
      </c>
    </row>
    <row r="157" spans="1:17" x14ac:dyDescent="0.35">
      <c r="A157" s="20" t="s">
        <v>2216</v>
      </c>
      <c r="B157" s="20" cm="1">
        <f t="array" ref="B157:I157">VLOOKUP(A157,'Medical Examinations'!A156:J2491,{2,3,4,5,6,7,8,9},FALSE)</f>
        <v>45.81</v>
      </c>
      <c r="C157" s="20" t="str">
        <v>Obesity</v>
      </c>
      <c r="D157" s="20">
        <v>4.76</v>
      </c>
      <c r="E157" s="20" t="str">
        <v>Normal</v>
      </c>
      <c r="F157" s="20" t="str">
        <v>Yes</v>
      </c>
      <c r="G157" s="20" t="str">
        <v>No</v>
      </c>
      <c r="H157" s="20" t="str">
        <v>Yes</v>
      </c>
      <c r="I157" s="20">
        <v>1</v>
      </c>
      <c r="J157" s="20" t="s">
        <v>2381</v>
      </c>
      <c r="K157" s="21" cm="1">
        <f t="array" ref="K157:P157">VLOOKUP(A157,'Hospitalisation Details'!$A$1:K2499,{5,6,8,9,10,11},FALSE)</f>
        <v>30523</v>
      </c>
      <c r="L157" s="21" t="str">
        <v>39Years</v>
      </c>
      <c r="M157" s="22">
        <v>37800.980000000003</v>
      </c>
      <c r="N157" s="20" t="str">
        <v>tier - 2</v>
      </c>
      <c r="O157" s="20" t="str">
        <v>tier - 2</v>
      </c>
      <c r="P157" s="20" t="str">
        <v>R1011</v>
      </c>
      <c r="Q157" s="20" t="str">
        <f>VLOOKUP(A157,'Customer Names'!$A$1:E2491,5,FALSE)</f>
        <v>Matthew</v>
      </c>
    </row>
    <row r="158" spans="1:17" x14ac:dyDescent="0.35">
      <c r="A158" s="20" t="s">
        <v>2215</v>
      </c>
      <c r="B158" s="20" cm="1">
        <f t="array" ref="B158:I158">VLOOKUP(A158,'Medical Examinations'!A157:J2492,{2,3,4,5,6,7,8,9},FALSE)</f>
        <v>34.43</v>
      </c>
      <c r="C158" s="20" t="str">
        <v>Obesity</v>
      </c>
      <c r="D158" s="20">
        <v>10.82</v>
      </c>
      <c r="E158" s="20" t="str">
        <v>Diabetes</v>
      </c>
      <c r="F158" s="20" t="str">
        <v>Yes</v>
      </c>
      <c r="G158" s="20" t="str">
        <v>No</v>
      </c>
      <c r="H158" s="20" t="str">
        <v>No</v>
      </c>
      <c r="I158" s="20">
        <v>1</v>
      </c>
      <c r="J158" s="20" t="s">
        <v>2381</v>
      </c>
      <c r="K158" s="21" cm="1">
        <f t="array" ref="K158:P158">VLOOKUP(A158,'Hospitalisation Details'!$A$1:K2500,{5,6,8,9,10,11},FALSE)</f>
        <v>31639</v>
      </c>
      <c r="L158" s="21" t="str">
        <v>36Years</v>
      </c>
      <c r="M158" s="22">
        <v>37742.58</v>
      </c>
      <c r="N158" s="20" t="str">
        <v>tier - 1</v>
      </c>
      <c r="O158" s="20" t="str">
        <v>tier - 1</v>
      </c>
      <c r="P158" s="20" t="str">
        <v>R1013</v>
      </c>
      <c r="Q158" s="20" t="str">
        <f>VLOOKUP(A158,'Customer Names'!$A$1:E2492,5,FALSE)</f>
        <v>Daniel</v>
      </c>
    </row>
    <row r="159" spans="1:17" x14ac:dyDescent="0.35">
      <c r="A159" s="20" t="s">
        <v>2214</v>
      </c>
      <c r="B159" s="20" cm="1">
        <f t="array" ref="B159:I159">VLOOKUP(A159,'Medical Examinations'!A158:J2493,{2,3,4,5,6,7,8,9},FALSE)</f>
        <v>41.33</v>
      </c>
      <c r="C159" s="20" t="str">
        <v>Obesity</v>
      </c>
      <c r="D159" s="20">
        <v>4.01</v>
      </c>
      <c r="E159" s="20" t="str">
        <v>Normal</v>
      </c>
      <c r="F159" s="20" t="str">
        <v>Yes</v>
      </c>
      <c r="G159" s="20" t="str">
        <v>No</v>
      </c>
      <c r="H159" s="20" t="str">
        <v>No</v>
      </c>
      <c r="I159" s="20">
        <v>0</v>
      </c>
      <c r="J159" s="20" t="s">
        <v>2381</v>
      </c>
      <c r="K159" s="21" cm="1">
        <f t="array" ref="K159:P159">VLOOKUP(A159,'Hospitalisation Details'!$A$1:K2501,{5,6,8,9,10,11},FALSE)</f>
        <v>28021</v>
      </c>
      <c r="L159" s="21" t="str">
        <v>46Years</v>
      </c>
      <c r="M159" s="22">
        <v>37735.199999999997</v>
      </c>
      <c r="N159" s="20" t="str">
        <v>tier - 2</v>
      </c>
      <c r="O159" s="20" t="str">
        <v>tier - 2</v>
      </c>
      <c r="P159" s="20" t="str">
        <v>R1011</v>
      </c>
      <c r="Q159" s="20" t="str">
        <f>VLOOKUP(A159,'Customer Names'!$A$1:E2493,5,FALSE)</f>
        <v>Syndy</v>
      </c>
    </row>
    <row r="160" spans="1:17" x14ac:dyDescent="0.35">
      <c r="A160" s="20" t="s">
        <v>2213</v>
      </c>
      <c r="B160" s="20" cm="1">
        <f t="array" ref="B160:I160">VLOOKUP(A160,'Medical Examinations'!A159:J2494,{2,3,4,5,6,7,8,9},FALSE)</f>
        <v>31.92</v>
      </c>
      <c r="C160" s="20" t="str">
        <v>Obesity</v>
      </c>
      <c r="D160" s="20">
        <v>5.12</v>
      </c>
      <c r="E160" s="20" t="str">
        <v>Normal</v>
      </c>
      <c r="F160" s="20" t="str">
        <v>Yes</v>
      </c>
      <c r="G160" s="20" t="str">
        <v>No</v>
      </c>
      <c r="H160" s="20" t="str">
        <v>No</v>
      </c>
      <c r="I160" s="20">
        <v>1</v>
      </c>
      <c r="J160" s="20" t="s">
        <v>2381</v>
      </c>
      <c r="K160" s="21" cm="1">
        <f t="array" ref="K160:P160">VLOOKUP(A160,'Hospitalisation Details'!$A$1:K2502,{5,6,8,9,10,11},FALSE)</f>
        <v>32426</v>
      </c>
      <c r="L160" s="21" t="str">
        <v>34Years</v>
      </c>
      <c r="M160" s="22">
        <v>37701.879999999997</v>
      </c>
      <c r="N160" s="20" t="str">
        <v>tier - 2</v>
      </c>
      <c r="O160" s="20" t="str">
        <v>tier - 3</v>
      </c>
      <c r="P160" s="20" t="str">
        <v>R1023</v>
      </c>
      <c r="Q160" s="20" t="str">
        <f>VLOOKUP(A160,'Customer Names'!$A$1:E2494,5,FALSE)</f>
        <v>Aleksandra</v>
      </c>
    </row>
    <row r="161" spans="1:17" x14ac:dyDescent="0.35">
      <c r="A161" s="20" t="s">
        <v>2212</v>
      </c>
      <c r="B161" s="20" cm="1">
        <f t="array" ref="B161:I161">VLOOKUP(A161,'Medical Examinations'!A160:J2495,{2,3,4,5,6,7,8,9},FALSE)</f>
        <v>39.799999999999997</v>
      </c>
      <c r="C161" s="20" t="str">
        <v>Obesity</v>
      </c>
      <c r="D161" s="20">
        <v>10.54</v>
      </c>
      <c r="E161" s="20" t="str">
        <v>Diabetes</v>
      </c>
      <c r="F161" s="20" t="str">
        <v>Yes</v>
      </c>
      <c r="G161" s="20" t="str">
        <v>No</v>
      </c>
      <c r="H161" s="20" t="str">
        <v>No</v>
      </c>
      <c r="I161" s="20">
        <v>2</v>
      </c>
      <c r="J161" s="20" t="s">
        <v>2381</v>
      </c>
      <c r="K161" s="21" cm="1">
        <f t="array" ref="K161:P161">VLOOKUP(A161,'Hospitalisation Details'!$A$1:K2503,{5,6,8,9,10,11},FALSE)</f>
        <v>25869</v>
      </c>
      <c r="L161" s="21" t="str">
        <v>52Years</v>
      </c>
      <c r="M161" s="22">
        <v>37675.06</v>
      </c>
      <c r="N161" s="20" t="str">
        <v>tier - 2</v>
      </c>
      <c r="O161" s="20" t="str">
        <v>tier - 3</v>
      </c>
      <c r="P161" s="20" t="str">
        <v>R1011</v>
      </c>
      <c r="Q161" s="20" t="str">
        <f>VLOOKUP(A161,'Customer Names'!$A$1:E2495,5,FALSE)</f>
        <v xml:space="preserve">Steeve T Sr </v>
      </c>
    </row>
    <row r="162" spans="1:17" x14ac:dyDescent="0.35">
      <c r="A162" s="20" t="s">
        <v>2211</v>
      </c>
      <c r="B162" s="20" cm="1">
        <f t="array" ref="B162:I162">VLOOKUP(A162,'Medical Examinations'!A161:J2496,{2,3,4,5,6,7,8,9},FALSE)</f>
        <v>42.82</v>
      </c>
      <c r="C162" s="20" t="str">
        <v>Obesity</v>
      </c>
      <c r="D162" s="20">
        <v>4.21</v>
      </c>
      <c r="E162" s="20" t="str">
        <v>Normal</v>
      </c>
      <c r="F162" s="20" t="str">
        <v>No</v>
      </c>
      <c r="G162" s="20" t="str">
        <v>No</v>
      </c>
      <c r="H162" s="20" t="str">
        <v>No</v>
      </c>
      <c r="I162" s="20">
        <v>0</v>
      </c>
      <c r="J162" s="20" t="s">
        <v>2381</v>
      </c>
      <c r="K162" s="21" cm="1">
        <f t="array" ref="K162:P162">VLOOKUP(A162,'Hospitalisation Details'!$A$1:K2504,{5,6,8,9,10,11},FALSE)</f>
        <v>30122</v>
      </c>
      <c r="L162" s="21" t="str">
        <v>40Years</v>
      </c>
      <c r="M162" s="22">
        <v>37650.74</v>
      </c>
      <c r="N162" s="20" t="str">
        <v>tier - 2</v>
      </c>
      <c r="O162" s="20" t="str">
        <v>tier - 2</v>
      </c>
      <c r="P162" s="20" t="str">
        <v>R1012</v>
      </c>
      <c r="Q162" s="20" t="str">
        <f>VLOOKUP(A162,'Customer Names'!$A$1:E2496,5,FALSE)</f>
        <v>Richard</v>
      </c>
    </row>
    <row r="163" spans="1:17" x14ac:dyDescent="0.35">
      <c r="A163" s="20" t="s">
        <v>2210</v>
      </c>
      <c r="B163" s="20" cm="1">
        <f t="array" ref="B163:I163">VLOOKUP(A163,'Medical Examinations'!A162:J2497,{2,3,4,5,6,7,8,9},FALSE)</f>
        <v>33.630000000000003</v>
      </c>
      <c r="C163" s="20" t="str">
        <v>Obesity</v>
      </c>
      <c r="D163" s="20">
        <v>5.42</v>
      </c>
      <c r="E163" s="20" t="str">
        <v>Normal</v>
      </c>
      <c r="F163" s="20" t="str">
        <v>No</v>
      </c>
      <c r="G163" s="20" t="str">
        <v>No</v>
      </c>
      <c r="H163" s="20" t="str">
        <v>No</v>
      </c>
      <c r="I163" s="20">
        <v>0</v>
      </c>
      <c r="J163" s="20" t="s">
        <v>2381</v>
      </c>
      <c r="K163" s="21" cm="1">
        <f t="array" ref="K163:P163">VLOOKUP(A163,'Hospitalisation Details'!$A$1:K2505,{5,6,8,9,10,11},FALSE)</f>
        <v>33193</v>
      </c>
      <c r="L163" s="21" t="str">
        <v>32Years</v>
      </c>
      <c r="M163" s="22">
        <v>37607.53</v>
      </c>
      <c r="N163" s="20" t="str">
        <v>tier - 1</v>
      </c>
      <c r="O163" s="20" t="str">
        <v>tier - 2</v>
      </c>
      <c r="P163" s="20" t="str">
        <v>R1019</v>
      </c>
      <c r="Q163" s="20" t="str">
        <f>VLOOKUP(A163,'Customer Names'!$A$1:E2497,5,FALSE)</f>
        <v>Aaron T</v>
      </c>
    </row>
    <row r="164" spans="1:17" x14ac:dyDescent="0.35">
      <c r="A164" s="20" t="s">
        <v>2209</v>
      </c>
      <c r="B164" s="20" cm="1">
        <f t="array" ref="B164:I164">VLOOKUP(A164,'Medical Examinations'!A163:J2498,{2,3,4,5,6,7,8,9},FALSE)</f>
        <v>37.07</v>
      </c>
      <c r="C164" s="20" t="str">
        <v>Obesity</v>
      </c>
      <c r="D164" s="20">
        <v>4.28</v>
      </c>
      <c r="E164" s="20" t="str">
        <v>Normal</v>
      </c>
      <c r="F164" s="20" t="str">
        <v>No</v>
      </c>
      <c r="G164" s="20" t="str">
        <v>yes</v>
      </c>
      <c r="H164" s="20" t="str">
        <v>No</v>
      </c>
      <c r="I164" s="20">
        <v>1</v>
      </c>
      <c r="J164" s="20" t="s">
        <v>2381</v>
      </c>
      <c r="K164" s="21" cm="1">
        <f t="array" ref="K164:P164">VLOOKUP(A164,'Hospitalisation Details'!$A$1:K2506,{5,6,8,9,10,11},FALSE)</f>
        <v>36811</v>
      </c>
      <c r="L164" s="21" t="str">
        <v>22Years</v>
      </c>
      <c r="M164" s="22">
        <v>37484.449999999997</v>
      </c>
      <c r="N164" s="20" t="str">
        <v>tier - 1</v>
      </c>
      <c r="O164" s="20" t="str">
        <v>tier - 1</v>
      </c>
      <c r="P164" s="20" t="str">
        <v>R1013</v>
      </c>
      <c r="Q164" s="20" t="str">
        <f>VLOOKUP(A164,'Customer Names'!$A$1:E2498,5,FALSE)</f>
        <v>Akira</v>
      </c>
    </row>
    <row r="165" spans="1:17" x14ac:dyDescent="0.35">
      <c r="A165" s="20" t="s">
        <v>2208</v>
      </c>
      <c r="B165" s="20" cm="1">
        <f t="array" ref="B165:I165">VLOOKUP(A165,'Medical Examinations'!A164:J2499,{2,3,4,5,6,7,8,9},FALSE)</f>
        <v>35.625</v>
      </c>
      <c r="C165" s="20" t="str">
        <v>Obesity</v>
      </c>
      <c r="D165" s="20">
        <v>8.9</v>
      </c>
      <c r="E165" s="20" t="str">
        <v>Diabetes</v>
      </c>
      <c r="F165" s="20" t="str">
        <v>No</v>
      </c>
      <c r="G165" s="20" t="str">
        <v>No</v>
      </c>
      <c r="H165" s="20" t="str">
        <v>No</v>
      </c>
      <c r="I165" s="20">
        <v>0</v>
      </c>
      <c r="J165" s="20" t="s">
        <v>2381</v>
      </c>
      <c r="K165" s="21" cm="1">
        <f t="array" ref="K165:P165">VLOOKUP(A165,'Hospitalisation Details'!$A$1:K2507,{5,6,8,9,10,11},FALSE)</f>
        <v>37526</v>
      </c>
      <c r="L165" s="21" t="str">
        <v>20Years</v>
      </c>
      <c r="M165" s="22">
        <v>37465.339999999997</v>
      </c>
      <c r="N165" s="20" t="str">
        <v>tier - 1</v>
      </c>
      <c r="O165" s="20" t="str">
        <v>tier - 2</v>
      </c>
      <c r="P165" s="20" t="str">
        <v>R1012</v>
      </c>
      <c r="Q165" s="20" t="str">
        <f>VLOOKUP(A165,'Customer Names'!$A$1:E2499,5,FALSE)</f>
        <v>Ben</v>
      </c>
    </row>
    <row r="166" spans="1:17" x14ac:dyDescent="0.35">
      <c r="A166" s="20" t="s">
        <v>2207</v>
      </c>
      <c r="B166" s="20" cm="1">
        <f t="array" ref="B166:I166">VLOOKUP(A166,'Medical Examinations'!A165:J2500,{2,3,4,5,6,7,8,9},FALSE)</f>
        <v>42.69</v>
      </c>
      <c r="C166" s="20" t="str">
        <v>Obesity</v>
      </c>
      <c r="D166" s="20">
        <v>4.8899999999999997</v>
      </c>
      <c r="E166" s="20" t="str">
        <v>Normal</v>
      </c>
      <c r="F166" s="20" t="str">
        <v>No</v>
      </c>
      <c r="G166" s="20" t="str">
        <v>No</v>
      </c>
      <c r="H166" s="20" t="str">
        <v>Yes</v>
      </c>
      <c r="I166" s="20">
        <v>1</v>
      </c>
      <c r="J166" s="20" t="s">
        <v>2381</v>
      </c>
      <c r="K166" s="21" cm="1">
        <f t="array" ref="K166:P166">VLOOKUP(A166,'Hospitalisation Details'!$A$1:K2508,{5,6,8,9,10,11},FALSE)</f>
        <v>29070</v>
      </c>
      <c r="L166" s="21" t="str">
        <v>43Years</v>
      </c>
      <c r="M166" s="22">
        <v>37425.94</v>
      </c>
      <c r="N166" s="20" t="str">
        <v>tier - 2</v>
      </c>
      <c r="O166" s="20" t="str">
        <v>tier - 1</v>
      </c>
      <c r="P166" s="20" t="str">
        <v>R1011</v>
      </c>
      <c r="Q166" s="20" t="str">
        <f>VLOOKUP(A166,'Customer Names'!$A$1:E2500,5,FALSE)</f>
        <v>Jana</v>
      </c>
    </row>
    <row r="167" spans="1:17" x14ac:dyDescent="0.35">
      <c r="A167" s="20" t="s">
        <v>2206</v>
      </c>
      <c r="B167" s="20" cm="1">
        <f t="array" ref="B167:I167">VLOOKUP(A167,'Medical Examinations'!A166:J2501,{2,3,4,5,6,7,8,9},FALSE)</f>
        <v>37.869999999999997</v>
      </c>
      <c r="C167" s="20" t="str">
        <v>Obesity</v>
      </c>
      <c r="D167" s="20">
        <v>4.29</v>
      </c>
      <c r="E167" s="20" t="str">
        <v>Normal</v>
      </c>
      <c r="F167" s="20" t="str">
        <v>Yes</v>
      </c>
      <c r="G167" s="20" t="str">
        <v>No</v>
      </c>
      <c r="H167" s="20" t="str">
        <v>Yes</v>
      </c>
      <c r="I167" s="20">
        <v>1</v>
      </c>
      <c r="J167" s="20" t="s">
        <v>2381</v>
      </c>
      <c r="K167" s="21" cm="1">
        <f t="array" ref="K167:P167">VLOOKUP(A167,'Hospitalisation Details'!$A$1:K2509,{5,6,8,9,10,11},FALSE)</f>
        <v>25506</v>
      </c>
      <c r="L167" s="21" t="str">
        <v>53Years</v>
      </c>
      <c r="M167" s="22">
        <v>37277.269999999997</v>
      </c>
      <c r="N167" s="20" t="str">
        <v>tier - 1</v>
      </c>
      <c r="O167" s="20" t="str">
        <v>tier - 3</v>
      </c>
      <c r="P167" s="20" t="str">
        <v>R1011</v>
      </c>
      <c r="Q167" s="20" t="str">
        <f>VLOOKUP(A167,'Customer Names'!$A$1:E2501,5,FALSE)</f>
        <v xml:space="preserve">Jay T </v>
      </c>
    </row>
    <row r="168" spans="1:17" x14ac:dyDescent="0.35">
      <c r="A168" s="20" t="s">
        <v>2205</v>
      </c>
      <c r="B168" s="20" cm="1">
        <f t="array" ref="B168:I168">VLOOKUP(A168,'Medical Examinations'!A167:J2502,{2,3,4,5,6,7,8,9},FALSE)</f>
        <v>40.61</v>
      </c>
      <c r="C168" s="20" t="str">
        <v>Obesity</v>
      </c>
      <c r="D168" s="20">
        <v>8</v>
      </c>
      <c r="E168" s="20" t="str">
        <v>Diabetes</v>
      </c>
      <c r="F168" s="20" t="str">
        <v>Yes</v>
      </c>
      <c r="G168" s="20" t="str">
        <v>No</v>
      </c>
      <c r="H168" s="20" t="str">
        <v>No</v>
      </c>
      <c r="I168" s="20">
        <v>1</v>
      </c>
      <c r="J168" s="20" t="s">
        <v>2381</v>
      </c>
      <c r="K168" s="21" cm="1">
        <f t="array" ref="K168:P168">VLOOKUP(A168,'Hospitalisation Details'!$A$1:K2510,{5,6,8,9,10,11},FALSE)</f>
        <v>27707</v>
      </c>
      <c r="L168" s="21" t="str">
        <v>47Years</v>
      </c>
      <c r="M168" s="22">
        <v>37272.339999999997</v>
      </c>
      <c r="N168" s="20" t="str">
        <v>tier - 2</v>
      </c>
      <c r="O168" s="20" t="str">
        <v>tier - 3</v>
      </c>
      <c r="P168" s="20" t="str">
        <v>R1011</v>
      </c>
      <c r="Q168" s="20" t="str">
        <f>VLOOKUP(A168,'Customer Names'!$A$1:E2502,5,FALSE)</f>
        <v>Marie-Helene</v>
      </c>
    </row>
    <row r="169" spans="1:17" x14ac:dyDescent="0.35">
      <c r="A169" s="20" t="s">
        <v>2204</v>
      </c>
      <c r="B169" s="20" cm="1">
        <f t="array" ref="B169:I169">VLOOKUP(A169,'Medical Examinations'!A168:J2503,{2,3,4,5,6,7,8,9},FALSE)</f>
        <v>30.78</v>
      </c>
      <c r="C169" s="20" t="str">
        <v>Obesity</v>
      </c>
      <c r="D169" s="20">
        <v>4.67</v>
      </c>
      <c r="E169" s="20" t="str">
        <v>Normal</v>
      </c>
      <c r="F169" s="20" t="str">
        <v>Yes</v>
      </c>
      <c r="G169" s="20" t="str">
        <v>No</v>
      </c>
      <c r="H169" s="20" t="str">
        <v>No</v>
      </c>
      <c r="I169" s="20">
        <v>0</v>
      </c>
      <c r="J169" s="20" t="s">
        <v>2381</v>
      </c>
      <c r="K169" s="21" cm="1">
        <f t="array" ref="K169:P169">VLOOKUP(A169,'Hospitalisation Details'!$A$1:K2511,{5,6,8,9,10,11},FALSE)</f>
        <v>31368</v>
      </c>
      <c r="L169" s="21" t="str">
        <v>37Years</v>
      </c>
      <c r="M169" s="22">
        <v>37270.15</v>
      </c>
      <c r="N169" s="20" t="str">
        <v>tier - 2</v>
      </c>
      <c r="O169" s="20" t="str">
        <v>tier - 1</v>
      </c>
      <c r="P169" s="20" t="str">
        <v>R1024</v>
      </c>
      <c r="Q169" s="20" t="str">
        <f>VLOOKUP(A169,'Customer Names'!$A$1:E2503,5,FALSE)</f>
        <v>Bret R</v>
      </c>
    </row>
    <row r="170" spans="1:17" x14ac:dyDescent="0.35">
      <c r="A170" s="20" t="s">
        <v>2203</v>
      </c>
      <c r="B170" s="20" cm="1">
        <f t="array" ref="B170:I170">VLOOKUP(A170,'Medical Examinations'!A169:J2504,{2,3,4,5,6,7,8,9},FALSE)</f>
        <v>49.49</v>
      </c>
      <c r="C170" s="20" t="str">
        <v>Obesity</v>
      </c>
      <c r="D170" s="20">
        <v>4.5</v>
      </c>
      <c r="E170" s="20" t="str">
        <v>Normal</v>
      </c>
      <c r="F170" s="20" t="str">
        <v>No</v>
      </c>
      <c r="G170" s="20" t="str">
        <v>No</v>
      </c>
      <c r="H170" s="20" t="str">
        <v>No</v>
      </c>
      <c r="I170" s="20">
        <v>0</v>
      </c>
      <c r="J170" s="20" t="s">
        <v>2381</v>
      </c>
      <c r="K170" s="21" cm="1">
        <f t="array" ref="K170:P170">VLOOKUP(A170,'Hospitalisation Details'!$A$1:K2512,{5,6,8,9,10,11},FALSE)</f>
        <v>33163</v>
      </c>
      <c r="L170" s="21" t="str">
        <v>32Years</v>
      </c>
      <c r="M170" s="22">
        <v>37251.22</v>
      </c>
      <c r="N170" s="20" t="str">
        <v>tier - 2</v>
      </c>
      <c r="O170" s="20" t="str">
        <v>tier - 2</v>
      </c>
      <c r="P170" s="20" t="str">
        <v>R1011</v>
      </c>
      <c r="Q170" s="20" t="str">
        <f>VLOOKUP(A170,'Customer Names'!$A$1:E2504,5,FALSE)</f>
        <v>Gardner L</v>
      </c>
    </row>
    <row r="171" spans="1:17" x14ac:dyDescent="0.35">
      <c r="A171" s="20" t="s">
        <v>2202</v>
      </c>
      <c r="B171" s="20" cm="1">
        <f t="array" ref="B171:I171">VLOOKUP(A171,'Medical Examinations'!A170:J2505,{2,3,4,5,6,7,8,9},FALSE)</f>
        <v>37.619999999999997</v>
      </c>
      <c r="C171" s="20" t="str">
        <v>Obesity</v>
      </c>
      <c r="D171" s="20">
        <v>6.32</v>
      </c>
      <c r="E171" s="20" t="str">
        <v>Prediabetes</v>
      </c>
      <c r="F171" s="20" t="str">
        <v>Yes</v>
      </c>
      <c r="G171" s="20" t="str">
        <v>yes</v>
      </c>
      <c r="H171" s="20" t="str">
        <v>No</v>
      </c>
      <c r="I171" s="20">
        <v>2</v>
      </c>
      <c r="J171" s="20" t="s">
        <v>2381</v>
      </c>
      <c r="K171" s="21" cm="1">
        <f t="array" ref="K171:P171">VLOOKUP(A171,'Hospitalisation Details'!$A$1:K2513,{5,6,8,9,10,11},FALSE)</f>
        <v>36774</v>
      </c>
      <c r="L171" s="21" t="str">
        <v>22Years</v>
      </c>
      <c r="M171" s="22">
        <v>37165.160000000003</v>
      </c>
      <c r="N171" s="20" t="str">
        <v>tier - 1</v>
      </c>
      <c r="O171" s="20" t="str">
        <v>tier - 3</v>
      </c>
      <c r="P171" s="20" t="str">
        <v>Unknown</v>
      </c>
      <c r="Q171" s="20" t="str">
        <f>VLOOKUP(A171,'Customer Names'!$A$1:E2505,5,FALSE)</f>
        <v>Bobby</v>
      </c>
    </row>
    <row r="172" spans="1:17" x14ac:dyDescent="0.35">
      <c r="A172" s="20" t="s">
        <v>2201</v>
      </c>
      <c r="B172" s="20" cm="1">
        <f t="array" ref="B172:I172">VLOOKUP(A172,'Medical Examinations'!A171:J2506,{2,3,4,5,6,7,8,9},FALSE)</f>
        <v>36.08</v>
      </c>
      <c r="C172" s="20" t="str">
        <v>Obesity</v>
      </c>
      <c r="D172" s="20">
        <v>6.1</v>
      </c>
      <c r="E172" s="20" t="str">
        <v>Prediabetes</v>
      </c>
      <c r="F172" s="20" t="str">
        <v>Yes</v>
      </c>
      <c r="G172" s="20" t="str">
        <v>No</v>
      </c>
      <c r="H172" s="20" t="str">
        <v>No</v>
      </c>
      <c r="I172" s="20">
        <v>1</v>
      </c>
      <c r="J172" s="20" t="s">
        <v>2381</v>
      </c>
      <c r="K172" s="21" cm="1">
        <f t="array" ref="K172:P172">VLOOKUP(A172,'Hospitalisation Details'!$A$1:K2514,{5,6,8,9,10,11},FALSE)</f>
        <v>35002</v>
      </c>
      <c r="L172" s="21" t="str">
        <v>27Years</v>
      </c>
      <c r="M172" s="22">
        <v>37133.9</v>
      </c>
      <c r="N172" s="20" t="str">
        <v>tier - 2</v>
      </c>
      <c r="O172" s="20" t="str">
        <v>tier - 2</v>
      </c>
      <c r="P172" s="20" t="str">
        <v>R1013</v>
      </c>
      <c r="Q172" s="20" t="str">
        <f>VLOOKUP(A172,'Customer Names'!$A$1:E2506,5,FALSE)</f>
        <v>Natalie</v>
      </c>
    </row>
    <row r="173" spans="1:17" x14ac:dyDescent="0.35">
      <c r="A173" s="20" t="s">
        <v>2200</v>
      </c>
      <c r="B173" s="20" cm="1">
        <f t="array" ref="B173:I173">VLOOKUP(A173,'Medical Examinations'!A172:J2507,{2,3,4,5,6,7,8,9},FALSE)</f>
        <v>33.5</v>
      </c>
      <c r="C173" s="20" t="str">
        <v>Obesity</v>
      </c>
      <c r="D173" s="20">
        <v>5.4</v>
      </c>
      <c r="E173" s="20" t="str">
        <v>Normal</v>
      </c>
      <c r="F173" s="20" t="str">
        <v>No</v>
      </c>
      <c r="G173" s="20" t="str">
        <v>No</v>
      </c>
      <c r="H173" s="20" t="str">
        <v>No</v>
      </c>
      <c r="I173" s="20">
        <v>0</v>
      </c>
      <c r="J173" s="20" t="s">
        <v>2381</v>
      </c>
      <c r="K173" s="21" cm="1">
        <f t="array" ref="K173:P173">VLOOKUP(A173,'Hospitalisation Details'!$A$1:K2515,{5,6,8,9,10,11},FALSE)</f>
        <v>32669</v>
      </c>
      <c r="L173" s="21" t="str">
        <v>33Years</v>
      </c>
      <c r="M173" s="22">
        <v>37079.370000000003</v>
      </c>
      <c r="N173" s="20" t="str">
        <v>tier - 2</v>
      </c>
      <c r="O173" s="20" t="str">
        <v>tier - 3</v>
      </c>
      <c r="P173" s="20" t="str">
        <v>R1011</v>
      </c>
      <c r="Q173" s="20" t="str">
        <f>VLOOKUP(A173,'Customer Names'!$A$1:E2507,5,FALSE)</f>
        <v>Lina</v>
      </c>
    </row>
    <row r="174" spans="1:17" x14ac:dyDescent="0.35">
      <c r="A174" s="20" t="s">
        <v>2199</v>
      </c>
      <c r="B174" s="20" cm="1">
        <f t="array" ref="B174:I174">VLOOKUP(A174,'Medical Examinations'!A173:J2508,{2,3,4,5,6,7,8,9},FALSE)</f>
        <v>47.46</v>
      </c>
      <c r="C174" s="20" t="str">
        <v>Obesity</v>
      </c>
      <c r="D174" s="20">
        <v>6.24</v>
      </c>
      <c r="E174" s="20" t="str">
        <v>Prediabetes</v>
      </c>
      <c r="F174" s="20" t="str">
        <v>Yes</v>
      </c>
      <c r="G174" s="20" t="str">
        <v>No</v>
      </c>
      <c r="H174" s="20" t="str">
        <v>No</v>
      </c>
      <c r="I174" s="20">
        <v>1</v>
      </c>
      <c r="J174" s="20" t="s">
        <v>2381</v>
      </c>
      <c r="K174" s="21" cm="1">
        <f t="array" ref="K174:P174">VLOOKUP(A174,'Hospitalisation Details'!$A$1:K2516,{5,6,8,9,10,11},FALSE)</f>
        <v>32494</v>
      </c>
      <c r="L174" s="21" t="str">
        <v>34Years</v>
      </c>
      <c r="M174" s="22">
        <v>37076.370000000003</v>
      </c>
      <c r="N174" s="20" t="str">
        <v>tier - 2</v>
      </c>
      <c r="O174" s="20" t="str">
        <v>tier - 1</v>
      </c>
      <c r="P174" s="20" t="str">
        <v>R1011</v>
      </c>
      <c r="Q174" s="20" t="str">
        <f>VLOOKUP(A174,'Customer Names'!$A$1:E2508,5,FALSE)</f>
        <v>Zebulon</v>
      </c>
    </row>
    <row r="175" spans="1:17" x14ac:dyDescent="0.35">
      <c r="A175" s="20" t="s">
        <v>2198</v>
      </c>
      <c r="B175" s="20" cm="1">
        <f t="array" ref="B175:I175">VLOOKUP(A175,'Medical Examinations'!A174:J2509,{2,3,4,5,6,7,8,9},FALSE)</f>
        <v>49.24</v>
      </c>
      <c r="C175" s="20" t="str">
        <v>Obesity</v>
      </c>
      <c r="D175" s="20">
        <v>4.45</v>
      </c>
      <c r="E175" s="20" t="str">
        <v>Normal</v>
      </c>
      <c r="F175" s="20" t="str">
        <v>No</v>
      </c>
      <c r="G175" s="20" t="str">
        <v>No</v>
      </c>
      <c r="H175" s="20" t="str">
        <v>No</v>
      </c>
      <c r="I175" s="20">
        <v>0</v>
      </c>
      <c r="J175" s="20" t="s">
        <v>2381</v>
      </c>
      <c r="K175" s="21" cm="1">
        <f t="array" ref="K175:P175">VLOOKUP(A175,'Hospitalisation Details'!$A$1:K2517,{5,6,8,9,10,11},FALSE)</f>
        <v>33543</v>
      </c>
      <c r="L175" s="21" t="str">
        <v>31Years</v>
      </c>
      <c r="M175" s="22">
        <v>37040.879999999997</v>
      </c>
      <c r="N175" s="20" t="str">
        <v>tier - 2</v>
      </c>
      <c r="O175" s="20" t="str">
        <v>tier - 2</v>
      </c>
      <c r="P175" s="20" t="str">
        <v>R1011</v>
      </c>
      <c r="Q175" s="20" t="str">
        <f>VLOOKUP(A175,'Customer Names'!$A$1:E2509,5,FALSE)</f>
        <v>Amanda</v>
      </c>
    </row>
    <row r="176" spans="1:17" x14ac:dyDescent="0.35">
      <c r="A176" s="20" t="s">
        <v>2197</v>
      </c>
      <c r="B176" s="20" cm="1">
        <f t="array" ref="B176:I176">VLOOKUP(A176,'Medical Examinations'!A175:J2510,{2,3,4,5,6,7,8,9},FALSE)</f>
        <v>54.4</v>
      </c>
      <c r="C176" s="20" t="str">
        <v>Obesity</v>
      </c>
      <c r="D176" s="20">
        <v>5.22</v>
      </c>
      <c r="E176" s="20" t="str">
        <v>Normal</v>
      </c>
      <c r="F176" s="20" t="str">
        <v>No</v>
      </c>
      <c r="G176" s="20" t="str">
        <v>No</v>
      </c>
      <c r="H176" s="20" t="str">
        <v>No</v>
      </c>
      <c r="I176" s="20">
        <v>1</v>
      </c>
      <c r="J176" s="20" t="s">
        <v>2381</v>
      </c>
      <c r="K176" s="21" cm="1">
        <f t="array" ref="K176:P176">VLOOKUP(A176,'Hospitalisation Details'!$A$1:K2518,{5,6,8,9,10,11},FALSE)</f>
        <v>33860</v>
      </c>
      <c r="L176" s="21" t="str">
        <v>30Years</v>
      </c>
      <c r="M176" s="22">
        <v>36976.449999999997</v>
      </c>
      <c r="N176" s="20" t="str">
        <v>tier - 2</v>
      </c>
      <c r="O176" s="20" t="str">
        <v>tier - 3</v>
      </c>
      <c r="P176" s="20" t="str">
        <v>R1011</v>
      </c>
      <c r="Q176" s="20" t="str">
        <f>VLOOKUP(A176,'Customer Names'!$A$1:E2510,5,FALSE)</f>
        <v>Greg</v>
      </c>
    </row>
    <row r="177" spans="1:17" x14ac:dyDescent="0.35">
      <c r="A177" s="20" t="s">
        <v>2196</v>
      </c>
      <c r="B177" s="20" cm="1">
        <f t="array" ref="B177:I177">VLOOKUP(A177,'Medical Examinations'!A176:J2511,{2,3,4,5,6,7,8,9},FALSE)</f>
        <v>35.53</v>
      </c>
      <c r="C177" s="20" t="str">
        <v>Obesity</v>
      </c>
      <c r="D177" s="20">
        <v>4.6100000000000003</v>
      </c>
      <c r="E177" s="20" t="str">
        <v>Normal</v>
      </c>
      <c r="F177" s="20" t="str">
        <v>No</v>
      </c>
      <c r="G177" s="20" t="str">
        <v>No</v>
      </c>
      <c r="H177" s="20" t="str">
        <v>No</v>
      </c>
      <c r="I177" s="20">
        <v>1</v>
      </c>
      <c r="J177" s="20" t="s">
        <v>2381</v>
      </c>
      <c r="K177" s="21" cm="1">
        <f t="array" ref="K177:P177">VLOOKUP(A177,'Hospitalisation Details'!$A$1:K2519,{5,6,8,9,10,11},FALSE)</f>
        <v>33841</v>
      </c>
      <c r="L177" s="21" t="str">
        <v>30Years</v>
      </c>
      <c r="M177" s="22">
        <v>36950.26</v>
      </c>
      <c r="N177" s="20" t="str">
        <v>tier - 1</v>
      </c>
      <c r="O177" s="20" t="str">
        <v>tier - 1</v>
      </c>
      <c r="P177" s="20" t="str">
        <v>R1013</v>
      </c>
      <c r="Q177" s="20" t="str">
        <f>VLOOKUP(A177,'Customer Names'!$A$1:E2511,5,FALSE)</f>
        <v>John</v>
      </c>
    </row>
    <row r="178" spans="1:17" x14ac:dyDescent="0.35">
      <c r="A178" s="20" t="s">
        <v>2195</v>
      </c>
      <c r="B178" s="20" cm="1">
        <f t="array" ref="B178:I178">VLOOKUP(A178,'Medical Examinations'!A177:J2512,{2,3,4,5,6,7,8,9},FALSE)</f>
        <v>39.729999999999997</v>
      </c>
      <c r="C178" s="20" t="str">
        <v>Obesity</v>
      </c>
      <c r="D178" s="20">
        <v>6.24</v>
      </c>
      <c r="E178" s="20" t="str">
        <v>Prediabetes</v>
      </c>
      <c r="F178" s="20" t="str">
        <v>No</v>
      </c>
      <c r="G178" s="20" t="str">
        <v>No</v>
      </c>
      <c r="H178" s="20" t="str">
        <v>No</v>
      </c>
      <c r="I178" s="20">
        <v>0</v>
      </c>
      <c r="J178" s="20" t="s">
        <v>2381</v>
      </c>
      <c r="K178" s="21" cm="1">
        <f t="array" ref="K178:P178">VLOOKUP(A178,'Hospitalisation Details'!$A$1:K2520,{5,6,8,9,10,11},FALSE)</f>
        <v>28350</v>
      </c>
      <c r="L178" s="21" t="str">
        <v>45Years</v>
      </c>
      <c r="M178" s="22">
        <v>36935.64</v>
      </c>
      <c r="N178" s="20" t="str">
        <v>tier - 2</v>
      </c>
      <c r="O178" s="20" t="str">
        <v>tier - 1</v>
      </c>
      <c r="P178" s="20" t="str">
        <v>R1011</v>
      </c>
      <c r="Q178" s="20" t="str">
        <f>VLOOKUP(A178,'Customer Names'!$A$1:E2512,5,FALSE)</f>
        <v xml:space="preserve">Kelsey A </v>
      </c>
    </row>
    <row r="179" spans="1:17" x14ac:dyDescent="0.35">
      <c r="A179" s="20" t="s">
        <v>2194</v>
      </c>
      <c r="B179" s="20" cm="1">
        <f t="array" ref="B179:I179">VLOOKUP(A179,'Medical Examinations'!A178:J2513,{2,3,4,5,6,7,8,9},FALSE)</f>
        <v>35.68</v>
      </c>
      <c r="C179" s="20" t="str">
        <v>Obesity</v>
      </c>
      <c r="D179" s="20">
        <v>10.039999999999999</v>
      </c>
      <c r="E179" s="20" t="str">
        <v>Diabetes</v>
      </c>
      <c r="F179" s="20" t="str">
        <v>No</v>
      </c>
      <c r="G179" s="20" t="str">
        <v>No</v>
      </c>
      <c r="H179" s="20" t="str">
        <v>No</v>
      </c>
      <c r="I179" s="20">
        <v>0</v>
      </c>
      <c r="J179" s="20" t="s">
        <v>2381</v>
      </c>
      <c r="K179" s="21" cm="1">
        <f t="array" ref="K179:P179">VLOOKUP(A179,'Hospitalisation Details'!$A$1:K2521,{5,6,8,9,10,11},FALSE)</f>
        <v>25133</v>
      </c>
      <c r="L179" s="21" t="str">
        <v>54Years</v>
      </c>
      <c r="M179" s="22">
        <v>36922.61</v>
      </c>
      <c r="N179" s="20" t="str">
        <v>tier - 2</v>
      </c>
      <c r="O179" s="20" t="str">
        <v>tier - 1</v>
      </c>
      <c r="P179" s="20" t="str">
        <v>R1011</v>
      </c>
      <c r="Q179" s="20" t="str">
        <f>VLOOKUP(A179,'Customer Names'!$A$1:E2513,5,FALSE)</f>
        <v>Bronwen L</v>
      </c>
    </row>
    <row r="180" spans="1:17" x14ac:dyDescent="0.35">
      <c r="A180" s="20" t="s">
        <v>2193</v>
      </c>
      <c r="B180" s="20" cm="1">
        <f t="array" ref="B180:I180">VLOOKUP(A180,'Medical Examinations'!A179:J2514,{2,3,4,5,6,7,8,9},FALSE)</f>
        <v>48.86</v>
      </c>
      <c r="C180" s="20" t="str">
        <v>Obesity</v>
      </c>
      <c r="D180" s="20">
        <v>6.09</v>
      </c>
      <c r="E180" s="20" t="str">
        <v>Prediabetes</v>
      </c>
      <c r="F180" s="20" t="str">
        <v>No</v>
      </c>
      <c r="G180" s="20" t="str">
        <v>No</v>
      </c>
      <c r="H180" s="20" t="str">
        <v>No</v>
      </c>
      <c r="I180" s="20">
        <v>0</v>
      </c>
      <c r="J180" s="20" t="s">
        <v>2381</v>
      </c>
      <c r="K180" s="21" cm="1">
        <f t="array" ref="K180:P180">VLOOKUP(A180,'Hospitalisation Details'!$A$1:K2522,{5,6,8,9,10,11},FALSE)</f>
        <v>33399</v>
      </c>
      <c r="L180" s="21" t="str">
        <v>31Years</v>
      </c>
      <c r="M180" s="22">
        <v>36911.99</v>
      </c>
      <c r="N180" s="20" t="str">
        <v>tier - 2</v>
      </c>
      <c r="O180" s="20" t="str">
        <v>tier - 2</v>
      </c>
      <c r="P180" s="20" t="str">
        <v>R1011</v>
      </c>
      <c r="Q180" s="20" t="str">
        <f>VLOOKUP(A180,'Customer Names'!$A$1:E2514,5,FALSE)</f>
        <v>Manuela</v>
      </c>
    </row>
    <row r="181" spans="1:17" x14ac:dyDescent="0.35">
      <c r="A181" s="20" t="s">
        <v>2192</v>
      </c>
      <c r="B181" s="20" cm="1">
        <f t="array" ref="B181:I181">VLOOKUP(A181,'Medical Examinations'!A180:J2515,{2,3,4,5,6,7,8,9},FALSE)</f>
        <v>34.799999999999997</v>
      </c>
      <c r="C181" s="20" t="str">
        <v>Obesity</v>
      </c>
      <c r="D181" s="20">
        <v>11.4</v>
      </c>
      <c r="E181" s="20" t="str">
        <v>Diabetes</v>
      </c>
      <c r="F181" s="20" t="str">
        <v>Yes</v>
      </c>
      <c r="G181" s="20" t="str">
        <v>No</v>
      </c>
      <c r="H181" s="20" t="str">
        <v>Yes</v>
      </c>
      <c r="I181" s="20">
        <v>1</v>
      </c>
      <c r="J181" s="20" t="s">
        <v>2379</v>
      </c>
      <c r="K181" s="21" cm="1">
        <f t="array" ref="K181:P181">VLOOKUP(A181,'Hospitalisation Details'!$A$1:K2523,{5,6,8,9,10,11},FALSE)</f>
        <v>23216</v>
      </c>
      <c r="L181" s="21" t="str">
        <v>59Years</v>
      </c>
      <c r="M181" s="22">
        <v>36910.61</v>
      </c>
      <c r="N181" s="20" t="str">
        <v>tier - 2</v>
      </c>
      <c r="O181" s="20" t="str">
        <v>tier - 2</v>
      </c>
      <c r="P181" s="20" t="str">
        <v>R1011</v>
      </c>
      <c r="Q181" s="20" t="str">
        <f>VLOOKUP(A181,'Customer Names'!$A$1:E2515,5,FALSE)</f>
        <v>Jennifer L</v>
      </c>
    </row>
    <row r="182" spans="1:17" x14ac:dyDescent="0.35">
      <c r="A182" s="20" t="s">
        <v>2191</v>
      </c>
      <c r="B182" s="20" cm="1">
        <f t="array" ref="B182:I182">VLOOKUP(A182,'Medical Examinations'!A181:J2516,{2,3,4,5,6,7,8,9},FALSE)</f>
        <v>32.49</v>
      </c>
      <c r="C182" s="20" t="str">
        <v>Obesity</v>
      </c>
      <c r="D182" s="20">
        <v>4.29</v>
      </c>
      <c r="E182" s="20" t="str">
        <v>Normal</v>
      </c>
      <c r="F182" s="20" t="str">
        <v>No</v>
      </c>
      <c r="G182" s="20" t="str">
        <v>No</v>
      </c>
      <c r="H182" s="20" t="str">
        <v>Yes</v>
      </c>
      <c r="I182" s="20">
        <v>1</v>
      </c>
      <c r="J182" s="20" t="s">
        <v>2381</v>
      </c>
      <c r="K182" s="21" cm="1">
        <f t="array" ref="K182:P182">VLOOKUP(A182,'Hospitalisation Details'!$A$1:K2524,{5,6,8,9,10,11},FALSE)</f>
        <v>37793</v>
      </c>
      <c r="L182" s="21" t="str">
        <v>19Years</v>
      </c>
      <c r="M182" s="22">
        <v>36898.730000000003</v>
      </c>
      <c r="N182" s="20" t="str">
        <v>tier - 2</v>
      </c>
      <c r="O182" s="20" t="str">
        <v>tier - 1</v>
      </c>
      <c r="P182" s="20" t="str">
        <v>R1012</v>
      </c>
      <c r="Q182" s="20" t="str">
        <f>VLOOKUP(A182,'Customer Names'!$A$1:E2516,5,FALSE)</f>
        <v xml:space="preserve">Abby W </v>
      </c>
    </row>
    <row r="183" spans="1:17" x14ac:dyDescent="0.35">
      <c r="A183" s="20" t="s">
        <v>2190</v>
      </c>
      <c r="B183" s="20" cm="1">
        <f t="array" ref="B183:I183">VLOOKUP(A183,'Medical Examinations'!A182:J2517,{2,3,4,5,6,7,8,9},FALSE)</f>
        <v>39</v>
      </c>
      <c r="C183" s="20" t="str">
        <v>Obesity</v>
      </c>
      <c r="D183" s="20">
        <v>5.7</v>
      </c>
      <c r="E183" s="20" t="str">
        <v>Prediabetes</v>
      </c>
      <c r="F183" s="20" t="str">
        <v>No</v>
      </c>
      <c r="G183" s="20" t="str">
        <v>No</v>
      </c>
      <c r="H183" s="20" t="str">
        <v>No</v>
      </c>
      <c r="I183" s="20">
        <v>2</v>
      </c>
      <c r="J183" s="20" t="s">
        <v>2381</v>
      </c>
      <c r="K183" s="21" cm="1">
        <f t="array" ref="K183:P183">VLOOKUP(A183,'Hospitalisation Details'!$A$1:K2525,{5,6,8,9,10,11},FALSE)</f>
        <v>26638</v>
      </c>
      <c r="L183" s="21" t="str">
        <v>50Years</v>
      </c>
      <c r="M183" s="22">
        <v>36889.99</v>
      </c>
      <c r="N183" s="20" t="str">
        <v>tier - 1</v>
      </c>
      <c r="O183" s="20" t="str">
        <v>tier - 3</v>
      </c>
      <c r="P183" s="20" t="str">
        <v>R1011</v>
      </c>
      <c r="Q183" s="20" t="str">
        <f>VLOOKUP(A183,'Customer Names'!$A$1:E2517,5,FALSE)</f>
        <v>Tyler</v>
      </c>
    </row>
    <row r="184" spans="1:17" x14ac:dyDescent="0.35">
      <c r="A184" s="20" t="s">
        <v>2189</v>
      </c>
      <c r="B184" s="20" cm="1">
        <f t="array" ref="B184:I184">VLOOKUP(A184,'Medical Examinations'!A183:J2518,{2,3,4,5,6,7,8,9},FALSE)</f>
        <v>35.299999999999997</v>
      </c>
      <c r="C184" s="20" t="str">
        <v>Obesity</v>
      </c>
      <c r="D184" s="20">
        <v>6.09</v>
      </c>
      <c r="E184" s="20" t="str">
        <v>Prediabetes</v>
      </c>
      <c r="F184" s="20" t="str">
        <v>No</v>
      </c>
      <c r="G184" s="20" t="str">
        <v>No</v>
      </c>
      <c r="H184" s="20" t="str">
        <v>No</v>
      </c>
      <c r="I184" s="20">
        <v>1</v>
      </c>
      <c r="J184" s="20" t="s">
        <v>2381</v>
      </c>
      <c r="K184" s="21" cm="1">
        <f t="array" ref="K184:P184">VLOOKUP(A184,'Hospitalisation Details'!$A$1:K2526,{5,6,8,9,10,11},FALSE)</f>
        <v>33789</v>
      </c>
      <c r="L184" s="21" t="str">
        <v>30Years</v>
      </c>
      <c r="M184" s="22">
        <v>36837.47</v>
      </c>
      <c r="N184" s="20" t="str">
        <v>tier - 2</v>
      </c>
      <c r="O184" s="20" t="str">
        <v>tier - 3</v>
      </c>
      <c r="P184" s="20" t="str">
        <v>R1011</v>
      </c>
      <c r="Q184" s="20" t="str">
        <f>VLOOKUP(A184,'Customer Names'!$A$1:E2518,5,FALSE)</f>
        <v>Jeffrey</v>
      </c>
    </row>
    <row r="185" spans="1:17" x14ac:dyDescent="0.35">
      <c r="A185" s="20" t="s">
        <v>2188</v>
      </c>
      <c r="B185" s="20" cm="1">
        <f t="array" ref="B185:I185">VLOOKUP(A185,'Medical Examinations'!A184:J2519,{2,3,4,5,6,7,8,9},FALSE)</f>
        <v>33.42</v>
      </c>
      <c r="C185" s="20" t="str">
        <v>Obesity</v>
      </c>
      <c r="D185" s="20">
        <v>10.67</v>
      </c>
      <c r="E185" s="20" t="str">
        <v>Diabetes</v>
      </c>
      <c r="F185" s="20" t="str">
        <v>No</v>
      </c>
      <c r="G185" s="20" t="str">
        <v>No</v>
      </c>
      <c r="H185" s="20" t="str">
        <v>No</v>
      </c>
      <c r="I185" s="20">
        <v>0</v>
      </c>
      <c r="J185" s="20" t="s">
        <v>2381</v>
      </c>
      <c r="K185" s="21" cm="1">
        <f t="array" ref="K185:P185">VLOOKUP(A185,'Hospitalisation Details'!$A$1:K2527,{5,6,8,9,10,11},FALSE)</f>
        <v>24104</v>
      </c>
      <c r="L185" s="21" t="str">
        <v>57Years</v>
      </c>
      <c r="M185" s="22">
        <v>36795.29</v>
      </c>
      <c r="N185" s="20" t="str">
        <v>tier - 2</v>
      </c>
      <c r="O185" s="20" t="str">
        <v>tier - 1</v>
      </c>
      <c r="P185" s="20" t="str">
        <v>R1011</v>
      </c>
      <c r="Q185" s="20" t="str">
        <f>VLOOKUP(A185,'Customer Names'!$A$1:E2519,5,FALSE)</f>
        <v>Matthew F</v>
      </c>
    </row>
    <row r="186" spans="1:17" x14ac:dyDescent="0.35">
      <c r="A186" s="20" t="s">
        <v>2187</v>
      </c>
      <c r="B186" s="20" cm="1">
        <f t="array" ref="B186:I186">VLOOKUP(A186,'Medical Examinations'!A185:J2520,{2,3,4,5,6,7,8,9},FALSE)</f>
        <v>37.18</v>
      </c>
      <c r="C186" s="20" t="str">
        <v>Obesity</v>
      </c>
      <c r="D186" s="20">
        <v>6.75</v>
      </c>
      <c r="E186" s="20" t="str">
        <v>Diabetes</v>
      </c>
      <c r="F186" s="20" t="str">
        <v>Yes</v>
      </c>
      <c r="G186" s="20" t="str">
        <v>No</v>
      </c>
      <c r="H186" s="20" t="str">
        <v>No</v>
      </c>
      <c r="I186" s="20">
        <v>2</v>
      </c>
      <c r="J186" s="20" t="s">
        <v>2381</v>
      </c>
      <c r="K186" s="21" cm="1">
        <f t="array" ref="K186:P186">VLOOKUP(A186,'Hospitalisation Details'!$A$1:K2528,{5,6,8,9,10,11},FALSE)</f>
        <v>25763</v>
      </c>
      <c r="L186" s="21" t="str">
        <v>52Years</v>
      </c>
      <c r="M186" s="22">
        <v>36786.370000000003</v>
      </c>
      <c r="N186" s="20" t="str">
        <v>tier - 1</v>
      </c>
      <c r="O186" s="20" t="str">
        <v>tier - 1</v>
      </c>
      <c r="P186" s="20" t="str">
        <v>R1011</v>
      </c>
      <c r="Q186" s="20" t="str">
        <f>VLOOKUP(A186,'Customer Names'!$A$1:E2520,5,FALSE)</f>
        <v xml:space="preserve">Ryan J </v>
      </c>
    </row>
    <row r="187" spans="1:17" x14ac:dyDescent="0.35">
      <c r="A187" s="20" t="s">
        <v>2186</v>
      </c>
      <c r="B187" s="20" cm="1">
        <f t="array" ref="B187:I187">VLOOKUP(A187,'Medical Examinations'!A186:J2521,{2,3,4,5,6,7,8,9},FALSE)</f>
        <v>33.33</v>
      </c>
      <c r="C187" s="20" t="str">
        <v>Obesity</v>
      </c>
      <c r="D187" s="20">
        <v>9.26</v>
      </c>
      <c r="E187" s="20" t="str">
        <v>Diabetes</v>
      </c>
      <c r="F187" s="20" t="str">
        <v>Yes</v>
      </c>
      <c r="G187" s="20" t="str">
        <v>No</v>
      </c>
      <c r="H187" s="20" t="str">
        <v>No</v>
      </c>
      <c r="I187" s="20">
        <v>2</v>
      </c>
      <c r="J187" s="20" t="s">
        <v>2379</v>
      </c>
      <c r="K187" s="21" cm="1">
        <f t="array" ref="K187:P187">VLOOKUP(A187,'Hospitalisation Details'!$A$1:K2529,{5,6,8,9,10,11},FALSE)</f>
        <v>22491</v>
      </c>
      <c r="L187" s="21" t="str">
        <v>61Years</v>
      </c>
      <c r="M187" s="22">
        <v>36580.28</v>
      </c>
      <c r="N187" s="20" t="str">
        <v>tier - 2</v>
      </c>
      <c r="O187" s="20" t="str">
        <v>tier - 2</v>
      </c>
      <c r="P187" s="20" t="str">
        <v>R1013</v>
      </c>
      <c r="Q187" s="20" t="str">
        <f>VLOOKUP(A187,'Customer Names'!$A$1:E2521,5,FALSE)</f>
        <v>Amy</v>
      </c>
    </row>
    <row r="188" spans="1:17" x14ac:dyDescent="0.35">
      <c r="A188" s="20" t="s">
        <v>2185</v>
      </c>
      <c r="B188" s="20" cm="1">
        <f t="array" ref="B188:I188">VLOOKUP(A188,'Medical Examinations'!A187:J2522,{2,3,4,5,6,7,8,9},FALSE)</f>
        <v>53.21</v>
      </c>
      <c r="C188" s="20" t="str">
        <v>Obesity</v>
      </c>
      <c r="D188" s="20">
        <v>4.2699999999999996</v>
      </c>
      <c r="E188" s="20" t="str">
        <v>Normal</v>
      </c>
      <c r="F188" s="20" t="str">
        <v>No</v>
      </c>
      <c r="G188" s="20" t="str">
        <v>No</v>
      </c>
      <c r="H188" s="20" t="str">
        <v>No</v>
      </c>
      <c r="I188" s="20">
        <v>1</v>
      </c>
      <c r="J188" s="20" t="s">
        <v>2381</v>
      </c>
      <c r="K188" s="21" cm="1">
        <f t="array" ref="K188:P188">VLOOKUP(A188,'Hospitalisation Details'!$A$1:K2530,{5,6,8,9,10,11},FALSE)</f>
        <v>33886</v>
      </c>
      <c r="L188" s="21" t="str">
        <v>30Years</v>
      </c>
      <c r="M188" s="22">
        <v>36572.800000000003</v>
      </c>
      <c r="N188" s="20" t="str">
        <v>tier - 1</v>
      </c>
      <c r="O188" s="20" t="str">
        <v>tier - 2</v>
      </c>
      <c r="P188" s="20" t="str">
        <v>R1011</v>
      </c>
      <c r="Q188" s="20" t="str">
        <f>VLOOKUP(A188,'Customer Names'!$A$1:E2522,5,FALSE)</f>
        <v>Andrew P</v>
      </c>
    </row>
    <row r="189" spans="1:17" x14ac:dyDescent="0.35">
      <c r="A189" s="20" t="s">
        <v>2184</v>
      </c>
      <c r="B189" s="20" cm="1">
        <f t="array" ref="B189:I189">VLOOKUP(A189,'Medical Examinations'!A188:J2523,{2,3,4,5,6,7,8,9},FALSE)</f>
        <v>38.729999999999997</v>
      </c>
      <c r="C189" s="20" t="str">
        <v>Obesity</v>
      </c>
      <c r="D189" s="20">
        <v>11.51</v>
      </c>
      <c r="E189" s="20" t="str">
        <v>Diabetes</v>
      </c>
      <c r="F189" s="20" t="str">
        <v>No</v>
      </c>
      <c r="G189" s="20" t="str">
        <v>No</v>
      </c>
      <c r="H189" s="20" t="str">
        <v>No</v>
      </c>
      <c r="I189" s="20">
        <v>2</v>
      </c>
      <c r="J189" s="20" t="s">
        <v>2381</v>
      </c>
      <c r="K189" s="21" cm="1">
        <f t="array" ref="K189:P189">VLOOKUP(A189,'Hospitalisation Details'!$A$1:K2531,{5,6,8,9,10,11},FALSE)</f>
        <v>26885</v>
      </c>
      <c r="L189" s="21" t="str">
        <v>49Years</v>
      </c>
      <c r="M189" s="22">
        <v>36541.550000000003</v>
      </c>
      <c r="N189" s="20" t="str">
        <v>tier - 2</v>
      </c>
      <c r="O189" s="20" t="str">
        <v>tier - 3</v>
      </c>
      <c r="P189" s="20" t="str">
        <v>R1011</v>
      </c>
      <c r="Q189" s="20" t="str">
        <f>VLOOKUP(A189,'Customer Names'!$A$1:E2523,5,FALSE)</f>
        <v>George M  V</v>
      </c>
    </row>
    <row r="190" spans="1:17" x14ac:dyDescent="0.35">
      <c r="A190" s="20" t="s">
        <v>2183</v>
      </c>
      <c r="B190" s="20" cm="1">
        <f t="array" ref="B190:I190">VLOOKUP(A190,'Medical Examinations'!A189:J2524,{2,3,4,5,6,7,8,9},FALSE)</f>
        <v>29.73</v>
      </c>
      <c r="C190" s="20" t="str">
        <v>Overweight</v>
      </c>
      <c r="D190" s="20">
        <v>7.22</v>
      </c>
      <c r="E190" s="20" t="str">
        <v>Diabetes</v>
      </c>
      <c r="F190" s="20" t="str">
        <v>No</v>
      </c>
      <c r="G190" s="20" t="str">
        <v>No</v>
      </c>
      <c r="H190" s="20" t="str">
        <v>No</v>
      </c>
      <c r="I190" s="20">
        <v>0</v>
      </c>
      <c r="J190" s="20" t="s">
        <v>2381</v>
      </c>
      <c r="K190" s="21" cm="1">
        <f t="array" ref="K190:P190">VLOOKUP(A190,'Hospitalisation Details'!$A$1:K2532,{5,6,8,9,10,11},FALSE)</f>
        <v>22969</v>
      </c>
      <c r="L190" s="21" t="str">
        <v>60Years</v>
      </c>
      <c r="M190" s="22">
        <v>36445.550000000003</v>
      </c>
      <c r="N190" s="20" t="str">
        <v>tier - 2</v>
      </c>
      <c r="O190" s="20" t="str">
        <v>tier - 2</v>
      </c>
      <c r="P190" s="20" t="str">
        <v>R1011</v>
      </c>
      <c r="Q190" s="20" t="str">
        <f>VLOOKUP(A190,'Customer Names'!$A$1:E2524,5,FALSE)</f>
        <v>Sarah</v>
      </c>
    </row>
    <row r="191" spans="1:17" x14ac:dyDescent="0.35">
      <c r="A191" s="20" t="s">
        <v>2182</v>
      </c>
      <c r="B191" s="20" cm="1">
        <f t="array" ref="B191:I191">VLOOKUP(A191,'Medical Examinations'!A190:J2525,{2,3,4,5,6,7,8,9},FALSE)</f>
        <v>34.700000000000003</v>
      </c>
      <c r="C191" s="20" t="str">
        <v>Obesity</v>
      </c>
      <c r="D191" s="20">
        <v>4.37</v>
      </c>
      <c r="E191" s="20" t="str">
        <v>Normal</v>
      </c>
      <c r="F191" s="20" t="str">
        <v>No</v>
      </c>
      <c r="G191" s="20" t="str">
        <v>No</v>
      </c>
      <c r="H191" s="20" t="str">
        <v>Yes</v>
      </c>
      <c r="I191" s="20">
        <v>1</v>
      </c>
      <c r="J191" s="20" t="s">
        <v>2381</v>
      </c>
      <c r="K191" s="21" cm="1">
        <f t="array" ref="K191:P191">VLOOKUP(A191,'Hospitalisation Details'!$A$1:K2533,{5,6,8,9,10,11},FALSE)</f>
        <v>37964</v>
      </c>
      <c r="L191" s="21" t="str">
        <v>19Years</v>
      </c>
      <c r="M191" s="22">
        <v>36397.58</v>
      </c>
      <c r="N191" s="20" t="str">
        <v>tier - 2</v>
      </c>
      <c r="O191" s="20" t="str">
        <v>tier - 3</v>
      </c>
      <c r="P191" s="20" t="str">
        <v>R1011</v>
      </c>
      <c r="Q191" s="20" t="str">
        <f>VLOOKUP(A191,'Customer Names'!$A$1:E2525,5,FALSE)</f>
        <v>Lara</v>
      </c>
    </row>
    <row r="192" spans="1:17" x14ac:dyDescent="0.35">
      <c r="A192" s="20" t="s">
        <v>2181</v>
      </c>
      <c r="B192" s="20" cm="1">
        <f t="array" ref="B192:I192">VLOOKUP(A192,'Medical Examinations'!A191:J2526,{2,3,4,5,6,7,8,9},FALSE)</f>
        <v>38.28</v>
      </c>
      <c r="C192" s="20" t="str">
        <v>Obesity</v>
      </c>
      <c r="D192" s="20">
        <v>11.56</v>
      </c>
      <c r="E192" s="20" t="str">
        <v>Diabetes</v>
      </c>
      <c r="F192" s="20" t="str">
        <v>Yes</v>
      </c>
      <c r="G192" s="20" t="str">
        <v>No</v>
      </c>
      <c r="H192" s="20" t="str">
        <v>No</v>
      </c>
      <c r="I192" s="20">
        <v>1</v>
      </c>
      <c r="J192" s="20" t="s">
        <v>2381</v>
      </c>
      <c r="K192" s="21" cm="1">
        <f t="array" ref="K192:P192">VLOOKUP(A192,'Hospitalisation Details'!$A$1:K2534,{5,6,8,9,10,11},FALSE)</f>
        <v>27550</v>
      </c>
      <c r="L192" s="21" t="str">
        <v>48Years</v>
      </c>
      <c r="M192" s="22">
        <v>36350.71</v>
      </c>
      <c r="N192" s="20" t="str">
        <v>tier - 1</v>
      </c>
      <c r="O192" s="20" t="str">
        <v>tier - 2</v>
      </c>
      <c r="P192" s="20" t="str">
        <v>R1011</v>
      </c>
      <c r="Q192" s="20" t="str">
        <f>VLOOKUP(A192,'Customer Names'!$A$1:E2526,5,FALSE)</f>
        <v>Sebastien</v>
      </c>
    </row>
    <row r="193" spans="1:17" x14ac:dyDescent="0.35">
      <c r="A193" s="20" t="s">
        <v>2180</v>
      </c>
      <c r="B193" s="20" cm="1">
        <f t="array" ref="B193:I193">VLOOKUP(A193,'Medical Examinations'!A192:J2527,{2,3,4,5,6,7,8,9},FALSE)</f>
        <v>33.57</v>
      </c>
      <c r="C193" s="20" t="str">
        <v>Obesity</v>
      </c>
      <c r="D193" s="20">
        <v>8.82</v>
      </c>
      <c r="E193" s="20" t="str">
        <v>Diabetes</v>
      </c>
      <c r="F193" s="20" t="str">
        <v>Yes</v>
      </c>
      <c r="G193" s="20" t="str">
        <v>No</v>
      </c>
      <c r="H193" s="20" t="str">
        <v>No</v>
      </c>
      <c r="I193" s="20">
        <v>0</v>
      </c>
      <c r="J193" s="20" t="s">
        <v>2381</v>
      </c>
      <c r="K193" s="21" cm="1">
        <f t="array" ref="K193:P193">VLOOKUP(A193,'Hospitalisation Details'!$A$1:K2535,{5,6,8,9,10,11},FALSE)</f>
        <v>24763</v>
      </c>
      <c r="L193" s="21" t="str">
        <v>55Years</v>
      </c>
      <c r="M193" s="22">
        <v>36332.449999999997</v>
      </c>
      <c r="N193" s="20" t="str">
        <v>tier - 1</v>
      </c>
      <c r="O193" s="20" t="str">
        <v>tier - 3</v>
      </c>
      <c r="P193" s="20" t="str">
        <v>R1011</v>
      </c>
      <c r="Q193" s="20" t="str">
        <f>VLOOKUP(A193,'Customer Names'!$A$1:E2527,5,FALSE)</f>
        <v>Padraig</v>
      </c>
    </row>
    <row r="194" spans="1:17" x14ac:dyDescent="0.35">
      <c r="A194" s="20" t="s">
        <v>2179</v>
      </c>
      <c r="B194" s="20" cm="1">
        <f t="array" ref="B194:I194">VLOOKUP(A194,'Medical Examinations'!A193:J2528,{2,3,4,5,6,7,8,9},FALSE)</f>
        <v>52.06</v>
      </c>
      <c r="C194" s="20" t="str">
        <v>Obesity</v>
      </c>
      <c r="D194" s="20">
        <v>4.6900000000000004</v>
      </c>
      <c r="E194" s="20" t="str">
        <v>Normal</v>
      </c>
      <c r="F194" s="20" t="str">
        <v>No</v>
      </c>
      <c r="G194" s="20" t="str">
        <v>No</v>
      </c>
      <c r="H194" s="20" t="str">
        <v>No</v>
      </c>
      <c r="I194" s="20">
        <v>1</v>
      </c>
      <c r="J194" s="20" t="s">
        <v>2381</v>
      </c>
      <c r="K194" s="21" cm="1">
        <f t="array" ref="K194:P194">VLOOKUP(A194,'Hospitalisation Details'!$A$1:K2536,{5,6,8,9,10,11},FALSE)</f>
        <v>33771</v>
      </c>
      <c r="L194" s="21" t="str">
        <v>30Years</v>
      </c>
      <c r="M194" s="22">
        <v>36314.050000000003</v>
      </c>
      <c r="N194" s="20" t="str">
        <v>tier - 2</v>
      </c>
      <c r="O194" s="20" t="str">
        <v>tier - 2</v>
      </c>
      <c r="P194" s="20" t="str">
        <v>R1011</v>
      </c>
      <c r="Q194" s="20" t="str">
        <f>VLOOKUP(A194,'Customer Names'!$A$1:E2528,5,FALSE)</f>
        <v>Heather</v>
      </c>
    </row>
    <row r="195" spans="1:17" x14ac:dyDescent="0.35">
      <c r="A195" s="20" t="s">
        <v>2178</v>
      </c>
      <c r="B195" s="20" cm="1">
        <f t="array" ref="B195:I195">VLOOKUP(A195,'Medical Examinations'!A194:J2529,{2,3,4,5,6,7,8,9},FALSE)</f>
        <v>38.17</v>
      </c>
      <c r="C195" s="20" t="str">
        <v>Obesity</v>
      </c>
      <c r="D195" s="20">
        <v>4.53</v>
      </c>
      <c r="E195" s="20" t="str">
        <v>Normal</v>
      </c>
      <c r="F195" s="20" t="str">
        <v>No</v>
      </c>
      <c r="G195" s="20" t="str">
        <v>yes</v>
      </c>
      <c r="H195" s="20" t="str">
        <v>No</v>
      </c>
      <c r="I195" s="20">
        <v>1</v>
      </c>
      <c r="J195" s="20" t="s">
        <v>2381</v>
      </c>
      <c r="K195" s="21" cm="1">
        <f t="array" ref="K195:P195">VLOOKUP(A195,'Hospitalisation Details'!$A$1:K2537,{5,6,8,9,10,11},FALSE)</f>
        <v>38346</v>
      </c>
      <c r="L195" s="21" t="str">
        <v>18Years</v>
      </c>
      <c r="M195" s="22">
        <v>36307.800000000003</v>
      </c>
      <c r="N195" s="20" t="str">
        <v>tier - 1</v>
      </c>
      <c r="O195" s="20" t="str">
        <v>tier - 2</v>
      </c>
      <c r="P195" s="20" t="str">
        <v>R1013</v>
      </c>
      <c r="Q195" s="20" t="str">
        <f>VLOOKUP(A195,'Customer Names'!$A$1:E2529,5,FALSE)</f>
        <v>Jorge</v>
      </c>
    </row>
    <row r="196" spans="1:17" x14ac:dyDescent="0.35">
      <c r="A196" s="20" t="s">
        <v>2177</v>
      </c>
      <c r="B196" s="20" cm="1">
        <f t="array" ref="B196:I196">VLOOKUP(A196,'Medical Examinations'!A195:J2530,{2,3,4,5,6,7,8,9},FALSE)</f>
        <v>36.954999999999998</v>
      </c>
      <c r="C196" s="20" t="str">
        <v>Obesity</v>
      </c>
      <c r="D196" s="20">
        <v>5.84</v>
      </c>
      <c r="E196" s="20" t="str">
        <v>Prediabetes</v>
      </c>
      <c r="F196" s="20" t="str">
        <v>No</v>
      </c>
      <c r="G196" s="20" t="str">
        <v>No</v>
      </c>
      <c r="H196" s="20" t="str">
        <v>Yes</v>
      </c>
      <c r="I196" s="20">
        <v>1</v>
      </c>
      <c r="J196" s="20" t="s">
        <v>2381</v>
      </c>
      <c r="K196" s="21" cm="1">
        <f t="array" ref="K196:P196">VLOOKUP(A196,'Hospitalisation Details'!$A$1:K2538,{5,6,8,9,10,11},FALSE)</f>
        <v>37869</v>
      </c>
      <c r="L196" s="21" t="str">
        <v>19Years</v>
      </c>
      <c r="M196" s="22">
        <v>36219.410000000003</v>
      </c>
      <c r="N196" s="20" t="str">
        <v>tier - 1</v>
      </c>
      <c r="O196" s="20" t="str">
        <v>tier - 1</v>
      </c>
      <c r="P196" s="20" t="str">
        <v>R1012</v>
      </c>
      <c r="Q196" s="20" t="str">
        <f>VLOOKUP(A196,'Customer Names'!$A$1:E2530,5,FALSE)</f>
        <v>Jack R</v>
      </c>
    </row>
    <row r="197" spans="1:17" x14ac:dyDescent="0.35">
      <c r="A197" s="20" t="s">
        <v>2176</v>
      </c>
      <c r="B197" s="20" cm="1">
        <f t="array" ref="B197:I197">VLOOKUP(A197,'Medical Examinations'!A196:J2531,{2,3,4,5,6,7,8,9},FALSE)</f>
        <v>34.4</v>
      </c>
      <c r="C197" s="20" t="str">
        <v>Obesity</v>
      </c>
      <c r="D197" s="20">
        <v>4.9000000000000004</v>
      </c>
      <c r="E197" s="20" t="str">
        <v>Normal</v>
      </c>
      <c r="F197" s="20" t="str">
        <v>No</v>
      </c>
      <c r="G197" s="20" t="str">
        <v>No</v>
      </c>
      <c r="H197" s="20" t="str">
        <v>Yes</v>
      </c>
      <c r="I197" s="20">
        <v>1</v>
      </c>
      <c r="J197" s="20" t="s">
        <v>2381</v>
      </c>
      <c r="K197" s="21" cm="1">
        <f t="array" ref="K197:P197">VLOOKUP(A197,'Hospitalisation Details'!$A$1:K2539,{5,6,8,9,10,11},FALSE)</f>
        <v>34331</v>
      </c>
      <c r="L197" s="21" t="str">
        <v>29Years</v>
      </c>
      <c r="M197" s="22">
        <v>36197.699999999997</v>
      </c>
      <c r="N197" s="20" t="str">
        <v>tier - 1</v>
      </c>
      <c r="O197" s="20" t="str">
        <v>tier - 3</v>
      </c>
      <c r="P197" s="20" t="str">
        <v>R1011</v>
      </c>
      <c r="Q197" s="20" t="str">
        <f>VLOOKUP(A197,'Customer Names'!$A$1:E2531,5,FALSE)</f>
        <v>Felix</v>
      </c>
    </row>
    <row r="198" spans="1:17" x14ac:dyDescent="0.35">
      <c r="A198" s="20" t="s">
        <v>2175</v>
      </c>
      <c r="B198" s="20" cm="1">
        <f t="array" ref="B198:I198">VLOOKUP(A198,'Medical Examinations'!A197:J2532,{2,3,4,5,6,7,8,9},FALSE)</f>
        <v>31.73</v>
      </c>
      <c r="C198" s="20" t="str">
        <v>Obesity</v>
      </c>
      <c r="D198" s="20">
        <v>4.3</v>
      </c>
      <c r="E198" s="20" t="str">
        <v>Normal</v>
      </c>
      <c r="F198" s="20" t="str">
        <v>No</v>
      </c>
      <c r="G198" s="20" t="str">
        <v>No</v>
      </c>
      <c r="H198" s="20" t="str">
        <v>No</v>
      </c>
      <c r="I198" s="20">
        <v>0</v>
      </c>
      <c r="J198" s="20" t="s">
        <v>2381</v>
      </c>
      <c r="K198" s="21" cm="1">
        <f t="array" ref="K198:P198">VLOOKUP(A198,'Hospitalisation Details'!$A$1:K2540,{5,6,8,9,10,11},FALSE)</f>
        <v>36434</v>
      </c>
      <c r="L198" s="21" t="str">
        <v>23Years</v>
      </c>
      <c r="M198" s="22">
        <v>36189.1</v>
      </c>
      <c r="N198" s="20" t="str">
        <v>tier - 1</v>
      </c>
      <c r="O198" s="20" t="str">
        <v>tier - 3</v>
      </c>
      <c r="P198" s="20" t="str">
        <v>R1016</v>
      </c>
      <c r="Q198" s="20" t="str">
        <f>VLOOKUP(A198,'Customer Names'!$A$1:E2532,5,FALSE)</f>
        <v>Christopher C</v>
      </c>
    </row>
    <row r="199" spans="1:17" x14ac:dyDescent="0.35">
      <c r="A199" s="20" t="s">
        <v>2174</v>
      </c>
      <c r="B199" s="20" cm="1">
        <f t="array" ref="B199:I199">VLOOKUP(A199,'Medical Examinations'!A198:J2533,{2,3,4,5,6,7,8,9},FALSE)</f>
        <v>36.64</v>
      </c>
      <c r="C199" s="20" t="str">
        <v>Obesity</v>
      </c>
      <c r="D199" s="20">
        <v>11.34</v>
      </c>
      <c r="E199" s="20" t="str">
        <v>Diabetes</v>
      </c>
      <c r="F199" s="20" t="str">
        <v>No</v>
      </c>
      <c r="G199" s="20" t="str">
        <v>No</v>
      </c>
      <c r="H199" s="20" t="str">
        <v>No</v>
      </c>
      <c r="I199" s="20">
        <v>0</v>
      </c>
      <c r="J199" s="20" t="s">
        <v>2381</v>
      </c>
      <c r="K199" s="21" cm="1">
        <f t="array" ref="K199:P199">VLOOKUP(A199,'Hospitalisation Details'!$A$1:K2541,{5,6,8,9,10,11},FALSE)</f>
        <v>27369</v>
      </c>
      <c r="L199" s="21" t="str">
        <v>48Years</v>
      </c>
      <c r="M199" s="22">
        <v>36182.870000000003</v>
      </c>
      <c r="N199" s="20" t="str">
        <v>tier - 2</v>
      </c>
      <c r="O199" s="20" t="str">
        <v>tier - 3</v>
      </c>
      <c r="P199" s="20" t="str">
        <v>R1012</v>
      </c>
      <c r="Q199" s="20" t="str">
        <f>VLOOKUP(A199,'Customer Names'!$A$1:E2533,5,FALSE)</f>
        <v>Jesse</v>
      </c>
    </row>
    <row r="200" spans="1:17" x14ac:dyDescent="0.35">
      <c r="A200" s="20" t="s">
        <v>2173</v>
      </c>
      <c r="B200" s="20" cm="1">
        <f t="array" ref="B200:I200">VLOOKUP(A200,'Medical Examinations'!A199:J2534,{2,3,4,5,6,7,8,9},FALSE)</f>
        <v>36.85</v>
      </c>
      <c r="C200" s="20" t="str">
        <v>Obesity</v>
      </c>
      <c r="D200" s="20">
        <v>5.88</v>
      </c>
      <c r="E200" s="20" t="str">
        <v>Prediabetes</v>
      </c>
      <c r="F200" s="20" t="str">
        <v>No</v>
      </c>
      <c r="G200" s="20" t="str">
        <v>yes</v>
      </c>
      <c r="H200" s="20" t="str">
        <v>No</v>
      </c>
      <c r="I200" s="20">
        <v>1</v>
      </c>
      <c r="J200" s="20" t="s">
        <v>2381</v>
      </c>
      <c r="K200" s="21" cm="1">
        <f t="array" ref="K200:P200">VLOOKUP(A200,'Hospitalisation Details'!$A$1:K2542,{5,6,8,9,10,11},FALSE)</f>
        <v>38229</v>
      </c>
      <c r="L200" s="21" t="str">
        <v>18Years</v>
      </c>
      <c r="M200" s="22">
        <v>36149.480000000003</v>
      </c>
      <c r="N200" s="20" t="str">
        <v>tier - 2</v>
      </c>
      <c r="O200" s="20" t="str">
        <v>tier - 2</v>
      </c>
      <c r="P200" s="20" t="str">
        <v>R1013</v>
      </c>
      <c r="Q200" s="20" t="str">
        <f>VLOOKUP(A200,'Customer Names'!$A$1:E2534,5,FALSE)</f>
        <v>Jill</v>
      </c>
    </row>
    <row r="201" spans="1:17" x14ac:dyDescent="0.35">
      <c r="A201" s="20" t="s">
        <v>2172</v>
      </c>
      <c r="B201" s="20" cm="1">
        <f t="array" ref="B201:I201">VLOOKUP(A201,'Medical Examinations'!A200:J2535,{2,3,4,5,6,7,8,9},FALSE)</f>
        <v>33.33</v>
      </c>
      <c r="C201" s="20" t="str">
        <v>Obesity</v>
      </c>
      <c r="D201" s="20">
        <v>5.01</v>
      </c>
      <c r="E201" s="20" t="str">
        <v>Normal</v>
      </c>
      <c r="F201" s="20" t="str">
        <v>Yes</v>
      </c>
      <c r="G201" s="20" t="str">
        <v>No</v>
      </c>
      <c r="H201" s="20" t="str">
        <v>Yes</v>
      </c>
      <c r="I201" s="20">
        <v>1</v>
      </c>
      <c r="J201" s="20" t="s">
        <v>2381</v>
      </c>
      <c r="K201" s="21" cm="1">
        <f t="array" ref="K201:P201">VLOOKUP(A201,'Hospitalisation Details'!$A$1:K2543,{5,6,8,9,10,11},FALSE)</f>
        <v>35593</v>
      </c>
      <c r="L201" s="21" t="str">
        <v>25Years</v>
      </c>
      <c r="M201" s="22">
        <v>36124.57</v>
      </c>
      <c r="N201" s="20" t="str">
        <v>tier - 1</v>
      </c>
      <c r="O201" s="20" t="str">
        <v>tier - 3</v>
      </c>
      <c r="P201" s="20" t="str">
        <v>R1013</v>
      </c>
      <c r="Q201" s="20" t="str">
        <f>VLOOKUP(A201,'Customer Names'!$A$1:E2535,5,FALSE)</f>
        <v>William</v>
      </c>
    </row>
    <row r="202" spans="1:17" x14ac:dyDescent="0.35">
      <c r="A202" s="20" t="s">
        <v>2171</v>
      </c>
      <c r="B202" s="20" cm="1">
        <f t="array" ref="B202:I202">VLOOKUP(A202,'Medical Examinations'!A201:J2536,{2,3,4,5,6,7,8,9},FALSE)</f>
        <v>39.14</v>
      </c>
      <c r="C202" s="20" t="str">
        <v>Obesity</v>
      </c>
      <c r="D202" s="20">
        <v>4.4000000000000004</v>
      </c>
      <c r="E202" s="20" t="str">
        <v>Normal</v>
      </c>
      <c r="F202" s="20" t="str">
        <v>No</v>
      </c>
      <c r="G202" s="20" t="str">
        <v>No</v>
      </c>
      <c r="H202" s="20" t="str">
        <v>Yes</v>
      </c>
      <c r="I202" s="20">
        <v>1</v>
      </c>
      <c r="J202" s="20" t="s">
        <v>2381</v>
      </c>
      <c r="K202" s="21" cm="1">
        <f t="array" ref="K202:P202">VLOOKUP(A202,'Hospitalisation Details'!$A$1:K2544,{5,6,8,9,10,11},FALSE)</f>
        <v>29163</v>
      </c>
      <c r="L202" s="21" t="str">
        <v>43Years</v>
      </c>
      <c r="M202" s="22">
        <v>36090.49</v>
      </c>
      <c r="N202" s="20" t="str">
        <v>tier - 2</v>
      </c>
      <c r="O202" s="20" t="str">
        <v>tier - 2</v>
      </c>
      <c r="P202" s="20" t="str">
        <v>R1011</v>
      </c>
      <c r="Q202" s="20" t="str">
        <f>VLOOKUP(A202,'Customer Names'!$A$1:E2536,5,FALSE)</f>
        <v>Alejandro</v>
      </c>
    </row>
    <row r="203" spans="1:17" x14ac:dyDescent="0.35">
      <c r="A203" s="20" t="s">
        <v>2170</v>
      </c>
      <c r="B203" s="20" cm="1">
        <f t="array" ref="B203:I203">VLOOKUP(A203,'Medical Examinations'!A202:J2537,{2,3,4,5,6,7,8,9},FALSE)</f>
        <v>32.9</v>
      </c>
      <c r="C203" s="20" t="str">
        <v>Obesity</v>
      </c>
      <c r="D203" s="20">
        <v>6.26</v>
      </c>
      <c r="E203" s="20" t="str">
        <v>Prediabetes</v>
      </c>
      <c r="F203" s="20" t="str">
        <v>Yes</v>
      </c>
      <c r="G203" s="20" t="str">
        <v>No</v>
      </c>
      <c r="H203" s="20" t="str">
        <v>No</v>
      </c>
      <c r="I203" s="20">
        <v>0</v>
      </c>
      <c r="J203" s="20" t="s">
        <v>2381</v>
      </c>
      <c r="K203" s="21" cm="1">
        <f t="array" ref="K203:P203">VLOOKUP(A203,'Hospitalisation Details'!$A$1:K2545,{5,6,8,9,10,11},FALSE)</f>
        <v>35297</v>
      </c>
      <c r="L203" s="21" t="str">
        <v>26Years</v>
      </c>
      <c r="M203" s="22">
        <v>36085.22</v>
      </c>
      <c r="N203" s="20" t="str">
        <v>tier - 1</v>
      </c>
      <c r="O203" s="20" t="str">
        <v>tier - 1</v>
      </c>
      <c r="P203" s="20" t="str">
        <v>R1011</v>
      </c>
      <c r="Q203" s="20" t="str">
        <f>VLOOKUP(A203,'Customer Names'!$A$1:E2537,5,FALSE)</f>
        <v xml:space="preserve">Ian E </v>
      </c>
    </row>
    <row r="204" spans="1:17" x14ac:dyDescent="0.35">
      <c r="A204" s="20" t="s">
        <v>2169</v>
      </c>
      <c r="B204" s="20" cm="1">
        <f t="array" ref="B204:I204">VLOOKUP(A204,'Medical Examinations'!A203:J2538,{2,3,4,5,6,7,8,9},FALSE)</f>
        <v>29.78</v>
      </c>
      <c r="C204" s="20" t="str">
        <v>Overweight</v>
      </c>
      <c r="D204" s="20">
        <v>10.27</v>
      </c>
      <c r="E204" s="20" t="str">
        <v>Diabetes</v>
      </c>
      <c r="F204" s="20" t="str">
        <v>Yes</v>
      </c>
      <c r="G204" s="20" t="str">
        <v>No</v>
      </c>
      <c r="H204" s="20" t="str">
        <v>Yes</v>
      </c>
      <c r="I204" s="20">
        <v>1</v>
      </c>
      <c r="J204" s="20" t="s">
        <v>2381</v>
      </c>
      <c r="K204" s="21" cm="1">
        <f t="array" ref="K204:P204">VLOOKUP(A204,'Hospitalisation Details'!$A$1:K2546,{5,6,8,9,10,11},FALSE)</f>
        <v>23214</v>
      </c>
      <c r="L204" s="21" t="str">
        <v>59Years</v>
      </c>
      <c r="M204" s="22">
        <v>36074.339999999997</v>
      </c>
      <c r="N204" s="20" t="str">
        <v>tier - 2</v>
      </c>
      <c r="O204" s="20" t="str">
        <v>tier - 1</v>
      </c>
      <c r="P204" s="20" t="str">
        <v>R1011</v>
      </c>
      <c r="Q204" s="20" t="str">
        <f>VLOOKUP(A204,'Customer Names'!$A$1:E2538,5,FALSE)</f>
        <v xml:space="preserve">Hector Sr </v>
      </c>
    </row>
    <row r="205" spans="1:17" x14ac:dyDescent="0.35">
      <c r="A205" s="20" t="s">
        <v>2168</v>
      </c>
      <c r="B205" s="20" cm="1">
        <f t="array" ref="B205:I205">VLOOKUP(A205,'Medical Examinations'!A204:J2539,{2,3,4,5,6,7,8,9},FALSE)</f>
        <v>32.78</v>
      </c>
      <c r="C205" s="20" t="str">
        <v>Obesity</v>
      </c>
      <c r="D205" s="20">
        <v>5.27</v>
      </c>
      <c r="E205" s="20" t="str">
        <v>Normal</v>
      </c>
      <c r="F205" s="20" t="str">
        <v>No</v>
      </c>
      <c r="G205" s="20" t="str">
        <v>No</v>
      </c>
      <c r="H205" s="20" t="str">
        <v>No</v>
      </c>
      <c r="I205" s="20">
        <v>0</v>
      </c>
      <c r="J205" s="20" t="s">
        <v>2381</v>
      </c>
      <c r="K205" s="21" cm="1">
        <f t="array" ref="K205:P205">VLOOKUP(A205,'Hospitalisation Details'!$A$1:K2547,{5,6,8,9,10,11},FALSE)</f>
        <v>36407</v>
      </c>
      <c r="L205" s="21" t="str">
        <v>23Years</v>
      </c>
      <c r="M205" s="22">
        <v>36021.01</v>
      </c>
      <c r="N205" s="20" t="str">
        <v>tier - 2</v>
      </c>
      <c r="O205" s="20" t="str">
        <v>tier - 3</v>
      </c>
      <c r="P205" s="20" t="str">
        <v>R1013</v>
      </c>
      <c r="Q205" s="20" t="str">
        <f>VLOOKUP(A205,'Customer Names'!$A$1:E2539,5,FALSE)</f>
        <v>Rebecca</v>
      </c>
    </row>
    <row r="206" spans="1:17" x14ac:dyDescent="0.35">
      <c r="A206" s="20" t="s">
        <v>2167</v>
      </c>
      <c r="B206" s="20" cm="1">
        <f t="array" ref="B206:I206">VLOOKUP(A206,'Medical Examinations'!A205:J2540,{2,3,4,5,6,7,8,9},FALSE)</f>
        <v>41.65</v>
      </c>
      <c r="C206" s="20" t="str">
        <v>Obesity</v>
      </c>
      <c r="D206" s="20">
        <v>10.73</v>
      </c>
      <c r="E206" s="20" t="str">
        <v>Diabetes</v>
      </c>
      <c r="F206" s="20" t="str">
        <v>Yes</v>
      </c>
      <c r="G206" s="20" t="str">
        <v>No</v>
      </c>
      <c r="H206" s="20" t="str">
        <v>No</v>
      </c>
      <c r="I206" s="20">
        <v>0</v>
      </c>
      <c r="J206" s="20" t="s">
        <v>2381</v>
      </c>
      <c r="K206" s="21" cm="1">
        <f t="array" ref="K206:P206">VLOOKUP(A206,'Hospitalisation Details'!$A$1:K2548,{5,6,8,9,10,11},FALSE)</f>
        <v>29912</v>
      </c>
      <c r="L206" s="21" t="str">
        <v>41Years</v>
      </c>
      <c r="M206" s="22">
        <v>35952.65</v>
      </c>
      <c r="N206" s="20" t="str">
        <v>tier - 1</v>
      </c>
      <c r="O206" s="20" t="str">
        <v>tier - 3</v>
      </c>
      <c r="P206" s="20" t="str">
        <v>R1011</v>
      </c>
      <c r="Q206" s="20" t="str">
        <f>VLOOKUP(A206,'Customer Names'!$A$1:E2540,5,FALSE)</f>
        <v>Matt</v>
      </c>
    </row>
    <row r="207" spans="1:17" x14ac:dyDescent="0.35">
      <c r="A207" s="20" t="s">
        <v>2166</v>
      </c>
      <c r="B207" s="20" cm="1">
        <f t="array" ref="B207:I207">VLOOKUP(A207,'Medical Examinations'!A206:J2541,{2,3,4,5,6,7,8,9},FALSE)</f>
        <v>50.79</v>
      </c>
      <c r="C207" s="20" t="str">
        <v>Obesity</v>
      </c>
      <c r="D207" s="20">
        <v>4.45</v>
      </c>
      <c r="E207" s="20" t="str">
        <v>Normal</v>
      </c>
      <c r="F207" s="20" t="str">
        <v>No</v>
      </c>
      <c r="G207" s="20" t="str">
        <v>No</v>
      </c>
      <c r="H207" s="20" t="str">
        <v>No</v>
      </c>
      <c r="I207" s="20">
        <v>1</v>
      </c>
      <c r="J207" s="20" t="s">
        <v>2381</v>
      </c>
      <c r="K207" s="21" cm="1">
        <f t="array" ref="K207:P207">VLOOKUP(A207,'Hospitalisation Details'!$A$1:K2549,{5,6,8,9,10,11},FALSE)</f>
        <v>33773</v>
      </c>
      <c r="L207" s="21" t="str">
        <v>30Years</v>
      </c>
      <c r="M207" s="22">
        <v>35883.269999999997</v>
      </c>
      <c r="N207" s="20" t="str">
        <v>tier - 2</v>
      </c>
      <c r="O207" s="20" t="str">
        <v>tier - 1</v>
      </c>
      <c r="P207" s="20" t="str">
        <v>R1011</v>
      </c>
      <c r="Q207" s="20" t="str">
        <f>VLOOKUP(A207,'Customer Names'!$A$1:E2541,5,FALSE)</f>
        <v>Elizabeth H</v>
      </c>
    </row>
    <row r="208" spans="1:17" x14ac:dyDescent="0.35">
      <c r="A208" s="20" t="s">
        <v>2165</v>
      </c>
      <c r="B208" s="20" cm="1">
        <f t="array" ref="B208:I208">VLOOKUP(A208,'Medical Examinations'!A207:J2542,{2,3,4,5,6,7,8,9},FALSE)</f>
        <v>35.43</v>
      </c>
      <c r="C208" s="20" t="str">
        <v>Obesity</v>
      </c>
      <c r="D208" s="20">
        <v>5.25</v>
      </c>
      <c r="E208" s="20" t="str">
        <v>Normal</v>
      </c>
      <c r="F208" s="20" t="str">
        <v>Yes</v>
      </c>
      <c r="G208" s="20" t="str">
        <v>No</v>
      </c>
      <c r="H208" s="20" t="str">
        <v>No</v>
      </c>
      <c r="I208" s="20">
        <v>0</v>
      </c>
      <c r="J208" s="20" t="s">
        <v>2381</v>
      </c>
      <c r="K208" s="21" cm="1">
        <f t="array" ref="K208:P208">VLOOKUP(A208,'Hospitalisation Details'!$A$1:K2550,{5,6,8,9,10,11},FALSE)</f>
        <v>28037</v>
      </c>
      <c r="L208" s="21" t="str">
        <v>46Years</v>
      </c>
      <c r="M208" s="22">
        <v>35733.96</v>
      </c>
      <c r="N208" s="20" t="str">
        <v>tier - 2</v>
      </c>
      <c r="O208" s="20" t="str">
        <v>tier - 2</v>
      </c>
      <c r="P208" s="20" t="str">
        <v>R1011</v>
      </c>
      <c r="Q208" s="20" t="str">
        <f>VLOOKUP(A208,'Customer Names'!$A$1:E2542,5,FALSE)</f>
        <v>Grace</v>
      </c>
    </row>
    <row r="209" spans="1:17" x14ac:dyDescent="0.35">
      <c r="A209" s="20" t="s">
        <v>2164</v>
      </c>
      <c r="B209" s="20" cm="1">
        <f t="array" ref="B209:I209">VLOOKUP(A209,'Medical Examinations'!A208:J2543,{2,3,4,5,6,7,8,9},FALSE)</f>
        <v>35.25</v>
      </c>
      <c r="C209" s="20" t="str">
        <v>Obesity</v>
      </c>
      <c r="D209" s="20">
        <v>9.51</v>
      </c>
      <c r="E209" s="20" t="str">
        <v>Diabetes</v>
      </c>
      <c r="F209" s="20" t="str">
        <v>No</v>
      </c>
      <c r="G209" s="20" t="str">
        <v>No</v>
      </c>
      <c r="H209" s="20" t="str">
        <v>No</v>
      </c>
      <c r="I209" s="20">
        <v>0</v>
      </c>
      <c r="J209" s="20" t="s">
        <v>2381</v>
      </c>
      <c r="K209" s="21" cm="1">
        <f t="array" ref="K209:P209">VLOOKUP(A209,'Hospitalisation Details'!$A$1:K2551,{5,6,8,9,10,11},FALSE)</f>
        <v>27225</v>
      </c>
      <c r="L209" s="21" t="str">
        <v>48Years</v>
      </c>
      <c r="M209" s="22">
        <v>35711.39</v>
      </c>
      <c r="N209" s="20" t="str">
        <v>tier - 2</v>
      </c>
      <c r="O209" s="20" t="str">
        <v>tier - 3</v>
      </c>
      <c r="P209" s="20" t="str">
        <v>R1012</v>
      </c>
      <c r="Q209" s="20" t="str">
        <f>VLOOKUP(A209,'Customer Names'!$A$1:E2543,5,FALSE)</f>
        <v>Jaime</v>
      </c>
    </row>
    <row r="210" spans="1:17" x14ac:dyDescent="0.35">
      <c r="A210" s="20" t="s">
        <v>2163</v>
      </c>
      <c r="B210" s="20" cm="1">
        <f t="array" ref="B210:I210">VLOOKUP(A210,'Medical Examinations'!A209:J2544,{2,3,4,5,6,7,8,9},FALSE)</f>
        <v>36.85</v>
      </c>
      <c r="C210" s="20" t="str">
        <v>Obesity</v>
      </c>
      <c r="D210" s="20">
        <v>11.12</v>
      </c>
      <c r="E210" s="20" t="str">
        <v>Diabetes</v>
      </c>
      <c r="F210" s="20" t="str">
        <v>No</v>
      </c>
      <c r="G210" s="20" t="str">
        <v>No</v>
      </c>
      <c r="H210" s="20" t="str">
        <v>No</v>
      </c>
      <c r="I210" s="20">
        <v>0</v>
      </c>
      <c r="J210" s="20" t="s">
        <v>2381</v>
      </c>
      <c r="K210" s="21" cm="1">
        <f t="array" ref="K210:P210">VLOOKUP(A210,'Hospitalisation Details'!$A$1:K2552,{5,6,8,9,10,11},FALSE)</f>
        <v>28843</v>
      </c>
      <c r="L210" s="21" t="str">
        <v>44Years</v>
      </c>
      <c r="M210" s="22">
        <v>35701.9</v>
      </c>
      <c r="N210" s="20" t="str">
        <v>tier - 2</v>
      </c>
      <c r="O210" s="20" t="str">
        <v>tier - 1</v>
      </c>
      <c r="P210" s="20" t="str">
        <v>R1011</v>
      </c>
      <c r="Q210" s="20" t="str">
        <f>VLOOKUP(A210,'Customer Names'!$A$1:E2544,5,FALSE)</f>
        <v>Calesse</v>
      </c>
    </row>
    <row r="211" spans="1:17" x14ac:dyDescent="0.35">
      <c r="A211" s="20" t="s">
        <v>2162</v>
      </c>
      <c r="B211" s="20" cm="1">
        <f t="array" ref="B211:I211">VLOOKUP(A211,'Medical Examinations'!A210:J2545,{2,3,4,5,6,7,8,9},FALSE)</f>
        <v>31.02</v>
      </c>
      <c r="C211" s="20" t="str">
        <v>Obesity</v>
      </c>
      <c r="D211" s="20">
        <v>4.5599999999999996</v>
      </c>
      <c r="E211" s="20" t="str">
        <v>Normal</v>
      </c>
      <c r="F211" s="20" t="str">
        <v>No</v>
      </c>
      <c r="G211" s="20" t="str">
        <v>yes</v>
      </c>
      <c r="H211" s="20" t="str">
        <v>No</v>
      </c>
      <c r="I211" s="20">
        <v>1</v>
      </c>
      <c r="J211" s="20" t="s">
        <v>2381</v>
      </c>
      <c r="K211" s="21" cm="1">
        <f t="array" ref="K211:P211">VLOOKUP(A211,'Hospitalisation Details'!$A$1:K2553,{5,6,8,9,10,11},FALSE)</f>
        <v>36877</v>
      </c>
      <c r="L211" s="21" t="str">
        <v>22Years</v>
      </c>
      <c r="M211" s="22">
        <v>35595.589999999997</v>
      </c>
      <c r="N211" s="20" t="str">
        <v>tier - 2</v>
      </c>
      <c r="O211" s="20" t="str">
        <v>tier - 3</v>
      </c>
      <c r="P211" s="20" t="str">
        <v>R1013</v>
      </c>
      <c r="Q211" s="20" t="str">
        <f>VLOOKUP(A211,'Customer Names'!$A$1:E2545,5,FALSE)</f>
        <v>Kate L</v>
      </c>
    </row>
    <row r="212" spans="1:17" x14ac:dyDescent="0.35">
      <c r="A212" s="20" t="s">
        <v>2161</v>
      </c>
      <c r="B212" s="20" cm="1">
        <f t="array" ref="B212:I212">VLOOKUP(A212,'Medical Examinations'!A211:J2546,{2,3,4,5,6,7,8,9},FALSE)</f>
        <v>35.6</v>
      </c>
      <c r="C212" s="20" t="str">
        <v>Obesity</v>
      </c>
      <c r="D212" s="20">
        <v>4.0199999999999996</v>
      </c>
      <c r="E212" s="20" t="str">
        <v>Normal</v>
      </c>
      <c r="F212" s="20" t="str">
        <v>Yes</v>
      </c>
      <c r="G212" s="20" t="str">
        <v>yes</v>
      </c>
      <c r="H212" s="20" t="str">
        <v>No</v>
      </c>
      <c r="I212" s="20">
        <v>2</v>
      </c>
      <c r="J212" s="20" t="s">
        <v>2381</v>
      </c>
      <c r="K212" s="21" cm="1">
        <f t="array" ref="K212:P212">VLOOKUP(A212,'Hospitalisation Details'!$A$1:K2554,{5,6,8,9,10,11},FALSE)</f>
        <v>36849</v>
      </c>
      <c r="L212" s="21" t="str">
        <v>22Years</v>
      </c>
      <c r="M212" s="22">
        <v>35585.58</v>
      </c>
      <c r="N212" s="20" t="str">
        <v>tier - 2</v>
      </c>
      <c r="O212" s="20" t="str">
        <v>tier - 3</v>
      </c>
      <c r="P212" s="20" t="str">
        <v>R1011</v>
      </c>
      <c r="Q212" s="20" t="str">
        <f>VLOOKUP(A212,'Customer Names'!$A$1:E2546,5,FALSE)</f>
        <v>Sergey</v>
      </c>
    </row>
    <row r="213" spans="1:17" x14ac:dyDescent="0.35">
      <c r="A213" s="20" t="s">
        <v>2160</v>
      </c>
      <c r="B213" s="20" cm="1">
        <f t="array" ref="B213:I213">VLOOKUP(A213,'Medical Examinations'!A212:J2547,{2,3,4,5,6,7,8,9},FALSE)</f>
        <v>34.39</v>
      </c>
      <c r="C213" s="20" t="str">
        <v>Obesity</v>
      </c>
      <c r="D213" s="20">
        <v>8.7200000000000006</v>
      </c>
      <c r="E213" s="20" t="str">
        <v>Diabetes</v>
      </c>
      <c r="F213" s="20" t="str">
        <v>No</v>
      </c>
      <c r="G213" s="20" t="str">
        <v>No</v>
      </c>
      <c r="H213" s="20" t="str">
        <v>No</v>
      </c>
      <c r="I213" s="20">
        <v>0</v>
      </c>
      <c r="J213" s="20" t="s">
        <v>2381</v>
      </c>
      <c r="K213" s="21" cm="1">
        <f t="array" ref="K213:P213">VLOOKUP(A213,'Hospitalisation Details'!$A$1:K2555,{5,6,8,9,10,11},FALSE)</f>
        <v>26155</v>
      </c>
      <c r="L213" s="21" t="str">
        <v>51Years</v>
      </c>
      <c r="M213" s="22">
        <v>35583.17</v>
      </c>
      <c r="N213" s="20" t="str">
        <v>tier - 1</v>
      </c>
      <c r="O213" s="20" t="str">
        <v>tier - 3</v>
      </c>
      <c r="P213" s="20" t="str">
        <v>R1011</v>
      </c>
      <c r="Q213" s="20" t="str">
        <f>VLOOKUP(A213,'Customer Names'!$A$1:E2547,5,FALSE)</f>
        <v>Timothy V</v>
      </c>
    </row>
    <row r="214" spans="1:17" x14ac:dyDescent="0.35">
      <c r="A214" s="20" t="s">
        <v>2159</v>
      </c>
      <c r="B214" s="20" cm="1">
        <f t="array" ref="B214:I214">VLOOKUP(A214,'Medical Examinations'!A213:J2548,{2,3,4,5,6,7,8,9},FALSE)</f>
        <v>29.06</v>
      </c>
      <c r="C214" s="20" t="str">
        <v>Overweight</v>
      </c>
      <c r="D214" s="20">
        <v>6.25</v>
      </c>
      <c r="E214" s="20" t="str">
        <v>Prediabetes</v>
      </c>
      <c r="F214" s="20" t="str">
        <v>Yes</v>
      </c>
      <c r="G214" s="20" t="str">
        <v>No</v>
      </c>
      <c r="H214" s="20" t="str">
        <v>No</v>
      </c>
      <c r="I214" s="20">
        <v>1</v>
      </c>
      <c r="J214" s="20" t="s">
        <v>2381</v>
      </c>
      <c r="K214" s="21" cm="1">
        <f t="array" ref="K214:P214">VLOOKUP(A214,'Hospitalisation Details'!$A$1:K2556,{5,6,8,9,10,11},FALSE)</f>
        <v>23618</v>
      </c>
      <c r="L214" s="21" t="str">
        <v>58Years</v>
      </c>
      <c r="M214" s="22">
        <v>35573.26</v>
      </c>
      <c r="N214" s="20" t="str">
        <v>tier - 2</v>
      </c>
      <c r="O214" s="20" t="str">
        <v>tier - 1</v>
      </c>
      <c r="P214" s="20" t="str">
        <v>R1011</v>
      </c>
      <c r="Q214" s="20" t="str">
        <f>VLOOKUP(A214,'Customer Names'!$A$1:E2548,5,FALSE)</f>
        <v>Andrew S</v>
      </c>
    </row>
    <row r="215" spans="1:17" x14ac:dyDescent="0.35">
      <c r="A215" s="20" t="s">
        <v>2158</v>
      </c>
      <c r="B215" s="20" cm="1">
        <f t="array" ref="B215:I215">VLOOKUP(A215,'Medical Examinations'!A214:J2549,{2,3,4,5,6,7,8,9},FALSE)</f>
        <v>35.799999999999997</v>
      </c>
      <c r="C215" s="20" t="str">
        <v>Obesity</v>
      </c>
      <c r="D215" s="20">
        <v>7.32</v>
      </c>
      <c r="E215" s="20" t="str">
        <v>Diabetes</v>
      </c>
      <c r="F215" s="20" t="str">
        <v>No</v>
      </c>
      <c r="G215" s="20" t="str">
        <v>No</v>
      </c>
      <c r="H215" s="20" t="str">
        <v>No</v>
      </c>
      <c r="I215" s="20">
        <v>2</v>
      </c>
      <c r="J215" s="20" t="s">
        <v>2381</v>
      </c>
      <c r="K215" s="21" cm="1">
        <f t="array" ref="K215:P215">VLOOKUP(A215,'Hospitalisation Details'!$A$1:K2557,{5,6,8,9,10,11},FALSE)</f>
        <v>26964</v>
      </c>
      <c r="L215" s="21" t="str">
        <v>49Years</v>
      </c>
      <c r="M215" s="22">
        <v>35547.72</v>
      </c>
      <c r="N215" s="20" t="str">
        <v>tier - 1</v>
      </c>
      <c r="O215" s="20" t="str">
        <v>tier - 1</v>
      </c>
      <c r="P215" s="20" t="str">
        <v>R1011</v>
      </c>
      <c r="Q215" s="20" t="str">
        <f>VLOOKUP(A215,'Customer Names'!$A$1:E2549,5,FALSE)</f>
        <v>Matthew D</v>
      </c>
    </row>
    <row r="216" spans="1:17" x14ac:dyDescent="0.35">
      <c r="A216" s="20" t="s">
        <v>2157</v>
      </c>
      <c r="B216" s="20" cm="1">
        <f t="array" ref="B216:I216">VLOOKUP(A216,'Medical Examinations'!A215:J2550,{2,3,4,5,6,7,8,9},FALSE)</f>
        <v>49.8</v>
      </c>
      <c r="C216" s="20" t="str">
        <v>Obesity</v>
      </c>
      <c r="D216" s="20">
        <v>4.24</v>
      </c>
      <c r="E216" s="20" t="str">
        <v>Normal</v>
      </c>
      <c r="F216" s="20" t="str">
        <v>No</v>
      </c>
      <c r="G216" s="20" t="str">
        <v>No</v>
      </c>
      <c r="H216" s="20" t="str">
        <v>No</v>
      </c>
      <c r="I216" s="20">
        <v>1</v>
      </c>
      <c r="J216" s="20" t="s">
        <v>2381</v>
      </c>
      <c r="K216" s="21" cm="1">
        <f t="array" ref="K216:P216">VLOOKUP(A216,'Hospitalisation Details'!$A$1:K2558,{5,6,8,9,10,11},FALSE)</f>
        <v>33860</v>
      </c>
      <c r="L216" s="21" t="str">
        <v>30Years</v>
      </c>
      <c r="M216" s="22">
        <v>35547.47</v>
      </c>
      <c r="N216" s="20" t="str">
        <v>tier - 2</v>
      </c>
      <c r="O216" s="20" t="str">
        <v>tier - 3</v>
      </c>
      <c r="P216" s="20" t="str">
        <v>R1011</v>
      </c>
      <c r="Q216" s="20" t="str">
        <f>VLOOKUP(A216,'Customer Names'!$A$1:E2550,5,FALSE)</f>
        <v>Jessica</v>
      </c>
    </row>
    <row r="217" spans="1:17" x14ac:dyDescent="0.35">
      <c r="A217" s="20" t="s">
        <v>2156</v>
      </c>
      <c r="B217" s="20" cm="1">
        <f t="array" ref="B217:I217">VLOOKUP(A217,'Medical Examinations'!A216:J2551,{2,3,4,5,6,7,8,9},FALSE)</f>
        <v>35.71</v>
      </c>
      <c r="C217" s="20" t="str">
        <v>Obesity</v>
      </c>
      <c r="D217" s="20">
        <v>6.84</v>
      </c>
      <c r="E217" s="20" t="str">
        <v>Diabetes</v>
      </c>
      <c r="F217" s="20" t="str">
        <v>No</v>
      </c>
      <c r="G217" s="20" t="str">
        <v>No</v>
      </c>
      <c r="H217" s="20" t="str">
        <v>No</v>
      </c>
      <c r="I217" s="20">
        <v>2</v>
      </c>
      <c r="J217" s="20" t="s">
        <v>2381</v>
      </c>
      <c r="K217" s="21" cm="1">
        <f t="array" ref="K217:P217">VLOOKUP(A217,'Hospitalisation Details'!$A$1:K2559,{5,6,8,9,10,11},FALSE)</f>
        <v>27014</v>
      </c>
      <c r="L217" s="21" t="str">
        <v>49Years</v>
      </c>
      <c r="M217" s="22">
        <v>35517.19</v>
      </c>
      <c r="N217" s="20" t="str">
        <v>tier - 2</v>
      </c>
      <c r="O217" s="20" t="str">
        <v>tier - 2</v>
      </c>
      <c r="P217" s="20" t="str">
        <v>R1011</v>
      </c>
      <c r="Q217" s="20" t="str">
        <f>VLOOKUP(A217,'Customer Names'!$A$1:E2551,5,FALSE)</f>
        <v>Lawrence</v>
      </c>
    </row>
    <row r="218" spans="1:17" x14ac:dyDescent="0.35">
      <c r="A218" s="20" t="s">
        <v>2155</v>
      </c>
      <c r="B218" s="20" cm="1">
        <f t="array" ref="B218:I218">VLOOKUP(A218,'Medical Examinations'!A217:J2552,{2,3,4,5,6,7,8,9},FALSE)</f>
        <v>30.8</v>
      </c>
      <c r="C218" s="20" t="str">
        <v>Obesity</v>
      </c>
      <c r="D218" s="20">
        <v>5.23</v>
      </c>
      <c r="E218" s="20" t="str">
        <v>Normal</v>
      </c>
      <c r="F218" s="20" t="str">
        <v>Yes</v>
      </c>
      <c r="G218" s="20" t="str">
        <v>No</v>
      </c>
      <c r="H218" s="20" t="str">
        <v>No</v>
      </c>
      <c r="I218" s="20">
        <v>1</v>
      </c>
      <c r="J218" s="20" t="s">
        <v>2381</v>
      </c>
      <c r="K218" s="21" cm="1">
        <f t="array" ref="K218:P218">VLOOKUP(A218,'Hospitalisation Details'!$A$1:K2560,{5,6,8,9,10,11},FALSE)</f>
        <v>32467</v>
      </c>
      <c r="L218" s="21" t="str">
        <v>34Years</v>
      </c>
      <c r="M218" s="22">
        <v>35491.64</v>
      </c>
      <c r="N218" s="20" t="str">
        <v>tier - 1</v>
      </c>
      <c r="O218" s="20" t="str">
        <v>tier - 2</v>
      </c>
      <c r="P218" s="20" t="str">
        <v>R1011</v>
      </c>
      <c r="Q218" s="20" t="str">
        <f>VLOOKUP(A218,'Customer Names'!$A$1:E2552,5,FALSE)</f>
        <v>Alex</v>
      </c>
    </row>
    <row r="219" spans="1:17" x14ac:dyDescent="0.35">
      <c r="A219" s="20" t="s">
        <v>2154</v>
      </c>
      <c r="B219" s="20" cm="1">
        <f t="array" ref="B219:I219">VLOOKUP(A219,'Medical Examinations'!A218:J2553,{2,3,4,5,6,7,8,9},FALSE)</f>
        <v>33.69</v>
      </c>
      <c r="C219" s="20" t="str">
        <v>Obesity</v>
      </c>
      <c r="D219" s="20">
        <v>9.68</v>
      </c>
      <c r="E219" s="20" t="str">
        <v>Diabetes</v>
      </c>
      <c r="F219" s="20" t="str">
        <v>No</v>
      </c>
      <c r="G219" s="20" t="str">
        <v>No</v>
      </c>
      <c r="H219" s="20" t="str">
        <v>No</v>
      </c>
      <c r="I219" s="20">
        <v>0</v>
      </c>
      <c r="J219" s="20" t="s">
        <v>2381</v>
      </c>
      <c r="K219" s="21" cm="1">
        <f t="array" ref="K219:P219">VLOOKUP(A219,'Hospitalisation Details'!$A$1:K2561,{5,6,8,9,10,11},FALSE)</f>
        <v>26198</v>
      </c>
      <c r="L219" s="21" t="str">
        <v>51Years</v>
      </c>
      <c r="M219" s="22">
        <v>35345.730000000003</v>
      </c>
      <c r="N219" s="20" t="str">
        <v>tier - 2</v>
      </c>
      <c r="O219" s="20" t="str">
        <v>tier - 3</v>
      </c>
      <c r="P219" s="20" t="str">
        <v>R1011</v>
      </c>
      <c r="Q219" s="20" t="str">
        <f>VLOOKUP(A219,'Customer Names'!$A$1:E2553,5,FALSE)</f>
        <v>Kevin</v>
      </c>
    </row>
    <row r="220" spans="1:17" x14ac:dyDescent="0.35">
      <c r="A220" s="20" t="s">
        <v>2153</v>
      </c>
      <c r="B220" s="20" cm="1">
        <f t="array" ref="B220:I220">VLOOKUP(A220,'Medical Examinations'!A219:J2554,{2,3,4,5,6,7,8,9},FALSE)</f>
        <v>42.27</v>
      </c>
      <c r="C220" s="20" t="str">
        <v>Obesity</v>
      </c>
      <c r="D220" s="20">
        <v>6.05</v>
      </c>
      <c r="E220" s="20" t="str">
        <v>Prediabetes</v>
      </c>
      <c r="F220" s="20" t="str">
        <v>Yes</v>
      </c>
      <c r="G220" s="20" t="str">
        <v>No</v>
      </c>
      <c r="H220" s="20" t="str">
        <v>No</v>
      </c>
      <c r="I220" s="20">
        <v>1</v>
      </c>
      <c r="J220" s="20" t="s">
        <v>2381</v>
      </c>
      <c r="K220" s="21" cm="1">
        <f t="array" ref="K220:P220">VLOOKUP(A220,'Hospitalisation Details'!$A$1:K2562,{5,6,8,9,10,11},FALSE)</f>
        <v>32405</v>
      </c>
      <c r="L220" s="21" t="str">
        <v>34Years</v>
      </c>
      <c r="M220" s="22">
        <v>35315.96</v>
      </c>
      <c r="N220" s="20" t="str">
        <v>tier - 2</v>
      </c>
      <c r="O220" s="20" t="str">
        <v>tier - 1</v>
      </c>
      <c r="P220" s="20" t="str">
        <v>R1011</v>
      </c>
      <c r="Q220" s="20" t="str">
        <f>VLOOKUP(A220,'Customer Names'!$A$1:E2554,5,FALSE)</f>
        <v xml:space="preserve">Gavin M </v>
      </c>
    </row>
    <row r="221" spans="1:17" x14ac:dyDescent="0.35">
      <c r="A221" s="20" t="s">
        <v>2152</v>
      </c>
      <c r="B221" s="20" cm="1">
        <f t="array" ref="B221:I221">VLOOKUP(A221,'Medical Examinations'!A220:J2555,{2,3,4,5,6,7,8,9},FALSE)</f>
        <v>53.25</v>
      </c>
      <c r="C221" s="20" t="str">
        <v>Obesity</v>
      </c>
      <c r="D221" s="20">
        <v>6.11</v>
      </c>
      <c r="E221" s="20" t="str">
        <v>Prediabetes</v>
      </c>
      <c r="F221" s="20" t="str">
        <v>Yes</v>
      </c>
      <c r="G221" s="20" t="str">
        <v>No</v>
      </c>
      <c r="H221" s="20" t="str">
        <v>Yes</v>
      </c>
      <c r="I221" s="20">
        <v>1</v>
      </c>
      <c r="J221" s="20" t="s">
        <v>2381</v>
      </c>
      <c r="K221" s="21" cm="1">
        <f t="array" ref="K221:P221">VLOOKUP(A221,'Hospitalisation Details'!$A$1:K2563,{5,6,8,9,10,11},FALSE)</f>
        <v>35620</v>
      </c>
      <c r="L221" s="21" t="str">
        <v>25Years</v>
      </c>
      <c r="M221" s="22">
        <v>35302.089999999997</v>
      </c>
      <c r="N221" s="20" t="str">
        <v>tier - 1</v>
      </c>
      <c r="O221" s="20" t="str">
        <v>tier - 2</v>
      </c>
      <c r="P221" s="20" t="str">
        <v>R1011</v>
      </c>
      <c r="Q221" s="20" t="str">
        <f>VLOOKUP(A221,'Customer Names'!$A$1:E2555,5,FALSE)</f>
        <v>Rick E</v>
      </c>
    </row>
    <row r="222" spans="1:17" x14ac:dyDescent="0.35">
      <c r="A222" s="20" t="s">
        <v>2151</v>
      </c>
      <c r="B222" s="20" cm="1">
        <f t="array" ref="B222:I222">VLOOKUP(A222,'Medical Examinations'!A221:J2556,{2,3,4,5,6,7,8,9},FALSE)</f>
        <v>26.8</v>
      </c>
      <c r="C222" s="20" t="str">
        <v>Overweight</v>
      </c>
      <c r="D222" s="20">
        <v>10.93</v>
      </c>
      <c r="E222" s="20" t="str">
        <v>Diabetes</v>
      </c>
      <c r="F222" s="20" t="str">
        <v>Yes</v>
      </c>
      <c r="G222" s="20" t="str">
        <v>No</v>
      </c>
      <c r="H222" s="20" t="str">
        <v>No</v>
      </c>
      <c r="I222" s="20">
        <v>0</v>
      </c>
      <c r="J222" s="20" t="s">
        <v>2379</v>
      </c>
      <c r="K222" s="21" cm="1">
        <f t="array" ref="K222:P222">VLOOKUP(A222,'Hospitalisation Details'!$A$1:K2564,{5,6,8,9,10,11},FALSE)</f>
        <v>24836</v>
      </c>
      <c r="L222" s="21" t="str">
        <v>55Years</v>
      </c>
      <c r="M222" s="22">
        <v>35160.129999999997</v>
      </c>
      <c r="N222" s="20" t="str">
        <v>tier - 2</v>
      </c>
      <c r="O222" s="20" t="str">
        <v>tier - 2</v>
      </c>
      <c r="P222" s="20" t="str">
        <v>R1011</v>
      </c>
      <c r="Q222" s="20" t="str">
        <f>VLOOKUP(A222,'Customer Names'!$A$1:E2556,5,FALSE)</f>
        <v xml:space="preserve">Andrea H </v>
      </c>
    </row>
    <row r="223" spans="1:17" x14ac:dyDescent="0.35">
      <c r="A223" s="20" t="s">
        <v>2150</v>
      </c>
      <c r="B223" s="20" cm="1">
        <f t="array" ref="B223:I223">VLOOKUP(A223,'Medical Examinations'!A222:J2557,{2,3,4,5,6,7,8,9},FALSE)</f>
        <v>28.5</v>
      </c>
      <c r="C223" s="20" t="str">
        <v>Overweight</v>
      </c>
      <c r="D223" s="20">
        <v>5.12</v>
      </c>
      <c r="E223" s="20" t="str">
        <v>Normal</v>
      </c>
      <c r="F223" s="20" t="str">
        <v>No</v>
      </c>
      <c r="G223" s="20" t="str">
        <v>No</v>
      </c>
      <c r="H223" s="20" t="str">
        <v>No</v>
      </c>
      <c r="I223" s="20">
        <v>1</v>
      </c>
      <c r="J223" s="20" t="s">
        <v>2381</v>
      </c>
      <c r="K223" s="21" cm="1">
        <f t="array" ref="K223:P223">VLOOKUP(A223,'Hospitalisation Details'!$A$1:K2565,{5,6,8,9,10,11},FALSE)</f>
        <v>36151</v>
      </c>
      <c r="L223" s="21" t="str">
        <v>24Years</v>
      </c>
      <c r="M223" s="22">
        <v>35147.53</v>
      </c>
      <c r="N223" s="20" t="str">
        <v>tier - 1</v>
      </c>
      <c r="O223" s="20" t="str">
        <v>tier - 1</v>
      </c>
      <c r="P223" s="20" t="str">
        <v>R1016</v>
      </c>
      <c r="Q223" s="20" t="str">
        <f>VLOOKUP(A223,'Customer Names'!$A$1:E2557,5,FALSE)</f>
        <v>Anthony S</v>
      </c>
    </row>
    <row r="224" spans="1:17" x14ac:dyDescent="0.35">
      <c r="A224" s="20" t="s">
        <v>2149</v>
      </c>
      <c r="B224" s="20" cm="1">
        <f t="array" ref="B224:I224">VLOOKUP(A224,'Medical Examinations'!A223:J2558,{2,3,4,5,6,7,8,9},FALSE)</f>
        <v>22.895</v>
      </c>
      <c r="C224" s="20" t="str">
        <v>Normal Weight</v>
      </c>
      <c r="D224" s="20">
        <v>5.72</v>
      </c>
      <c r="E224" s="20" t="str">
        <v>Prediabetes</v>
      </c>
      <c r="F224" s="20" t="str">
        <v>No</v>
      </c>
      <c r="G224" s="20" t="str">
        <v>No</v>
      </c>
      <c r="H224" s="20" t="str">
        <v>No</v>
      </c>
      <c r="I224" s="20">
        <v>0</v>
      </c>
      <c r="J224" s="20" t="s">
        <v>2381</v>
      </c>
      <c r="K224" s="21" cm="1">
        <f t="array" ref="K224:P224">VLOOKUP(A224,'Hospitalisation Details'!$A$1:K2566,{5,6,8,9,10,11},FALSE)</f>
        <v>28305</v>
      </c>
      <c r="L224" s="21" t="str">
        <v>45Years</v>
      </c>
      <c r="M224" s="22">
        <v>35069.370000000003</v>
      </c>
      <c r="N224" s="20" t="str">
        <v>tier - 1</v>
      </c>
      <c r="O224" s="20" t="str">
        <v>tier - 1</v>
      </c>
      <c r="P224" s="20" t="str">
        <v>R1017</v>
      </c>
      <c r="Q224" s="20" t="str">
        <f>VLOOKUP(A224,'Customer Names'!$A$1:E2558,5,FALSE)</f>
        <v>Erik</v>
      </c>
    </row>
    <row r="225" spans="1:17" x14ac:dyDescent="0.35">
      <c r="A225" s="20" t="s">
        <v>2148</v>
      </c>
      <c r="B225" s="20" cm="1">
        <f t="array" ref="B225:I225">VLOOKUP(A225,'Medical Examinations'!A224:J2559,{2,3,4,5,6,7,8,9},FALSE)</f>
        <v>34.06</v>
      </c>
      <c r="C225" s="20" t="str">
        <v>Obesity</v>
      </c>
      <c r="D225" s="20">
        <v>11.83</v>
      </c>
      <c r="E225" s="20" t="str">
        <v>Diabetes</v>
      </c>
      <c r="F225" s="20" t="str">
        <v>Yes</v>
      </c>
      <c r="G225" s="20" t="str">
        <v>No</v>
      </c>
      <c r="H225" s="20" t="str">
        <v>No</v>
      </c>
      <c r="I225" s="20">
        <v>1</v>
      </c>
      <c r="J225" s="20" t="s">
        <v>2381</v>
      </c>
      <c r="K225" s="21" cm="1">
        <f t="array" ref="K225:P225">VLOOKUP(A225,'Hospitalisation Details'!$A$1:K2567,{5,6,8,9,10,11},FALSE)</f>
        <v>27635</v>
      </c>
      <c r="L225" s="21" t="str">
        <v>47Years</v>
      </c>
      <c r="M225" s="22">
        <v>35050.620000000003</v>
      </c>
      <c r="N225" s="20" t="str">
        <v>tier - 2</v>
      </c>
      <c r="O225" s="20" t="str">
        <v>tier - 1</v>
      </c>
      <c r="P225" s="20" t="str">
        <v>R1011</v>
      </c>
      <c r="Q225" s="20" t="str">
        <f>VLOOKUP(A225,'Customer Names'!$A$1:E2559,5,FALSE)</f>
        <v>Kiley D</v>
      </c>
    </row>
    <row r="226" spans="1:17" x14ac:dyDescent="0.35">
      <c r="A226" s="20" t="s">
        <v>2147</v>
      </c>
      <c r="B226" s="20" cm="1">
        <f t="array" ref="B226:I226">VLOOKUP(A226,'Medical Examinations'!A225:J2560,{2,3,4,5,6,7,8,9},FALSE)</f>
        <v>36.409999999999997</v>
      </c>
      <c r="C226" s="20" t="str">
        <v>Obesity</v>
      </c>
      <c r="D226" s="20">
        <v>4.55</v>
      </c>
      <c r="E226" s="20" t="str">
        <v>Normal</v>
      </c>
      <c r="F226" s="20" t="str">
        <v>No</v>
      </c>
      <c r="G226" s="20" t="str">
        <v>No</v>
      </c>
      <c r="H226" s="20" t="str">
        <v>No</v>
      </c>
      <c r="I226" s="20">
        <v>0</v>
      </c>
      <c r="J226" s="20" t="s">
        <v>2381</v>
      </c>
      <c r="K226" s="21" cm="1">
        <f t="array" ref="K226:P226">VLOOKUP(A226,'Hospitalisation Details'!$A$1:K2568,{5,6,8,9,10,11},FALSE)</f>
        <v>30137</v>
      </c>
      <c r="L226" s="21" t="str">
        <v>40Years</v>
      </c>
      <c r="M226" s="22">
        <v>35000.730000000003</v>
      </c>
      <c r="N226" s="20" t="str">
        <v>tier - 2</v>
      </c>
      <c r="O226" s="20" t="str">
        <v>tier - 3</v>
      </c>
      <c r="P226" s="20" t="str">
        <v>R1011</v>
      </c>
      <c r="Q226" s="20" t="str">
        <f>VLOOKUP(A226,'Customer Names'!$A$1:E2560,5,FALSE)</f>
        <v>Jennifer</v>
      </c>
    </row>
    <row r="227" spans="1:17" x14ac:dyDescent="0.35">
      <c r="A227" s="20" t="s">
        <v>2146</v>
      </c>
      <c r="B227" s="20" cm="1">
        <f t="array" ref="B227:I227">VLOOKUP(A227,'Medical Examinations'!A226:J2561,{2,3,4,5,6,7,8,9},FALSE)</f>
        <v>52.3</v>
      </c>
      <c r="C227" s="20" t="str">
        <v>Obesity</v>
      </c>
      <c r="D227" s="20">
        <v>4.87</v>
      </c>
      <c r="E227" s="20" t="str">
        <v>Normal</v>
      </c>
      <c r="F227" s="20" t="str">
        <v>Yes</v>
      </c>
      <c r="G227" s="20" t="str">
        <v>No</v>
      </c>
      <c r="H227" s="20" t="str">
        <v>Yes</v>
      </c>
      <c r="I227" s="20">
        <v>1</v>
      </c>
      <c r="J227" s="20" t="s">
        <v>2381</v>
      </c>
      <c r="K227" s="21" cm="1">
        <f t="array" ref="K227:P227">VLOOKUP(A227,'Hospitalisation Details'!$A$1:K2569,{5,6,8,9,10,11},FALSE)</f>
        <v>35664</v>
      </c>
      <c r="L227" s="21" t="str">
        <v>25Years</v>
      </c>
      <c r="M227" s="22">
        <v>34979.86</v>
      </c>
      <c r="N227" s="20" t="str">
        <v>tier - 2</v>
      </c>
      <c r="O227" s="20" t="str">
        <v>tier - 2</v>
      </c>
      <c r="P227" s="20" t="str">
        <v>R1011</v>
      </c>
      <c r="Q227" s="20" t="str">
        <f>VLOOKUP(A227,'Customer Names'!$A$1:E2561,5,FALSE)</f>
        <v>Chris</v>
      </c>
    </row>
    <row r="228" spans="1:17" x14ac:dyDescent="0.35">
      <c r="A228" s="20" t="s">
        <v>2145</v>
      </c>
      <c r="B228" s="20" cm="1">
        <f t="array" ref="B228:I228">VLOOKUP(A228,'Medical Examinations'!A227:J2562,{2,3,4,5,6,7,8,9},FALSE)</f>
        <v>52.66</v>
      </c>
      <c r="C228" s="20" t="str">
        <v>Obesity</v>
      </c>
      <c r="D228" s="20">
        <v>4.45</v>
      </c>
      <c r="E228" s="20" t="str">
        <v>Normal</v>
      </c>
      <c r="F228" s="20" t="str">
        <v>No</v>
      </c>
      <c r="G228" s="20" t="str">
        <v>No</v>
      </c>
      <c r="H228" s="20" t="str">
        <v>No</v>
      </c>
      <c r="I228" s="20">
        <v>1</v>
      </c>
      <c r="J228" s="20" t="s">
        <v>2381</v>
      </c>
      <c r="K228" s="21" cm="1">
        <f t="array" ref="K228:P228">VLOOKUP(A228,'Hospitalisation Details'!$A$1:K2570,{5,6,8,9,10,11},FALSE)</f>
        <v>36029</v>
      </c>
      <c r="L228" s="21" t="str">
        <v>24Years</v>
      </c>
      <c r="M228" s="22">
        <v>34976.42</v>
      </c>
      <c r="N228" s="20" t="str">
        <v>tier - 2</v>
      </c>
      <c r="O228" s="20" t="str">
        <v>tier - 1</v>
      </c>
      <c r="P228" s="20" t="str">
        <v>R1011</v>
      </c>
      <c r="Q228" s="20" t="str">
        <f>VLOOKUP(A228,'Customer Names'!$A$1:E2562,5,FALSE)</f>
        <v xml:space="preserve">Marian M </v>
      </c>
    </row>
    <row r="229" spans="1:17" x14ac:dyDescent="0.35">
      <c r="A229" s="20" t="s">
        <v>2144</v>
      </c>
      <c r="B229" s="20" cm="1">
        <f t="array" ref="B229:I229">VLOOKUP(A229,'Medical Examinations'!A228:J2563,{2,3,4,5,6,7,8,9},FALSE)</f>
        <v>29.57</v>
      </c>
      <c r="C229" s="20" t="str">
        <v>Overweight</v>
      </c>
      <c r="D229" s="20">
        <v>9.42</v>
      </c>
      <c r="E229" s="20" t="str">
        <v>Diabetes</v>
      </c>
      <c r="F229" s="20" t="str">
        <v>Yes</v>
      </c>
      <c r="G229" s="20" t="str">
        <v>No</v>
      </c>
      <c r="H229" s="20" t="str">
        <v>No</v>
      </c>
      <c r="I229" s="20">
        <v>0</v>
      </c>
      <c r="J229" s="20" t="s">
        <v>2381</v>
      </c>
      <c r="K229" s="21" cm="1">
        <f t="array" ref="K229:P229">VLOOKUP(A229,'Hospitalisation Details'!$A$1:K2571,{5,6,8,9,10,11},FALSE)</f>
        <v>24752</v>
      </c>
      <c r="L229" s="21" t="str">
        <v>55Years</v>
      </c>
      <c r="M229" s="22">
        <v>34975.68</v>
      </c>
      <c r="N229" s="20" t="str">
        <v>tier - 2</v>
      </c>
      <c r="O229" s="20" t="str">
        <v>tier - 2</v>
      </c>
      <c r="P229" s="20" t="str">
        <v>R1011</v>
      </c>
      <c r="Q229" s="20" t="str">
        <f>VLOOKUP(A229,'Customer Names'!$A$1:E2563,5,FALSE)</f>
        <v>Jeremy</v>
      </c>
    </row>
    <row r="230" spans="1:17" x14ac:dyDescent="0.35">
      <c r="A230" s="20" t="s">
        <v>2143</v>
      </c>
      <c r="B230" s="20" cm="1">
        <f t="array" ref="B230:I230">VLOOKUP(A230,'Medical Examinations'!A229:J2564,{2,3,4,5,6,7,8,9},FALSE)</f>
        <v>36.99</v>
      </c>
      <c r="C230" s="20" t="str">
        <v>Obesity</v>
      </c>
      <c r="D230" s="20">
        <v>5.37</v>
      </c>
      <c r="E230" s="20" t="str">
        <v>Normal</v>
      </c>
      <c r="F230" s="20" t="str">
        <v>Yes</v>
      </c>
      <c r="G230" s="20" t="str">
        <v>No</v>
      </c>
      <c r="H230" s="20" t="str">
        <v>Yes</v>
      </c>
      <c r="I230" s="20">
        <v>1</v>
      </c>
      <c r="J230" s="20" t="s">
        <v>2381</v>
      </c>
      <c r="K230" s="21" cm="1">
        <f t="array" ref="K230:P230">VLOOKUP(A230,'Hospitalisation Details'!$A$1:K2572,{5,6,8,9,10,11},FALSE)</f>
        <v>30526</v>
      </c>
      <c r="L230" s="21" t="str">
        <v>39Years</v>
      </c>
      <c r="M230" s="22">
        <v>34940.61</v>
      </c>
      <c r="N230" s="20" t="str">
        <v>tier - 2</v>
      </c>
      <c r="O230" s="20" t="str">
        <v>tier - 3</v>
      </c>
      <c r="P230" s="20" t="str">
        <v>R1011</v>
      </c>
      <c r="Q230" s="20" t="str">
        <f>VLOOKUP(A230,'Customer Names'!$A$1:E2564,5,FALSE)</f>
        <v>Allison H</v>
      </c>
    </row>
    <row r="231" spans="1:17" x14ac:dyDescent="0.35">
      <c r="A231" s="20" t="s">
        <v>2142</v>
      </c>
      <c r="B231" s="20" cm="1">
        <f t="array" ref="B231:I231">VLOOKUP(A231,'Medical Examinations'!A230:J2565,{2,3,4,5,6,7,8,9},FALSE)</f>
        <v>31.4</v>
      </c>
      <c r="C231" s="20" t="str">
        <v>Obesity</v>
      </c>
      <c r="D231" s="20">
        <v>4.5999999999999996</v>
      </c>
      <c r="E231" s="20" t="str">
        <v>Normal</v>
      </c>
      <c r="F231" s="20" t="str">
        <v>Yes</v>
      </c>
      <c r="G231" s="20" t="str">
        <v>No</v>
      </c>
      <c r="H231" s="20" t="str">
        <v>No</v>
      </c>
      <c r="I231" s="20">
        <v>1</v>
      </c>
      <c r="J231" s="20" t="s">
        <v>2381</v>
      </c>
      <c r="K231" s="21" cm="1">
        <f t="array" ref="K231:P231">VLOOKUP(A231,'Hospitalisation Details'!$A$1:K2573,{5,6,8,9,10,11},FALSE)</f>
        <v>34989</v>
      </c>
      <c r="L231" s="21" t="str">
        <v>27Years</v>
      </c>
      <c r="M231" s="22">
        <v>34838.870000000003</v>
      </c>
      <c r="N231" s="20" t="str">
        <v>tier - 2</v>
      </c>
      <c r="O231" s="20" t="str">
        <v>tier - 3</v>
      </c>
      <c r="P231" s="20" t="str">
        <v>R1011</v>
      </c>
      <c r="Q231" s="20" t="str">
        <f>VLOOKUP(A231,'Customer Names'!$A$1:E2565,5,FALSE)</f>
        <v>Elizabeth</v>
      </c>
    </row>
    <row r="232" spans="1:17" x14ac:dyDescent="0.35">
      <c r="A232" s="20" t="s">
        <v>2141</v>
      </c>
      <c r="B232" s="20" cm="1">
        <f t="array" ref="B232:I232">VLOOKUP(A232,'Medical Examinations'!A231:J2566,{2,3,4,5,6,7,8,9},FALSE)</f>
        <v>34.9</v>
      </c>
      <c r="C232" s="20" t="str">
        <v>Obesity</v>
      </c>
      <c r="D232" s="20">
        <v>6.22</v>
      </c>
      <c r="E232" s="20" t="str">
        <v>Prediabetes</v>
      </c>
      <c r="F232" s="20" t="str">
        <v>No</v>
      </c>
      <c r="G232" s="20" t="str">
        <v>No</v>
      </c>
      <c r="H232" s="20" t="str">
        <v>Yes</v>
      </c>
      <c r="I232" s="20">
        <v>1</v>
      </c>
      <c r="J232" s="20" t="s">
        <v>2381</v>
      </c>
      <c r="K232" s="21" cm="1">
        <f t="array" ref="K232:P232">VLOOKUP(A232,'Hospitalisation Details'!$A$1:K2574,{5,6,8,9,10,11},FALSE)</f>
        <v>37881</v>
      </c>
      <c r="L232" s="21" t="str">
        <v>19Years</v>
      </c>
      <c r="M232" s="22">
        <v>34828.65</v>
      </c>
      <c r="N232" s="20" t="str">
        <v>tier - 1</v>
      </c>
      <c r="O232" s="20" t="str">
        <v>tier - 3</v>
      </c>
      <c r="P232" s="20" t="str">
        <v>R1011</v>
      </c>
      <c r="Q232" s="20" t="str">
        <f>VLOOKUP(A232,'Customer Names'!$A$1:E2566,5,FALSE)</f>
        <v>Andrew</v>
      </c>
    </row>
    <row r="233" spans="1:17" x14ac:dyDescent="0.35">
      <c r="A233" s="20" t="s">
        <v>2140</v>
      </c>
      <c r="B233" s="20" cm="1">
        <f t="array" ref="B233:I233">VLOOKUP(A233,'Medical Examinations'!A232:J2567,{2,3,4,5,6,7,8,9},FALSE)</f>
        <v>31.13</v>
      </c>
      <c r="C233" s="20" t="str">
        <v>Obesity</v>
      </c>
      <c r="D233" s="20">
        <v>4.5199999999999996</v>
      </c>
      <c r="E233" s="20" t="str">
        <v>Normal</v>
      </c>
      <c r="F233" s="20" t="str">
        <v>Yes</v>
      </c>
      <c r="G233" s="20" t="str">
        <v>No</v>
      </c>
      <c r="H233" s="20" t="str">
        <v>No</v>
      </c>
      <c r="I233" s="20">
        <v>1</v>
      </c>
      <c r="J233" s="20" t="s">
        <v>2381</v>
      </c>
      <c r="K233" s="21" cm="1">
        <f t="array" ref="K233:P233">VLOOKUP(A233,'Hospitalisation Details'!$A$1:K2575,{5,6,8,9,10,11},FALSE)</f>
        <v>35060</v>
      </c>
      <c r="L233" s="21" t="str">
        <v>27Years</v>
      </c>
      <c r="M233" s="22">
        <v>34806.47</v>
      </c>
      <c r="N233" s="20" t="str">
        <v>tier - 1</v>
      </c>
      <c r="O233" s="20" t="str">
        <v>tier - 2</v>
      </c>
      <c r="P233" s="20" t="str">
        <v>R1013</v>
      </c>
      <c r="Q233" s="20" t="str">
        <f>VLOOKUP(A233,'Customer Names'!$A$1:E2567,5,FALSE)</f>
        <v>Anders J</v>
      </c>
    </row>
    <row r="234" spans="1:17" x14ac:dyDescent="0.35">
      <c r="A234" s="20" t="s">
        <v>2139</v>
      </c>
      <c r="B234" s="20" cm="1">
        <f t="array" ref="B234:I234">VLOOKUP(A234,'Medical Examinations'!A233:J2568,{2,3,4,5,6,7,8,9},FALSE)</f>
        <v>34.799999999999997</v>
      </c>
      <c r="C234" s="20" t="str">
        <v>Obesity</v>
      </c>
      <c r="D234" s="20">
        <v>6.18</v>
      </c>
      <c r="E234" s="20" t="str">
        <v>Prediabetes</v>
      </c>
      <c r="F234" s="20" t="str">
        <v>No</v>
      </c>
      <c r="G234" s="20" t="str">
        <v>No</v>
      </c>
      <c r="H234" s="20" t="str">
        <v>Yes</v>
      </c>
      <c r="I234" s="20">
        <v>1</v>
      </c>
      <c r="J234" s="20" t="s">
        <v>2381</v>
      </c>
      <c r="K234" s="21" cm="1">
        <f t="array" ref="K234:P234">VLOOKUP(A234,'Hospitalisation Details'!$A$1:K2576,{5,6,8,9,10,11},FALSE)</f>
        <v>37805</v>
      </c>
      <c r="L234" s="21" t="str">
        <v>19Years</v>
      </c>
      <c r="M234" s="22">
        <v>34779.620000000003</v>
      </c>
      <c r="N234" s="20" t="str">
        <v>tier - 1</v>
      </c>
      <c r="O234" s="20" t="str">
        <v>tier - 2</v>
      </c>
      <c r="P234" s="20" t="str">
        <v>R1011</v>
      </c>
      <c r="Q234" s="20" t="str">
        <f>VLOOKUP(A234,'Customer Names'!$A$1:E2568,5,FALSE)</f>
        <v>Sean</v>
      </c>
    </row>
    <row r="235" spans="1:17" x14ac:dyDescent="0.35">
      <c r="A235" s="20" t="s">
        <v>2138</v>
      </c>
      <c r="B235" s="20" cm="1">
        <f t="array" ref="B235:I235">VLOOKUP(A235,'Medical Examinations'!A234:J2569,{2,3,4,5,6,7,8,9},FALSE)</f>
        <v>31.68</v>
      </c>
      <c r="C235" s="20" t="str">
        <v>Obesity</v>
      </c>
      <c r="D235" s="20">
        <v>4.4000000000000004</v>
      </c>
      <c r="E235" s="20" t="str">
        <v>Normal</v>
      </c>
      <c r="F235" s="20" t="str">
        <v>No</v>
      </c>
      <c r="G235" s="20" t="str">
        <v>No</v>
      </c>
      <c r="H235" s="20" t="str">
        <v>No</v>
      </c>
      <c r="I235" s="20">
        <v>0</v>
      </c>
      <c r="J235" s="20" t="s">
        <v>2381</v>
      </c>
      <c r="K235" s="21" cm="1">
        <f t="array" ref="K235:P235">VLOOKUP(A235,'Hospitalisation Details'!$A$1:K2577,{5,6,8,9,10,11},FALSE)</f>
        <v>34522</v>
      </c>
      <c r="L235" s="21" t="str">
        <v>28Years</v>
      </c>
      <c r="M235" s="22">
        <v>34672.15</v>
      </c>
      <c r="N235" s="20" t="str">
        <v>tier - 1</v>
      </c>
      <c r="O235" s="20" t="str">
        <v>tier - 3</v>
      </c>
      <c r="P235" s="20" t="str">
        <v>R1013</v>
      </c>
      <c r="Q235" s="20" t="str">
        <f>VLOOKUP(A235,'Customer Names'!$A$1:E2569,5,FALSE)</f>
        <v xml:space="preserve">Brian M </v>
      </c>
    </row>
    <row r="236" spans="1:17" x14ac:dyDescent="0.35">
      <c r="A236" s="20" t="s">
        <v>2137</v>
      </c>
      <c r="B236" s="20" cm="1">
        <f t="array" ref="B236:I236">VLOOKUP(A236,'Medical Examinations'!A235:J2570,{2,3,4,5,6,7,8,9},FALSE)</f>
        <v>33.534999999999997</v>
      </c>
      <c r="C236" s="20" t="str">
        <v>Obesity</v>
      </c>
      <c r="D236" s="20">
        <v>6.23</v>
      </c>
      <c r="E236" s="20" t="str">
        <v>Prediabetes</v>
      </c>
      <c r="F236" s="20" t="str">
        <v>No</v>
      </c>
      <c r="G236" s="20" t="str">
        <v>yes</v>
      </c>
      <c r="H236" s="20" t="str">
        <v>No</v>
      </c>
      <c r="I236" s="20">
        <v>1</v>
      </c>
      <c r="J236" s="20" t="s">
        <v>2381</v>
      </c>
      <c r="K236" s="21" cm="1">
        <f t="array" ref="K236:P236">VLOOKUP(A236,'Hospitalisation Details'!$A$1:K2578,{5,6,8,9,10,11},FALSE)</f>
        <v>38269</v>
      </c>
      <c r="L236" s="21" t="str">
        <v>18Years</v>
      </c>
      <c r="M236" s="22">
        <v>34617.839999999997</v>
      </c>
      <c r="N236" s="20" t="str">
        <v>tier - 1</v>
      </c>
      <c r="O236" s="20" t="str">
        <v>tier - 3</v>
      </c>
      <c r="P236" s="20" t="str">
        <v>R1016</v>
      </c>
      <c r="Q236" s="20" t="str">
        <f>VLOOKUP(A236,'Customer Names'!$A$1:E2570,5,FALSE)</f>
        <v>Jeremy</v>
      </c>
    </row>
    <row r="237" spans="1:17" x14ac:dyDescent="0.35">
      <c r="A237" s="20" t="s">
        <v>2136</v>
      </c>
      <c r="B237" s="20" cm="1">
        <f t="array" ref="B237:I237">VLOOKUP(A237,'Medical Examinations'!A236:J2571,{2,3,4,5,6,7,8,9},FALSE)</f>
        <v>31.92</v>
      </c>
      <c r="C237" s="20" t="str">
        <v>Obesity</v>
      </c>
      <c r="D237" s="20">
        <v>5.33</v>
      </c>
      <c r="E237" s="20" t="str">
        <v>Normal</v>
      </c>
      <c r="F237" s="20" t="str">
        <v>Yes</v>
      </c>
      <c r="G237" s="20" t="str">
        <v>No</v>
      </c>
      <c r="H237" s="20" t="str">
        <v>No</v>
      </c>
      <c r="I237" s="20">
        <v>0</v>
      </c>
      <c r="J237" s="20" t="s">
        <v>2381</v>
      </c>
      <c r="K237" s="21" cm="1">
        <f t="array" ref="K237:P237">VLOOKUP(A237,'Hospitalisation Details'!$A$1:K2579,{5,6,8,9,10,11},FALSE)</f>
        <v>28089</v>
      </c>
      <c r="L237" s="21" t="str">
        <v>46Years</v>
      </c>
      <c r="M237" s="22">
        <v>34543.39</v>
      </c>
      <c r="N237" s="20" t="str">
        <v>tier - 2</v>
      </c>
      <c r="O237" s="20" t="str">
        <v>tier - 3</v>
      </c>
      <c r="P237" s="20" t="str">
        <v>R1011</v>
      </c>
      <c r="Q237" s="20" t="str">
        <f>VLOOKUP(A237,'Customer Names'!$A$1:E2571,5,FALSE)</f>
        <v>Susannah</v>
      </c>
    </row>
    <row r="238" spans="1:17" x14ac:dyDescent="0.35">
      <c r="A238" s="20" t="s">
        <v>2135</v>
      </c>
      <c r="B238" s="20" cm="1">
        <f t="array" ref="B238:I238">VLOOKUP(A238,'Medical Examinations'!A237:J2572,{2,3,4,5,6,7,8,9},FALSE)</f>
        <v>32.700000000000003</v>
      </c>
      <c r="C238" s="20" t="str">
        <v>Obesity</v>
      </c>
      <c r="D238" s="20">
        <v>4.09</v>
      </c>
      <c r="E238" s="20" t="str">
        <v>Normal</v>
      </c>
      <c r="F238" s="20" t="str">
        <v>No</v>
      </c>
      <c r="G238" s="20" t="str">
        <v>No</v>
      </c>
      <c r="H238" s="20" t="str">
        <v>No</v>
      </c>
      <c r="I238" s="20">
        <v>1</v>
      </c>
      <c r="J238" s="20" t="s">
        <v>2381</v>
      </c>
      <c r="K238" s="21" cm="1">
        <f t="array" ref="K238:P238">VLOOKUP(A238,'Hospitalisation Details'!$A$1:K2580,{5,6,8,9,10,11},FALSE)</f>
        <v>35970</v>
      </c>
      <c r="L238" s="21" t="str">
        <v>24Years</v>
      </c>
      <c r="M238" s="22">
        <v>34472.839999999997</v>
      </c>
      <c r="N238" s="20" t="str">
        <v>tier - 1</v>
      </c>
      <c r="O238" s="20" t="str">
        <v>tier - 3</v>
      </c>
      <c r="P238" s="20" t="str">
        <v>R1011</v>
      </c>
      <c r="Q238" s="20" t="str">
        <f>VLOOKUP(A238,'Customer Names'!$A$1:E2572,5,FALSE)</f>
        <v>Randy</v>
      </c>
    </row>
    <row r="239" spans="1:17" x14ac:dyDescent="0.35">
      <c r="A239" s="20" t="s">
        <v>2134</v>
      </c>
      <c r="B239" s="20" cm="1">
        <f t="array" ref="B239:I239">VLOOKUP(A239,'Medical Examinations'!A238:J2573,{2,3,4,5,6,7,8,9},FALSE)</f>
        <v>41.25</v>
      </c>
      <c r="C239" s="20" t="str">
        <v>Obesity</v>
      </c>
      <c r="D239" s="20">
        <v>5.19</v>
      </c>
      <c r="E239" s="20" t="str">
        <v>Normal</v>
      </c>
      <c r="F239" s="20" t="str">
        <v>No</v>
      </c>
      <c r="G239" s="20" t="str">
        <v>No</v>
      </c>
      <c r="H239" s="20" t="str">
        <v>No</v>
      </c>
      <c r="I239" s="20">
        <v>0</v>
      </c>
      <c r="J239" s="20" t="s">
        <v>2381</v>
      </c>
      <c r="K239" s="21" cm="1">
        <f t="array" ref="K239:P239">VLOOKUP(A239,'Hospitalisation Details'!$A$1:K2581,{5,6,8,9,10,11},FALSE)</f>
        <v>33140</v>
      </c>
      <c r="L239" s="21" t="str">
        <v>32Years</v>
      </c>
      <c r="M239" s="22">
        <v>34456.269999999997</v>
      </c>
      <c r="N239" s="20" t="str">
        <v>tier - 1</v>
      </c>
      <c r="O239" s="20" t="str">
        <v>tier - 2</v>
      </c>
      <c r="P239" s="20" t="str">
        <v>R1011</v>
      </c>
      <c r="Q239" s="20" t="str">
        <f>VLOOKUP(A239,'Customer Names'!$A$1:E2573,5,FALSE)</f>
        <v>Leslie</v>
      </c>
    </row>
    <row r="240" spans="1:17" x14ac:dyDescent="0.35">
      <c r="A240" s="20" t="s">
        <v>2133</v>
      </c>
      <c r="B240" s="20" cm="1">
        <f t="array" ref="B240:I240">VLOOKUP(A240,'Medical Examinations'!A239:J2574,{2,3,4,5,6,7,8,9},FALSE)</f>
        <v>33.11</v>
      </c>
      <c r="C240" s="20" t="str">
        <v>Obesity</v>
      </c>
      <c r="D240" s="20">
        <v>4.12</v>
      </c>
      <c r="E240" s="20" t="str">
        <v>Normal</v>
      </c>
      <c r="F240" s="20" t="str">
        <v>No</v>
      </c>
      <c r="G240" s="20" t="str">
        <v>No</v>
      </c>
      <c r="H240" s="20" t="str">
        <v>Yes</v>
      </c>
      <c r="I240" s="20">
        <v>1</v>
      </c>
      <c r="J240" s="20" t="s">
        <v>2381</v>
      </c>
      <c r="K240" s="21" cm="1">
        <f t="array" ref="K240:P240">VLOOKUP(A240,'Hospitalisation Details'!$A$1:K2582,{5,6,8,9,10,11},FALSE)</f>
        <v>37899</v>
      </c>
      <c r="L240" s="21" t="str">
        <v>19Years</v>
      </c>
      <c r="M240" s="22">
        <v>34439.86</v>
      </c>
      <c r="N240" s="20" t="str">
        <v>tier - 2</v>
      </c>
      <c r="O240" s="20" t="str">
        <v>tier - 1</v>
      </c>
      <c r="P240" s="20" t="str">
        <v>R1013</v>
      </c>
      <c r="Q240" s="20" t="str">
        <f>VLOOKUP(A240,'Customer Names'!$A$1:E2574,5,FALSE)</f>
        <v xml:space="preserve">Brittany L </v>
      </c>
    </row>
    <row r="241" spans="1:17" x14ac:dyDescent="0.35">
      <c r="A241" s="20" t="s">
        <v>2132</v>
      </c>
      <c r="B241" s="20" cm="1">
        <f t="array" ref="B241:I241">VLOOKUP(A241,'Medical Examinations'!A240:J2575,{2,3,4,5,6,7,8,9},FALSE)</f>
        <v>36.159999999999997</v>
      </c>
      <c r="C241" s="20" t="str">
        <v>Obesity</v>
      </c>
      <c r="D241" s="20">
        <v>5.0999999999999996</v>
      </c>
      <c r="E241" s="20" t="str">
        <v>Normal</v>
      </c>
      <c r="F241" s="20" t="str">
        <v>No</v>
      </c>
      <c r="G241" s="20" t="str">
        <v>No</v>
      </c>
      <c r="H241" s="20" t="str">
        <v>No</v>
      </c>
      <c r="I241" s="20">
        <v>1</v>
      </c>
      <c r="J241" s="20" t="s">
        <v>2381</v>
      </c>
      <c r="K241" s="21" cm="1">
        <f t="array" ref="K241:P241">VLOOKUP(A241,'Hospitalisation Details'!$A$1:K2583,{5,6,8,9,10,11},FALSE)</f>
        <v>30956</v>
      </c>
      <c r="L241" s="21" t="str">
        <v>38Years</v>
      </c>
      <c r="M241" s="22">
        <v>34402.22</v>
      </c>
      <c r="N241" s="20" t="str">
        <v>tier - 2</v>
      </c>
      <c r="O241" s="20" t="str">
        <v>tier - 3</v>
      </c>
      <c r="P241" s="20" t="str">
        <v>R1011</v>
      </c>
      <c r="Q241" s="20" t="str">
        <f>VLOOKUP(A241,'Customer Names'!$A$1:E2575,5,FALSE)</f>
        <v xml:space="preserve">Cassie J </v>
      </c>
    </row>
    <row r="242" spans="1:17" x14ac:dyDescent="0.35">
      <c r="A242" s="20" t="s">
        <v>2131</v>
      </c>
      <c r="B242" s="20" cm="1">
        <f t="array" ref="B242:I242">VLOOKUP(A242,'Medical Examinations'!A241:J2576,{2,3,4,5,6,7,8,9},FALSE)</f>
        <v>33.72</v>
      </c>
      <c r="C242" s="20" t="str">
        <v>Obesity</v>
      </c>
      <c r="D242" s="20">
        <v>6.21</v>
      </c>
      <c r="E242" s="20" t="str">
        <v>Prediabetes</v>
      </c>
      <c r="F242" s="20" t="str">
        <v>Yes</v>
      </c>
      <c r="G242" s="20" t="str">
        <v>No</v>
      </c>
      <c r="H242" s="20" t="str">
        <v>Yes</v>
      </c>
      <c r="I242" s="20">
        <v>1</v>
      </c>
      <c r="J242" s="20" t="s">
        <v>2381</v>
      </c>
      <c r="K242" s="21" cm="1">
        <f t="array" ref="K242:P242">VLOOKUP(A242,'Hospitalisation Details'!$A$1:K2584,{5,6,8,9,10,11},FALSE)</f>
        <v>30591</v>
      </c>
      <c r="L242" s="21" t="str">
        <v>39Years</v>
      </c>
      <c r="M242" s="22">
        <v>34307.22</v>
      </c>
      <c r="N242" s="20" t="str">
        <v>tier - 2</v>
      </c>
      <c r="O242" s="20" t="str">
        <v>tier - 2</v>
      </c>
      <c r="P242" s="20" t="str">
        <v>R1012</v>
      </c>
      <c r="Q242" s="20" t="str">
        <f>VLOOKUP(A242,'Customer Names'!$A$1:E2576,5,FALSE)</f>
        <v>Peter W</v>
      </c>
    </row>
    <row r="243" spans="1:17" x14ac:dyDescent="0.35">
      <c r="A243" s="20" t="s">
        <v>2129</v>
      </c>
      <c r="B243" s="20" cm="1">
        <f t="array" ref="B243:I243">VLOOKUP(A243,'Medical Examinations'!A242:J2577,{2,3,4,5,6,7,8,9},FALSE)</f>
        <v>37.74</v>
      </c>
      <c r="C243" s="20" t="str">
        <v>Obesity</v>
      </c>
      <c r="D243" s="20">
        <v>9.5299999999999994</v>
      </c>
      <c r="E243" s="20" t="str">
        <v>Diabetes</v>
      </c>
      <c r="F243" s="20" t="str">
        <v>Yes</v>
      </c>
      <c r="G243" s="20" t="str">
        <v>No</v>
      </c>
      <c r="H243" s="20" t="str">
        <v>No</v>
      </c>
      <c r="I243" s="20">
        <v>1</v>
      </c>
      <c r="J243" s="20" t="s">
        <v>2381</v>
      </c>
      <c r="K243" s="21" cm="1">
        <f t="array" ref="K243:P243">VLOOKUP(A243,'Hospitalisation Details'!$A$1:K2585,{5,6,8,9,10,11},FALSE)</f>
        <v>31696</v>
      </c>
      <c r="L243" s="21" t="str">
        <v>36Years</v>
      </c>
      <c r="M243" s="22">
        <v>34293.120000000003</v>
      </c>
      <c r="N243" s="20" t="str">
        <v>tier - 1</v>
      </c>
      <c r="O243" s="20" t="str">
        <v>tier - 2</v>
      </c>
      <c r="P243" s="20" t="str">
        <v>R1011</v>
      </c>
      <c r="Q243" s="20" t="str">
        <f>VLOOKUP(A243,'Customer Names'!$A$1:E2577,5,FALSE)</f>
        <v>Douglas</v>
      </c>
    </row>
    <row r="244" spans="1:17" x14ac:dyDescent="0.35">
      <c r="A244" s="20" t="s">
        <v>2128</v>
      </c>
      <c r="B244" s="20" cm="1">
        <f t="array" ref="B244:I244">VLOOKUP(A244,'Medical Examinations'!A243:J2578,{2,3,4,5,6,7,8,9},FALSE)</f>
        <v>48.75</v>
      </c>
      <c r="C244" s="20" t="str">
        <v>Obesity</v>
      </c>
      <c r="D244" s="20">
        <v>4.6399999999999997</v>
      </c>
      <c r="E244" s="20" t="str">
        <v>Normal</v>
      </c>
      <c r="F244" s="20" t="str">
        <v>Yes</v>
      </c>
      <c r="G244" s="20" t="str">
        <v>No</v>
      </c>
      <c r="H244" s="20" t="str">
        <v>No</v>
      </c>
      <c r="I244" s="20">
        <v>1</v>
      </c>
      <c r="J244" s="20" t="s">
        <v>2381</v>
      </c>
      <c r="K244" s="21" cm="1">
        <f t="array" ref="K244:P244">VLOOKUP(A244,'Hospitalisation Details'!$A$1:K2586,{5,6,8,9,10,11},FALSE)</f>
        <v>35002</v>
      </c>
      <c r="L244" s="21" t="str">
        <v>27Years</v>
      </c>
      <c r="M244" s="22">
        <v>34289.43</v>
      </c>
      <c r="N244" s="20" t="str">
        <v>tier - 1</v>
      </c>
      <c r="O244" s="20" t="str">
        <v>tier - 1</v>
      </c>
      <c r="P244" s="20" t="str">
        <v>R1011</v>
      </c>
      <c r="Q244" s="20" t="str">
        <f>VLOOKUP(A244,'Customer Names'!$A$1:E2578,5,FALSE)</f>
        <v>Dan</v>
      </c>
    </row>
    <row r="245" spans="1:17" x14ac:dyDescent="0.35">
      <c r="A245" s="20" t="s">
        <v>2127</v>
      </c>
      <c r="B245" s="20" cm="1">
        <f t="array" ref="B245:I245">VLOOKUP(A245,'Medical Examinations'!A244:J2579,{2,3,4,5,6,7,8,9},FALSE)</f>
        <v>31.065000000000001</v>
      </c>
      <c r="C245" s="20" t="str">
        <v>Obesity</v>
      </c>
      <c r="D245" s="20">
        <v>5.05</v>
      </c>
      <c r="E245" s="20" t="str">
        <v>Normal</v>
      </c>
      <c r="F245" s="20" t="str">
        <v>No</v>
      </c>
      <c r="G245" s="20" t="str">
        <v>No</v>
      </c>
      <c r="H245" s="20" t="str">
        <v>No</v>
      </c>
      <c r="I245" s="20">
        <v>1</v>
      </c>
      <c r="J245" s="20" t="s">
        <v>2381</v>
      </c>
      <c r="K245" s="21" cm="1">
        <f t="array" ref="K245:P245">VLOOKUP(A245,'Hospitalisation Details'!$A$1:K2587,{5,6,8,9,10,11},FALSE)</f>
        <v>35957</v>
      </c>
      <c r="L245" s="21" t="str">
        <v>24Years</v>
      </c>
      <c r="M245" s="22">
        <v>34254.050000000003</v>
      </c>
      <c r="N245" s="20" t="str">
        <v>tier - 1</v>
      </c>
      <c r="O245" s="20" t="str">
        <v>tier - 3</v>
      </c>
      <c r="P245" s="20" t="str">
        <v>R1019</v>
      </c>
      <c r="Q245" s="20" t="str">
        <f>VLOOKUP(A245,'Customer Names'!$A$1:E2579,5,FALSE)</f>
        <v xml:space="preserve">Dan M </v>
      </c>
    </row>
    <row r="246" spans="1:17" x14ac:dyDescent="0.35">
      <c r="A246" s="20" t="s">
        <v>2126</v>
      </c>
      <c r="B246" s="20" cm="1">
        <f t="array" ref="B246:I246">VLOOKUP(A246,'Medical Examinations'!A245:J2580,{2,3,4,5,6,7,8,9},FALSE)</f>
        <v>23.55</v>
      </c>
      <c r="C246" s="20" t="str">
        <v>Normal Weight</v>
      </c>
      <c r="D246" s="20">
        <v>10.38</v>
      </c>
      <c r="E246" s="20" t="str">
        <v>Diabetes</v>
      </c>
      <c r="F246" s="20" t="str">
        <v>No</v>
      </c>
      <c r="G246" s="20" t="str">
        <v>No</v>
      </c>
      <c r="H246" s="20" t="str">
        <v>No</v>
      </c>
      <c r="I246" s="20">
        <v>0</v>
      </c>
      <c r="J246" s="20" t="s">
        <v>2381</v>
      </c>
      <c r="K246" s="21" cm="1">
        <f t="array" ref="K246:P246">VLOOKUP(A246,'Hospitalisation Details'!$A$1:K2588,{5,6,8,9,10,11},FALSE)</f>
        <v>22832</v>
      </c>
      <c r="L246" s="21" t="str">
        <v>60Years</v>
      </c>
      <c r="M246" s="22">
        <v>34218.019999999997</v>
      </c>
      <c r="N246" s="20" t="str">
        <v>tier - 1</v>
      </c>
      <c r="O246" s="20" t="str">
        <v>tier - 1</v>
      </c>
      <c r="P246" s="20" t="str">
        <v>R1011</v>
      </c>
      <c r="Q246" s="20" t="str">
        <f>VLOOKUP(A246,'Customer Names'!$A$1:E2580,5,FALSE)</f>
        <v xml:space="preserve">Eric L </v>
      </c>
    </row>
    <row r="247" spans="1:17" x14ac:dyDescent="0.35">
      <c r="A247" s="20" t="s">
        <v>2125</v>
      </c>
      <c r="B247" s="20" cm="1">
        <f t="array" ref="B247:I247">VLOOKUP(A247,'Medical Examinations'!A246:J2581,{2,3,4,5,6,7,8,9},FALSE)</f>
        <v>30.18</v>
      </c>
      <c r="C247" s="20" t="str">
        <v>Obesity</v>
      </c>
      <c r="D247" s="20">
        <v>8.31</v>
      </c>
      <c r="E247" s="20" t="str">
        <v>Diabetes</v>
      </c>
      <c r="F247" s="20" t="str">
        <v>Yes</v>
      </c>
      <c r="G247" s="20" t="str">
        <v>No</v>
      </c>
      <c r="H247" s="20" t="str">
        <v>No</v>
      </c>
      <c r="I247" s="20">
        <v>1</v>
      </c>
      <c r="J247" s="20" t="s">
        <v>2381</v>
      </c>
      <c r="K247" s="21" cm="1">
        <f t="array" ref="K247:P247">VLOOKUP(A247,'Hospitalisation Details'!$A$1:K2589,{5,6,8,9,10,11},FALSE)</f>
        <v>27596</v>
      </c>
      <c r="L247" s="21" t="str">
        <v>47Years</v>
      </c>
      <c r="M247" s="22">
        <v>34210.33</v>
      </c>
      <c r="N247" s="20" t="str">
        <v>tier - 2</v>
      </c>
      <c r="O247" s="20" t="str">
        <v>tier - 1</v>
      </c>
      <c r="P247" s="20" t="str">
        <v>R1012</v>
      </c>
      <c r="Q247" s="20" t="str">
        <f>VLOOKUP(A247,'Customer Names'!$A$1:E2581,5,FALSE)</f>
        <v>Les J</v>
      </c>
    </row>
    <row r="248" spans="1:17" x14ac:dyDescent="0.35">
      <c r="A248" s="20" t="s">
        <v>2124</v>
      </c>
      <c r="B248" s="20" cm="1">
        <f t="array" ref="B248:I248">VLOOKUP(A248,'Medical Examinations'!A247:J2582,{2,3,4,5,6,7,8,9},FALSE)</f>
        <v>29.94</v>
      </c>
      <c r="C248" s="20" t="str">
        <v>Obesity</v>
      </c>
      <c r="D248" s="20">
        <v>7.59</v>
      </c>
      <c r="E248" s="20" t="str">
        <v>Diabetes</v>
      </c>
      <c r="F248" s="20" t="str">
        <v>No</v>
      </c>
      <c r="G248" s="20" t="str">
        <v>No</v>
      </c>
      <c r="H248" s="20" t="str">
        <v>No</v>
      </c>
      <c r="I248" s="20">
        <v>0</v>
      </c>
      <c r="J248" s="20" t="s">
        <v>2381</v>
      </c>
      <c r="K248" s="21" cm="1">
        <f t="array" ref="K248:P248">VLOOKUP(A248,'Hospitalisation Details'!$A$1:K2590,{5,6,8,9,10,11},FALSE)</f>
        <v>26170</v>
      </c>
      <c r="L248" s="21" t="str">
        <v>51Years</v>
      </c>
      <c r="M248" s="22">
        <v>34205.07</v>
      </c>
      <c r="N248" s="20" t="str">
        <v>tier - 2</v>
      </c>
      <c r="O248" s="20" t="str">
        <v>tier - 2</v>
      </c>
      <c r="P248" s="20" t="str">
        <v>R1011</v>
      </c>
      <c r="Q248" s="20" t="str">
        <f>VLOOKUP(A248,'Customer Names'!$A$1:E2582,5,FALSE)</f>
        <v>Stephanie</v>
      </c>
    </row>
    <row r="249" spans="1:17" x14ac:dyDescent="0.35">
      <c r="A249" s="20" t="s">
        <v>2123</v>
      </c>
      <c r="B249" s="20" cm="1">
        <f t="array" ref="B249:I249">VLOOKUP(A249,'Medical Examinations'!A248:J2583,{2,3,4,5,6,7,8,9},FALSE)</f>
        <v>31.4</v>
      </c>
      <c r="C249" s="20" t="str">
        <v>Obesity</v>
      </c>
      <c r="D249" s="20">
        <v>5.49</v>
      </c>
      <c r="E249" s="20" t="str">
        <v>Normal</v>
      </c>
      <c r="F249" s="20" t="str">
        <v>No</v>
      </c>
      <c r="G249" s="20" t="str">
        <v>No</v>
      </c>
      <c r="H249" s="20" t="str">
        <v>No</v>
      </c>
      <c r="I249" s="20">
        <v>0</v>
      </c>
      <c r="J249" s="20" t="s">
        <v>2381</v>
      </c>
      <c r="K249" s="21" cm="1">
        <f t="array" ref="K249:P249">VLOOKUP(A249,'Hospitalisation Details'!$A$1:K2591,{5,6,8,9,10,11},FALSE)</f>
        <v>36470</v>
      </c>
      <c r="L249" s="21" t="str">
        <v>23Years</v>
      </c>
      <c r="M249" s="22">
        <v>34166.269999999997</v>
      </c>
      <c r="N249" s="20" t="str">
        <v>tier - 2</v>
      </c>
      <c r="O249" s="20" t="str">
        <v>tier - 3</v>
      </c>
      <c r="P249" s="20" t="str">
        <v>R1011</v>
      </c>
      <c r="Q249" s="20" t="str">
        <f>VLOOKUP(A249,'Customer Names'!$A$1:E2583,5,FALSE)</f>
        <v>Melissa Y</v>
      </c>
    </row>
    <row r="250" spans="1:17" x14ac:dyDescent="0.35">
      <c r="A250" s="20" t="s">
        <v>2122</v>
      </c>
      <c r="B250" s="20" cm="1">
        <f t="array" ref="B250:I250">VLOOKUP(A250,'Medical Examinations'!A249:J2584,{2,3,4,5,6,7,8,9},FALSE)</f>
        <v>53.06</v>
      </c>
      <c r="C250" s="20" t="str">
        <v>Obesity</v>
      </c>
      <c r="D250" s="20">
        <v>11.68</v>
      </c>
      <c r="E250" s="20" t="str">
        <v>Diabetes</v>
      </c>
      <c r="F250" s="20" t="str">
        <v>No</v>
      </c>
      <c r="G250" s="20" t="str">
        <v>No</v>
      </c>
      <c r="H250" s="20" t="str">
        <v>No</v>
      </c>
      <c r="I250" s="20">
        <v>0</v>
      </c>
      <c r="J250" s="20" t="s">
        <v>2381</v>
      </c>
      <c r="K250" s="21" cm="1">
        <f t="array" ref="K250:P250">VLOOKUP(A250,'Hospitalisation Details'!$A$1:K2592,{5,6,8,9,10,11},FALSE)</f>
        <v>37616</v>
      </c>
      <c r="L250" s="21" t="str">
        <v>20Years</v>
      </c>
      <c r="M250" s="22">
        <v>34084.68</v>
      </c>
      <c r="N250" s="20" t="str">
        <v>tier - 2</v>
      </c>
      <c r="O250" s="20" t="str">
        <v>tier - 3</v>
      </c>
      <c r="P250" s="20" t="str">
        <v>R1011</v>
      </c>
      <c r="Q250" s="20" t="str">
        <f>VLOOKUP(A250,'Customer Names'!$A$1:E2584,5,FALSE)</f>
        <v>Ashley</v>
      </c>
    </row>
    <row r="251" spans="1:17" x14ac:dyDescent="0.35">
      <c r="A251" s="20" t="s">
        <v>2121</v>
      </c>
      <c r="B251" s="20" cm="1">
        <f t="array" ref="B251:I251">VLOOKUP(A251,'Medical Examinations'!A250:J2585,{2,3,4,5,6,7,8,9},FALSE)</f>
        <v>30.25</v>
      </c>
      <c r="C251" s="20" t="str">
        <v>Obesity</v>
      </c>
      <c r="D251" s="20">
        <v>4.1900000000000004</v>
      </c>
      <c r="E251" s="20" t="str">
        <v>Normal</v>
      </c>
      <c r="F251" s="20" t="str">
        <v>No</v>
      </c>
      <c r="G251" s="20" t="str">
        <v>No</v>
      </c>
      <c r="H251" s="20" t="str">
        <v>No</v>
      </c>
      <c r="I251" s="20">
        <v>2</v>
      </c>
      <c r="J251" s="20" t="s">
        <v>2381</v>
      </c>
      <c r="K251" s="21" cm="1">
        <f t="array" ref="K251:P251">VLOOKUP(A251,'Hospitalisation Details'!$A$1:K2593,{5,6,8,9,10,11},FALSE)</f>
        <v>26506</v>
      </c>
      <c r="L251" s="21" t="str">
        <v>50Years</v>
      </c>
      <c r="M251" s="22">
        <v>34053.360000000001</v>
      </c>
      <c r="N251" s="20" t="str">
        <v>tier - 2</v>
      </c>
      <c r="O251" s="20" t="str">
        <v>tier - 2</v>
      </c>
      <c r="P251" s="20" t="str">
        <v>R1011</v>
      </c>
      <c r="Q251" s="20" t="str">
        <f>VLOOKUP(A251,'Customer Names'!$A$1:E2585,5,FALSE)</f>
        <v xml:space="preserve">Stephanie M </v>
      </c>
    </row>
    <row r="252" spans="1:17" x14ac:dyDescent="0.35">
      <c r="A252" s="20" t="s">
        <v>2120</v>
      </c>
      <c r="B252" s="20" cm="1">
        <f t="array" ref="B252:I252">VLOOKUP(A252,'Medical Examinations'!A251:J2586,{2,3,4,5,6,7,8,9},FALSE)</f>
        <v>46.68</v>
      </c>
      <c r="C252" s="20" t="str">
        <v>Obesity</v>
      </c>
      <c r="D252" s="20">
        <v>4.01</v>
      </c>
      <c r="E252" s="20" t="str">
        <v>Normal</v>
      </c>
      <c r="F252" s="20" t="str">
        <v>No</v>
      </c>
      <c r="G252" s="20" t="str">
        <v>No</v>
      </c>
      <c r="H252" s="20" t="str">
        <v>No</v>
      </c>
      <c r="I252" s="20">
        <v>0</v>
      </c>
      <c r="J252" s="20" t="s">
        <v>2381</v>
      </c>
      <c r="K252" s="21" cm="1">
        <f t="array" ref="K252:P252">VLOOKUP(A252,'Hospitalisation Details'!$A$1:K2594,{5,6,8,9,10,11},FALSE)</f>
        <v>34602</v>
      </c>
      <c r="L252" s="21" t="str">
        <v>28Years</v>
      </c>
      <c r="M252" s="22">
        <v>33975.47</v>
      </c>
      <c r="N252" s="20" t="str">
        <v>tier - 2</v>
      </c>
      <c r="O252" s="20" t="str">
        <v>tier - 2</v>
      </c>
      <c r="P252" s="20" t="str">
        <v>R1011</v>
      </c>
      <c r="Q252" s="20" t="str">
        <f>VLOOKUP(A252,'Customer Names'!$A$1:E2586,5,FALSE)</f>
        <v>Kylie</v>
      </c>
    </row>
    <row r="253" spans="1:17" x14ac:dyDescent="0.35">
      <c r="A253" s="20" t="s">
        <v>2119</v>
      </c>
      <c r="B253" s="20" cm="1">
        <f t="array" ref="B253:I253">VLOOKUP(A253,'Medical Examinations'!A252:J2587,{2,3,4,5,6,7,8,9},FALSE)</f>
        <v>30.4</v>
      </c>
      <c r="C253" s="20" t="str">
        <v>Obesity</v>
      </c>
      <c r="D253" s="20">
        <v>5.91</v>
      </c>
      <c r="E253" s="20" t="str">
        <v>Prediabetes</v>
      </c>
      <c r="F253" s="20" t="str">
        <v>No</v>
      </c>
      <c r="G253" s="20" t="str">
        <v>yes</v>
      </c>
      <c r="H253" s="20" t="str">
        <v>No</v>
      </c>
      <c r="I253" s="20">
        <v>2</v>
      </c>
      <c r="J253" s="20" t="s">
        <v>2381</v>
      </c>
      <c r="K253" s="21" cm="1">
        <f t="array" ref="K253:P253">VLOOKUP(A253,'Hospitalisation Details'!$A$1:K2595,{5,6,8,9,10,11},FALSE)</f>
        <v>36887</v>
      </c>
      <c r="L253" s="21" t="str">
        <v>22Years</v>
      </c>
      <c r="M253" s="22">
        <v>33907.550000000003</v>
      </c>
      <c r="N253" s="20" t="str">
        <v>tier - 2</v>
      </c>
      <c r="O253" s="20" t="str">
        <v>tier - 2</v>
      </c>
      <c r="P253" s="20" t="str">
        <v>R1012</v>
      </c>
      <c r="Q253" s="20" t="str">
        <f>VLOOKUP(A253,'Customer Names'!$A$1:E2587,5,FALSE)</f>
        <v>Kelly</v>
      </c>
    </row>
    <row r="254" spans="1:17" x14ac:dyDescent="0.35">
      <c r="A254" s="20" t="s">
        <v>2118</v>
      </c>
      <c r="B254" s="20" cm="1">
        <f t="array" ref="B254:I254">VLOOKUP(A254,'Medical Examinations'!A253:J2588,{2,3,4,5,6,7,8,9},FALSE)</f>
        <v>30.2</v>
      </c>
      <c r="C254" s="20" t="str">
        <v>Obesity</v>
      </c>
      <c r="D254" s="20">
        <v>4.47</v>
      </c>
      <c r="E254" s="20" t="str">
        <v>Normal</v>
      </c>
      <c r="F254" s="20" t="str">
        <v>Yes</v>
      </c>
      <c r="G254" s="20" t="str">
        <v>No</v>
      </c>
      <c r="H254" s="20" t="str">
        <v>Yes</v>
      </c>
      <c r="I254" s="20">
        <v>1</v>
      </c>
      <c r="J254" s="20" t="s">
        <v>2381</v>
      </c>
      <c r="K254" s="21" cm="1">
        <f t="array" ref="K254:P254">VLOOKUP(A254,'Hospitalisation Details'!$A$1:K2596,{5,6,8,9,10,11},FALSE)</f>
        <v>35651</v>
      </c>
      <c r="L254" s="21" t="str">
        <v>25Years</v>
      </c>
      <c r="M254" s="22">
        <v>33900.65</v>
      </c>
      <c r="N254" s="20" t="str">
        <v>tier - 2</v>
      </c>
      <c r="O254" s="20" t="str">
        <v>tier - 3</v>
      </c>
      <c r="P254" s="20" t="str">
        <v>R1011</v>
      </c>
      <c r="Q254" s="20" t="str">
        <f>VLOOKUP(A254,'Customer Names'!$A$1:E2588,5,FALSE)</f>
        <v>Carrie</v>
      </c>
    </row>
    <row r="255" spans="1:17" x14ac:dyDescent="0.35">
      <c r="A255" s="20" t="s">
        <v>2117</v>
      </c>
      <c r="B255" s="20" cm="1">
        <f t="array" ref="B255:I255">VLOOKUP(A255,'Medical Examinations'!A254:J2589,{2,3,4,5,6,7,8,9},FALSE)</f>
        <v>51.18</v>
      </c>
      <c r="C255" s="20" t="str">
        <v>Obesity</v>
      </c>
      <c r="D255" s="20">
        <v>4.5599999999999996</v>
      </c>
      <c r="E255" s="20" t="str">
        <v>Normal</v>
      </c>
      <c r="F255" s="20" t="str">
        <v>Yes</v>
      </c>
      <c r="G255" s="20" t="str">
        <v>yes</v>
      </c>
      <c r="H255" s="20" t="str">
        <v>No</v>
      </c>
      <c r="I255" s="20">
        <v>2</v>
      </c>
      <c r="J255" s="20" t="s">
        <v>2381</v>
      </c>
      <c r="K255" s="21" cm="1">
        <f t="array" ref="K255:P255">VLOOKUP(A255,'Hospitalisation Details'!$A$1:K2597,{5,6,8,9,10,11},FALSE)</f>
        <v>36825</v>
      </c>
      <c r="L255" s="21" t="str">
        <v>22Years</v>
      </c>
      <c r="M255" s="22">
        <v>33829.39</v>
      </c>
      <c r="N255" s="20" t="str">
        <v>tier - 2</v>
      </c>
      <c r="O255" s="20" t="str">
        <v>tier - 3</v>
      </c>
      <c r="P255" s="20" t="str">
        <v>R1011</v>
      </c>
      <c r="Q255" s="20" t="str">
        <f>VLOOKUP(A255,'Customer Names'!$A$1:E2589,5,FALSE)</f>
        <v>Alex</v>
      </c>
    </row>
    <row r="256" spans="1:17" x14ac:dyDescent="0.35">
      <c r="A256" s="20" t="s">
        <v>2116</v>
      </c>
      <c r="B256" s="20" cm="1">
        <f t="array" ref="B256:I256">VLOOKUP(A256,'Medical Examinations'!A255:J2590,{2,3,4,5,6,7,8,9},FALSE)</f>
        <v>22.18</v>
      </c>
      <c r="C256" s="20" t="str">
        <v>Normal Weight</v>
      </c>
      <c r="D256" s="20">
        <v>9.9</v>
      </c>
      <c r="E256" s="20" t="str">
        <v>Diabetes</v>
      </c>
      <c r="F256" s="20" t="str">
        <v>No</v>
      </c>
      <c r="G256" s="20" t="str">
        <v>No</v>
      </c>
      <c r="H256" s="20" t="str">
        <v>No</v>
      </c>
      <c r="I256" s="20">
        <v>0</v>
      </c>
      <c r="J256" s="20" t="s">
        <v>2381</v>
      </c>
      <c r="K256" s="21" cm="1">
        <f t="array" ref="K256:P256">VLOOKUP(A256,'Hospitalisation Details'!$A$1:K2598,{5,6,8,9,10,11},FALSE)</f>
        <v>22991</v>
      </c>
      <c r="L256" s="21" t="str">
        <v>60Years</v>
      </c>
      <c r="M256" s="22">
        <v>33753.32</v>
      </c>
      <c r="N256" s="20" t="str">
        <v>tier - 1</v>
      </c>
      <c r="O256" s="20" t="str">
        <v>tier - 3</v>
      </c>
      <c r="P256" s="20" t="str">
        <v>R1011</v>
      </c>
      <c r="Q256" s="20" t="str">
        <f>VLOOKUP(A256,'Customer Names'!$A$1:E2590,5,FALSE)</f>
        <v>Zach S</v>
      </c>
    </row>
    <row r="257" spans="1:17" x14ac:dyDescent="0.35">
      <c r="A257" s="20" t="s">
        <v>2115</v>
      </c>
      <c r="B257" s="20" cm="1">
        <f t="array" ref="B257:I257">VLOOKUP(A257,'Medical Examinations'!A256:J2591,{2,3,4,5,6,7,8,9},FALSE)</f>
        <v>31.92</v>
      </c>
      <c r="C257" s="20" t="str">
        <v>Obesity</v>
      </c>
      <c r="D257" s="20">
        <v>5.1100000000000003</v>
      </c>
      <c r="E257" s="20" t="str">
        <v>Normal</v>
      </c>
      <c r="F257" s="20" t="str">
        <v>No</v>
      </c>
      <c r="G257" s="20" t="str">
        <v>No</v>
      </c>
      <c r="H257" s="20" t="str">
        <v>Yes</v>
      </c>
      <c r="I257" s="20">
        <v>1</v>
      </c>
      <c r="J257" s="20" t="s">
        <v>2381</v>
      </c>
      <c r="K257" s="21" cm="1">
        <f t="array" ref="K257:P257">VLOOKUP(A257,'Hospitalisation Details'!$A$1:K2599,{5,6,8,9,10,11},FALSE)</f>
        <v>37876</v>
      </c>
      <c r="L257" s="21" t="str">
        <v>19Years</v>
      </c>
      <c r="M257" s="22">
        <v>33750.29</v>
      </c>
      <c r="N257" s="20" t="str">
        <v>tier - 1</v>
      </c>
      <c r="O257" s="20" t="str">
        <v>tier - 3</v>
      </c>
      <c r="P257" s="20" t="str">
        <v>R1012</v>
      </c>
      <c r="Q257" s="20" t="str">
        <f>VLOOKUP(A257,'Customer Names'!$A$1:E2591,5,FALSE)</f>
        <v>Alan</v>
      </c>
    </row>
    <row r="258" spans="1:17" x14ac:dyDescent="0.35">
      <c r="A258" s="20" t="s">
        <v>2114</v>
      </c>
      <c r="B258" s="20" cm="1">
        <f t="array" ref="B258:I258">VLOOKUP(A258,'Medical Examinations'!A257:J2592,{2,3,4,5,6,7,8,9},FALSE)</f>
        <v>31.73</v>
      </c>
      <c r="C258" s="20" t="str">
        <v>Obesity</v>
      </c>
      <c r="D258" s="20">
        <v>5.73</v>
      </c>
      <c r="E258" s="20" t="str">
        <v>Prediabetes</v>
      </c>
      <c r="F258" s="20" t="str">
        <v>No</v>
      </c>
      <c r="G258" s="20" t="str">
        <v>yes</v>
      </c>
      <c r="H258" s="20" t="str">
        <v>No</v>
      </c>
      <c r="I258" s="20">
        <v>1</v>
      </c>
      <c r="J258" s="20" t="s">
        <v>2381</v>
      </c>
      <c r="K258" s="21" cm="1">
        <f t="array" ref="K258:P258">VLOOKUP(A258,'Hospitalisation Details'!$A$1:K2600,{5,6,8,9,10,11},FALSE)</f>
        <v>38292</v>
      </c>
      <c r="L258" s="21" t="str">
        <v>18Years</v>
      </c>
      <c r="M258" s="22">
        <v>33732.69</v>
      </c>
      <c r="N258" s="20" t="str">
        <v>tier - 1</v>
      </c>
      <c r="O258" s="20" t="str">
        <v>tier - 1</v>
      </c>
      <c r="P258" s="20" t="str">
        <v>R1017</v>
      </c>
      <c r="Q258" s="20" t="str">
        <f>VLOOKUP(A258,'Customer Names'!$A$1:E2592,5,FALSE)</f>
        <v>Nate</v>
      </c>
    </row>
    <row r="259" spans="1:17" x14ac:dyDescent="0.35">
      <c r="A259" s="20" t="s">
        <v>2113</v>
      </c>
      <c r="B259" s="20" cm="1">
        <f t="array" ref="B259:I259">VLOOKUP(A259,'Medical Examinations'!A258:J2593,{2,3,4,5,6,7,8,9},FALSE)</f>
        <v>45.52</v>
      </c>
      <c r="C259" s="20" t="str">
        <v>Obesity</v>
      </c>
      <c r="D259" s="20">
        <v>6.04</v>
      </c>
      <c r="E259" s="20" t="str">
        <v>Prediabetes</v>
      </c>
      <c r="F259" s="20" t="str">
        <v>No</v>
      </c>
      <c r="G259" s="20" t="str">
        <v>No</v>
      </c>
      <c r="H259" s="20" t="str">
        <v>Yes</v>
      </c>
      <c r="I259" s="20">
        <v>1</v>
      </c>
      <c r="J259" s="20" t="s">
        <v>2381</v>
      </c>
      <c r="K259" s="21" cm="1">
        <f t="array" ref="K259:P259">VLOOKUP(A259,'Hospitalisation Details'!$A$1:K2601,{5,6,8,9,10,11},FALSE)</f>
        <v>34301</v>
      </c>
      <c r="L259" s="21" t="str">
        <v>29Years</v>
      </c>
      <c r="M259" s="22">
        <v>33707.550000000003</v>
      </c>
      <c r="N259" s="20" t="str">
        <v>tier - 2</v>
      </c>
      <c r="O259" s="20" t="str">
        <v>tier - 2</v>
      </c>
      <c r="P259" s="20" t="str">
        <v>R1011</v>
      </c>
      <c r="Q259" s="20" t="str">
        <f>VLOOKUP(A259,'Customer Names'!$A$1:E2593,5,FALSE)</f>
        <v xml:space="preserve">Jesse G </v>
      </c>
    </row>
    <row r="260" spans="1:17" x14ac:dyDescent="0.35">
      <c r="A260" s="20" t="s">
        <v>2112</v>
      </c>
      <c r="B260" s="20" cm="1">
        <f t="array" ref="B260:I260">VLOOKUP(A260,'Medical Examinations'!A259:J2594,{2,3,4,5,6,7,8,9},FALSE)</f>
        <v>52.81</v>
      </c>
      <c r="C260" s="20" t="str">
        <v>Obesity</v>
      </c>
      <c r="D260" s="20">
        <v>5.19</v>
      </c>
      <c r="E260" s="20" t="str">
        <v>Normal</v>
      </c>
      <c r="F260" s="20" t="str">
        <v>No</v>
      </c>
      <c r="G260" s="20" t="str">
        <v>No</v>
      </c>
      <c r="H260" s="20" t="str">
        <v>Yes</v>
      </c>
      <c r="I260" s="20">
        <v>1</v>
      </c>
      <c r="J260" s="20" t="s">
        <v>2381</v>
      </c>
      <c r="K260" s="21" cm="1">
        <f t="array" ref="K260:P260">VLOOKUP(A260,'Hospitalisation Details'!$A$1:K2602,{5,6,8,9,10,11},FALSE)</f>
        <v>37873</v>
      </c>
      <c r="L260" s="21" t="str">
        <v>19Years</v>
      </c>
      <c r="M260" s="22">
        <v>33611.71</v>
      </c>
      <c r="N260" s="20" t="str">
        <v>tier - 1</v>
      </c>
      <c r="O260" s="20" t="str">
        <v>tier - 2</v>
      </c>
      <c r="P260" s="20" t="str">
        <v>R1011</v>
      </c>
      <c r="Q260" s="20" t="str">
        <f>VLOOKUP(A260,'Customer Names'!$A$1:E2594,5,FALSE)</f>
        <v>Jason</v>
      </c>
    </row>
    <row r="261" spans="1:17" x14ac:dyDescent="0.35">
      <c r="A261" s="20" t="s">
        <v>2111</v>
      </c>
      <c r="B261" s="20" cm="1">
        <f t="array" ref="B261:I261">VLOOKUP(A261,'Medical Examinations'!A260:J2595,{2,3,4,5,6,7,8,9},FALSE)</f>
        <v>33.58</v>
      </c>
      <c r="C261" s="20" t="str">
        <v>Obesity</v>
      </c>
      <c r="D261" s="20">
        <v>5.56</v>
      </c>
      <c r="E261" s="20" t="str">
        <v>Normal</v>
      </c>
      <c r="F261" s="20" t="str">
        <v>No</v>
      </c>
      <c r="G261" s="20" t="str">
        <v>No</v>
      </c>
      <c r="H261" s="20" t="str">
        <v>No</v>
      </c>
      <c r="I261" s="20">
        <v>1</v>
      </c>
      <c r="J261" s="20" t="s">
        <v>2381</v>
      </c>
      <c r="K261" s="21" cm="1">
        <f t="array" ref="K261:P261">VLOOKUP(A261,'Hospitalisation Details'!$A$1:K2603,{5,6,8,9,10,11},FALSE)</f>
        <v>30885</v>
      </c>
      <c r="L261" s="21" t="str">
        <v>38Years</v>
      </c>
      <c r="M261" s="22">
        <v>33527.1</v>
      </c>
      <c r="N261" s="20" t="str">
        <v>tier - 2</v>
      </c>
      <c r="O261" s="20" t="str">
        <v>tier - 3</v>
      </c>
      <c r="P261" s="20" t="str">
        <v>R1011</v>
      </c>
      <c r="Q261" s="20" t="str">
        <f>VLOOKUP(A261,'Customer Names'!$A$1:E2595,5,FALSE)</f>
        <v xml:space="preserve">Megan A </v>
      </c>
    </row>
    <row r="262" spans="1:17" x14ac:dyDescent="0.35">
      <c r="A262" s="20" t="s">
        <v>2110</v>
      </c>
      <c r="B262" s="20" cm="1">
        <f t="array" ref="B262:I262">VLOOKUP(A262,'Medical Examinations'!A261:J2596,{2,3,4,5,6,7,8,9},FALSE)</f>
        <v>30.684999999999999</v>
      </c>
      <c r="C262" s="20" t="str">
        <v>Obesity</v>
      </c>
      <c r="D262" s="20">
        <v>8.23</v>
      </c>
      <c r="E262" s="20" t="str">
        <v>Diabetes</v>
      </c>
      <c r="F262" s="20" t="str">
        <v>No</v>
      </c>
      <c r="G262" s="20" t="str">
        <v>No</v>
      </c>
      <c r="H262" s="20" t="str">
        <v>No</v>
      </c>
      <c r="I262" s="20">
        <v>0</v>
      </c>
      <c r="J262" s="20" t="s">
        <v>2381</v>
      </c>
      <c r="K262" s="21" cm="1">
        <f t="array" ref="K262:P262">VLOOKUP(A262,'Hospitalisation Details'!$A$1:K2604,{5,6,8,9,10,11},FALSE)</f>
        <v>37493</v>
      </c>
      <c r="L262" s="21" t="str">
        <v>20Years</v>
      </c>
      <c r="M262" s="22">
        <v>33475.82</v>
      </c>
      <c r="N262" s="20" t="str">
        <v>tier - 1</v>
      </c>
      <c r="O262" s="20" t="str">
        <v>tier - 1</v>
      </c>
      <c r="P262" s="20" t="str">
        <v>R1018</v>
      </c>
      <c r="Q262" s="20" t="str">
        <f>VLOOKUP(A262,'Customer Names'!$A$1:E2596,5,FALSE)</f>
        <v>Luke M</v>
      </c>
    </row>
    <row r="263" spans="1:17" x14ac:dyDescent="0.35">
      <c r="A263" s="20" t="s">
        <v>2109</v>
      </c>
      <c r="B263" s="20" cm="1">
        <f t="array" ref="B263:I263">VLOOKUP(A263,'Medical Examinations'!A262:J2597,{2,3,4,5,6,7,8,9},FALSE)</f>
        <v>37.524999999999999</v>
      </c>
      <c r="C263" s="20" t="str">
        <v>Obesity</v>
      </c>
      <c r="D263" s="20">
        <v>9.0299999999999994</v>
      </c>
      <c r="E263" s="20" t="str">
        <v>Diabetes</v>
      </c>
      <c r="F263" s="20" t="str">
        <v>Yes</v>
      </c>
      <c r="G263" s="20" t="str">
        <v>No</v>
      </c>
      <c r="H263" s="20" t="str">
        <v>No</v>
      </c>
      <c r="I263" s="20">
        <v>2</v>
      </c>
      <c r="J263" s="20" t="s">
        <v>2379</v>
      </c>
      <c r="K263" s="21" cm="1">
        <f t="array" ref="K263:P263">VLOOKUP(A263,'Hospitalisation Details'!$A$1:K2605,{5,6,8,9,10,11},FALSE)</f>
        <v>25737</v>
      </c>
      <c r="L263" s="21" t="str">
        <v>52Years</v>
      </c>
      <c r="M263" s="22">
        <v>33471.97</v>
      </c>
      <c r="N263" s="20" t="str">
        <v>tier - 2</v>
      </c>
      <c r="O263" s="20" t="str">
        <v>tier - 2</v>
      </c>
      <c r="P263" s="20" t="str">
        <v>R1012</v>
      </c>
      <c r="Q263" s="20" t="str">
        <f>VLOOKUP(A263,'Customer Names'!$A$1:E2597,5,FALSE)</f>
        <v>Jacy D</v>
      </c>
    </row>
    <row r="264" spans="1:17" x14ac:dyDescent="0.35">
      <c r="A264" s="20" t="s">
        <v>2108</v>
      </c>
      <c r="B264" s="20" cm="1">
        <f t="array" ref="B264:I264">VLOOKUP(A264,'Medical Examinations'!A263:J2598,{2,3,4,5,6,7,8,9},FALSE)</f>
        <v>34.5</v>
      </c>
      <c r="C264" s="20" t="str">
        <v>Obesity</v>
      </c>
      <c r="D264" s="20">
        <v>4.07</v>
      </c>
      <c r="E264" s="20" t="str">
        <v>Normal</v>
      </c>
      <c r="F264" s="20" t="str">
        <v>Yes</v>
      </c>
      <c r="G264" s="20" t="str">
        <v>No</v>
      </c>
      <c r="H264" s="20" t="str">
        <v>No</v>
      </c>
      <c r="I264" s="20">
        <v>0</v>
      </c>
      <c r="J264" s="20" t="s">
        <v>2381</v>
      </c>
      <c r="K264" s="21" cm="1">
        <f t="array" ref="K264:P264">VLOOKUP(A264,'Hospitalisation Details'!$A$1:K2606,{5,6,8,9,10,11},FALSE)</f>
        <v>31388</v>
      </c>
      <c r="L264" s="21" t="str">
        <v>37Years</v>
      </c>
      <c r="M264" s="22">
        <v>33450.99</v>
      </c>
      <c r="N264" s="20" t="str">
        <v>tier - 2</v>
      </c>
      <c r="O264" s="20" t="str">
        <v>tier - 2</v>
      </c>
      <c r="P264" s="20" t="str">
        <v>R1011</v>
      </c>
      <c r="Q264" s="20" t="str">
        <f>VLOOKUP(A264,'Customer Names'!$A$1:E2598,5,FALSE)</f>
        <v xml:space="preserve">Simon G </v>
      </c>
    </row>
    <row r="265" spans="1:17" x14ac:dyDescent="0.35">
      <c r="A265" s="20" t="s">
        <v>2107</v>
      </c>
      <c r="B265" s="20" cm="1">
        <f t="array" ref="B265:I265">VLOOKUP(A265,'Medical Examinations'!A264:J2599,{2,3,4,5,6,7,8,9},FALSE)</f>
        <v>28.16</v>
      </c>
      <c r="C265" s="20" t="str">
        <v>Overweight</v>
      </c>
      <c r="D265" s="20">
        <v>5.77</v>
      </c>
      <c r="E265" s="20" t="str">
        <v>Prediabetes</v>
      </c>
      <c r="F265" s="20" t="str">
        <v>No</v>
      </c>
      <c r="G265" s="20" t="str">
        <v>No</v>
      </c>
      <c r="H265" s="20" t="str">
        <v>No</v>
      </c>
      <c r="I265" s="20">
        <v>2</v>
      </c>
      <c r="J265" s="20" t="s">
        <v>2381</v>
      </c>
      <c r="K265" s="21" cm="1">
        <f t="array" ref="K265:P265">VLOOKUP(A265,'Hospitalisation Details'!$A$1:K2607,{5,6,8,9,10,11},FALSE)</f>
        <v>26547</v>
      </c>
      <c r="L265" s="21" t="str">
        <v>50Years</v>
      </c>
      <c r="M265" s="22">
        <v>33344.449999999997</v>
      </c>
      <c r="N265" s="20" t="str">
        <v>tier - 2</v>
      </c>
      <c r="O265" s="20" t="str">
        <v>tier - 3</v>
      </c>
      <c r="P265" s="20" t="str">
        <v>R1011</v>
      </c>
      <c r="Q265" s="20" t="str">
        <f>VLOOKUP(A265,'Customer Names'!$A$1:E2599,5,FALSE)</f>
        <v xml:space="preserve">Ainsley E </v>
      </c>
    </row>
    <row r="266" spans="1:17" x14ac:dyDescent="0.35">
      <c r="A266" s="20" t="s">
        <v>2106</v>
      </c>
      <c r="B266" s="20" cm="1">
        <f t="array" ref="B266:I266">VLOOKUP(A266,'Medical Examinations'!A265:J2600,{2,3,4,5,6,7,8,9},FALSE)</f>
        <v>30.02</v>
      </c>
      <c r="C266" s="20" t="str">
        <v>Obesity</v>
      </c>
      <c r="D266" s="20">
        <v>5.98</v>
      </c>
      <c r="E266" s="20" t="str">
        <v>Prediabetes</v>
      </c>
      <c r="F266" s="20" t="str">
        <v>No</v>
      </c>
      <c r="G266" s="20" t="str">
        <v>No</v>
      </c>
      <c r="H266" s="20" t="str">
        <v>Yes</v>
      </c>
      <c r="I266" s="20">
        <v>1</v>
      </c>
      <c r="J266" s="20" t="s">
        <v>2381</v>
      </c>
      <c r="K266" s="21" cm="1">
        <f t="array" ref="K266:P266">VLOOKUP(A266,'Hospitalisation Details'!$A$1:K2608,{5,6,8,9,10,11},FALSE)</f>
        <v>37953</v>
      </c>
      <c r="L266" s="21" t="str">
        <v>19Years</v>
      </c>
      <c r="M266" s="22">
        <v>33307.550000000003</v>
      </c>
      <c r="N266" s="20" t="str">
        <v>tier - 2</v>
      </c>
      <c r="O266" s="20" t="str">
        <v>tier - 3</v>
      </c>
      <c r="P266" s="20" t="str">
        <v>R1012</v>
      </c>
      <c r="Q266" s="20" t="str">
        <f>VLOOKUP(A266,'Customer Names'!$A$1:E2600,5,FALSE)</f>
        <v xml:space="preserve">Erica A </v>
      </c>
    </row>
    <row r="267" spans="1:17" x14ac:dyDescent="0.35">
      <c r="A267" s="20" t="s">
        <v>2105</v>
      </c>
      <c r="B267" s="20" cm="1">
        <f t="array" ref="B267:I267">VLOOKUP(A267,'Medical Examinations'!A266:J2601,{2,3,4,5,6,7,8,9},FALSE)</f>
        <v>37.82</v>
      </c>
      <c r="C267" s="20" t="str">
        <v>Obesity</v>
      </c>
      <c r="D267" s="20">
        <v>6.01</v>
      </c>
      <c r="E267" s="20" t="str">
        <v>Prediabetes</v>
      </c>
      <c r="F267" s="20" t="str">
        <v>No</v>
      </c>
      <c r="G267" s="20" t="str">
        <v>No</v>
      </c>
      <c r="H267" s="20" t="str">
        <v>No</v>
      </c>
      <c r="I267" s="20">
        <v>0</v>
      </c>
      <c r="J267" s="20" t="s">
        <v>2381</v>
      </c>
      <c r="K267" s="21" cm="1">
        <f t="array" ref="K267:P267">VLOOKUP(A267,'Hospitalisation Details'!$A$1:K2609,{5,6,8,9,10,11},FALSE)</f>
        <v>33158</v>
      </c>
      <c r="L267" s="21" t="str">
        <v>32Years</v>
      </c>
      <c r="M267" s="22">
        <v>33292.83</v>
      </c>
      <c r="N267" s="20" t="str">
        <v>tier - 2</v>
      </c>
      <c r="O267" s="20" t="str">
        <v>tier - 1</v>
      </c>
      <c r="P267" s="20" t="str">
        <v>R1011</v>
      </c>
      <c r="Q267" s="20" t="str">
        <f>VLOOKUP(A267,'Customer Names'!$A$1:E2601,5,FALSE)</f>
        <v>Erik</v>
      </c>
    </row>
    <row r="268" spans="1:17" x14ac:dyDescent="0.35">
      <c r="A268" s="20" t="s">
        <v>2104</v>
      </c>
      <c r="B268" s="20" cm="1">
        <f t="array" ref="B268:I268">VLOOKUP(A268,'Medical Examinations'!A267:J2602,{2,3,4,5,6,7,8,9},FALSE)</f>
        <v>33.14</v>
      </c>
      <c r="C268" s="20" t="str">
        <v>Obesity</v>
      </c>
      <c r="D268" s="20">
        <v>5.67</v>
      </c>
      <c r="E268" s="20" t="str">
        <v>Normal</v>
      </c>
      <c r="F268" s="20" t="str">
        <v>Yes</v>
      </c>
      <c r="G268" s="20" t="str">
        <v>No</v>
      </c>
      <c r="H268" s="20" t="str">
        <v>No</v>
      </c>
      <c r="I268" s="20">
        <v>0</v>
      </c>
      <c r="J268" s="20" t="s">
        <v>2381</v>
      </c>
      <c r="K268" s="21" cm="1">
        <f t="array" ref="K268:P268">VLOOKUP(A268,'Hospitalisation Details'!$A$1:K2610,{5,6,8,9,10,11},FALSE)</f>
        <v>31243</v>
      </c>
      <c r="L268" s="21" t="str">
        <v>37Years</v>
      </c>
      <c r="M268" s="22">
        <v>33121</v>
      </c>
      <c r="N268" s="20" t="str">
        <v>tier - 2</v>
      </c>
      <c r="O268" s="20" t="str">
        <v>tier - 1</v>
      </c>
      <c r="P268" s="20" t="str">
        <v>R1011</v>
      </c>
      <c r="Q268" s="20" t="str">
        <f>VLOOKUP(A268,'Customer Names'!$A$1:E2602,5,FALSE)</f>
        <v xml:space="preserve">Erin C </v>
      </c>
    </row>
    <row r="269" spans="1:17" x14ac:dyDescent="0.35">
      <c r="A269" s="20" t="s">
        <v>2103</v>
      </c>
      <c r="B269" s="20" cm="1">
        <f t="array" ref="B269:I269">VLOOKUP(A269,'Medical Examinations'!A268:J2603,{2,3,4,5,6,7,8,9},FALSE)</f>
        <v>25.14</v>
      </c>
      <c r="C269" s="20" t="str">
        <v>Overweight</v>
      </c>
      <c r="D269" s="20">
        <v>6.02</v>
      </c>
      <c r="E269" s="20" t="str">
        <v>Prediabetes</v>
      </c>
      <c r="F269" s="20" t="str">
        <v>Yes</v>
      </c>
      <c r="G269" s="20" t="str">
        <v>No</v>
      </c>
      <c r="H269" s="20" t="str">
        <v>Yes</v>
      </c>
      <c r="I269" s="20">
        <v>1</v>
      </c>
      <c r="J269" s="20" t="s">
        <v>2381</v>
      </c>
      <c r="K269" s="21" cm="1">
        <f t="array" ref="K269:P269">VLOOKUP(A269,'Hospitalisation Details'!$A$1:K2611,{5,6,8,9,10,11},FALSE)</f>
        <v>25506</v>
      </c>
      <c r="L269" s="21" t="str">
        <v>53Years</v>
      </c>
      <c r="M269" s="22">
        <v>33090.660000000003</v>
      </c>
      <c r="N269" s="20" t="str">
        <v>tier - 2</v>
      </c>
      <c r="O269" s="20" t="str">
        <v>tier - 2</v>
      </c>
      <c r="P269" s="20" t="str">
        <v>R1011</v>
      </c>
      <c r="Q269" s="20" t="str">
        <f>VLOOKUP(A269,'Customer Names'!$A$1:E2603,5,FALSE)</f>
        <v>Adrienne</v>
      </c>
    </row>
    <row r="270" spans="1:17" x14ac:dyDescent="0.35">
      <c r="A270" s="20" t="s">
        <v>2102</v>
      </c>
      <c r="B270" s="20" cm="1">
        <f t="array" ref="B270:I270">VLOOKUP(A270,'Medical Examinations'!A269:J2604,{2,3,4,5,6,7,8,9},FALSE)</f>
        <v>20.18</v>
      </c>
      <c r="C270" s="20" t="str">
        <v>Normal Weight</v>
      </c>
      <c r="D270" s="20">
        <v>11.19</v>
      </c>
      <c r="E270" s="20" t="str">
        <v>Diabetes</v>
      </c>
      <c r="F270" s="20" t="str">
        <v>No</v>
      </c>
      <c r="G270" s="20" t="str">
        <v>No</v>
      </c>
      <c r="H270" s="20" t="str">
        <v>No</v>
      </c>
      <c r="I270" s="20">
        <v>0</v>
      </c>
      <c r="J270" s="20" t="s">
        <v>2381</v>
      </c>
      <c r="K270" s="21" cm="1">
        <f t="array" ref="K270:P270">VLOOKUP(A270,'Hospitalisation Details'!$A$1:K2612,{5,6,8,9,10,11},FALSE)</f>
        <v>22828</v>
      </c>
      <c r="L270" s="21" t="str">
        <v>60Years</v>
      </c>
      <c r="M270" s="22">
        <v>33074.94</v>
      </c>
      <c r="N270" s="20" t="str">
        <v>tier - 1</v>
      </c>
      <c r="O270" s="20" t="str">
        <v>tier - 2</v>
      </c>
      <c r="P270" s="20" t="str">
        <v>R1011</v>
      </c>
      <c r="Q270" s="20" t="str">
        <f>VLOOKUP(A270,'Customer Names'!$A$1:E2604,5,FALSE)</f>
        <v>Adam</v>
      </c>
    </row>
    <row r="271" spans="1:17" x14ac:dyDescent="0.35">
      <c r="A271" s="20" t="s">
        <v>2101</v>
      </c>
      <c r="B271" s="20" cm="1">
        <f t="array" ref="B271:I271">VLOOKUP(A271,'Medical Examinations'!A270:J2605,{2,3,4,5,6,7,8,9},FALSE)</f>
        <v>44.36</v>
      </c>
      <c r="C271" s="20" t="str">
        <v>Obesity</v>
      </c>
      <c r="D271" s="20">
        <v>5.1100000000000003</v>
      </c>
      <c r="E271" s="20" t="str">
        <v>Normal</v>
      </c>
      <c r="F271" s="20" t="str">
        <v>No</v>
      </c>
      <c r="G271" s="20" t="str">
        <v>No</v>
      </c>
      <c r="H271" s="20" t="str">
        <v>No</v>
      </c>
      <c r="I271" s="20">
        <v>0</v>
      </c>
      <c r="J271" s="20" t="s">
        <v>2381</v>
      </c>
      <c r="K271" s="21" cm="1">
        <f t="array" ref="K271:P271">VLOOKUP(A271,'Hospitalisation Details'!$A$1:K2613,{5,6,8,9,10,11},FALSE)</f>
        <v>34543</v>
      </c>
      <c r="L271" s="21" t="str">
        <v>28Years</v>
      </c>
      <c r="M271" s="22">
        <v>33057.230000000003</v>
      </c>
      <c r="N271" s="20" t="str">
        <v>tier - 1</v>
      </c>
      <c r="O271" s="20" t="str">
        <v>tier - 2</v>
      </c>
      <c r="P271" s="20" t="str">
        <v>R1011</v>
      </c>
      <c r="Q271" s="20" t="str">
        <f>VLOOKUP(A271,'Customer Names'!$A$1:E2605,5,FALSE)</f>
        <v>Yutaka</v>
      </c>
    </row>
    <row r="272" spans="1:17" x14ac:dyDescent="0.35">
      <c r="A272" s="20" t="s">
        <v>2100</v>
      </c>
      <c r="B272" s="20" cm="1">
        <f t="array" ref="B272:I272">VLOOKUP(A272,'Medical Examinations'!A271:J2606,{2,3,4,5,6,7,8,9},FALSE)</f>
        <v>23.82</v>
      </c>
      <c r="C272" s="20" t="str">
        <v>Normal Weight</v>
      </c>
      <c r="D272" s="20">
        <v>10.85</v>
      </c>
      <c r="E272" s="20" t="str">
        <v>Diabetes</v>
      </c>
      <c r="F272" s="20" t="str">
        <v>Yes</v>
      </c>
      <c r="G272" s="20" t="str">
        <v>No</v>
      </c>
      <c r="H272" s="20" t="str">
        <v>No</v>
      </c>
      <c r="I272" s="20">
        <v>0</v>
      </c>
      <c r="J272" s="20" t="s">
        <v>2381</v>
      </c>
      <c r="K272" s="21" cm="1">
        <f t="array" ref="K272:P272">VLOOKUP(A272,'Hospitalisation Details'!$A$1:K2614,{5,6,8,9,10,11},FALSE)</f>
        <v>24663</v>
      </c>
      <c r="L272" s="21" t="str">
        <v>55Years</v>
      </c>
      <c r="M272" s="22">
        <v>33025.32</v>
      </c>
      <c r="N272" s="20" t="str">
        <v>tier - 2</v>
      </c>
      <c r="O272" s="20" t="str">
        <v>tier - 3</v>
      </c>
      <c r="P272" s="20" t="str">
        <v>R1011</v>
      </c>
      <c r="Q272" s="20" t="str">
        <f>VLOOKUP(A272,'Customer Names'!$A$1:E2606,5,FALSE)</f>
        <v>Tyler M</v>
      </c>
    </row>
    <row r="273" spans="1:17" x14ac:dyDescent="0.35">
      <c r="A273" s="20" t="s">
        <v>2099</v>
      </c>
      <c r="B273" s="20" cm="1">
        <f t="array" ref="B273:I273">VLOOKUP(A273,'Medical Examinations'!A272:J2607,{2,3,4,5,6,7,8,9},FALSE)</f>
        <v>45</v>
      </c>
      <c r="C273" s="20" t="str">
        <v>Obesity</v>
      </c>
      <c r="D273" s="20">
        <v>5.24</v>
      </c>
      <c r="E273" s="20" t="str">
        <v>Normal</v>
      </c>
      <c r="F273" s="20" t="str">
        <v>Yes</v>
      </c>
      <c r="G273" s="20" t="str">
        <v>No</v>
      </c>
      <c r="H273" s="20" t="str">
        <v>No</v>
      </c>
      <c r="I273" s="20">
        <v>1</v>
      </c>
      <c r="J273" s="20" t="s">
        <v>2381</v>
      </c>
      <c r="K273" s="21" cm="1">
        <f t="array" ref="K273:P273">VLOOKUP(A273,'Hospitalisation Details'!$A$1:K2615,{5,6,8,9,10,11},FALSE)</f>
        <v>34888</v>
      </c>
      <c r="L273" s="21" t="str">
        <v>27Years</v>
      </c>
      <c r="M273" s="22">
        <v>33017.46</v>
      </c>
      <c r="N273" s="20" t="str">
        <v>tier - 1</v>
      </c>
      <c r="O273" s="20" t="str">
        <v>tier - 1</v>
      </c>
      <c r="P273" s="20" t="str">
        <v>R1011</v>
      </c>
      <c r="Q273" s="20" t="str">
        <f>VLOOKUP(A273,'Customer Names'!$A$1:E2607,5,FALSE)</f>
        <v>Stephen</v>
      </c>
    </row>
    <row r="274" spans="1:17" x14ac:dyDescent="0.35">
      <c r="A274" s="20" t="s">
        <v>2098</v>
      </c>
      <c r="B274" s="20" cm="1">
        <f t="array" ref="B274:I274">VLOOKUP(A274,'Medical Examinations'!A273:J2608,{2,3,4,5,6,7,8,9},FALSE)</f>
        <v>26.62</v>
      </c>
      <c r="C274" s="20" t="str">
        <v>Overweight</v>
      </c>
      <c r="D274" s="20">
        <v>10.08</v>
      </c>
      <c r="E274" s="20" t="str">
        <v>Diabetes</v>
      </c>
      <c r="F274" s="20" t="str">
        <v>No</v>
      </c>
      <c r="G274" s="20" t="str">
        <v>No</v>
      </c>
      <c r="H274" s="20" t="str">
        <v>No</v>
      </c>
      <c r="I274" s="20">
        <v>0</v>
      </c>
      <c r="J274" s="20" t="s">
        <v>2381</v>
      </c>
      <c r="K274" s="21" cm="1">
        <f t="array" ref="K274:P274">VLOOKUP(A274,'Hospitalisation Details'!$A$1:K2616,{5,6,8,9,10,11},FALSE)</f>
        <v>26169</v>
      </c>
      <c r="L274" s="21" t="str">
        <v>51Years</v>
      </c>
      <c r="M274" s="22">
        <v>32947.629999999997</v>
      </c>
      <c r="N274" s="20" t="str">
        <v>tier - 2</v>
      </c>
      <c r="O274" s="20" t="str">
        <v>tier - 1</v>
      </c>
      <c r="P274" s="20" t="str">
        <v>R1011</v>
      </c>
      <c r="Q274" s="20" t="str">
        <f>VLOOKUP(A274,'Customer Names'!$A$1:E2608,5,FALSE)</f>
        <v xml:space="preserve">Andrew B </v>
      </c>
    </row>
    <row r="275" spans="1:17" x14ac:dyDescent="0.35">
      <c r="A275" s="20" t="s">
        <v>2097</v>
      </c>
      <c r="B275" s="20" cm="1">
        <f t="array" ref="B275:I275">VLOOKUP(A275,'Medical Examinations'!A274:J2609,{2,3,4,5,6,7,8,9},FALSE)</f>
        <v>32.67</v>
      </c>
      <c r="C275" s="20" t="str">
        <v>Obesity</v>
      </c>
      <c r="D275" s="20">
        <v>10.97</v>
      </c>
      <c r="E275" s="20" t="str">
        <v>Diabetes</v>
      </c>
      <c r="F275" s="20" t="str">
        <v>Yes</v>
      </c>
      <c r="G275" s="20" t="str">
        <v>No</v>
      </c>
      <c r="H275" s="20" t="str">
        <v>No</v>
      </c>
      <c r="I275" s="20">
        <v>0</v>
      </c>
      <c r="J275" s="20" t="s">
        <v>2381</v>
      </c>
      <c r="K275" s="21" cm="1">
        <f t="array" ref="K275:P275">VLOOKUP(A275,'Hospitalisation Details'!$A$1:K2617,{5,6,8,9,10,11},FALSE)</f>
        <v>29907</v>
      </c>
      <c r="L275" s="21" t="str">
        <v>41Years</v>
      </c>
      <c r="M275" s="22">
        <v>32906.69</v>
      </c>
      <c r="N275" s="20" t="str">
        <v>tier - 2</v>
      </c>
      <c r="O275" s="20" t="str">
        <v>tier - 3</v>
      </c>
      <c r="P275" s="20" t="str">
        <v>R1011</v>
      </c>
      <c r="Q275" s="20" t="str">
        <f>VLOOKUP(A275,'Customer Names'!$A$1:E2609,5,FALSE)</f>
        <v>James</v>
      </c>
    </row>
    <row r="276" spans="1:17" x14ac:dyDescent="0.35">
      <c r="A276" s="20" t="s">
        <v>2096</v>
      </c>
      <c r="B276" s="20" cm="1">
        <f t="array" ref="B276:I276">VLOOKUP(A276,'Medical Examinations'!A275:J2610,{2,3,4,5,6,7,8,9},FALSE)</f>
        <v>44.44</v>
      </c>
      <c r="C276" s="20" t="str">
        <v>Obesity</v>
      </c>
      <c r="D276" s="20">
        <v>4.9000000000000004</v>
      </c>
      <c r="E276" s="20" t="str">
        <v>Normal</v>
      </c>
      <c r="F276" s="20" t="str">
        <v>Yes</v>
      </c>
      <c r="G276" s="20" t="str">
        <v>No</v>
      </c>
      <c r="H276" s="20" t="str">
        <v>No</v>
      </c>
      <c r="I276" s="20">
        <v>1</v>
      </c>
      <c r="J276" s="20" t="s">
        <v>2381</v>
      </c>
      <c r="K276" s="21" cm="1">
        <f t="array" ref="K276:P276">VLOOKUP(A276,'Hospitalisation Details'!$A$1:K2618,{5,6,8,9,10,11},FALSE)</f>
        <v>35037</v>
      </c>
      <c r="L276" s="21" t="str">
        <v>27Years</v>
      </c>
      <c r="M276" s="22">
        <v>32827.51</v>
      </c>
      <c r="N276" s="20" t="str">
        <v>tier - 1</v>
      </c>
      <c r="O276" s="20" t="str">
        <v>tier - 2</v>
      </c>
      <c r="P276" s="20" t="str">
        <v>R1011</v>
      </c>
      <c r="Q276" s="20" t="str">
        <f>VLOOKUP(A276,'Customer Names'!$A$1:E2610,5,FALSE)</f>
        <v xml:space="preserve">Shawn P </v>
      </c>
    </row>
    <row r="277" spans="1:17" x14ac:dyDescent="0.35">
      <c r="A277" s="20" t="s">
        <v>2095</v>
      </c>
      <c r="B277" s="20" cm="1">
        <f t="array" ref="B277:I277">VLOOKUP(A277,'Medical Examinations'!A276:J2611,{2,3,4,5,6,7,8,9},FALSE)</f>
        <v>28.31</v>
      </c>
      <c r="C277" s="20" t="str">
        <v>Overweight</v>
      </c>
      <c r="D277" s="20">
        <v>5.33</v>
      </c>
      <c r="E277" s="20" t="str">
        <v>Normal</v>
      </c>
      <c r="F277" s="20" t="str">
        <v>No</v>
      </c>
      <c r="G277" s="20" t="str">
        <v>No</v>
      </c>
      <c r="H277" s="20" t="str">
        <v>No</v>
      </c>
      <c r="I277" s="20">
        <v>0</v>
      </c>
      <c r="J277" s="20" t="s">
        <v>2381</v>
      </c>
      <c r="K277" s="21" cm="1">
        <f t="array" ref="K277:P277">VLOOKUP(A277,'Hospitalisation Details'!$A$1:K2619,{5,6,8,9,10,11},FALSE)</f>
        <v>29567</v>
      </c>
      <c r="L277" s="21" t="str">
        <v>42Years</v>
      </c>
      <c r="M277" s="22">
        <v>32787.46</v>
      </c>
      <c r="N277" s="20" t="str">
        <v>tier - 1</v>
      </c>
      <c r="O277" s="20" t="str">
        <v>tier - 3</v>
      </c>
      <c r="P277" s="20" t="str">
        <v>R1012</v>
      </c>
      <c r="Q277" s="20" t="str">
        <f>VLOOKUP(A277,'Customer Names'!$A$1:E2611,5,FALSE)</f>
        <v>Matt</v>
      </c>
    </row>
    <row r="278" spans="1:17" x14ac:dyDescent="0.35">
      <c r="A278" s="20" t="s">
        <v>2094</v>
      </c>
      <c r="B278" s="20" cm="1">
        <f t="array" ref="B278:I278">VLOOKUP(A278,'Medical Examinations'!A277:J2612,{2,3,4,5,6,7,8,9},FALSE)</f>
        <v>25.05</v>
      </c>
      <c r="C278" s="20" t="str">
        <v>Overweight</v>
      </c>
      <c r="D278" s="20">
        <v>4.6100000000000003</v>
      </c>
      <c r="E278" s="20" t="str">
        <v>Normal</v>
      </c>
      <c r="F278" s="20" t="str">
        <v>No</v>
      </c>
      <c r="G278" s="20" t="str">
        <v>No</v>
      </c>
      <c r="H278" s="20" t="str">
        <v>No</v>
      </c>
      <c r="I278" s="20">
        <v>2</v>
      </c>
      <c r="J278" s="20" t="s">
        <v>2381</v>
      </c>
      <c r="K278" s="21" cm="1">
        <f t="array" ref="K278:P278">VLOOKUP(A278,'Hospitalisation Details'!$A$1:K2620,{5,6,8,9,10,11},FALSE)</f>
        <v>26610</v>
      </c>
      <c r="L278" s="21" t="str">
        <v>50Years</v>
      </c>
      <c r="M278" s="22">
        <v>32765.33</v>
      </c>
      <c r="N278" s="20" t="str">
        <v>tier - 2</v>
      </c>
      <c r="O278" s="20" t="str">
        <v>tier - 2</v>
      </c>
      <c r="P278" s="20" t="str">
        <v>R1012</v>
      </c>
      <c r="Q278" s="20" t="str">
        <f>VLOOKUP(A278,'Customer Names'!$A$1:E2612,5,FALSE)</f>
        <v>Nathaniel</v>
      </c>
    </row>
    <row r="279" spans="1:17" x14ac:dyDescent="0.35">
      <c r="A279" s="20" t="s">
        <v>2093</v>
      </c>
      <c r="B279" s="20" cm="1">
        <f t="array" ref="B279:I279">VLOOKUP(A279,'Medical Examinations'!A278:J2613,{2,3,4,5,6,7,8,9},FALSE)</f>
        <v>28.34</v>
      </c>
      <c r="C279" s="20" t="str">
        <v>Overweight</v>
      </c>
      <c r="D279" s="20">
        <v>8.18</v>
      </c>
      <c r="E279" s="20" t="str">
        <v>Diabetes</v>
      </c>
      <c r="F279" s="20" t="str">
        <v>No</v>
      </c>
      <c r="G279" s="20" t="str">
        <v>No</v>
      </c>
      <c r="H279" s="20" t="str">
        <v>No</v>
      </c>
      <c r="I279" s="20">
        <v>0</v>
      </c>
      <c r="J279" s="20" t="s">
        <v>2381</v>
      </c>
      <c r="K279" s="21" cm="1">
        <f t="array" ref="K279:P279">VLOOKUP(A279,'Hospitalisation Details'!$A$1:K2621,{5,6,8,9,10,11},FALSE)</f>
        <v>27369</v>
      </c>
      <c r="L279" s="21" t="str">
        <v>48Years</v>
      </c>
      <c r="M279" s="22">
        <v>32760.48</v>
      </c>
      <c r="N279" s="20" t="str">
        <v>tier - 1</v>
      </c>
      <c r="O279" s="20" t="str">
        <v>tier - 1</v>
      </c>
      <c r="P279" s="20" t="str">
        <v>R1011</v>
      </c>
      <c r="Q279" s="20" t="str">
        <f>VLOOKUP(A279,'Customer Names'!$A$1:E2613,5,FALSE)</f>
        <v xml:space="preserve">Kevin D </v>
      </c>
    </row>
    <row r="280" spans="1:17" x14ac:dyDescent="0.35">
      <c r="A280" s="20" t="s">
        <v>2092</v>
      </c>
      <c r="B280" s="20" cm="1">
        <f t="array" ref="B280:I280">VLOOKUP(A280,'Medical Examinations'!A279:J2614,{2,3,4,5,6,7,8,9},FALSE)</f>
        <v>17.765000000000001</v>
      </c>
      <c r="C280" s="20" t="str">
        <v>Underweight</v>
      </c>
      <c r="D280" s="20">
        <v>5.62</v>
      </c>
      <c r="E280" s="20" t="str">
        <v>Normal</v>
      </c>
      <c r="F280" s="20" t="str">
        <v>No</v>
      </c>
      <c r="G280" s="20" t="str">
        <v>No</v>
      </c>
      <c r="H280" s="20" t="str">
        <v>No</v>
      </c>
      <c r="I280" s="20">
        <v>0</v>
      </c>
      <c r="J280" s="20" t="s">
        <v>2381</v>
      </c>
      <c r="K280" s="21" cm="1">
        <f t="array" ref="K280:P280">VLOOKUP(A280,'Hospitalisation Details'!$A$1:K2622,{5,6,8,9,10,11},FALSE)</f>
        <v>33063</v>
      </c>
      <c r="L280" s="21" t="str">
        <v>32Years</v>
      </c>
      <c r="M280" s="22">
        <v>32734.19</v>
      </c>
      <c r="N280" s="20" t="str">
        <v>tier - 2</v>
      </c>
      <c r="O280" s="20" t="str">
        <v>tier - 1</v>
      </c>
      <c r="P280" s="20" t="str">
        <v>R1012</v>
      </c>
      <c r="Q280" s="20" t="str">
        <f>VLOOKUP(A280,'Customer Names'!$A$1:E2614,5,FALSE)</f>
        <v>Joan</v>
      </c>
    </row>
    <row r="281" spans="1:17" x14ac:dyDescent="0.35">
      <c r="A281" s="20" t="s">
        <v>2091</v>
      </c>
      <c r="B281" s="20" cm="1">
        <f t="array" ref="B281:I281">VLOOKUP(A281,'Medical Examinations'!A280:J2615,{2,3,4,5,6,7,8,9},FALSE)</f>
        <v>36.119999999999997</v>
      </c>
      <c r="C281" s="20" t="str">
        <v>Obesity</v>
      </c>
      <c r="D281" s="20">
        <v>5.82</v>
      </c>
      <c r="E281" s="20" t="str">
        <v>Prediabetes</v>
      </c>
      <c r="F281" s="20" t="str">
        <v>No</v>
      </c>
      <c r="G281" s="20" t="str">
        <v>No</v>
      </c>
      <c r="H281" s="20" t="str">
        <v>No</v>
      </c>
      <c r="I281" s="20">
        <v>0</v>
      </c>
      <c r="J281" s="20" t="s">
        <v>2381</v>
      </c>
      <c r="K281" s="21" cm="1">
        <f t="array" ref="K281:P281">VLOOKUP(A281,'Hospitalisation Details'!$A$1:K2623,{5,6,8,9,10,11},FALSE)</f>
        <v>33146</v>
      </c>
      <c r="L281" s="21" t="str">
        <v>32Years</v>
      </c>
      <c r="M281" s="22">
        <v>32716.2</v>
      </c>
      <c r="N281" s="20" t="str">
        <v>tier - 1</v>
      </c>
      <c r="O281" s="20" t="str">
        <v>tier - 2</v>
      </c>
      <c r="P281" s="20" t="str">
        <v>R1011</v>
      </c>
      <c r="Q281" s="20" t="str">
        <f>VLOOKUP(A281,'Customer Names'!$A$1:E2615,5,FALSE)</f>
        <v>Christopher A</v>
      </c>
    </row>
    <row r="282" spans="1:17" x14ac:dyDescent="0.35">
      <c r="A282" s="20" t="s">
        <v>2090</v>
      </c>
      <c r="B282" s="20" cm="1">
        <f t="array" ref="B282:I282">VLOOKUP(A282,'Medical Examinations'!A281:J2616,{2,3,4,5,6,7,8,9},FALSE)</f>
        <v>23.19</v>
      </c>
      <c r="C282" s="20" t="str">
        <v>Normal Weight</v>
      </c>
      <c r="D282" s="20">
        <v>7.66</v>
      </c>
      <c r="E282" s="20" t="str">
        <v>Diabetes</v>
      </c>
      <c r="F282" s="20" t="str">
        <v>No</v>
      </c>
      <c r="G282" s="20" t="str">
        <v>No</v>
      </c>
      <c r="H282" s="20" t="str">
        <v>No</v>
      </c>
      <c r="I282" s="20">
        <v>0</v>
      </c>
      <c r="J282" s="20" t="s">
        <v>2381</v>
      </c>
      <c r="K282" s="21" cm="1">
        <f t="array" ref="K282:P282">VLOOKUP(A282,'Hospitalisation Details'!$A$1:K2624,{5,6,8,9,10,11},FALSE)</f>
        <v>25143</v>
      </c>
      <c r="L282" s="21" t="str">
        <v>54Years</v>
      </c>
      <c r="M282" s="22">
        <v>32686.080000000002</v>
      </c>
      <c r="N282" s="20" t="str">
        <v>tier - 2</v>
      </c>
      <c r="O282" s="20" t="str">
        <v>tier - 3</v>
      </c>
      <c r="P282" s="20" t="str">
        <v>R1011</v>
      </c>
      <c r="Q282" s="20" t="str">
        <f>VLOOKUP(A282,'Customer Names'!$A$1:E2616,5,FALSE)</f>
        <v xml:space="preserve">Kacy L </v>
      </c>
    </row>
    <row r="283" spans="1:17" x14ac:dyDescent="0.35">
      <c r="A283" s="20" t="s">
        <v>2089</v>
      </c>
      <c r="B283" s="20" cm="1">
        <f t="array" ref="B283:I283">VLOOKUP(A283,'Medical Examinations'!A282:J2617,{2,3,4,5,6,7,8,9},FALSE)</f>
        <v>35.99</v>
      </c>
      <c r="C283" s="20" t="str">
        <v>Obesity</v>
      </c>
      <c r="D283" s="20">
        <v>4.2300000000000004</v>
      </c>
      <c r="E283" s="20" t="str">
        <v>Normal</v>
      </c>
      <c r="F283" s="20" t="str">
        <v>No</v>
      </c>
      <c r="G283" s="20" t="str">
        <v>No</v>
      </c>
      <c r="H283" s="20" t="str">
        <v>No</v>
      </c>
      <c r="I283" s="20">
        <v>0</v>
      </c>
      <c r="J283" s="20" t="s">
        <v>2381</v>
      </c>
      <c r="K283" s="21" cm="1">
        <f t="array" ref="K283:P283">VLOOKUP(A283,'Hospitalisation Details'!$A$1:K2625,{5,6,8,9,10,11},FALSE)</f>
        <v>33067</v>
      </c>
      <c r="L283" s="21" t="str">
        <v>32Years</v>
      </c>
      <c r="M283" s="22">
        <v>32672.11</v>
      </c>
      <c r="N283" s="20" t="str">
        <v>tier - 1</v>
      </c>
      <c r="O283" s="20" t="str">
        <v>tier - 1</v>
      </c>
      <c r="P283" s="20" t="str">
        <v>R1011</v>
      </c>
      <c r="Q283" s="20" t="str">
        <f>VLOOKUP(A283,'Customer Names'!$A$1:E2617,5,FALSE)</f>
        <v xml:space="preserve">Benjamin H </v>
      </c>
    </row>
    <row r="284" spans="1:17" x14ac:dyDescent="0.35">
      <c r="A284" s="20" t="s">
        <v>2088</v>
      </c>
      <c r="B284" s="20" cm="1">
        <f t="array" ref="B284:I284">VLOOKUP(A284,'Medical Examinations'!A283:J2618,{2,3,4,5,6,7,8,9},FALSE)</f>
        <v>30.25</v>
      </c>
      <c r="C284" s="20" t="str">
        <v>Obesity</v>
      </c>
      <c r="D284" s="20">
        <v>5.58</v>
      </c>
      <c r="E284" s="20" t="str">
        <v>Normal</v>
      </c>
      <c r="F284" s="20" t="str">
        <v>No</v>
      </c>
      <c r="G284" s="20" t="str">
        <v>No</v>
      </c>
      <c r="H284" s="20" t="str">
        <v>Yes</v>
      </c>
      <c r="I284" s="20">
        <v>1</v>
      </c>
      <c r="J284" s="20" t="s">
        <v>2381</v>
      </c>
      <c r="K284" s="21" cm="1">
        <f t="array" ref="K284:P284">VLOOKUP(A284,'Hospitalisation Details'!$A$1:K2626,{5,6,8,9,10,11},FALSE)</f>
        <v>37902</v>
      </c>
      <c r="L284" s="21" t="str">
        <v>19Years</v>
      </c>
      <c r="M284" s="22">
        <v>32548.34</v>
      </c>
      <c r="N284" s="20" t="str">
        <v>tier - 1</v>
      </c>
      <c r="O284" s="20" t="str">
        <v>tier - 2</v>
      </c>
      <c r="P284" s="20" t="str">
        <v>R1013</v>
      </c>
      <c r="Q284" s="20" t="str">
        <f>VLOOKUP(A284,'Customer Names'!$A$1:E2618,5,FALSE)</f>
        <v xml:space="preserve">Xaviour J </v>
      </c>
    </row>
    <row r="285" spans="1:17" x14ac:dyDescent="0.35">
      <c r="A285" s="20" t="s">
        <v>2087</v>
      </c>
      <c r="B285" s="20" cm="1">
        <f t="array" ref="B285:I285">VLOOKUP(A285,'Medical Examinations'!A284:J2619,{2,3,4,5,6,7,8,9},FALSE)</f>
        <v>26.24</v>
      </c>
      <c r="C285" s="20" t="str">
        <v>Overweight</v>
      </c>
      <c r="D285" s="20">
        <v>6.26</v>
      </c>
      <c r="E285" s="20" t="str">
        <v>Prediabetes</v>
      </c>
      <c r="F285" s="20" t="str">
        <v>Yes</v>
      </c>
      <c r="G285" s="20" t="str">
        <v>No</v>
      </c>
      <c r="H285" s="20" t="str">
        <v>No</v>
      </c>
      <c r="I285" s="20">
        <v>0</v>
      </c>
      <c r="J285" s="20" t="s">
        <v>2381</v>
      </c>
      <c r="K285" s="21" cm="1">
        <f t="array" ref="K285:P285">VLOOKUP(A285,'Hospitalisation Details'!$A$1:K2627,{5,6,8,9,10,11},FALSE)</f>
        <v>28022</v>
      </c>
      <c r="L285" s="21" t="str">
        <v>46Years</v>
      </c>
      <c r="M285" s="22">
        <v>32485.46</v>
      </c>
      <c r="N285" s="20" t="str">
        <v>tier - 2</v>
      </c>
      <c r="O285" s="20" t="str">
        <v>tier - 1</v>
      </c>
      <c r="P285" s="20" t="str">
        <v>R1011</v>
      </c>
      <c r="Q285" s="20" t="str">
        <f>VLOOKUP(A285,'Customer Names'!$A$1:E2619,5,FALSE)</f>
        <v xml:space="preserve">Michael T </v>
      </c>
    </row>
    <row r="286" spans="1:17" x14ac:dyDescent="0.35">
      <c r="A286" s="20" t="s">
        <v>2086</v>
      </c>
      <c r="B286" s="20" cm="1">
        <f t="array" ref="B286:I286">VLOOKUP(A286,'Medical Examinations'!A285:J2620,{2,3,4,5,6,7,8,9},FALSE)</f>
        <v>31.36</v>
      </c>
      <c r="C286" s="20" t="str">
        <v>Obesity</v>
      </c>
      <c r="D286" s="20">
        <v>10.6</v>
      </c>
      <c r="E286" s="20" t="str">
        <v>Diabetes</v>
      </c>
      <c r="F286" s="20" t="str">
        <v>Yes</v>
      </c>
      <c r="G286" s="20" t="str">
        <v>No</v>
      </c>
      <c r="H286" s="20" t="str">
        <v>No</v>
      </c>
      <c r="I286" s="20">
        <v>0</v>
      </c>
      <c r="J286" s="20" t="s">
        <v>2381</v>
      </c>
      <c r="K286" s="21" cm="1">
        <f t="array" ref="K286:P286">VLOOKUP(A286,'Hospitalisation Details'!$A$1:K2628,{5,6,8,9,10,11},FALSE)</f>
        <v>29856</v>
      </c>
      <c r="L286" s="21" t="str">
        <v>41Years</v>
      </c>
      <c r="M286" s="22">
        <v>32462.35</v>
      </c>
      <c r="N286" s="20" t="str">
        <v>tier - 2</v>
      </c>
      <c r="O286" s="20" t="str">
        <v>tier - 2</v>
      </c>
      <c r="P286" s="20" t="str">
        <v>R1011</v>
      </c>
      <c r="Q286" s="20" t="str">
        <f>VLOOKUP(A286,'Customer Names'!$A$1:E2620,5,FALSE)</f>
        <v>Bradley</v>
      </c>
    </row>
    <row r="287" spans="1:17" x14ac:dyDescent="0.35">
      <c r="A287" s="20" t="s">
        <v>2085</v>
      </c>
      <c r="B287" s="20" cm="1">
        <f t="array" ref="B287:I287">VLOOKUP(A287,'Medical Examinations'!A286:J2621,{2,3,4,5,6,7,8,9},FALSE)</f>
        <v>25.69</v>
      </c>
      <c r="C287" s="20" t="str">
        <v>Overweight</v>
      </c>
      <c r="D287" s="20">
        <v>4.78</v>
      </c>
      <c r="E287" s="20" t="str">
        <v>Normal</v>
      </c>
      <c r="F287" s="20" t="str">
        <v>Yes</v>
      </c>
      <c r="G287" s="20" t="str">
        <v>No</v>
      </c>
      <c r="H287" s="20" t="str">
        <v>No</v>
      </c>
      <c r="I287" s="20">
        <v>0</v>
      </c>
      <c r="J287" s="20" t="s">
        <v>2381</v>
      </c>
      <c r="K287" s="21" cm="1">
        <f t="array" ref="K287:P287">VLOOKUP(A287,'Hospitalisation Details'!$A$1:K2629,{5,6,8,9,10,11},FALSE)</f>
        <v>27981</v>
      </c>
      <c r="L287" s="21" t="str">
        <v>46Years</v>
      </c>
      <c r="M287" s="22">
        <v>32430.22</v>
      </c>
      <c r="N287" s="20" t="str">
        <v>tier - 2</v>
      </c>
      <c r="O287" s="20" t="str">
        <v>tier - 3</v>
      </c>
      <c r="P287" s="20" t="str">
        <v>R1011</v>
      </c>
      <c r="Q287" s="20" t="str">
        <f>VLOOKUP(A287,'Customer Names'!$A$1:E2621,5,FALSE)</f>
        <v>Andrea</v>
      </c>
    </row>
    <row r="288" spans="1:17" x14ac:dyDescent="0.35">
      <c r="A288" s="20" t="s">
        <v>2084</v>
      </c>
      <c r="B288" s="20" cm="1">
        <f t="array" ref="B288:I288">VLOOKUP(A288,'Medical Examinations'!A287:J2622,{2,3,4,5,6,7,8,9},FALSE)</f>
        <v>25.46</v>
      </c>
      <c r="C288" s="20" t="str">
        <v>Overweight</v>
      </c>
      <c r="D288" s="20">
        <v>6.03</v>
      </c>
      <c r="E288" s="20" t="str">
        <v>Prediabetes</v>
      </c>
      <c r="F288" s="20" t="str">
        <v>No</v>
      </c>
      <c r="G288" s="20" t="str">
        <v>No</v>
      </c>
      <c r="H288" s="20" t="str">
        <v>No</v>
      </c>
      <c r="I288" s="20">
        <v>2</v>
      </c>
      <c r="J288" s="20" t="s">
        <v>2381</v>
      </c>
      <c r="K288" s="21" cm="1">
        <f t="array" ref="K288:P288">VLOOKUP(A288,'Hospitalisation Details'!$A$1:K2630,{5,6,8,9,10,11},FALSE)</f>
        <v>26591</v>
      </c>
      <c r="L288" s="21" t="str">
        <v>50Years</v>
      </c>
      <c r="M288" s="22">
        <v>32428.63</v>
      </c>
      <c r="N288" s="20" t="str">
        <v>tier - 2</v>
      </c>
      <c r="O288" s="20" t="str">
        <v>tier - 2</v>
      </c>
      <c r="P288" s="20" t="str">
        <v>R1011</v>
      </c>
      <c r="Q288" s="20" t="str">
        <f>VLOOKUP(A288,'Customer Names'!$A$1:E2622,5,FALSE)</f>
        <v>Nancy M</v>
      </c>
    </row>
    <row r="289" spans="1:17" x14ac:dyDescent="0.35">
      <c r="A289" s="20" t="s">
        <v>2083</v>
      </c>
      <c r="B289" s="20" cm="1">
        <f t="array" ref="B289:I289">VLOOKUP(A289,'Medical Examinations'!A288:J2623,{2,3,4,5,6,7,8,9},FALSE)</f>
        <v>31.83</v>
      </c>
      <c r="C289" s="20" t="str">
        <v>Obesity</v>
      </c>
      <c r="D289" s="20">
        <v>11.55</v>
      </c>
      <c r="E289" s="20" t="str">
        <v>Diabetes</v>
      </c>
      <c r="F289" s="20" t="str">
        <v>Yes</v>
      </c>
      <c r="G289" s="20" t="str">
        <v>No</v>
      </c>
      <c r="H289" s="20" t="str">
        <v>No</v>
      </c>
      <c r="I289" s="20">
        <v>1</v>
      </c>
      <c r="J289" s="20" t="s">
        <v>2381</v>
      </c>
      <c r="K289" s="21" cm="1">
        <f t="array" ref="K289:P289">VLOOKUP(A289,'Hospitalisation Details'!$A$1:K2631,{5,6,8,9,10,11},FALSE)</f>
        <v>31748</v>
      </c>
      <c r="L289" s="21" t="str">
        <v>36Years</v>
      </c>
      <c r="M289" s="22">
        <v>32288.49</v>
      </c>
      <c r="N289" s="20" t="str">
        <v>tier - 2</v>
      </c>
      <c r="O289" s="20" t="str">
        <v>tier - 2</v>
      </c>
      <c r="P289" s="20" t="str">
        <v>R1011</v>
      </c>
      <c r="Q289" s="20" t="str">
        <f>VLOOKUP(A289,'Customer Names'!$A$1:E2623,5,FALSE)</f>
        <v>Matt</v>
      </c>
    </row>
    <row r="290" spans="1:17" x14ac:dyDescent="0.35">
      <c r="A290" s="20" t="s">
        <v>2082</v>
      </c>
      <c r="B290" s="20" cm="1">
        <f t="array" ref="B290:I290">VLOOKUP(A290,'Medical Examinations'!A289:J2624,{2,3,4,5,6,7,8,9},FALSE)</f>
        <v>24.43</v>
      </c>
      <c r="C290" s="20" t="str">
        <v>Normal Weight</v>
      </c>
      <c r="D290" s="20">
        <v>7.59</v>
      </c>
      <c r="E290" s="20" t="str">
        <v>Diabetes</v>
      </c>
      <c r="F290" s="20" t="str">
        <v>Yes</v>
      </c>
      <c r="G290" s="20" t="str">
        <v>No</v>
      </c>
      <c r="H290" s="20" t="str">
        <v>No</v>
      </c>
      <c r="I290" s="20">
        <v>1</v>
      </c>
      <c r="J290" s="20" t="s">
        <v>2381</v>
      </c>
      <c r="K290" s="21" cm="1">
        <f t="array" ref="K290:P290">VLOOKUP(A290,'Hospitalisation Details'!$A$1:K2632,{5,6,8,9,10,11},FALSE)</f>
        <v>27745</v>
      </c>
      <c r="L290" s="21" t="str">
        <v>47Years</v>
      </c>
      <c r="M290" s="22">
        <v>32259.96</v>
      </c>
      <c r="N290" s="20" t="str">
        <v>tier - 2</v>
      </c>
      <c r="O290" s="20" t="str">
        <v>tier - 3</v>
      </c>
      <c r="P290" s="20" t="str">
        <v>R1012</v>
      </c>
      <c r="Q290" s="20" t="str">
        <f>VLOOKUP(A290,'Customer Names'!$A$1:E2624,5,FALSE)</f>
        <v>Lee</v>
      </c>
    </row>
    <row r="291" spans="1:17" x14ac:dyDescent="0.35">
      <c r="A291" s="20" t="s">
        <v>2081</v>
      </c>
      <c r="B291" s="20" cm="1">
        <f t="array" ref="B291:I291">VLOOKUP(A291,'Medical Examinations'!A290:J2625,{2,3,4,5,6,7,8,9},FALSE)</f>
        <v>41.9</v>
      </c>
      <c r="C291" s="20" t="str">
        <v>Obesity</v>
      </c>
      <c r="D291" s="20">
        <v>4.26</v>
      </c>
      <c r="E291" s="20" t="str">
        <v>Normal</v>
      </c>
      <c r="F291" s="20" t="str">
        <v>No</v>
      </c>
      <c r="G291" s="20" t="str">
        <v>No</v>
      </c>
      <c r="H291" s="20" t="str">
        <v>No</v>
      </c>
      <c r="I291" s="20">
        <v>0</v>
      </c>
      <c r="J291" s="20" t="s">
        <v>2381</v>
      </c>
      <c r="K291" s="21" cm="1">
        <f t="array" ref="K291:P291">VLOOKUP(A291,'Hospitalisation Details'!$A$1:K2633,{5,6,8,9,10,11},FALSE)</f>
        <v>34585</v>
      </c>
      <c r="L291" s="21" t="str">
        <v>28Years</v>
      </c>
      <c r="M291" s="22">
        <v>32222.81</v>
      </c>
      <c r="N291" s="20" t="str">
        <v>tier - 2</v>
      </c>
      <c r="O291" s="20" t="str">
        <v>tier - 1</v>
      </c>
      <c r="P291" s="20" t="str">
        <v>R1011</v>
      </c>
      <c r="Q291" s="20" t="str">
        <f>VLOOKUP(A291,'Customer Names'!$A$1:E2625,5,FALSE)</f>
        <v>Chris</v>
      </c>
    </row>
    <row r="292" spans="1:17" x14ac:dyDescent="0.35">
      <c r="A292" s="20" t="s">
        <v>2080</v>
      </c>
      <c r="B292" s="20" cm="1">
        <f t="array" ref="B292:I292">VLOOKUP(A292,'Medical Examinations'!A291:J2626,{2,3,4,5,6,7,8,9},FALSE)</f>
        <v>22.88</v>
      </c>
      <c r="C292" s="20" t="str">
        <v>Normal Weight</v>
      </c>
      <c r="D292" s="20">
        <v>5.9</v>
      </c>
      <c r="E292" s="20" t="str">
        <v>Prediabetes</v>
      </c>
      <c r="F292" s="20" t="str">
        <v>Yes</v>
      </c>
      <c r="G292" s="20" t="str">
        <v>No</v>
      </c>
      <c r="H292" s="20" t="str">
        <v>Yes</v>
      </c>
      <c r="I292" s="20">
        <v>1</v>
      </c>
      <c r="J292" s="20" t="s">
        <v>2381</v>
      </c>
      <c r="K292" s="21" cm="1">
        <f t="array" ref="K292:P292">VLOOKUP(A292,'Hospitalisation Details'!$A$1:K2634,{5,6,8,9,10,11},FALSE)</f>
        <v>25457</v>
      </c>
      <c r="L292" s="21" t="str">
        <v>53Years</v>
      </c>
      <c r="M292" s="22">
        <v>32192.76</v>
      </c>
      <c r="N292" s="20" t="str">
        <v>tier - 1</v>
      </c>
      <c r="O292" s="20" t="str">
        <v>tier - 2</v>
      </c>
      <c r="P292" s="20" t="str">
        <v>R1011</v>
      </c>
      <c r="Q292" s="20" t="str">
        <f>VLOOKUP(A292,'Customer Names'!$A$1:E2626,5,FALSE)</f>
        <v xml:space="preserve">Erik T </v>
      </c>
    </row>
    <row r="293" spans="1:17" x14ac:dyDescent="0.35">
      <c r="A293" s="20" t="s">
        <v>2079</v>
      </c>
      <c r="B293" s="20" cm="1">
        <f t="array" ref="B293:I293">VLOOKUP(A293,'Medical Examinations'!A292:J2627,{2,3,4,5,6,7,8,9},FALSE)</f>
        <v>29.734999999999999</v>
      </c>
      <c r="C293" s="20" t="str">
        <v>Overweight</v>
      </c>
      <c r="D293" s="20">
        <v>7.79</v>
      </c>
      <c r="E293" s="20" t="str">
        <v>Diabetes</v>
      </c>
      <c r="F293" s="20" t="str">
        <v>No</v>
      </c>
      <c r="G293" s="20" t="str">
        <v>No</v>
      </c>
      <c r="H293" s="20" t="str">
        <v>No</v>
      </c>
      <c r="I293" s="20">
        <v>0</v>
      </c>
      <c r="J293" s="20" t="s">
        <v>2379</v>
      </c>
      <c r="K293" s="21" cm="1">
        <f t="array" ref="K293:P293">VLOOKUP(A293,'Hospitalisation Details'!$A$1:K2635,{5,6,8,9,10,11},FALSE)</f>
        <v>28804</v>
      </c>
      <c r="L293" s="21" t="str">
        <v>44Years</v>
      </c>
      <c r="M293" s="22">
        <v>32108.66</v>
      </c>
      <c r="N293" s="20" t="str">
        <v>tier - 1</v>
      </c>
      <c r="O293" s="20" t="str">
        <v>tier - 3</v>
      </c>
      <c r="P293" s="20" t="str">
        <v>R1017</v>
      </c>
      <c r="Q293" s="20" t="str">
        <f>VLOOKUP(A293,'Customer Names'!$A$1:E2627,5,FALSE)</f>
        <v>Rod W</v>
      </c>
    </row>
    <row r="294" spans="1:17" x14ac:dyDescent="0.35">
      <c r="A294" s="20" t="s">
        <v>2078</v>
      </c>
      <c r="B294" s="20" cm="1">
        <f t="array" ref="B294:I294">VLOOKUP(A294,'Medical Examinations'!A293:J2628,{2,3,4,5,6,7,8,9},FALSE)</f>
        <v>40.74</v>
      </c>
      <c r="C294" s="20" t="str">
        <v>Obesity</v>
      </c>
      <c r="D294" s="20">
        <v>5.28</v>
      </c>
      <c r="E294" s="20" t="str">
        <v>Normal</v>
      </c>
      <c r="F294" s="20" t="str">
        <v>No</v>
      </c>
      <c r="G294" s="20" t="str">
        <v>No</v>
      </c>
      <c r="H294" s="20" t="str">
        <v>Yes</v>
      </c>
      <c r="I294" s="20">
        <v>1</v>
      </c>
      <c r="J294" s="20" t="s">
        <v>2381</v>
      </c>
      <c r="K294" s="21" cm="1">
        <f t="array" ref="K294:P294">VLOOKUP(A294,'Hospitalisation Details'!$A$1:K2636,{5,6,8,9,10,11},FALSE)</f>
        <v>34225</v>
      </c>
      <c r="L294" s="21" t="str">
        <v>29Years</v>
      </c>
      <c r="M294" s="22">
        <v>32086.21</v>
      </c>
      <c r="N294" s="20" t="str">
        <v>tier - 1</v>
      </c>
      <c r="O294" s="20" t="str">
        <v>tier - 3</v>
      </c>
      <c r="P294" s="20" t="str">
        <v>R1011</v>
      </c>
      <c r="Q294" s="20" t="str">
        <f>VLOOKUP(A294,'Customer Names'!$A$1:E2628,5,FALSE)</f>
        <v>Joey</v>
      </c>
    </row>
    <row r="295" spans="1:17" x14ac:dyDescent="0.35">
      <c r="A295" s="20" t="s">
        <v>2077</v>
      </c>
      <c r="B295" s="20" cm="1">
        <f t="array" ref="B295:I295">VLOOKUP(A295,'Medical Examinations'!A294:J2629,{2,3,4,5,6,7,8,9},FALSE)</f>
        <v>24.14</v>
      </c>
      <c r="C295" s="20" t="str">
        <v>Normal Weight</v>
      </c>
      <c r="D295" s="20">
        <v>5.87</v>
      </c>
      <c r="E295" s="20" t="str">
        <v>Prediabetes</v>
      </c>
      <c r="F295" s="20" t="str">
        <v>No</v>
      </c>
      <c r="G295" s="20" t="str">
        <v>No</v>
      </c>
      <c r="H295" s="20" t="str">
        <v>No</v>
      </c>
      <c r="I295" s="20">
        <v>2</v>
      </c>
      <c r="J295" s="20" t="s">
        <v>2381</v>
      </c>
      <c r="K295" s="21" cm="1">
        <f t="array" ref="K295:P295">VLOOKUP(A295,'Hospitalisation Details'!$A$1:K2637,{5,6,8,9,10,11},FALSE)</f>
        <v>26563</v>
      </c>
      <c r="L295" s="21" t="str">
        <v>50Years</v>
      </c>
      <c r="M295" s="22">
        <v>31980.89</v>
      </c>
      <c r="N295" s="20" t="str">
        <v>tier - 2</v>
      </c>
      <c r="O295" s="20" t="str">
        <v>tier - 1</v>
      </c>
      <c r="P295" s="20" t="str">
        <v>R1011</v>
      </c>
      <c r="Q295" s="20" t="str">
        <f>VLOOKUP(A295,'Customer Names'!$A$1:E2629,5,FALSE)</f>
        <v xml:space="preserve">Hillary L </v>
      </c>
    </row>
    <row r="296" spans="1:17" x14ac:dyDescent="0.35">
      <c r="A296" s="20" t="s">
        <v>2076</v>
      </c>
      <c r="B296" s="20" cm="1">
        <f t="array" ref="B296:I296">VLOOKUP(A296,'Medical Examinations'!A295:J2630,{2,3,4,5,6,7,8,9},FALSE)</f>
        <v>25.15</v>
      </c>
      <c r="C296" s="20" t="str">
        <v>Overweight</v>
      </c>
      <c r="D296" s="20">
        <v>9.08</v>
      </c>
      <c r="E296" s="20" t="str">
        <v>Diabetes</v>
      </c>
      <c r="F296" s="20" t="str">
        <v>Yes</v>
      </c>
      <c r="G296" s="20" t="str">
        <v>No</v>
      </c>
      <c r="H296" s="20" t="str">
        <v>No</v>
      </c>
      <c r="I296" s="20">
        <v>1</v>
      </c>
      <c r="J296" s="20" t="s">
        <v>2381</v>
      </c>
      <c r="K296" s="21" cm="1">
        <f t="array" ref="K296:P296">VLOOKUP(A296,'Hospitalisation Details'!$A$1:K2638,{5,6,8,9,10,11},FALSE)</f>
        <v>27662</v>
      </c>
      <c r="L296" s="21" t="str">
        <v>47Years</v>
      </c>
      <c r="M296" s="22">
        <v>31897.1</v>
      </c>
      <c r="N296" s="20" t="str">
        <v>tier - 2</v>
      </c>
      <c r="O296" s="20" t="str">
        <v>tier - 3</v>
      </c>
      <c r="P296" s="20" t="str">
        <v>R1011</v>
      </c>
      <c r="Q296" s="20" t="str">
        <f>VLOOKUP(A296,'Customer Names'!$A$1:E2630,5,FALSE)</f>
        <v>Eric J</v>
      </c>
    </row>
    <row r="297" spans="1:17" x14ac:dyDescent="0.35">
      <c r="A297" s="20" t="s">
        <v>2075</v>
      </c>
      <c r="B297" s="20" cm="1">
        <f t="array" ref="B297:I297">VLOOKUP(A297,'Medical Examinations'!A296:J2631,{2,3,4,5,6,7,8,9},FALSE)</f>
        <v>28.71</v>
      </c>
      <c r="C297" s="20" t="str">
        <v>Overweight</v>
      </c>
      <c r="D297" s="20">
        <v>5.2</v>
      </c>
      <c r="E297" s="20" t="str">
        <v>Normal</v>
      </c>
      <c r="F297" s="20" t="str">
        <v>No</v>
      </c>
      <c r="G297" s="20" t="str">
        <v>No</v>
      </c>
      <c r="H297" s="20" t="str">
        <v>No</v>
      </c>
      <c r="I297" s="20">
        <v>1</v>
      </c>
      <c r="J297" s="20" t="s">
        <v>2381</v>
      </c>
      <c r="K297" s="21" cm="1">
        <f t="array" ref="K297:P297">VLOOKUP(A297,'Hospitalisation Details'!$A$1:K2639,{5,6,8,9,10,11},FALSE)</f>
        <v>30935</v>
      </c>
      <c r="L297" s="21" t="str">
        <v>38Years</v>
      </c>
      <c r="M297" s="22">
        <v>31743.919999999998</v>
      </c>
      <c r="N297" s="20" t="str">
        <v>tier - 2</v>
      </c>
      <c r="O297" s="20" t="str">
        <v>tier - 1</v>
      </c>
      <c r="P297" s="20" t="str">
        <v>R1011</v>
      </c>
      <c r="Q297" s="20" t="str">
        <f>VLOOKUP(A297,'Customer Names'!$A$1:E2631,5,FALSE)</f>
        <v>Nicolas</v>
      </c>
    </row>
    <row r="298" spans="1:17" x14ac:dyDescent="0.35">
      <c r="A298" s="20" t="s">
        <v>2074</v>
      </c>
      <c r="B298" s="20" cm="1">
        <f t="array" ref="B298:I298">VLOOKUP(A298,'Medical Examinations'!A297:J2632,{2,3,4,5,6,7,8,9},FALSE)</f>
        <v>23</v>
      </c>
      <c r="C298" s="20" t="str">
        <v>Normal Weight</v>
      </c>
      <c r="D298" s="20">
        <v>5.48</v>
      </c>
      <c r="E298" s="20" t="str">
        <v>Normal</v>
      </c>
      <c r="F298" s="20" t="str">
        <v>No</v>
      </c>
      <c r="G298" s="20" t="str">
        <v>No</v>
      </c>
      <c r="H298" s="20" t="str">
        <v>No</v>
      </c>
      <c r="I298" s="20">
        <v>0</v>
      </c>
      <c r="J298" s="20" t="s">
        <v>2381</v>
      </c>
      <c r="K298" s="21" cm="1">
        <f t="array" ref="K298:P298">VLOOKUP(A298,'Hospitalisation Details'!$A$1:K2640,{5,6,8,9,10,11},FALSE)</f>
        <v>28412</v>
      </c>
      <c r="L298" s="21" t="str">
        <v>45Years</v>
      </c>
      <c r="M298" s="22">
        <v>31736.7</v>
      </c>
      <c r="N298" s="20" t="str">
        <v>tier - 2</v>
      </c>
      <c r="O298" s="20" t="str">
        <v>tier - 2</v>
      </c>
      <c r="P298" s="20" t="str">
        <v>R1012</v>
      </c>
      <c r="Q298" s="20" t="str">
        <f>VLOOKUP(A298,'Customer Names'!$A$1:E2632,5,FALSE)</f>
        <v>Marcel</v>
      </c>
    </row>
    <row r="299" spans="1:17" x14ac:dyDescent="0.35">
      <c r="A299" s="20" t="s">
        <v>2073</v>
      </c>
      <c r="B299" s="20" cm="1">
        <f t="array" ref="B299:I299">VLOOKUP(A299,'Medical Examinations'!A298:J2633,{2,3,4,5,6,7,8,9},FALSE)</f>
        <v>36.86</v>
      </c>
      <c r="C299" s="20" t="str">
        <v>Obesity</v>
      </c>
      <c r="D299" s="20">
        <v>11.95</v>
      </c>
      <c r="E299" s="20" t="str">
        <v>Diabetes</v>
      </c>
      <c r="F299" s="20" t="str">
        <v>No</v>
      </c>
      <c r="G299" s="20" t="str">
        <v>No</v>
      </c>
      <c r="H299" s="20" t="str">
        <v>No</v>
      </c>
      <c r="I299" s="20">
        <v>0</v>
      </c>
      <c r="J299" s="20" t="s">
        <v>2379</v>
      </c>
      <c r="K299" s="21" cm="1">
        <f t="array" ref="K299:P299">VLOOKUP(A299,'Hospitalisation Details'!$A$1:K2641,{5,6,8,9,10,11},FALSE)</f>
        <v>22263</v>
      </c>
      <c r="L299" s="21" t="str">
        <v>62Years</v>
      </c>
      <c r="M299" s="22">
        <v>31620</v>
      </c>
      <c r="N299" s="20" t="str">
        <v>tier - 2</v>
      </c>
      <c r="O299" s="20" t="str">
        <v>tier - 1</v>
      </c>
      <c r="P299" s="20" t="str">
        <v>R1024</v>
      </c>
      <c r="Q299" s="20" t="str">
        <f>VLOOKUP(A299,'Customer Names'!$A$1:E2633,5,FALSE)</f>
        <v>Ashley N</v>
      </c>
    </row>
    <row r="300" spans="1:17" x14ac:dyDescent="0.35">
      <c r="A300" s="20" t="s">
        <v>2072</v>
      </c>
      <c r="B300" s="20" cm="1">
        <f t="array" ref="B300:I300">VLOOKUP(A300,'Medical Examinations'!A299:J2634,{2,3,4,5,6,7,8,9},FALSE)</f>
        <v>24.25</v>
      </c>
      <c r="C300" s="20" t="str">
        <v>Normal Weight</v>
      </c>
      <c r="D300" s="20">
        <v>8.6999999999999993</v>
      </c>
      <c r="E300" s="20" t="str">
        <v>Diabetes</v>
      </c>
      <c r="F300" s="20" t="str">
        <v>Yes</v>
      </c>
      <c r="G300" s="20" t="str">
        <v>No</v>
      </c>
      <c r="H300" s="20" t="str">
        <v>No</v>
      </c>
      <c r="I300" s="20">
        <v>1</v>
      </c>
      <c r="J300" s="20" t="s">
        <v>2381</v>
      </c>
      <c r="K300" s="21" cm="1">
        <f t="array" ref="K300:P300">VLOOKUP(A300,'Hospitalisation Details'!$A$1:K2642,{5,6,8,9,10,11},FALSE)</f>
        <v>27696</v>
      </c>
      <c r="L300" s="21" t="str">
        <v>47Years</v>
      </c>
      <c r="M300" s="22">
        <v>31591.82</v>
      </c>
      <c r="N300" s="20" t="str">
        <v>tier - 2</v>
      </c>
      <c r="O300" s="20" t="str">
        <v>tier - 1</v>
      </c>
      <c r="P300" s="20" t="str">
        <v>R1011</v>
      </c>
      <c r="Q300" s="20" t="str">
        <f>VLOOKUP(A300,'Customer Names'!$A$1:E2634,5,FALSE)</f>
        <v>Evan D</v>
      </c>
    </row>
    <row r="301" spans="1:17" x14ac:dyDescent="0.35">
      <c r="A301" s="20" t="s">
        <v>2071</v>
      </c>
      <c r="B301" s="20" cm="1">
        <f t="array" ref="B301:I301">VLOOKUP(A301,'Medical Examinations'!A300:J2635,{2,3,4,5,6,7,8,9},FALSE)</f>
        <v>23.85</v>
      </c>
      <c r="C301" s="20" t="str">
        <v>Normal Weight</v>
      </c>
      <c r="D301" s="20">
        <v>7.84</v>
      </c>
      <c r="E301" s="20" t="str">
        <v>Diabetes</v>
      </c>
      <c r="F301" s="20" t="str">
        <v>No</v>
      </c>
      <c r="G301" s="20" t="str">
        <v>No</v>
      </c>
      <c r="H301" s="20" t="str">
        <v>No</v>
      </c>
      <c r="I301" s="20">
        <v>0</v>
      </c>
      <c r="J301" s="20" t="s">
        <v>2381</v>
      </c>
      <c r="K301" s="21" cm="1">
        <f t="array" ref="K301:P301">VLOOKUP(A301,'Hospitalisation Details'!$A$1:K2643,{5,6,8,9,10,11},FALSE)</f>
        <v>27310</v>
      </c>
      <c r="L301" s="21" t="str">
        <v>48Years</v>
      </c>
      <c r="M301" s="22">
        <v>31368.81</v>
      </c>
      <c r="N301" s="20" t="str">
        <v>tier - 2</v>
      </c>
      <c r="O301" s="20" t="str">
        <v>tier - 3</v>
      </c>
      <c r="P301" s="20" t="str">
        <v>R1011</v>
      </c>
      <c r="Q301" s="20" t="str">
        <f>VLOOKUP(A301,'Customer Names'!$A$1:E2635,5,FALSE)</f>
        <v>Krisana</v>
      </c>
    </row>
    <row r="302" spans="1:17" x14ac:dyDescent="0.35">
      <c r="A302" s="20" t="s">
        <v>2070</v>
      </c>
      <c r="B302" s="20" cm="1">
        <f t="array" ref="B302:I302">VLOOKUP(A302,'Medical Examinations'!A301:J2636,{2,3,4,5,6,7,8,9},FALSE)</f>
        <v>40.020000000000003</v>
      </c>
      <c r="C302" s="20" t="str">
        <v>Obesity</v>
      </c>
      <c r="D302" s="20">
        <v>5.19</v>
      </c>
      <c r="E302" s="20" t="str">
        <v>Normal</v>
      </c>
      <c r="F302" s="20" t="str">
        <v>Yes</v>
      </c>
      <c r="G302" s="20" t="str">
        <v>No</v>
      </c>
      <c r="H302" s="20" t="str">
        <v>No</v>
      </c>
      <c r="I302" s="20">
        <v>1</v>
      </c>
      <c r="J302" s="20" t="s">
        <v>2381</v>
      </c>
      <c r="K302" s="21" cm="1">
        <f t="array" ref="K302:P302">VLOOKUP(A302,'Hospitalisation Details'!$A$1:K2644,{5,6,8,9,10,11},FALSE)</f>
        <v>34969</v>
      </c>
      <c r="L302" s="21" t="str">
        <v>27Years</v>
      </c>
      <c r="M302" s="22">
        <v>31328.27</v>
      </c>
      <c r="N302" s="20" t="str">
        <v>tier - 2</v>
      </c>
      <c r="O302" s="20" t="str">
        <v>tier - 2</v>
      </c>
      <c r="P302" s="20" t="str">
        <v>R1011</v>
      </c>
      <c r="Q302" s="20" t="str">
        <f>VLOOKUP(A302,'Customer Names'!$A$1:E2636,5,FALSE)</f>
        <v>Kyle</v>
      </c>
    </row>
    <row r="303" spans="1:17" x14ac:dyDescent="0.35">
      <c r="A303" s="20" t="s">
        <v>2069</v>
      </c>
      <c r="B303" s="20" cm="1">
        <f t="array" ref="B303:I303">VLOOKUP(A303,'Medical Examinations'!A302:J2637,{2,3,4,5,6,7,8,9},FALSE)</f>
        <v>19.170000000000002</v>
      </c>
      <c r="C303" s="20" t="str">
        <v>Normal Weight</v>
      </c>
      <c r="D303" s="20">
        <v>8.41</v>
      </c>
      <c r="E303" s="20" t="str">
        <v>Diabetes</v>
      </c>
      <c r="F303" s="20" t="str">
        <v>No</v>
      </c>
      <c r="G303" s="20" t="str">
        <v>No</v>
      </c>
      <c r="H303" s="20" t="str">
        <v>No</v>
      </c>
      <c r="I303" s="20">
        <v>0</v>
      </c>
      <c r="J303" s="20" t="s">
        <v>2381</v>
      </c>
      <c r="K303" s="21" cm="1">
        <f t="array" ref="K303:P303">VLOOKUP(A303,'Hospitalisation Details'!$A$1:K2645,{5,6,8,9,10,11},FALSE)</f>
        <v>25028</v>
      </c>
      <c r="L303" s="21" t="str">
        <v>54Years</v>
      </c>
      <c r="M303" s="22">
        <v>31322.53</v>
      </c>
      <c r="N303" s="20" t="str">
        <v>tier - 2</v>
      </c>
      <c r="O303" s="20" t="str">
        <v>tier - 1</v>
      </c>
      <c r="P303" s="20" t="str">
        <v>R1011</v>
      </c>
      <c r="Q303" s="20" t="str">
        <f>VLOOKUP(A303,'Customer Names'!$A$1:E2637,5,FALSE)</f>
        <v>Kate</v>
      </c>
    </row>
    <row r="304" spans="1:17" x14ac:dyDescent="0.35">
      <c r="A304" s="20" t="s">
        <v>2068</v>
      </c>
      <c r="B304" s="20" cm="1">
        <f t="array" ref="B304:I304">VLOOKUP(A304,'Medical Examinations'!A303:J2638,{2,3,4,5,6,7,8,9},FALSE)</f>
        <v>43.53</v>
      </c>
      <c r="C304" s="20" t="str">
        <v>Obesity</v>
      </c>
      <c r="D304" s="20">
        <v>5.86</v>
      </c>
      <c r="E304" s="20" t="str">
        <v>Prediabetes</v>
      </c>
      <c r="F304" s="20" t="str">
        <v>Yes</v>
      </c>
      <c r="G304" s="20" t="str">
        <v>yes</v>
      </c>
      <c r="H304" s="20" t="str">
        <v>No</v>
      </c>
      <c r="I304" s="20">
        <v>2</v>
      </c>
      <c r="J304" s="20" t="s">
        <v>2381</v>
      </c>
      <c r="K304" s="21" cm="1">
        <f t="array" ref="K304:P304">VLOOKUP(A304,'Hospitalisation Details'!$A$1:K2646,{5,6,8,9,10,11},FALSE)</f>
        <v>36729</v>
      </c>
      <c r="L304" s="21" t="str">
        <v>22Years</v>
      </c>
      <c r="M304" s="22">
        <v>31234.560000000001</v>
      </c>
      <c r="N304" s="20" t="str">
        <v>tier - 1</v>
      </c>
      <c r="O304" s="20" t="str">
        <v>tier - 1</v>
      </c>
      <c r="P304" s="20" t="str">
        <v>R1011</v>
      </c>
      <c r="Q304" s="20" t="str">
        <f>VLOOKUP(A304,'Customer Names'!$A$1:E2638,5,FALSE)</f>
        <v xml:space="preserve">Martin A </v>
      </c>
    </row>
    <row r="305" spans="1:17" x14ac:dyDescent="0.35">
      <c r="A305" s="20" t="s">
        <v>2067</v>
      </c>
      <c r="B305" s="20" cm="1">
        <f t="array" ref="B305:I305">VLOOKUP(A305,'Medical Examinations'!A304:J2639,{2,3,4,5,6,7,8,9},FALSE)</f>
        <v>46.06</v>
      </c>
      <c r="C305" s="20" t="str">
        <v>Obesity</v>
      </c>
      <c r="D305" s="20">
        <v>4.18</v>
      </c>
      <c r="E305" s="20" t="str">
        <v>Normal</v>
      </c>
      <c r="F305" s="20" t="str">
        <v>No</v>
      </c>
      <c r="G305" s="20" t="str">
        <v>yes</v>
      </c>
      <c r="H305" s="20" t="str">
        <v>No</v>
      </c>
      <c r="I305" s="20">
        <v>1</v>
      </c>
      <c r="J305" s="20" t="s">
        <v>2381</v>
      </c>
      <c r="K305" s="21" cm="1">
        <f t="array" ref="K305:P305">VLOOKUP(A305,'Hospitalisation Details'!$A$1:K2647,{5,6,8,9,10,11},FALSE)</f>
        <v>38300</v>
      </c>
      <c r="L305" s="21" t="str">
        <v>18Years</v>
      </c>
      <c r="M305" s="22">
        <v>31196.61</v>
      </c>
      <c r="N305" s="20" t="str">
        <v>tier - 2</v>
      </c>
      <c r="O305" s="20" t="str">
        <v>tier - 1</v>
      </c>
      <c r="P305" s="20" t="str">
        <v>R1011</v>
      </c>
      <c r="Q305" s="20" t="str">
        <f>VLOOKUP(A305,'Customer Names'!$A$1:E2639,5,FALSE)</f>
        <v>Stacey</v>
      </c>
    </row>
    <row r="306" spans="1:17" x14ac:dyDescent="0.35">
      <c r="A306" s="20" t="s">
        <v>2066</v>
      </c>
      <c r="B306" s="20" cm="1">
        <f t="array" ref="B306:I306">VLOOKUP(A306,'Medical Examinations'!A305:J2640,{2,3,4,5,6,7,8,9},FALSE)</f>
        <v>29.92</v>
      </c>
      <c r="C306" s="20" t="str">
        <v>Obesity</v>
      </c>
      <c r="D306" s="20">
        <v>11.99</v>
      </c>
      <c r="E306" s="20" t="str">
        <v>Diabetes</v>
      </c>
      <c r="F306" s="20" t="str">
        <v>Yes</v>
      </c>
      <c r="G306" s="20" t="str">
        <v>No</v>
      </c>
      <c r="H306" s="20" t="str">
        <v>No</v>
      </c>
      <c r="I306" s="20">
        <v>2</v>
      </c>
      <c r="J306" s="20" t="s">
        <v>2381</v>
      </c>
      <c r="K306" s="21" cm="1">
        <f t="array" ref="K306:P306">VLOOKUP(A306,'Hospitalisation Details'!$A$1:K2648,{5,6,8,9,10,11},FALSE)</f>
        <v>22533</v>
      </c>
      <c r="L306" s="21" t="str">
        <v>61Years</v>
      </c>
      <c r="M306" s="22">
        <v>30942.19</v>
      </c>
      <c r="N306" s="20" t="str">
        <v>tier - 2</v>
      </c>
      <c r="O306" s="20" t="str">
        <v>tier - 2</v>
      </c>
      <c r="P306" s="20" t="str">
        <v>R1013</v>
      </c>
      <c r="Q306" s="20" t="str">
        <f>VLOOKUP(A306,'Customer Names'!$A$1:E2640,5,FALSE)</f>
        <v>Christine</v>
      </c>
    </row>
    <row r="307" spans="1:17" x14ac:dyDescent="0.35">
      <c r="A307" s="20" t="s">
        <v>2065</v>
      </c>
      <c r="B307" s="20" cm="1">
        <f t="array" ref="B307:I307">VLOOKUP(A307,'Medical Examinations'!A306:J2641,{2,3,4,5,6,7,8,9},FALSE)</f>
        <v>28.46</v>
      </c>
      <c r="C307" s="20" t="str">
        <v>Overweight</v>
      </c>
      <c r="D307" s="20">
        <v>4.8499999999999996</v>
      </c>
      <c r="E307" s="20" t="str">
        <v>Normal</v>
      </c>
      <c r="F307" s="20" t="str">
        <v>Yes</v>
      </c>
      <c r="G307" s="20" t="str">
        <v>No</v>
      </c>
      <c r="H307" s="20" t="str">
        <v>No</v>
      </c>
      <c r="I307" s="20">
        <v>1</v>
      </c>
      <c r="J307" s="20" t="s">
        <v>2381</v>
      </c>
      <c r="K307" s="21" cm="1">
        <f t="array" ref="K307:P307">VLOOKUP(A307,'Hospitalisation Details'!$A$1:K2649,{5,6,8,9,10,11},FALSE)</f>
        <v>32391</v>
      </c>
      <c r="L307" s="21" t="str">
        <v>34Years</v>
      </c>
      <c r="M307" s="22">
        <v>30763.01</v>
      </c>
      <c r="N307" s="20" t="str">
        <v>tier - 2</v>
      </c>
      <c r="O307" s="20" t="str">
        <v>tier - 1</v>
      </c>
      <c r="P307" s="20" t="str">
        <v>R1011</v>
      </c>
      <c r="Q307" s="20" t="str">
        <f>VLOOKUP(A307,'Customer Names'!$A$1:E2641,5,FALSE)</f>
        <v xml:space="preserve">Sarah C </v>
      </c>
    </row>
    <row r="308" spans="1:17" x14ac:dyDescent="0.35">
      <c r="A308" s="20" t="s">
        <v>2064</v>
      </c>
      <c r="B308" s="20" cm="1">
        <f t="array" ref="B308:I308">VLOOKUP(A308,'Medical Examinations'!A307:J2642,{2,3,4,5,6,7,8,9},FALSE)</f>
        <v>24.56</v>
      </c>
      <c r="C308" s="20" t="str">
        <v>Normal Weight</v>
      </c>
      <c r="D308" s="20">
        <v>6.18</v>
      </c>
      <c r="E308" s="20" t="str">
        <v>Prediabetes</v>
      </c>
      <c r="F308" s="20" t="str">
        <v>Yes</v>
      </c>
      <c r="G308" s="20" t="str">
        <v>No</v>
      </c>
      <c r="H308" s="20" t="str">
        <v>Yes</v>
      </c>
      <c r="I308" s="20">
        <v>1</v>
      </c>
      <c r="J308" s="20" t="s">
        <v>2381</v>
      </c>
      <c r="K308" s="21" cm="1">
        <f t="array" ref="K308:P308">VLOOKUP(A308,'Hospitalisation Details'!$A$1:K2650,{5,6,8,9,10,11},FALSE)</f>
        <v>30671</v>
      </c>
      <c r="L308" s="21" t="str">
        <v>39Years</v>
      </c>
      <c r="M308" s="22">
        <v>30724.44</v>
      </c>
      <c r="N308" s="20" t="str">
        <v>tier - 2</v>
      </c>
      <c r="O308" s="20" t="str">
        <v>tier - 3</v>
      </c>
      <c r="P308" s="20" t="str">
        <v>R1011</v>
      </c>
      <c r="Q308" s="20" t="str">
        <f>VLOOKUP(A308,'Customer Names'!$A$1:E2642,5,FALSE)</f>
        <v>Megan</v>
      </c>
    </row>
    <row r="309" spans="1:17" x14ac:dyDescent="0.35">
      <c r="A309" s="20" t="s">
        <v>2063</v>
      </c>
      <c r="B309" s="20" cm="1">
        <f t="array" ref="B309:I309">VLOOKUP(A309,'Medical Examinations'!A308:J2643,{2,3,4,5,6,7,8,9},FALSE)</f>
        <v>41.19</v>
      </c>
      <c r="C309" s="20" t="str">
        <v>Obesity</v>
      </c>
      <c r="D309" s="20">
        <v>6.37</v>
      </c>
      <c r="E309" s="20" t="str">
        <v>Prediabetes</v>
      </c>
      <c r="F309" s="20" t="str">
        <v>No</v>
      </c>
      <c r="G309" s="20" t="str">
        <v>No</v>
      </c>
      <c r="H309" s="20" t="str">
        <v>No</v>
      </c>
      <c r="I309" s="20">
        <v>0</v>
      </c>
      <c r="J309" s="20" t="s">
        <v>2381</v>
      </c>
      <c r="K309" s="21" cm="1">
        <f t="array" ref="K309:P309">VLOOKUP(A309,'Hospitalisation Details'!$A$1:K2651,{5,6,8,9,10,11},FALSE)</f>
        <v>36424</v>
      </c>
      <c r="L309" s="21" t="str">
        <v>23Years</v>
      </c>
      <c r="M309" s="22">
        <v>30697.71</v>
      </c>
      <c r="N309" s="20" t="str">
        <v>tier - 1</v>
      </c>
      <c r="O309" s="20" t="str">
        <v>tier - 2</v>
      </c>
      <c r="P309" s="20" t="str">
        <v>R1011</v>
      </c>
      <c r="Q309" s="20" t="str">
        <f>VLOOKUP(A309,'Customer Names'!$A$1:E2643,5,FALSE)</f>
        <v>Jason W</v>
      </c>
    </row>
    <row r="310" spans="1:17" x14ac:dyDescent="0.35">
      <c r="A310" s="20" t="s">
        <v>2062</v>
      </c>
      <c r="B310" s="20" cm="1">
        <f t="array" ref="B310:I310">VLOOKUP(A310,'Medical Examinations'!A309:J2644,{2,3,4,5,6,7,8,9},FALSE)</f>
        <v>18.63</v>
      </c>
      <c r="C310" s="20" t="str">
        <v>Normal Weight</v>
      </c>
      <c r="D310" s="20">
        <v>9.81</v>
      </c>
      <c r="E310" s="20" t="str">
        <v>Diabetes</v>
      </c>
      <c r="F310" s="20" t="str">
        <v>Yes</v>
      </c>
      <c r="G310" s="20" t="str">
        <v>No</v>
      </c>
      <c r="H310" s="20" t="str">
        <v>No</v>
      </c>
      <c r="I310" s="20">
        <v>2</v>
      </c>
      <c r="J310" s="20" t="s">
        <v>2381</v>
      </c>
      <c r="K310" s="21" cm="1">
        <f t="array" ref="K310:P310">VLOOKUP(A310,'Hospitalisation Details'!$A$1:K2652,{5,6,8,9,10,11},FALSE)</f>
        <v>25883</v>
      </c>
      <c r="L310" s="21" t="str">
        <v>52Years</v>
      </c>
      <c r="M310" s="22">
        <v>30625.65</v>
      </c>
      <c r="N310" s="20" t="str">
        <v>tier - 2</v>
      </c>
      <c r="O310" s="20" t="str">
        <v>tier - 3</v>
      </c>
      <c r="P310" s="20" t="str">
        <v>R1011</v>
      </c>
      <c r="Q310" s="20" t="str">
        <f>VLOOKUP(A310,'Customer Names'!$A$1:E2644,5,FALSE)</f>
        <v>Michele</v>
      </c>
    </row>
    <row r="311" spans="1:17" x14ac:dyDescent="0.35">
      <c r="A311" s="20" t="s">
        <v>2061</v>
      </c>
      <c r="B311" s="20" cm="1">
        <f t="array" ref="B311:I311">VLOOKUP(A311,'Medical Examinations'!A310:J2645,{2,3,4,5,6,7,8,9},FALSE)</f>
        <v>26.26</v>
      </c>
      <c r="C311" s="20" t="str">
        <v>Overweight</v>
      </c>
      <c r="D311" s="20">
        <v>11.8</v>
      </c>
      <c r="E311" s="20" t="str">
        <v>Diabetes</v>
      </c>
      <c r="F311" s="20" t="str">
        <v>Yes</v>
      </c>
      <c r="G311" s="20" t="str">
        <v>No</v>
      </c>
      <c r="H311" s="20" t="str">
        <v>No</v>
      </c>
      <c r="I311" s="20">
        <v>1</v>
      </c>
      <c r="J311" s="20" t="s">
        <v>2381</v>
      </c>
      <c r="K311" s="21" cm="1">
        <f t="array" ref="K311:P311">VLOOKUP(A311,'Hospitalisation Details'!$A$1:K2653,{5,6,8,9,10,11},FALSE)</f>
        <v>31634</v>
      </c>
      <c r="L311" s="21" t="str">
        <v>36Years</v>
      </c>
      <c r="M311" s="22">
        <v>30530.5</v>
      </c>
      <c r="N311" s="20" t="str">
        <v>tier - 2</v>
      </c>
      <c r="O311" s="20" t="str">
        <v>tier - 1</v>
      </c>
      <c r="P311" s="20" t="str">
        <v>R1011</v>
      </c>
      <c r="Q311" s="20" t="str">
        <f>VLOOKUP(A311,'Customer Names'!$A$1:E2645,5,FALSE)</f>
        <v>Nikki</v>
      </c>
    </row>
    <row r="312" spans="1:17" x14ac:dyDescent="0.35">
      <c r="A312" s="20" t="s">
        <v>2060</v>
      </c>
      <c r="B312" s="20" cm="1">
        <f t="array" ref="B312:I312">VLOOKUP(A312,'Medical Examinations'!A311:J2646,{2,3,4,5,6,7,8,9},FALSE)</f>
        <v>22.37</v>
      </c>
      <c r="C312" s="20" t="str">
        <v>Normal Weight</v>
      </c>
      <c r="D312" s="20">
        <v>5.86</v>
      </c>
      <c r="E312" s="20" t="str">
        <v>Prediabetes</v>
      </c>
      <c r="F312" s="20" t="str">
        <v>Yes</v>
      </c>
      <c r="G312" s="20" t="str">
        <v>No</v>
      </c>
      <c r="H312" s="20" t="str">
        <v>Yes</v>
      </c>
      <c r="I312" s="20">
        <v>1</v>
      </c>
      <c r="J312" s="20" t="s">
        <v>2381</v>
      </c>
      <c r="K312" s="21" cm="1">
        <f t="array" ref="K312:P312">VLOOKUP(A312,'Hospitalisation Details'!$A$1:K2654,{5,6,8,9,10,11},FALSE)</f>
        <v>30562</v>
      </c>
      <c r="L312" s="21" t="str">
        <v>39Years</v>
      </c>
      <c r="M312" s="22">
        <v>30457.37</v>
      </c>
      <c r="N312" s="20" t="str">
        <v>tier - 2</v>
      </c>
      <c r="O312" s="20" t="str">
        <v>tier - 1</v>
      </c>
      <c r="P312" s="20" t="str">
        <v>R1012</v>
      </c>
      <c r="Q312" s="20" t="str">
        <f>VLOOKUP(A312,'Customer Names'!$A$1:E2646,5,FALSE)</f>
        <v xml:space="preserve">Philip J </v>
      </c>
    </row>
    <row r="313" spans="1:17" x14ac:dyDescent="0.35">
      <c r="A313" s="20" t="s">
        <v>2059</v>
      </c>
      <c r="B313" s="20" cm="1">
        <f t="array" ref="B313:I313">VLOOKUP(A313,'Medical Examinations'!A312:J2647,{2,3,4,5,6,7,8,9},FALSE)</f>
        <v>39.619999999999997</v>
      </c>
      <c r="C313" s="20" t="str">
        <v>Obesity</v>
      </c>
      <c r="D313" s="20">
        <v>4.28</v>
      </c>
      <c r="E313" s="20" t="str">
        <v>Normal</v>
      </c>
      <c r="F313" s="20" t="str">
        <v>No</v>
      </c>
      <c r="G313" s="20" t="str">
        <v>No</v>
      </c>
      <c r="H313" s="20" t="str">
        <v>No</v>
      </c>
      <c r="I313" s="20">
        <v>1</v>
      </c>
      <c r="J313" s="20" t="s">
        <v>2381</v>
      </c>
      <c r="K313" s="21" cm="1">
        <f t="array" ref="K313:P313">VLOOKUP(A313,'Hospitalisation Details'!$A$1:K2655,{5,6,8,9,10,11},FALSE)</f>
        <v>36096</v>
      </c>
      <c r="L313" s="21" t="str">
        <v>24Years</v>
      </c>
      <c r="M313" s="22">
        <v>30422.03</v>
      </c>
      <c r="N313" s="20" t="str">
        <v>tier - 2</v>
      </c>
      <c r="O313" s="20" t="str">
        <v>tier - 3</v>
      </c>
      <c r="P313" s="20" t="str">
        <v>R1011</v>
      </c>
      <c r="Q313" s="20" t="str">
        <f>VLOOKUP(A313,'Customer Names'!$A$1:E2647,5,FALSE)</f>
        <v>Bryan L</v>
      </c>
    </row>
    <row r="314" spans="1:17" x14ac:dyDescent="0.35">
      <c r="A314" s="20" t="s">
        <v>2058</v>
      </c>
      <c r="B314" s="20" cm="1">
        <f t="array" ref="B314:I314">VLOOKUP(A314,'Medical Examinations'!A313:J2648,{2,3,4,5,6,7,8,9},FALSE)</f>
        <v>18.329999999999998</v>
      </c>
      <c r="C314" s="20" t="str">
        <v>Underweight</v>
      </c>
      <c r="D314" s="20">
        <v>4.16</v>
      </c>
      <c r="E314" s="20" t="str">
        <v>Normal</v>
      </c>
      <c r="F314" s="20" t="str">
        <v>Yes</v>
      </c>
      <c r="G314" s="20" t="str">
        <v>No</v>
      </c>
      <c r="H314" s="20" t="str">
        <v>No</v>
      </c>
      <c r="I314" s="20">
        <v>0</v>
      </c>
      <c r="J314" s="20" t="s">
        <v>2381</v>
      </c>
      <c r="K314" s="21" cm="1">
        <f t="array" ref="K314:P314">VLOOKUP(A314,'Hospitalisation Details'!$A$1:K2656,{5,6,8,9,10,11},FALSE)</f>
        <v>28006</v>
      </c>
      <c r="L314" s="21" t="str">
        <v>46Years</v>
      </c>
      <c r="M314" s="22">
        <v>30409.53</v>
      </c>
      <c r="N314" s="20" t="str">
        <v>tier - 2</v>
      </c>
      <c r="O314" s="20" t="str">
        <v>tier - 3</v>
      </c>
      <c r="P314" s="20" t="str">
        <v>R1012</v>
      </c>
      <c r="Q314" s="20" t="str">
        <f>VLOOKUP(A314,'Customer Names'!$A$1:E2648,5,FALSE)</f>
        <v>Timothy F</v>
      </c>
    </row>
    <row r="315" spans="1:17" x14ac:dyDescent="0.35">
      <c r="A315" s="20" t="s">
        <v>2057</v>
      </c>
      <c r="B315" s="20" cm="1">
        <f t="array" ref="B315:I315">VLOOKUP(A315,'Medical Examinations'!A314:J2649,{2,3,4,5,6,7,8,9},FALSE)</f>
        <v>17.11</v>
      </c>
      <c r="C315" s="20" t="str">
        <v>Underweight</v>
      </c>
      <c r="D315" s="20">
        <v>4.9800000000000004</v>
      </c>
      <c r="E315" s="20" t="str">
        <v>Normal</v>
      </c>
      <c r="F315" s="20" t="str">
        <v>Yes</v>
      </c>
      <c r="G315" s="20" t="str">
        <v>No</v>
      </c>
      <c r="H315" s="20" t="str">
        <v>Yes</v>
      </c>
      <c r="I315" s="20">
        <v>1</v>
      </c>
      <c r="J315" s="20" t="s">
        <v>2381</v>
      </c>
      <c r="K315" s="21" cm="1">
        <f t="array" ref="K315:P315">VLOOKUP(A315,'Hospitalisation Details'!$A$1:K2657,{5,6,8,9,10,11},FALSE)</f>
        <v>25414</v>
      </c>
      <c r="L315" s="21" t="str">
        <v>53Years</v>
      </c>
      <c r="M315" s="22">
        <v>30366.93</v>
      </c>
      <c r="N315" s="20" t="str">
        <v>tier - 2</v>
      </c>
      <c r="O315" s="20" t="str">
        <v>tier - 2</v>
      </c>
      <c r="P315" s="20" t="str">
        <v>R1011</v>
      </c>
      <c r="Q315" s="20" t="str">
        <f>VLOOKUP(A315,'Customer Names'!$A$1:E2649,5,FALSE)</f>
        <v>Angielyn M</v>
      </c>
    </row>
    <row r="316" spans="1:17" x14ac:dyDescent="0.35">
      <c r="A316" s="20" t="s">
        <v>2056</v>
      </c>
      <c r="B316" s="20" cm="1">
        <f t="array" ref="B316:I316">VLOOKUP(A316,'Medical Examinations'!A315:J2650,{2,3,4,5,6,7,8,9},FALSE)</f>
        <v>43.5</v>
      </c>
      <c r="C316" s="20" t="str">
        <v>Obesity</v>
      </c>
      <c r="D316" s="20">
        <v>6.38</v>
      </c>
      <c r="E316" s="20" t="str">
        <v>Prediabetes</v>
      </c>
      <c r="F316" s="20" t="str">
        <v>No</v>
      </c>
      <c r="G316" s="20" t="str">
        <v>yes</v>
      </c>
      <c r="H316" s="20" t="str">
        <v>No</v>
      </c>
      <c r="I316" s="20">
        <v>1</v>
      </c>
      <c r="J316" s="20" t="s">
        <v>2381</v>
      </c>
      <c r="K316" s="21" cm="1">
        <f t="array" ref="K316:P316">VLOOKUP(A316,'Hospitalisation Details'!$A$1:K2658,{5,6,8,9,10,11},FALSE)</f>
        <v>38139</v>
      </c>
      <c r="L316" s="21" t="str">
        <v>19Years</v>
      </c>
      <c r="M316" s="22">
        <v>30328.27</v>
      </c>
      <c r="N316" s="20" t="str">
        <v>tier - 2</v>
      </c>
      <c r="O316" s="20" t="str">
        <v>tier - 2</v>
      </c>
      <c r="P316" s="20" t="str">
        <v>R1011</v>
      </c>
      <c r="Q316" s="20" t="str">
        <f>VLOOKUP(A316,'Customer Names'!$A$1:E2650,5,FALSE)</f>
        <v xml:space="preserve">Jeanie M </v>
      </c>
    </row>
    <row r="317" spans="1:17" x14ac:dyDescent="0.35">
      <c r="A317" s="20" t="s">
        <v>2055</v>
      </c>
      <c r="B317" s="20" cm="1">
        <f t="array" ref="B317:I317">VLOOKUP(A317,'Medical Examinations'!A316:J2651,{2,3,4,5,6,7,8,9},FALSE)</f>
        <v>25.364999999999998</v>
      </c>
      <c r="C317" s="20" t="str">
        <v>Overweight</v>
      </c>
      <c r="D317" s="20">
        <v>5.19</v>
      </c>
      <c r="E317" s="20" t="str">
        <v>Normal</v>
      </c>
      <c r="F317" s="20" t="str">
        <v>No</v>
      </c>
      <c r="G317" s="20" t="str">
        <v>No</v>
      </c>
      <c r="H317" s="20" t="str">
        <v>No</v>
      </c>
      <c r="I317" s="20">
        <v>2</v>
      </c>
      <c r="J317" s="20" t="s">
        <v>2379</v>
      </c>
      <c r="K317" s="21" cm="1">
        <f t="array" ref="K317:P317">VLOOKUP(A317,'Hospitalisation Details'!$A$1:K2659,{5,6,8,9,10,11},FALSE)</f>
        <v>26504</v>
      </c>
      <c r="L317" s="21" t="str">
        <v>50Years</v>
      </c>
      <c r="M317" s="22">
        <v>30284.639999999999</v>
      </c>
      <c r="N317" s="20" t="str">
        <v>tier - 1</v>
      </c>
      <c r="O317" s="20" t="str">
        <v>tier - 1</v>
      </c>
      <c r="P317" s="20" t="str">
        <v>R1012</v>
      </c>
      <c r="Q317" s="20" t="str">
        <f>VLOOKUP(A317,'Customer Names'!$A$1:E2651,5,FALSE)</f>
        <v>Greg</v>
      </c>
    </row>
    <row r="318" spans="1:17" x14ac:dyDescent="0.35">
      <c r="A318" s="20" t="s">
        <v>2054</v>
      </c>
      <c r="B318" s="20" cm="1">
        <f t="array" ref="B318:I318">VLOOKUP(A318,'Medical Examinations'!A317:J2652,{2,3,4,5,6,7,8,9},FALSE)</f>
        <v>28.594999999999999</v>
      </c>
      <c r="C318" s="20" t="str">
        <v>Overweight</v>
      </c>
      <c r="D318" s="20">
        <v>10.210000000000001</v>
      </c>
      <c r="E318" s="20" t="str">
        <v>Diabetes</v>
      </c>
      <c r="F318" s="20" t="str">
        <v>No</v>
      </c>
      <c r="G318" s="20" t="str">
        <v>No</v>
      </c>
      <c r="H318" s="20" t="str">
        <v>No</v>
      </c>
      <c r="I318" s="20">
        <v>0</v>
      </c>
      <c r="J318" s="20" t="s">
        <v>2379</v>
      </c>
      <c r="K318" s="21" cm="1">
        <f t="array" ref="K318:P318">VLOOKUP(A318,'Hospitalisation Details'!$A$1:K2660,{5,6,8,9,10,11},FALSE)</f>
        <v>22904</v>
      </c>
      <c r="L318" s="21" t="str">
        <v>60Years</v>
      </c>
      <c r="M318" s="22">
        <v>30260</v>
      </c>
      <c r="N318" s="20" t="str">
        <v>tier - 1</v>
      </c>
      <c r="O318" s="20" t="str">
        <v>tier - 1</v>
      </c>
      <c r="P318" s="20" t="str">
        <v>R1014</v>
      </c>
      <c r="Q318" s="20" t="str">
        <f>VLOOKUP(A318,'Customer Names'!$A$1:E2652,5,FALSE)</f>
        <v>John</v>
      </c>
    </row>
    <row r="319" spans="1:17" x14ac:dyDescent="0.35">
      <c r="A319" s="20" t="s">
        <v>2053</v>
      </c>
      <c r="B319" s="20" cm="1">
        <f t="array" ref="B319:I319">VLOOKUP(A319,'Medical Examinations'!A318:J2653,{2,3,4,5,6,7,8,9},FALSE)</f>
        <v>29.83</v>
      </c>
      <c r="C319" s="20" t="str">
        <v>Overweight</v>
      </c>
      <c r="D319" s="20">
        <v>9.6999999999999993</v>
      </c>
      <c r="E319" s="20" t="str">
        <v>Diabetes</v>
      </c>
      <c r="F319" s="20" t="str">
        <v>Yes</v>
      </c>
      <c r="G319" s="20" t="str">
        <v>No</v>
      </c>
      <c r="H319" s="20" t="str">
        <v>Yes</v>
      </c>
      <c r="I319" s="20">
        <v>1</v>
      </c>
      <c r="J319" s="20" t="s">
        <v>2381</v>
      </c>
      <c r="K319" s="21" cm="1">
        <f t="array" ref="K319:P319">VLOOKUP(A319,'Hospitalisation Details'!$A$1:K2661,{5,6,8,9,10,11},FALSE)</f>
        <v>23267</v>
      </c>
      <c r="L319" s="21" t="str">
        <v>59Years</v>
      </c>
      <c r="M319" s="22">
        <v>30184.94</v>
      </c>
      <c r="N319" s="20" t="str">
        <v>tier - 1</v>
      </c>
      <c r="O319" s="20" t="str">
        <v>tier - 1</v>
      </c>
      <c r="P319" s="20" t="str">
        <v>R1014</v>
      </c>
      <c r="Q319" s="20" t="str">
        <f>VLOOKUP(A319,'Customer Names'!$A$1:E2653,5,FALSE)</f>
        <v>Aliaksandr</v>
      </c>
    </row>
    <row r="320" spans="1:17" x14ac:dyDescent="0.35">
      <c r="A320" s="20" t="s">
        <v>2052</v>
      </c>
      <c r="B320" s="20" cm="1">
        <f t="array" ref="B320:I320">VLOOKUP(A320,'Medical Examinations'!A319:J2654,{2,3,4,5,6,7,8,9},FALSE)</f>
        <v>24.7</v>
      </c>
      <c r="C320" s="20" t="str">
        <v>Normal Weight</v>
      </c>
      <c r="D320" s="20">
        <v>10.25</v>
      </c>
      <c r="E320" s="20" t="str">
        <v>Diabetes</v>
      </c>
      <c r="F320" s="20" t="str">
        <v>No</v>
      </c>
      <c r="G320" s="20" t="str">
        <v>No</v>
      </c>
      <c r="H320" s="20" t="str">
        <v>No</v>
      </c>
      <c r="I320" s="20">
        <v>3</v>
      </c>
      <c r="J320" s="20" t="s">
        <v>2379</v>
      </c>
      <c r="K320" s="21" cm="1">
        <f t="array" ref="K320:P320">VLOOKUP(A320,'Hospitalisation Details'!$A$1:K2662,{5,6,8,9,10,11},FALSE)</f>
        <v>21408</v>
      </c>
      <c r="L320" s="21" t="str">
        <v>64Years</v>
      </c>
      <c r="M320" s="22">
        <v>30166.62</v>
      </c>
      <c r="N320" s="20" t="str">
        <v>tier - 1</v>
      </c>
      <c r="O320" s="20" t="str">
        <v>tier - 3</v>
      </c>
      <c r="P320" s="20" t="str">
        <v>R1012</v>
      </c>
      <c r="Q320" s="20" t="str">
        <f>VLOOKUP(A320,'Customer Names'!$A$1:E2654,5,FALSE)</f>
        <v xml:space="preserve">Jason M </v>
      </c>
    </row>
    <row r="321" spans="1:17" x14ac:dyDescent="0.35">
      <c r="A321" s="20" t="s">
        <v>2051</v>
      </c>
      <c r="B321" s="20" cm="1">
        <f t="array" ref="B321:I321">VLOOKUP(A321,'Medical Examinations'!A320:J2655,{2,3,4,5,6,7,8,9},FALSE)</f>
        <v>17.940000000000001</v>
      </c>
      <c r="C321" s="20" t="str">
        <v>Underweight</v>
      </c>
      <c r="D321" s="20">
        <v>9.77</v>
      </c>
      <c r="E321" s="20" t="str">
        <v>Diabetes</v>
      </c>
      <c r="F321" s="20" t="str">
        <v>No</v>
      </c>
      <c r="G321" s="20" t="str">
        <v>No</v>
      </c>
      <c r="H321" s="20" t="str">
        <v>No</v>
      </c>
      <c r="I321" s="20">
        <v>0</v>
      </c>
      <c r="J321" s="20" t="s">
        <v>2381</v>
      </c>
      <c r="K321" s="21" cm="1">
        <f t="array" ref="K321:P321">VLOOKUP(A321,'Hospitalisation Details'!$A$1:K2663,{5,6,8,9,10,11},FALSE)</f>
        <v>26292</v>
      </c>
      <c r="L321" s="21" t="str">
        <v>51Years</v>
      </c>
      <c r="M321" s="22">
        <v>30134.75</v>
      </c>
      <c r="N321" s="20" t="str">
        <v>tier - 2</v>
      </c>
      <c r="O321" s="20" t="str">
        <v>tier - 3</v>
      </c>
      <c r="P321" s="20" t="str">
        <v>R1011</v>
      </c>
      <c r="Q321" s="20" t="str">
        <f>VLOOKUP(A321,'Customer Names'!$A$1:E2655,5,FALSE)</f>
        <v>Sheera K</v>
      </c>
    </row>
    <row r="322" spans="1:17" x14ac:dyDescent="0.35">
      <c r="A322" s="20" t="s">
        <v>2050</v>
      </c>
      <c r="B322" s="20" cm="1">
        <f t="array" ref="B322:I322">VLOOKUP(A322,'Medical Examinations'!A321:J2656,{2,3,4,5,6,7,8,9},FALSE)</f>
        <v>21.08</v>
      </c>
      <c r="C322" s="20" t="str">
        <v>Normal Weight</v>
      </c>
      <c r="D322" s="20">
        <v>4.83</v>
      </c>
      <c r="E322" s="20" t="str">
        <v>Normal</v>
      </c>
      <c r="F322" s="20" t="str">
        <v>No</v>
      </c>
      <c r="G322" s="20" t="str">
        <v>No</v>
      </c>
      <c r="H322" s="20" t="str">
        <v>Yes</v>
      </c>
      <c r="I322" s="20">
        <v>1</v>
      </c>
      <c r="J322" s="20" t="s">
        <v>2381</v>
      </c>
      <c r="K322" s="21" cm="1">
        <f t="array" ref="K322:P322">VLOOKUP(A322,'Hospitalisation Details'!$A$1:K2664,{5,6,8,9,10,11},FALSE)</f>
        <v>29100</v>
      </c>
      <c r="L322" s="21" t="str">
        <v>43Years</v>
      </c>
      <c r="M322" s="22">
        <v>30095.97</v>
      </c>
      <c r="N322" s="20" t="str">
        <v>tier - 2</v>
      </c>
      <c r="O322" s="20" t="str">
        <v>tier - 3</v>
      </c>
      <c r="P322" s="20" t="str">
        <v>R1011</v>
      </c>
      <c r="Q322" s="20" t="str">
        <f>VLOOKUP(A322,'Customer Names'!$A$1:E2656,5,FALSE)</f>
        <v>Janice</v>
      </c>
    </row>
    <row r="323" spans="1:17" x14ac:dyDescent="0.35">
      <c r="A323" s="20" t="s">
        <v>2049</v>
      </c>
      <c r="B323" s="20" cm="1">
        <f t="array" ref="B323:I323">VLOOKUP(A323,'Medical Examinations'!A322:J2657,{2,3,4,5,6,7,8,9},FALSE)</f>
        <v>37.715000000000003</v>
      </c>
      <c r="C323" s="20" t="str">
        <v>Obesity</v>
      </c>
      <c r="D323" s="20">
        <v>10.86</v>
      </c>
      <c r="E323" s="20" t="str">
        <v>Diabetes</v>
      </c>
      <c r="F323" s="20" t="str">
        <v>Yes</v>
      </c>
      <c r="G323" s="20" t="str">
        <v>No</v>
      </c>
      <c r="H323" s="20" t="str">
        <v>No</v>
      </c>
      <c r="I323" s="20">
        <v>0</v>
      </c>
      <c r="J323" s="20" t="s">
        <v>2379</v>
      </c>
      <c r="K323" s="21" cm="1">
        <f t="array" ref="K323:P323">VLOOKUP(A323,'Hospitalisation Details'!$A$1:K2665,{5,6,8,9,10,11},FALSE)</f>
        <v>24639</v>
      </c>
      <c r="L323" s="21" t="str">
        <v>55Years</v>
      </c>
      <c r="M323" s="22">
        <v>30063.58</v>
      </c>
      <c r="N323" s="20" t="str">
        <v>tier - 1</v>
      </c>
      <c r="O323" s="20" t="str">
        <v>tier - 1</v>
      </c>
      <c r="P323" s="20" t="str">
        <v>R1012</v>
      </c>
      <c r="Q323" s="20" t="str">
        <f>VLOOKUP(A323,'Customer Names'!$A$1:E2657,5,FALSE)</f>
        <v xml:space="preserve">Timothy G </v>
      </c>
    </row>
    <row r="324" spans="1:17" x14ac:dyDescent="0.35">
      <c r="A324" s="20" t="s">
        <v>2048</v>
      </c>
      <c r="B324" s="20" cm="1">
        <f t="array" ref="B324:I324">VLOOKUP(A324,'Medical Examinations'!A323:J2658,{2,3,4,5,6,7,8,9},FALSE)</f>
        <v>22.39</v>
      </c>
      <c r="C324" s="20" t="str">
        <v>Normal Weight</v>
      </c>
      <c r="D324" s="20">
        <v>9.5299999999999994</v>
      </c>
      <c r="E324" s="20" t="str">
        <v>Diabetes</v>
      </c>
      <c r="F324" s="20" t="str">
        <v>Yes</v>
      </c>
      <c r="G324" s="20" t="str">
        <v>No</v>
      </c>
      <c r="H324" s="20" t="str">
        <v>No</v>
      </c>
      <c r="I324" s="20">
        <v>0</v>
      </c>
      <c r="J324" s="20" t="s">
        <v>2381</v>
      </c>
      <c r="K324" s="21" cm="1">
        <f t="array" ref="K324:P324">VLOOKUP(A324,'Hospitalisation Details'!$A$1:K2666,{5,6,8,9,10,11},FALSE)</f>
        <v>29802</v>
      </c>
      <c r="L324" s="21" t="str">
        <v>41Years</v>
      </c>
      <c r="M324" s="22">
        <v>30026.87</v>
      </c>
      <c r="N324" s="20" t="str">
        <v>tier - 2</v>
      </c>
      <c r="O324" s="20" t="str">
        <v>tier - 3</v>
      </c>
      <c r="P324" s="20" t="str">
        <v>R1012</v>
      </c>
      <c r="Q324" s="20" t="str">
        <f>VLOOKUP(A324,'Customer Names'!$A$1:E2658,5,FALSE)</f>
        <v>Alan R</v>
      </c>
    </row>
    <row r="325" spans="1:17" x14ac:dyDescent="0.35">
      <c r="A325" s="20" t="s">
        <v>2047</v>
      </c>
      <c r="B325" s="20" cm="1">
        <f t="array" ref="B325:I325">VLOOKUP(A325,'Medical Examinations'!A324:J2659,{2,3,4,5,6,7,8,9},FALSE)</f>
        <v>28.78</v>
      </c>
      <c r="C325" s="20" t="str">
        <v>Overweight</v>
      </c>
      <c r="D325" s="20">
        <v>5.68</v>
      </c>
      <c r="E325" s="20" t="str">
        <v>Normal</v>
      </c>
      <c r="F325" s="20" t="str">
        <v>No</v>
      </c>
      <c r="G325" s="20" t="str">
        <v>No</v>
      </c>
      <c r="H325" s="20" t="str">
        <v>No</v>
      </c>
      <c r="I325" s="20">
        <v>0</v>
      </c>
      <c r="J325" s="20" t="s">
        <v>2381</v>
      </c>
      <c r="K325" s="21" cm="1">
        <f t="array" ref="K325:P325">VLOOKUP(A325,'Hospitalisation Details'!$A$1:K2667,{5,6,8,9,10,11},FALSE)</f>
        <v>33516</v>
      </c>
      <c r="L325" s="21" t="str">
        <v>31Years</v>
      </c>
      <c r="M325" s="22">
        <v>29969.67</v>
      </c>
      <c r="N325" s="20" t="str">
        <v>tier - 1</v>
      </c>
      <c r="O325" s="20" t="str">
        <v>tier - 1</v>
      </c>
      <c r="P325" s="20" t="str">
        <v>R1011</v>
      </c>
      <c r="Q325" s="20" t="str">
        <f>VLOOKUP(A325,'Customer Names'!$A$1:E2659,5,FALSE)</f>
        <v>Michael</v>
      </c>
    </row>
    <row r="326" spans="1:17" x14ac:dyDescent="0.35">
      <c r="A326" s="20" t="s">
        <v>2046</v>
      </c>
      <c r="B326" s="20" cm="1">
        <f t="array" ref="B326:I326">VLOOKUP(A326,'Medical Examinations'!A325:J2660,{2,3,4,5,6,7,8,9},FALSE)</f>
        <v>18.329999999999998</v>
      </c>
      <c r="C326" s="20" t="str">
        <v>Underweight</v>
      </c>
      <c r="D326" s="20">
        <v>5.57</v>
      </c>
      <c r="E326" s="20" t="str">
        <v>Normal</v>
      </c>
      <c r="F326" s="20" t="str">
        <v>Yes</v>
      </c>
      <c r="G326" s="20" t="str">
        <v>No</v>
      </c>
      <c r="H326" s="20" t="str">
        <v>No</v>
      </c>
      <c r="I326" s="20">
        <v>0</v>
      </c>
      <c r="J326" s="20" t="s">
        <v>2381</v>
      </c>
      <c r="K326" s="21" cm="1">
        <f t="array" ref="K326:P326">VLOOKUP(A326,'Hospitalisation Details'!$A$1:K2668,{5,6,8,9,10,11},FALSE)</f>
        <v>27923</v>
      </c>
      <c r="L326" s="21" t="str">
        <v>46Years</v>
      </c>
      <c r="M326" s="22">
        <v>29933.75</v>
      </c>
      <c r="N326" s="20" t="str">
        <v>tier - 1</v>
      </c>
      <c r="O326" s="20" t="str">
        <v>tier - 1</v>
      </c>
      <c r="P326" s="20" t="str">
        <v>R1011</v>
      </c>
      <c r="Q326" s="20" t="str">
        <f>VLOOKUP(A326,'Customer Names'!$A$1:E2660,5,FALSE)</f>
        <v>Marie-France</v>
      </c>
    </row>
    <row r="327" spans="1:17" x14ac:dyDescent="0.35">
      <c r="A327" s="20" t="s">
        <v>2045</v>
      </c>
      <c r="B327" s="20" cm="1">
        <f t="array" ref="B327:I327">VLOOKUP(A327,'Medical Examinations'!A326:J2661,{2,3,4,5,6,7,8,9},FALSE)</f>
        <v>26.39</v>
      </c>
      <c r="C327" s="20" t="str">
        <v>Overweight</v>
      </c>
      <c r="D327" s="20">
        <v>4.58</v>
      </c>
      <c r="E327" s="20" t="str">
        <v>Normal</v>
      </c>
      <c r="F327" s="20" t="str">
        <v>Yes</v>
      </c>
      <c r="G327" s="20" t="str">
        <v>No</v>
      </c>
      <c r="H327" s="20" t="str">
        <v>No</v>
      </c>
      <c r="I327" s="20">
        <v>1</v>
      </c>
      <c r="J327" s="20" t="s">
        <v>2381</v>
      </c>
      <c r="K327" s="21" cm="1">
        <f t="array" ref="K327:P327">VLOOKUP(A327,'Hospitalisation Details'!$A$1:K2669,{5,6,8,9,10,11},FALSE)</f>
        <v>32507</v>
      </c>
      <c r="L327" s="21" t="str">
        <v>34Years</v>
      </c>
      <c r="M327" s="22">
        <v>29929.56</v>
      </c>
      <c r="N327" s="20" t="str">
        <v>tier - 1</v>
      </c>
      <c r="O327" s="20" t="str">
        <v>tier - 1</v>
      </c>
      <c r="P327" s="20" t="str">
        <v>R1011</v>
      </c>
      <c r="Q327" s="20" t="str">
        <f>VLOOKUP(A327,'Customer Names'!$A$1:E2661,5,FALSE)</f>
        <v xml:space="preserve">Erik F </v>
      </c>
    </row>
    <row r="328" spans="1:17" x14ac:dyDescent="0.35">
      <c r="A328" s="20" t="s">
        <v>2044</v>
      </c>
      <c r="B328" s="20" cm="1">
        <f t="array" ref="B328:I328">VLOOKUP(A328,'Medical Examinations'!A327:J2662,{2,3,4,5,6,7,8,9},FALSE)</f>
        <v>19.260000000000002</v>
      </c>
      <c r="C328" s="20" t="str">
        <v>Normal Weight</v>
      </c>
      <c r="D328" s="20">
        <v>8.9600000000000009</v>
      </c>
      <c r="E328" s="20" t="str">
        <v>Diabetes</v>
      </c>
      <c r="F328" s="20" t="str">
        <v>Yes</v>
      </c>
      <c r="G328" s="20" t="str">
        <v>No</v>
      </c>
      <c r="H328" s="20" t="str">
        <v>No</v>
      </c>
      <c r="I328" s="20">
        <v>1</v>
      </c>
      <c r="J328" s="20" t="s">
        <v>2381</v>
      </c>
      <c r="K328" s="21" cm="1">
        <f t="array" ref="K328:P328">VLOOKUP(A328,'Hospitalisation Details'!$A$1:K2670,{5,6,8,9,10,11},FALSE)</f>
        <v>27625</v>
      </c>
      <c r="L328" s="21" t="str">
        <v>47Years</v>
      </c>
      <c r="M328" s="22">
        <v>29899.25</v>
      </c>
      <c r="N328" s="20" t="str">
        <v>tier - 1</v>
      </c>
      <c r="O328" s="20" t="str">
        <v>tier - 3</v>
      </c>
      <c r="P328" s="20" t="str">
        <v>R1011</v>
      </c>
      <c r="Q328" s="20" t="str">
        <f>VLOOKUP(A328,'Customer Names'!$A$1:E2662,5,FALSE)</f>
        <v>Andrew</v>
      </c>
    </row>
    <row r="329" spans="1:17" x14ac:dyDescent="0.35">
      <c r="A329" s="20" t="s">
        <v>2043</v>
      </c>
      <c r="B329" s="20" cm="1">
        <f t="array" ref="B329:I329">VLOOKUP(A329,'Medical Examinations'!A328:J2663,{2,3,4,5,6,7,8,9},FALSE)</f>
        <v>26.92</v>
      </c>
      <c r="C329" s="20" t="str">
        <v>Overweight</v>
      </c>
      <c r="D329" s="20">
        <v>6.09</v>
      </c>
      <c r="E329" s="20" t="str">
        <v>Prediabetes</v>
      </c>
      <c r="F329" s="20" t="str">
        <v>No</v>
      </c>
      <c r="G329" s="20" t="str">
        <v>No</v>
      </c>
      <c r="H329" s="20" t="str">
        <v>No</v>
      </c>
      <c r="I329" s="20">
        <v>0</v>
      </c>
      <c r="J329" s="20" t="s">
        <v>2381</v>
      </c>
      <c r="K329" s="21" cm="1">
        <f t="array" ref="K329:P329">VLOOKUP(A329,'Hospitalisation Details'!$A$1:K2671,{5,6,8,9,10,11},FALSE)</f>
        <v>32872</v>
      </c>
      <c r="L329" s="21" t="str">
        <v>33Years</v>
      </c>
      <c r="M329" s="22">
        <v>29852.48</v>
      </c>
      <c r="N329" s="20" t="str">
        <v>tier - 1</v>
      </c>
      <c r="O329" s="20" t="str">
        <v>tier - 3</v>
      </c>
      <c r="P329" s="20" t="str">
        <v>R1011</v>
      </c>
      <c r="Q329" s="20" t="str">
        <f>VLOOKUP(A329,'Customer Names'!$A$1:E2663,5,FALSE)</f>
        <v>Anthony</v>
      </c>
    </row>
    <row r="330" spans="1:17" x14ac:dyDescent="0.35">
      <c r="A330" s="20" t="s">
        <v>2042</v>
      </c>
      <c r="B330" s="20" cm="1">
        <f t="array" ref="B330:I330">VLOOKUP(A330,'Medical Examinations'!A329:J2664,{2,3,4,5,6,7,8,9},FALSE)</f>
        <v>19.73</v>
      </c>
      <c r="C330" s="20" t="str">
        <v>Normal Weight</v>
      </c>
      <c r="D330" s="20">
        <v>4.3600000000000003</v>
      </c>
      <c r="E330" s="20" t="str">
        <v>Normal</v>
      </c>
      <c r="F330" s="20" t="str">
        <v>No</v>
      </c>
      <c r="G330" s="20" t="str">
        <v>No</v>
      </c>
      <c r="H330" s="20" t="str">
        <v>No</v>
      </c>
      <c r="I330" s="20">
        <v>0</v>
      </c>
      <c r="J330" s="20" t="s">
        <v>2381</v>
      </c>
      <c r="K330" s="21" cm="1">
        <f t="array" ref="K330:P330">VLOOKUP(A330,'Hospitalisation Details'!$A$1:K2672,{5,6,8,9,10,11},FALSE)</f>
        <v>30253</v>
      </c>
      <c r="L330" s="21" t="str">
        <v>40Years</v>
      </c>
      <c r="M330" s="22">
        <v>29818.76</v>
      </c>
      <c r="N330" s="20" t="str">
        <v>tier - 1</v>
      </c>
      <c r="O330" s="20" t="str">
        <v>tier - 1</v>
      </c>
      <c r="P330" s="20" t="str">
        <v>R1012</v>
      </c>
      <c r="Q330" s="20" t="str">
        <f>VLOOKUP(A330,'Customer Names'!$A$1:E2664,5,FALSE)</f>
        <v>Chris</v>
      </c>
    </row>
    <row r="331" spans="1:17" x14ac:dyDescent="0.35">
      <c r="A331" s="20" t="s">
        <v>2041</v>
      </c>
      <c r="B331" s="20" cm="1">
        <f t="array" ref="B331:I331">VLOOKUP(A331,'Medical Examinations'!A330:J2665,{2,3,4,5,6,7,8,9},FALSE)</f>
        <v>23.56</v>
      </c>
      <c r="C331" s="20" t="str">
        <v>Normal Weight</v>
      </c>
      <c r="D331" s="20">
        <v>11.74</v>
      </c>
      <c r="E331" s="20" t="str">
        <v>Diabetes</v>
      </c>
      <c r="F331" s="20" t="str">
        <v>Yes</v>
      </c>
      <c r="G331" s="20" t="str">
        <v>No</v>
      </c>
      <c r="H331" s="20" t="str">
        <v>No</v>
      </c>
      <c r="I331" s="20">
        <v>0</v>
      </c>
      <c r="J331" s="20" t="s">
        <v>2381</v>
      </c>
      <c r="K331" s="21" cm="1">
        <f t="array" ref="K331:P331">VLOOKUP(A331,'Hospitalisation Details'!$A$1:K2673,{5,6,8,9,10,11},FALSE)</f>
        <v>29811</v>
      </c>
      <c r="L331" s="21" t="str">
        <v>41Years</v>
      </c>
      <c r="M331" s="22">
        <v>29816.639999999999</v>
      </c>
      <c r="N331" s="20" t="str">
        <v>tier - 1</v>
      </c>
      <c r="O331" s="20" t="str">
        <v>tier - 2</v>
      </c>
      <c r="P331" s="20" t="str">
        <v>R1011</v>
      </c>
      <c r="Q331" s="20" t="str">
        <f>VLOOKUP(A331,'Customer Names'!$A$1:E2665,5,FALSE)</f>
        <v>Yu</v>
      </c>
    </row>
    <row r="332" spans="1:17" x14ac:dyDescent="0.35">
      <c r="A332" s="20" t="s">
        <v>2040</v>
      </c>
      <c r="B332" s="20" cm="1">
        <f t="array" ref="B332:I332">VLOOKUP(A332,'Medical Examinations'!A331:J2666,{2,3,4,5,6,7,8,9},FALSE)</f>
        <v>37.67</v>
      </c>
      <c r="C332" s="20" t="str">
        <v>Obesity</v>
      </c>
      <c r="D332" s="20">
        <v>5.89</v>
      </c>
      <c r="E332" s="20" t="str">
        <v>Prediabetes</v>
      </c>
      <c r="F332" s="20" t="str">
        <v>No</v>
      </c>
      <c r="G332" s="20" t="str">
        <v>No</v>
      </c>
      <c r="H332" s="20" t="str">
        <v>No</v>
      </c>
      <c r="I332" s="20">
        <v>1</v>
      </c>
      <c r="J332" s="20" t="s">
        <v>2381</v>
      </c>
      <c r="K332" s="21" cm="1">
        <f t="array" ref="K332:P332">VLOOKUP(A332,'Hospitalisation Details'!$A$1:K2674,{5,6,8,9,10,11},FALSE)</f>
        <v>35966</v>
      </c>
      <c r="L332" s="21" t="str">
        <v>24Years</v>
      </c>
      <c r="M332" s="22">
        <v>29760.6</v>
      </c>
      <c r="N332" s="20" t="str">
        <v>tier - 1</v>
      </c>
      <c r="O332" s="20" t="str">
        <v>tier - 2</v>
      </c>
      <c r="P332" s="20" t="str">
        <v>R1011</v>
      </c>
      <c r="Q332" s="20" t="str">
        <f>VLOOKUP(A332,'Customer Names'!$A$1:E2666,5,FALSE)</f>
        <v>Caleb N</v>
      </c>
    </row>
    <row r="333" spans="1:17" x14ac:dyDescent="0.35">
      <c r="A333" s="20" t="s">
        <v>2039</v>
      </c>
      <c r="B333" s="20" cm="1">
        <f t="array" ref="B333:I333">VLOOKUP(A333,'Medical Examinations'!A332:J2667,{2,3,4,5,6,7,8,9},FALSE)</f>
        <v>18.73</v>
      </c>
      <c r="C333" s="20" t="str">
        <v>Normal Weight</v>
      </c>
      <c r="D333" s="20">
        <v>10.64</v>
      </c>
      <c r="E333" s="20" t="str">
        <v>Diabetes</v>
      </c>
      <c r="F333" s="20" t="str">
        <v>No</v>
      </c>
      <c r="G333" s="20" t="str">
        <v>No</v>
      </c>
      <c r="H333" s="20" t="str">
        <v>No</v>
      </c>
      <c r="I333" s="20">
        <v>2</v>
      </c>
      <c r="J333" s="20" t="s">
        <v>2381</v>
      </c>
      <c r="K333" s="21" cm="1">
        <f t="array" ref="K333:P333">VLOOKUP(A333,'Hospitalisation Details'!$A$1:K2675,{5,6,8,9,10,11},FALSE)</f>
        <v>26899</v>
      </c>
      <c r="L333" s="21" t="str">
        <v>49Years</v>
      </c>
      <c r="M333" s="22">
        <v>29757.69</v>
      </c>
      <c r="N333" s="20" t="str">
        <v>tier - 1</v>
      </c>
      <c r="O333" s="20" t="str">
        <v>tier - 3</v>
      </c>
      <c r="P333" s="20" t="str">
        <v>R1011</v>
      </c>
      <c r="Q333" s="20" t="str">
        <f>VLOOKUP(A333,'Customer Names'!$A$1:E2667,5,FALSE)</f>
        <v xml:space="preserve">Jason M </v>
      </c>
    </row>
    <row r="334" spans="1:17" x14ac:dyDescent="0.35">
      <c r="A334" s="20" t="s">
        <v>2038</v>
      </c>
      <c r="B334" s="20" cm="1">
        <f t="array" ref="B334:I334">VLOOKUP(A334,'Medical Examinations'!A333:J2668,{2,3,4,5,6,7,8,9},FALSE)</f>
        <v>33.090000000000003</v>
      </c>
      <c r="C334" s="20" t="str">
        <v>Obesity</v>
      </c>
      <c r="D334" s="20">
        <v>6.06</v>
      </c>
      <c r="E334" s="20" t="str">
        <v>Prediabetes</v>
      </c>
      <c r="F334" s="20" t="str">
        <v>No</v>
      </c>
      <c r="G334" s="20" t="str">
        <v>No</v>
      </c>
      <c r="H334" s="20" t="str">
        <v>Yes</v>
      </c>
      <c r="I334" s="20">
        <v>1</v>
      </c>
      <c r="J334" s="20" t="s">
        <v>2381</v>
      </c>
      <c r="K334" s="21" cm="1">
        <f t="array" ref="K334:P334">VLOOKUP(A334,'Hospitalisation Details'!$A$1:K2676,{5,6,8,9,10,11},FALSE)</f>
        <v>34177</v>
      </c>
      <c r="L334" s="21" t="str">
        <v>29Years</v>
      </c>
      <c r="M334" s="22">
        <v>29622.69</v>
      </c>
      <c r="N334" s="20" t="str">
        <v>tier - 1</v>
      </c>
      <c r="O334" s="20" t="str">
        <v>tier - 1</v>
      </c>
      <c r="P334" s="20" t="str">
        <v>R1011</v>
      </c>
      <c r="Q334" s="20" t="str">
        <f>VLOOKUP(A334,'Customer Names'!$A$1:E2668,5,FALSE)</f>
        <v>Angela R</v>
      </c>
    </row>
    <row r="335" spans="1:17" x14ac:dyDescent="0.35">
      <c r="A335" s="20" t="s">
        <v>2037</v>
      </c>
      <c r="B335" s="20" cm="1">
        <f t="array" ref="B335:I335">VLOOKUP(A335,'Medical Examinations'!A334:J2669,{2,3,4,5,6,7,8,9},FALSE)</f>
        <v>18.329999999999998</v>
      </c>
      <c r="C335" s="20" t="str">
        <v>Underweight</v>
      </c>
      <c r="D335" s="20">
        <v>7.46</v>
      </c>
      <c r="E335" s="20" t="str">
        <v>Diabetes</v>
      </c>
      <c r="F335" s="20" t="str">
        <v>Yes</v>
      </c>
      <c r="G335" s="20" t="str">
        <v>No</v>
      </c>
      <c r="H335" s="20" t="str">
        <v>No</v>
      </c>
      <c r="I335" s="20">
        <v>1</v>
      </c>
      <c r="J335" s="20" t="s">
        <v>2381</v>
      </c>
      <c r="K335" s="21" cm="1">
        <f t="array" ref="K335:P335">VLOOKUP(A335,'Hospitalisation Details'!$A$1:K2677,{5,6,8,9,10,11},FALSE)</f>
        <v>27701</v>
      </c>
      <c r="L335" s="21" t="str">
        <v>47Years</v>
      </c>
      <c r="M335" s="22">
        <v>29583.8</v>
      </c>
      <c r="N335" s="20" t="str">
        <v>tier - 1</v>
      </c>
      <c r="O335" s="20" t="str">
        <v>tier - 1</v>
      </c>
      <c r="P335" s="20" t="str">
        <v>R1011</v>
      </c>
      <c r="Q335" s="20" t="str">
        <f>VLOOKUP(A335,'Customer Names'!$A$1:E2669,5,FALSE)</f>
        <v>Keith J</v>
      </c>
    </row>
    <row r="336" spans="1:17" x14ac:dyDescent="0.35">
      <c r="A336" s="20" t="s">
        <v>2036</v>
      </c>
      <c r="B336" s="20" cm="1">
        <f t="array" ref="B336:I336">VLOOKUP(A336,'Medical Examinations'!A335:J2670,{2,3,4,5,6,7,8,9},FALSE)</f>
        <v>27.74</v>
      </c>
      <c r="C336" s="20" t="str">
        <v>Overweight</v>
      </c>
      <c r="D336" s="20">
        <v>4.68</v>
      </c>
      <c r="E336" s="20" t="str">
        <v>Normal</v>
      </c>
      <c r="F336" s="20" t="str">
        <v>Yes</v>
      </c>
      <c r="G336" s="20" t="str">
        <v>No</v>
      </c>
      <c r="H336" s="20" t="str">
        <v>No</v>
      </c>
      <c r="I336" s="20">
        <v>2</v>
      </c>
      <c r="J336" s="20" t="s">
        <v>2381</v>
      </c>
      <c r="K336" s="21" cm="1">
        <f t="array" ref="K336:P336">VLOOKUP(A336,'Hospitalisation Details'!$A$1:K2678,{5,6,8,9,10,11},FALSE)</f>
        <v>21843</v>
      </c>
      <c r="L336" s="21" t="str">
        <v>63Years</v>
      </c>
      <c r="M336" s="22">
        <v>29523.17</v>
      </c>
      <c r="N336" s="20" t="str">
        <v>tier - 1</v>
      </c>
      <c r="O336" s="20" t="str">
        <v>tier - 2</v>
      </c>
      <c r="P336" s="20" t="str">
        <v>R1024</v>
      </c>
      <c r="Q336" s="20" t="str">
        <f>VLOOKUP(A336,'Customer Names'!$A$1:E2670,5,FALSE)</f>
        <v>Emma</v>
      </c>
    </row>
    <row r="337" spans="1:17" x14ac:dyDescent="0.35">
      <c r="A337" s="20" t="s">
        <v>2035</v>
      </c>
      <c r="B337" s="20" cm="1">
        <f t="array" ref="B337:I337">VLOOKUP(A337,'Medical Examinations'!A336:J2671,{2,3,4,5,6,7,8,9},FALSE)</f>
        <v>24.2</v>
      </c>
      <c r="C337" s="20" t="str">
        <v>Normal Weight</v>
      </c>
      <c r="D337" s="20">
        <v>6.15</v>
      </c>
      <c r="E337" s="20" t="str">
        <v>Prediabetes</v>
      </c>
      <c r="F337" s="20" t="str">
        <v>No</v>
      </c>
      <c r="G337" s="20" t="str">
        <v>No</v>
      </c>
      <c r="H337" s="20" t="str">
        <v>No</v>
      </c>
      <c r="I337" s="20">
        <v>1</v>
      </c>
      <c r="J337" s="20" t="s">
        <v>2381</v>
      </c>
      <c r="K337" s="21" cm="1">
        <f t="array" ref="K337:P337">VLOOKUP(A337,'Hospitalisation Details'!$A$1:K2679,{5,6,8,9,10,11},FALSE)</f>
        <v>31974</v>
      </c>
      <c r="L337" s="21" t="str">
        <v>35Years</v>
      </c>
      <c r="M337" s="22">
        <v>29443.59</v>
      </c>
      <c r="N337" s="20" t="str">
        <v>tier - 1</v>
      </c>
      <c r="O337" s="20" t="str">
        <v>tier - 1</v>
      </c>
      <c r="P337" s="20" t="str">
        <v>R1011</v>
      </c>
      <c r="Q337" s="20" t="str">
        <f>VLOOKUP(A337,'Customer Names'!$A$1:E2671,5,FALSE)</f>
        <v>Nathan A</v>
      </c>
    </row>
    <row r="338" spans="1:17" x14ac:dyDescent="0.35">
      <c r="A338" s="20" t="s">
        <v>2034</v>
      </c>
      <c r="B338" s="20" cm="1">
        <f t="array" ref="B338:I338">VLOOKUP(A338,'Medical Examinations'!A337:J2672,{2,3,4,5,6,7,8,9},FALSE)</f>
        <v>22.03</v>
      </c>
      <c r="C338" s="20" t="str">
        <v>Normal Weight</v>
      </c>
      <c r="D338" s="20">
        <v>4.28</v>
      </c>
      <c r="E338" s="20" t="str">
        <v>Normal</v>
      </c>
      <c r="F338" s="20" t="str">
        <v>Yes</v>
      </c>
      <c r="G338" s="20" t="str">
        <v>No</v>
      </c>
      <c r="H338" s="20" t="str">
        <v>No</v>
      </c>
      <c r="I338" s="20">
        <v>0</v>
      </c>
      <c r="J338" s="20" t="s">
        <v>2381</v>
      </c>
      <c r="K338" s="21" cm="1">
        <f t="array" ref="K338:P338">VLOOKUP(A338,'Hospitalisation Details'!$A$1:K2680,{5,6,8,9,10,11},FALSE)</f>
        <v>31358</v>
      </c>
      <c r="L338" s="21" t="str">
        <v>37Years</v>
      </c>
      <c r="M338" s="22">
        <v>29352.560000000001</v>
      </c>
      <c r="N338" s="20" t="str">
        <v>tier - 1</v>
      </c>
      <c r="O338" s="20" t="str">
        <v>tier - 1</v>
      </c>
      <c r="P338" s="20" t="str">
        <v>R1011</v>
      </c>
      <c r="Q338" s="20" t="str">
        <f>VLOOKUP(A338,'Customer Names'!$A$1:E2672,5,FALSE)</f>
        <v>Kathryn</v>
      </c>
    </row>
    <row r="339" spans="1:17" x14ac:dyDescent="0.35">
      <c r="A339" s="20" t="s">
        <v>2033</v>
      </c>
      <c r="B339" s="20" cm="1">
        <f t="array" ref="B339:I339">VLOOKUP(A339,'Medical Examinations'!A338:J2673,{2,3,4,5,6,7,8,9},FALSE)</f>
        <v>26.885000000000002</v>
      </c>
      <c r="C339" s="20" t="str">
        <v>Overweight</v>
      </c>
      <c r="D339" s="20">
        <v>9.86</v>
      </c>
      <c r="E339" s="20" t="str">
        <v>Diabetes</v>
      </c>
      <c r="F339" s="20" t="str">
        <v>No</v>
      </c>
      <c r="G339" s="20" t="str">
        <v>No</v>
      </c>
      <c r="H339" s="20" t="str">
        <v>No</v>
      </c>
      <c r="I339" s="20">
        <v>3</v>
      </c>
      <c r="J339" s="20" t="s">
        <v>2381</v>
      </c>
      <c r="K339" s="21" cm="1">
        <f t="array" ref="K339:P339">VLOOKUP(A339,'Hospitalisation Details'!$A$1:K2681,{5,6,8,9,10,11},FALSE)</f>
        <v>21341</v>
      </c>
      <c r="L339" s="21" t="str">
        <v>65Years</v>
      </c>
      <c r="M339" s="22">
        <v>29330.98</v>
      </c>
      <c r="N339" s="20" t="str">
        <v>tier - 1</v>
      </c>
      <c r="O339" s="20" t="str">
        <v>tier - 2</v>
      </c>
      <c r="P339" s="20" t="str">
        <v>R1012</v>
      </c>
      <c r="Q339" s="20" t="str">
        <f>VLOOKUP(A339,'Customer Names'!$A$1:E2673,5,FALSE)</f>
        <v xml:space="preserve">Elizabeth H </v>
      </c>
    </row>
    <row r="340" spans="1:17" x14ac:dyDescent="0.35">
      <c r="A340" s="20" t="s">
        <v>2032</v>
      </c>
      <c r="B340" s="20" cm="1">
        <f t="array" ref="B340:I340">VLOOKUP(A340,'Medical Examinations'!A339:J2674,{2,3,4,5,6,7,8,9},FALSE)</f>
        <v>16.36</v>
      </c>
      <c r="C340" s="20" t="str">
        <v>Underweight</v>
      </c>
      <c r="D340" s="20">
        <v>11.19</v>
      </c>
      <c r="E340" s="20" t="str">
        <v>Diabetes</v>
      </c>
      <c r="F340" s="20" t="str">
        <v>No</v>
      </c>
      <c r="G340" s="20" t="str">
        <v>No</v>
      </c>
      <c r="H340" s="20" t="str">
        <v>No</v>
      </c>
      <c r="I340" s="20">
        <v>0</v>
      </c>
      <c r="J340" s="20" t="s">
        <v>2381</v>
      </c>
      <c r="K340" s="21" cm="1">
        <f t="array" ref="K340:P340">VLOOKUP(A340,'Hospitalisation Details'!$A$1:K2682,{5,6,8,9,10,11},FALSE)</f>
        <v>28692</v>
      </c>
      <c r="L340" s="21" t="str">
        <v>44Years</v>
      </c>
      <c r="M340" s="22">
        <v>29227.599999999999</v>
      </c>
      <c r="N340" s="20" t="str">
        <v>tier - 1</v>
      </c>
      <c r="O340" s="20" t="str">
        <v>tier - 3</v>
      </c>
      <c r="P340" s="20" t="str">
        <v>R1012</v>
      </c>
      <c r="Q340" s="20" t="str">
        <f>VLOOKUP(A340,'Customer Names'!$A$1:E2674,5,FALSE)</f>
        <v>Ben</v>
      </c>
    </row>
    <row r="341" spans="1:17" x14ac:dyDescent="0.35">
      <c r="A341" s="20" t="s">
        <v>2031</v>
      </c>
      <c r="B341" s="20" cm="1">
        <f t="array" ref="B341:I341">VLOOKUP(A341,'Medical Examinations'!A340:J2675,{2,3,4,5,6,7,8,9},FALSE)</f>
        <v>32.299999999999997</v>
      </c>
      <c r="C341" s="20" t="str">
        <v>Obesity</v>
      </c>
      <c r="D341" s="20">
        <v>4.8899999999999997</v>
      </c>
      <c r="E341" s="20" t="str">
        <v>Normal</v>
      </c>
      <c r="F341" s="20" t="str">
        <v>Yes</v>
      </c>
      <c r="G341" s="20" t="str">
        <v>No</v>
      </c>
      <c r="H341" s="20" t="str">
        <v>Yes</v>
      </c>
      <c r="I341" s="20">
        <v>1</v>
      </c>
      <c r="J341" s="20" t="s">
        <v>2379</v>
      </c>
      <c r="K341" s="21" cm="1">
        <f t="array" ref="K341:P341">VLOOKUP(A341,'Hospitalisation Details'!$A$1:K2683,{5,6,8,9,10,11},FALSE)</f>
        <v>25393</v>
      </c>
      <c r="L341" s="21" t="str">
        <v>53Years</v>
      </c>
      <c r="M341" s="22">
        <v>29186.48</v>
      </c>
      <c r="N341" s="20" t="str">
        <v>tier - 1</v>
      </c>
      <c r="O341" s="20" t="str">
        <v>tier - 3</v>
      </c>
      <c r="P341" s="20" t="str">
        <v>R1024</v>
      </c>
      <c r="Q341" s="20" t="str">
        <f>VLOOKUP(A341,'Customer Names'!$A$1:E2675,5,FALSE)</f>
        <v>Cheryl A</v>
      </c>
    </row>
    <row r="342" spans="1:17" x14ac:dyDescent="0.35">
      <c r="A342" s="20" t="s">
        <v>2030</v>
      </c>
      <c r="B342" s="20" cm="1">
        <f t="array" ref="B342:I342">VLOOKUP(A342,'Medical Examinations'!A341:J2676,{2,3,4,5,6,7,8,9},FALSE)</f>
        <v>16.05</v>
      </c>
      <c r="C342" s="20" t="str">
        <v>Underweight</v>
      </c>
      <c r="D342" s="20">
        <v>4.3499999999999996</v>
      </c>
      <c r="E342" s="20" t="str">
        <v>Normal</v>
      </c>
      <c r="F342" s="20" t="str">
        <v>Yes</v>
      </c>
      <c r="G342" s="20" t="str">
        <v>No</v>
      </c>
      <c r="H342" s="20" t="str">
        <v>No</v>
      </c>
      <c r="I342" s="20">
        <v>0</v>
      </c>
      <c r="J342" s="20" t="s">
        <v>2381</v>
      </c>
      <c r="K342" s="21" cm="1">
        <f t="array" ref="K342:P342">VLOOKUP(A342,'Hospitalisation Details'!$A$1:K2684,{5,6,8,9,10,11},FALSE)</f>
        <v>28072</v>
      </c>
      <c r="L342" s="21" t="str">
        <v>46Years</v>
      </c>
      <c r="M342" s="22">
        <v>29160.39</v>
      </c>
      <c r="N342" s="20" t="str">
        <v>tier - 1</v>
      </c>
      <c r="O342" s="20" t="str">
        <v>tier - 2</v>
      </c>
      <c r="P342" s="20" t="str">
        <v>R1011</v>
      </c>
      <c r="Q342" s="20" t="str">
        <f>VLOOKUP(A342,'Customer Names'!$A$1:E2676,5,FALSE)</f>
        <v>Kimberly A</v>
      </c>
    </row>
    <row r="343" spans="1:17" x14ac:dyDescent="0.35">
      <c r="A343" s="20" t="s">
        <v>2029</v>
      </c>
      <c r="B343" s="20" cm="1">
        <f t="array" ref="B343:I343">VLOOKUP(A343,'Medical Examinations'!A342:J2677,{2,3,4,5,6,7,8,9},FALSE)</f>
        <v>29.07</v>
      </c>
      <c r="C343" s="20" t="str">
        <v>Overweight</v>
      </c>
      <c r="D343" s="20">
        <v>8.66</v>
      </c>
      <c r="E343" s="20" t="str">
        <v>Diabetes</v>
      </c>
      <c r="F343" s="20" t="str">
        <v>Yes</v>
      </c>
      <c r="G343" s="20" t="str">
        <v>No</v>
      </c>
      <c r="H343" s="20" t="str">
        <v>No</v>
      </c>
      <c r="I343" s="20">
        <v>2</v>
      </c>
      <c r="J343" s="20" t="s">
        <v>2381</v>
      </c>
      <c r="K343" s="21" cm="1">
        <f t="array" ref="K343:P343">VLOOKUP(A343,'Hospitalisation Details'!$A$1:K2685,{5,6,8,9,10,11},FALSE)</f>
        <v>22639</v>
      </c>
      <c r="L343" s="21" t="str">
        <v>61Years</v>
      </c>
      <c r="M343" s="22">
        <v>29141.360000000001</v>
      </c>
      <c r="N343" s="20" t="str">
        <v>tier - 1</v>
      </c>
      <c r="O343" s="20" t="str">
        <v>tier - 3</v>
      </c>
      <c r="P343" s="20" t="str">
        <v>R1012</v>
      </c>
      <c r="Q343" s="20" t="str">
        <f>VLOOKUP(A343,'Customer Names'!$A$1:E2677,5,FALSE)</f>
        <v>Cynthia</v>
      </c>
    </row>
    <row r="344" spans="1:17" x14ac:dyDescent="0.35">
      <c r="A344" s="20" t="s">
        <v>2028</v>
      </c>
      <c r="B344" s="20" cm="1">
        <f t="array" ref="B344:I344">VLOOKUP(A344,'Medical Examinations'!A343:J2678,{2,3,4,5,6,7,8,9},FALSE)</f>
        <v>17.43</v>
      </c>
      <c r="C344" s="20" t="str">
        <v>Underweight</v>
      </c>
      <c r="D344" s="20">
        <v>8.64</v>
      </c>
      <c r="E344" s="20" t="str">
        <v>Diabetes</v>
      </c>
      <c r="F344" s="20" t="str">
        <v>No</v>
      </c>
      <c r="G344" s="20" t="str">
        <v>No</v>
      </c>
      <c r="H344" s="20" t="str">
        <v>No</v>
      </c>
      <c r="I344" s="20">
        <v>0</v>
      </c>
      <c r="J344" s="20" t="s">
        <v>2381</v>
      </c>
      <c r="K344" s="21" cm="1">
        <f t="array" ref="K344:P344">VLOOKUP(A344,'Hospitalisation Details'!$A$1:K2686,{5,6,8,9,10,11},FALSE)</f>
        <v>28823</v>
      </c>
      <c r="L344" s="21" t="str">
        <v>44Years</v>
      </c>
      <c r="M344" s="22">
        <v>29114.77</v>
      </c>
      <c r="N344" s="20" t="str">
        <v>tier - 1</v>
      </c>
      <c r="O344" s="20" t="str">
        <v>tier - 1</v>
      </c>
      <c r="P344" s="20" t="str">
        <v>R1011</v>
      </c>
      <c r="Q344" s="20" t="str">
        <f>VLOOKUP(A344,'Customer Names'!$A$1:E2678,5,FALSE)</f>
        <v>Jessica</v>
      </c>
    </row>
    <row r="345" spans="1:17" x14ac:dyDescent="0.35">
      <c r="A345" s="20" t="s">
        <v>2027</v>
      </c>
      <c r="B345" s="20" cm="1">
        <f t="array" ref="B345:I345">VLOOKUP(A345,'Medical Examinations'!A344:J2679,{2,3,4,5,6,7,8,9},FALSE)</f>
        <v>19.329999999999998</v>
      </c>
      <c r="C345" s="20" t="str">
        <v>Normal Weight</v>
      </c>
      <c r="D345" s="20">
        <v>4.2699999999999996</v>
      </c>
      <c r="E345" s="20" t="str">
        <v>Normal</v>
      </c>
      <c r="F345" s="20" t="str">
        <v>No</v>
      </c>
      <c r="G345" s="20" t="str">
        <v>No</v>
      </c>
      <c r="H345" s="20" t="str">
        <v>No</v>
      </c>
      <c r="I345" s="20">
        <v>0</v>
      </c>
      <c r="J345" s="20" t="s">
        <v>2381</v>
      </c>
      <c r="K345" s="21" cm="1">
        <f t="array" ref="K345:P345">VLOOKUP(A345,'Hospitalisation Details'!$A$1:K2687,{5,6,8,9,10,11},FALSE)</f>
        <v>29416</v>
      </c>
      <c r="L345" s="21" t="str">
        <v>42Years</v>
      </c>
      <c r="M345" s="22">
        <v>29114.21</v>
      </c>
      <c r="N345" s="20" t="str">
        <v>tier - 1</v>
      </c>
      <c r="O345" s="20" t="str">
        <v>tier - 3</v>
      </c>
      <c r="P345" s="20" t="str">
        <v>R1011</v>
      </c>
      <c r="Q345" s="20" t="str">
        <f>VLOOKUP(A345,'Customer Names'!$A$1:E2679,5,FALSE)</f>
        <v>Bruce</v>
      </c>
    </row>
    <row r="346" spans="1:17" x14ac:dyDescent="0.35">
      <c r="A346" s="20" t="s">
        <v>2026</v>
      </c>
      <c r="B346" s="20" cm="1">
        <f t="array" ref="B346:I346">VLOOKUP(A346,'Medical Examinations'!A345:J2680,{2,3,4,5,6,7,8,9},FALSE)</f>
        <v>30.52</v>
      </c>
      <c r="C346" s="20" t="str">
        <v>Obesity</v>
      </c>
      <c r="D346" s="20">
        <v>4.21</v>
      </c>
      <c r="E346" s="20" t="str">
        <v>Normal</v>
      </c>
      <c r="F346" s="20" t="str">
        <v>No</v>
      </c>
      <c r="G346" s="20" t="str">
        <v>No</v>
      </c>
      <c r="H346" s="20" t="str">
        <v>No</v>
      </c>
      <c r="I346" s="20">
        <v>1</v>
      </c>
      <c r="J346" s="20" t="s">
        <v>2381</v>
      </c>
      <c r="K346" s="21" cm="1">
        <f t="array" ref="K346:P346">VLOOKUP(A346,'Hospitalisation Details'!$A$1:K2688,{5,6,8,9,10,11},FALSE)</f>
        <v>33792</v>
      </c>
      <c r="L346" s="21" t="str">
        <v>30Years</v>
      </c>
      <c r="M346" s="22">
        <v>29007.82</v>
      </c>
      <c r="N346" s="20" t="str">
        <v>tier - 1</v>
      </c>
      <c r="O346" s="20" t="str">
        <v>tier - 3</v>
      </c>
      <c r="P346" s="20" t="str">
        <v>R1011</v>
      </c>
      <c r="Q346" s="20" t="str">
        <f>VLOOKUP(A346,'Customer Names'!$A$1:E2680,5,FALSE)</f>
        <v>Allison</v>
      </c>
    </row>
    <row r="347" spans="1:17" x14ac:dyDescent="0.35">
      <c r="A347" s="20" t="s">
        <v>2025</v>
      </c>
      <c r="B347" s="20" cm="1">
        <f t="array" ref="B347:I347">VLOOKUP(A347,'Medical Examinations'!A346:J2681,{2,3,4,5,6,7,8,9},FALSE)</f>
        <v>39.21</v>
      </c>
      <c r="C347" s="20" t="str">
        <v>Obesity</v>
      </c>
      <c r="D347" s="20">
        <v>5.04</v>
      </c>
      <c r="E347" s="20" t="str">
        <v>Normal</v>
      </c>
      <c r="F347" s="20" t="str">
        <v>No</v>
      </c>
      <c r="G347" s="20" t="str">
        <v>No</v>
      </c>
      <c r="H347" s="20" t="str">
        <v>Yes</v>
      </c>
      <c r="I347" s="20">
        <v>1</v>
      </c>
      <c r="J347" s="20" t="s">
        <v>2381</v>
      </c>
      <c r="K347" s="21" cm="1">
        <f t="array" ref="K347:P347">VLOOKUP(A347,'Hospitalisation Details'!$A$1:K2689,{5,6,8,9,10,11},FALSE)</f>
        <v>37865</v>
      </c>
      <c r="L347" s="21" t="str">
        <v>19Years</v>
      </c>
      <c r="M347" s="22">
        <v>28998.68</v>
      </c>
      <c r="N347" s="20" t="str">
        <v>tier - 1</v>
      </c>
      <c r="O347" s="20" t="str">
        <v>tier - 3</v>
      </c>
      <c r="P347" s="20" t="str">
        <v>R1011</v>
      </c>
      <c r="Q347" s="20" t="str">
        <f>VLOOKUP(A347,'Customer Names'!$A$1:E2681,5,FALSE)</f>
        <v>Alex</v>
      </c>
    </row>
    <row r="348" spans="1:17" x14ac:dyDescent="0.35">
      <c r="A348" s="20" t="s">
        <v>2024</v>
      </c>
      <c r="B348" s="20" cm="1">
        <f t="array" ref="B348:I348">VLOOKUP(A348,'Medical Examinations'!A347:J2682,{2,3,4,5,6,7,8,9},FALSE)</f>
        <v>26.98</v>
      </c>
      <c r="C348" s="20" t="str">
        <v>Overweight</v>
      </c>
      <c r="D348" s="20">
        <v>5.21</v>
      </c>
      <c r="E348" s="20" t="str">
        <v>Normal</v>
      </c>
      <c r="F348" s="20" t="str">
        <v>Yes</v>
      </c>
      <c r="G348" s="20" t="str">
        <v>No</v>
      </c>
      <c r="H348" s="20" t="str">
        <v>No</v>
      </c>
      <c r="I348" s="20">
        <v>2</v>
      </c>
      <c r="J348" s="20" t="s">
        <v>2381</v>
      </c>
      <c r="K348" s="21" cm="1">
        <f t="array" ref="K348:P348">VLOOKUP(A348,'Hospitalisation Details'!$A$1:K2690,{5,6,8,9,10,11},FALSE)</f>
        <v>21889</v>
      </c>
      <c r="L348" s="21" t="str">
        <v>63Years</v>
      </c>
      <c r="M348" s="22">
        <v>28950.47</v>
      </c>
      <c r="N348" s="20" t="str">
        <v>tier - 1</v>
      </c>
      <c r="O348" s="20" t="str">
        <v>tier - 1</v>
      </c>
      <c r="P348" s="20" t="str">
        <v>R1012</v>
      </c>
      <c r="Q348" s="20" t="str">
        <f>VLOOKUP(A348,'Customer Names'!$A$1:E2682,5,FALSE)</f>
        <v>Gabriela</v>
      </c>
    </row>
    <row r="349" spans="1:17" x14ac:dyDescent="0.35">
      <c r="A349" s="20" t="s">
        <v>2023</v>
      </c>
      <c r="B349" s="20" cm="1">
        <f t="array" ref="B349:I349">VLOOKUP(A349,'Medical Examinations'!A348:J2683,{2,3,4,5,6,7,8,9},FALSE)</f>
        <v>25.84</v>
      </c>
      <c r="C349" s="20" t="str">
        <v>Overweight</v>
      </c>
      <c r="D349" s="20">
        <v>8.83</v>
      </c>
      <c r="E349" s="20" t="str">
        <v>Diabetes</v>
      </c>
      <c r="F349" s="20" t="str">
        <v>No</v>
      </c>
      <c r="G349" s="20" t="str">
        <v>No</v>
      </c>
      <c r="H349" s="20" t="str">
        <v>No</v>
      </c>
      <c r="I349" s="20">
        <v>0</v>
      </c>
      <c r="J349" s="20" t="s">
        <v>2379</v>
      </c>
      <c r="K349" s="21" cm="1">
        <f t="array" ref="K349:P349">VLOOKUP(A349,'Hospitalisation Details'!$A$1:K2691,{5,6,8,9,10,11},FALSE)</f>
        <v>22852</v>
      </c>
      <c r="L349" s="21" t="str">
        <v>60Years</v>
      </c>
      <c r="M349" s="22">
        <v>28923.14</v>
      </c>
      <c r="N349" s="20" t="str">
        <v>tier - 1</v>
      </c>
      <c r="O349" s="20" t="str">
        <v>tier - 1</v>
      </c>
      <c r="P349" s="20" t="str">
        <v>R1012</v>
      </c>
      <c r="Q349" s="20" t="str">
        <f>VLOOKUP(A349,'Customer Names'!$A$1:E2683,5,FALSE)</f>
        <v>Sharon</v>
      </c>
    </row>
    <row r="350" spans="1:17" x14ac:dyDescent="0.35">
      <c r="A350" s="20" t="s">
        <v>2022</v>
      </c>
      <c r="B350" s="20" cm="1">
        <f t="array" ref="B350:I350">VLOOKUP(A350,'Medical Examinations'!A349:J2684,{2,3,4,5,6,7,8,9},FALSE)</f>
        <v>28.31</v>
      </c>
      <c r="C350" s="20" t="str">
        <v>Overweight</v>
      </c>
      <c r="D350" s="20">
        <v>8.4700000000000006</v>
      </c>
      <c r="E350" s="20" t="str">
        <v>Diabetes</v>
      </c>
      <c r="F350" s="20" t="str">
        <v>Yes</v>
      </c>
      <c r="G350" s="20" t="str">
        <v>No</v>
      </c>
      <c r="H350" s="20" t="str">
        <v>No</v>
      </c>
      <c r="I350" s="20">
        <v>2</v>
      </c>
      <c r="J350" s="20" t="s">
        <v>2381</v>
      </c>
      <c r="K350" s="21" cm="1">
        <f t="array" ref="K350:P350">VLOOKUP(A350,'Hospitalisation Details'!$A$1:K2692,{5,6,8,9,10,11},FALSE)</f>
        <v>22496</v>
      </c>
      <c r="L350" s="21" t="str">
        <v>61Years</v>
      </c>
      <c r="M350" s="22">
        <v>28868.66</v>
      </c>
      <c r="N350" s="20" t="str">
        <v>tier - 1</v>
      </c>
      <c r="O350" s="20" t="str">
        <v>tier - 2</v>
      </c>
      <c r="P350" s="20" t="str">
        <v>R1012</v>
      </c>
      <c r="Q350" s="20" t="str">
        <f>VLOOKUP(A350,'Customer Names'!$A$1:E2684,5,FALSE)</f>
        <v>Jason A</v>
      </c>
    </row>
    <row r="351" spans="1:17" x14ac:dyDescent="0.35">
      <c r="A351" s="20" t="s">
        <v>2021</v>
      </c>
      <c r="B351" s="20" cm="1">
        <f t="array" ref="B351:I351">VLOOKUP(A351,'Medical Examinations'!A350:J2685,{2,3,4,5,6,7,8,9},FALSE)</f>
        <v>23.94</v>
      </c>
      <c r="C351" s="20" t="str">
        <v>Normal Weight</v>
      </c>
      <c r="D351" s="20">
        <v>4.2</v>
      </c>
      <c r="E351" s="20" t="str">
        <v>Normal</v>
      </c>
      <c r="F351" s="20" t="str">
        <v>No</v>
      </c>
      <c r="G351" s="20" t="str">
        <v>No</v>
      </c>
      <c r="H351" s="20" t="str">
        <v>No</v>
      </c>
      <c r="I351" s="20">
        <v>0</v>
      </c>
      <c r="J351" s="20" t="s">
        <v>2381</v>
      </c>
      <c r="K351" s="21" cm="1">
        <f t="array" ref="K351:P351">VLOOKUP(A351,'Hospitalisation Details'!$A$1:K2693,{5,6,8,9,10,11},FALSE)</f>
        <v>33212</v>
      </c>
      <c r="L351" s="21" t="str">
        <v>32Years</v>
      </c>
      <c r="M351" s="22">
        <v>28716.14</v>
      </c>
      <c r="N351" s="20" t="str">
        <v>tier - 1</v>
      </c>
      <c r="O351" s="20" t="str">
        <v>tier - 3</v>
      </c>
      <c r="P351" s="20" t="str">
        <v>R1011</v>
      </c>
      <c r="Q351" s="20" t="str">
        <f>VLOOKUP(A351,'Customer Names'!$A$1:E2685,5,FALSE)</f>
        <v xml:space="preserve">Chelsey C </v>
      </c>
    </row>
    <row r="352" spans="1:17" x14ac:dyDescent="0.35">
      <c r="A352" s="20" t="s">
        <v>2020</v>
      </c>
      <c r="B352" s="20" cm="1">
        <f t="array" ref="B352:I352">VLOOKUP(A352,'Medical Examinations'!A351:J2686,{2,3,4,5,6,7,8,9},FALSE)</f>
        <v>20.03</v>
      </c>
      <c r="C352" s="20" t="str">
        <v>Normal Weight</v>
      </c>
      <c r="D352" s="20">
        <v>6.14</v>
      </c>
      <c r="E352" s="20" t="str">
        <v>Prediabetes</v>
      </c>
      <c r="F352" s="20" t="str">
        <v>Yes</v>
      </c>
      <c r="G352" s="20" t="str">
        <v>No</v>
      </c>
      <c r="H352" s="20" t="str">
        <v>No</v>
      </c>
      <c r="I352" s="20">
        <v>0</v>
      </c>
      <c r="J352" s="20" t="s">
        <v>2381</v>
      </c>
      <c r="K352" s="21" cm="1">
        <f t="array" ref="K352:P352">VLOOKUP(A352,'Hospitalisation Details'!$A$1:K2694,{5,6,8,9,10,11},FALSE)</f>
        <v>31317</v>
      </c>
      <c r="L352" s="21" t="str">
        <v>37Years</v>
      </c>
      <c r="M352" s="22">
        <v>28542.86</v>
      </c>
      <c r="N352" s="20" t="str">
        <v>tier - 1</v>
      </c>
      <c r="O352" s="20" t="str">
        <v>tier - 3</v>
      </c>
      <c r="P352" s="20" t="str">
        <v>R1011</v>
      </c>
      <c r="Q352" s="20" t="str">
        <f>VLOOKUP(A352,'Customer Names'!$A$1:E2686,5,FALSE)</f>
        <v xml:space="preserve">Devon A </v>
      </c>
    </row>
    <row r="353" spans="1:17" x14ac:dyDescent="0.35">
      <c r="A353" s="20" t="s">
        <v>2019</v>
      </c>
      <c r="B353" s="20" cm="1">
        <f t="array" ref="B353:I353">VLOOKUP(A353,'Medical Examinations'!A352:J2687,{2,3,4,5,6,7,8,9},FALSE)</f>
        <v>41.42</v>
      </c>
      <c r="C353" s="20" t="str">
        <v>Obesity</v>
      </c>
      <c r="D353" s="20">
        <v>6.07</v>
      </c>
      <c r="E353" s="20" t="str">
        <v>Prediabetes</v>
      </c>
      <c r="F353" s="20" t="str">
        <v>No</v>
      </c>
      <c r="G353" s="20" t="str">
        <v>No</v>
      </c>
      <c r="H353" s="20" t="str">
        <v>No</v>
      </c>
      <c r="I353" s="20">
        <v>0</v>
      </c>
      <c r="J353" s="20" t="s">
        <v>2379</v>
      </c>
      <c r="K353" s="21" cm="1">
        <f t="array" ref="K353:P353">VLOOKUP(A353,'Hospitalisation Details'!$A$1:K2695,{5,6,8,9,10,11},FALSE)</f>
        <v>30296</v>
      </c>
      <c r="L353" s="21" t="str">
        <v>40Years</v>
      </c>
      <c r="M353" s="22">
        <v>28476.73</v>
      </c>
      <c r="N353" s="20" t="str">
        <v>tier - 1</v>
      </c>
      <c r="O353" s="20" t="str">
        <v>tier - 2</v>
      </c>
      <c r="P353" s="20" t="str">
        <v>R1012</v>
      </c>
      <c r="Q353" s="20" t="str">
        <f>VLOOKUP(A353,'Customer Names'!$A$1:E2687,5,FALSE)</f>
        <v>Joni L</v>
      </c>
    </row>
    <row r="354" spans="1:17" x14ac:dyDescent="0.35">
      <c r="A354" s="20" t="s">
        <v>2018</v>
      </c>
      <c r="B354" s="20" cm="1">
        <f t="array" ref="B354:I354">VLOOKUP(A354,'Medical Examinations'!A353:J2688,{2,3,4,5,6,7,8,9},FALSE)</f>
        <v>36.67</v>
      </c>
      <c r="C354" s="20" t="str">
        <v>Obesity</v>
      </c>
      <c r="D354" s="20">
        <v>10.210000000000001</v>
      </c>
      <c r="E354" s="20" t="str">
        <v>Diabetes</v>
      </c>
      <c r="F354" s="20" t="str">
        <v>No</v>
      </c>
      <c r="G354" s="20" t="str">
        <v>No</v>
      </c>
      <c r="H354" s="20" t="str">
        <v>No</v>
      </c>
      <c r="I354" s="20">
        <v>0</v>
      </c>
      <c r="J354" s="20" t="s">
        <v>2379</v>
      </c>
      <c r="K354" s="21" cm="1">
        <f t="array" ref="K354:P354">VLOOKUP(A354,'Hospitalisation Details'!$A$1:K2696,{5,6,8,9,10,11},FALSE)</f>
        <v>27288</v>
      </c>
      <c r="L354" s="21" t="str">
        <v>48Years</v>
      </c>
      <c r="M354" s="22">
        <v>28468.92</v>
      </c>
      <c r="N354" s="20" t="str">
        <v>tier - 1</v>
      </c>
      <c r="O354" s="20" t="str">
        <v>tier - 1</v>
      </c>
      <c r="P354" s="20" t="str">
        <v>R1012</v>
      </c>
      <c r="Q354" s="20" t="str">
        <f>VLOOKUP(A354,'Customer Names'!$A$1:E2688,5,FALSE)</f>
        <v>Colin</v>
      </c>
    </row>
    <row r="355" spans="1:17" x14ac:dyDescent="0.35">
      <c r="A355" s="20" t="s">
        <v>2017</v>
      </c>
      <c r="B355" s="20" cm="1">
        <f t="array" ref="B355:I355">VLOOKUP(A355,'Medical Examinations'!A354:J2689,{2,3,4,5,6,7,8,9},FALSE)</f>
        <v>27.645</v>
      </c>
      <c r="C355" s="20" t="str">
        <v>Overweight</v>
      </c>
      <c r="D355" s="20">
        <v>4.6900000000000004</v>
      </c>
      <c r="E355" s="20" t="str">
        <v>Normal</v>
      </c>
      <c r="F355" s="20" t="str">
        <v>No</v>
      </c>
      <c r="G355" s="20" t="str">
        <v>No</v>
      </c>
      <c r="H355" s="20" t="str">
        <v>No</v>
      </c>
      <c r="I355" s="20">
        <v>0</v>
      </c>
      <c r="J355" s="20" t="s">
        <v>2379</v>
      </c>
      <c r="K355" s="21" cm="1">
        <f t="array" ref="K355:P355">VLOOKUP(A355,'Hospitalisation Details'!$A$1:K2697,{5,6,8,9,10,11},FALSE)</f>
        <v>28461</v>
      </c>
      <c r="L355" s="21" t="str">
        <v>45Years</v>
      </c>
      <c r="M355" s="22">
        <v>28340.19</v>
      </c>
      <c r="N355" s="20" t="str">
        <v>tier - 1</v>
      </c>
      <c r="O355" s="20" t="str">
        <v>tier - 2</v>
      </c>
      <c r="P355" s="20" t="str">
        <v>R1012</v>
      </c>
      <c r="Q355" s="20" t="str">
        <f>VLOOKUP(A355,'Customer Names'!$A$1:E2689,5,FALSE)</f>
        <v>Rachael</v>
      </c>
    </row>
    <row r="356" spans="1:17" x14ac:dyDescent="0.35">
      <c r="A356" s="20" t="s">
        <v>2016</v>
      </c>
      <c r="B356" s="20" cm="1">
        <f t="array" ref="B356:I356">VLOOKUP(A356,'Medical Examinations'!A355:J2690,{2,3,4,5,6,7,8,9},FALSE)</f>
        <v>22.72</v>
      </c>
      <c r="C356" s="20" t="str">
        <v>Normal Weight</v>
      </c>
      <c r="D356" s="20">
        <v>5.71</v>
      </c>
      <c r="E356" s="20" t="str">
        <v>Prediabetes</v>
      </c>
      <c r="F356" s="20" t="str">
        <v>No</v>
      </c>
      <c r="G356" s="20" t="str">
        <v>No</v>
      </c>
      <c r="H356" s="20" t="str">
        <v>No</v>
      </c>
      <c r="I356" s="20">
        <v>0</v>
      </c>
      <c r="J356" s="20" t="s">
        <v>2381</v>
      </c>
      <c r="K356" s="21" cm="1">
        <f t="array" ref="K356:P356">VLOOKUP(A356,'Hospitalisation Details'!$A$1:K2698,{5,6,8,9,10,11},FALSE)</f>
        <v>33231</v>
      </c>
      <c r="L356" s="21" t="str">
        <v>32Years</v>
      </c>
      <c r="M356" s="22">
        <v>28302.33</v>
      </c>
      <c r="N356" s="20" t="str">
        <v>tier - 1</v>
      </c>
      <c r="O356" s="20" t="str">
        <v>tier - 2</v>
      </c>
      <c r="P356" s="20" t="str">
        <v>R1011</v>
      </c>
      <c r="Q356" s="20" t="str">
        <f>VLOOKUP(A356,'Customer Names'!$A$1:E2690,5,FALSE)</f>
        <v>Maricela</v>
      </c>
    </row>
    <row r="357" spans="1:17" x14ac:dyDescent="0.35">
      <c r="A357" s="20" t="s">
        <v>2015</v>
      </c>
      <c r="B357" s="20" cm="1">
        <f t="array" ref="B357:I357">VLOOKUP(A357,'Medical Examinations'!A356:J2691,{2,3,4,5,6,7,8,9},FALSE)</f>
        <v>36.520000000000003</v>
      </c>
      <c r="C357" s="20" t="str">
        <v>Obesity</v>
      </c>
      <c r="D357" s="20">
        <v>9.07</v>
      </c>
      <c r="E357" s="20" t="str">
        <v>Diabetes</v>
      </c>
      <c r="F357" s="20" t="str">
        <v>Yes</v>
      </c>
      <c r="G357" s="20" t="str">
        <v>No</v>
      </c>
      <c r="H357" s="20" t="str">
        <v>Yes</v>
      </c>
      <c r="I357" s="20">
        <v>1</v>
      </c>
      <c r="J357" s="20" t="s">
        <v>2379</v>
      </c>
      <c r="K357" s="21" cm="1">
        <f t="array" ref="K357:P357">VLOOKUP(A357,'Hospitalisation Details'!$A$1:K2699,{5,6,8,9,10,11},FALSE)</f>
        <v>23340</v>
      </c>
      <c r="L357" s="21" t="str">
        <v>59Years</v>
      </c>
      <c r="M357" s="22">
        <v>28287.9</v>
      </c>
      <c r="N357" s="20" t="str">
        <v>tier - 1</v>
      </c>
      <c r="O357" s="20" t="str">
        <v>tier - 1</v>
      </c>
      <c r="P357" s="20" t="str">
        <v>R1013</v>
      </c>
      <c r="Q357" s="20" t="str">
        <f>VLOOKUP(A357,'Customer Names'!$A$1:E2691,5,FALSE)</f>
        <v>Marie</v>
      </c>
    </row>
    <row r="358" spans="1:17" x14ac:dyDescent="0.35">
      <c r="A358" s="20" t="s">
        <v>2014</v>
      </c>
      <c r="B358" s="20" cm="1">
        <f t="array" ref="B358:I358">VLOOKUP(A358,'Medical Examinations'!A357:J2692,{2,3,4,5,6,7,8,9},FALSE)</f>
        <v>33.96</v>
      </c>
      <c r="C358" s="20" t="str">
        <v>Obesity</v>
      </c>
      <c r="D358" s="20">
        <v>4.99</v>
      </c>
      <c r="E358" s="20" t="str">
        <v>Normal</v>
      </c>
      <c r="F358" s="20" t="str">
        <v>No</v>
      </c>
      <c r="G358" s="20" t="str">
        <v>No</v>
      </c>
      <c r="H358" s="20" t="str">
        <v>No</v>
      </c>
      <c r="I358" s="20">
        <v>0</v>
      </c>
      <c r="J358" s="20" t="s">
        <v>2381</v>
      </c>
      <c r="K358" s="21" cm="1">
        <f t="array" ref="K358:P358">VLOOKUP(A358,'Hospitalisation Details'!$A$1:K2700,{5,6,8,9,10,11},FALSE)</f>
        <v>36409</v>
      </c>
      <c r="L358" s="21" t="str">
        <v>23Years</v>
      </c>
      <c r="M358" s="22">
        <v>28245.34</v>
      </c>
      <c r="N358" s="20" t="str">
        <v>tier - 1</v>
      </c>
      <c r="O358" s="20" t="str">
        <v>tier - 3</v>
      </c>
      <c r="P358" s="20" t="str">
        <v>R1011</v>
      </c>
      <c r="Q358" s="20" t="str">
        <f>VLOOKUP(A358,'Customer Names'!$A$1:E2692,5,FALSE)</f>
        <v>Frank</v>
      </c>
    </row>
    <row r="359" spans="1:17" x14ac:dyDescent="0.35">
      <c r="A359" s="20" t="s">
        <v>2013</v>
      </c>
      <c r="B359" s="20" cm="1">
        <f t="array" ref="B359:I359">VLOOKUP(A359,'Medical Examinations'!A358:J2693,{2,3,4,5,6,7,8,9},FALSE)</f>
        <v>26.695</v>
      </c>
      <c r="C359" s="20" t="str">
        <v>Overweight</v>
      </c>
      <c r="D359" s="20">
        <v>8.31</v>
      </c>
      <c r="E359" s="20" t="str">
        <v>Diabetes</v>
      </c>
      <c r="F359" s="20" t="str">
        <v>No</v>
      </c>
      <c r="G359" s="20" t="str">
        <v>No</v>
      </c>
      <c r="H359" s="20" t="str">
        <v>No</v>
      </c>
      <c r="I359" s="20">
        <v>0</v>
      </c>
      <c r="J359" s="20" t="s">
        <v>2381</v>
      </c>
      <c r="K359" s="21" cm="1">
        <f t="array" ref="K359:P359">VLOOKUP(A359,'Hospitalisation Details'!$A$1:K2701,{5,6,8,9,10,11},FALSE)</f>
        <v>22242</v>
      </c>
      <c r="L359" s="21" t="str">
        <v>62Years</v>
      </c>
      <c r="M359" s="22">
        <v>28101.33</v>
      </c>
      <c r="N359" s="20" t="str">
        <v>tier - 1</v>
      </c>
      <c r="O359" s="20" t="str">
        <v>tier - 2</v>
      </c>
      <c r="P359" s="20" t="str">
        <v>R1019</v>
      </c>
      <c r="Q359" s="20" t="str">
        <f>VLOOKUP(A359,'Customer Names'!$A$1:E2693,5,FALSE)</f>
        <v>Jeffry</v>
      </c>
    </row>
    <row r="360" spans="1:17" x14ac:dyDescent="0.35">
      <c r="A360" s="20" t="s">
        <v>2012</v>
      </c>
      <c r="B360" s="20" cm="1">
        <f t="array" ref="B360:I360">VLOOKUP(A360,'Medical Examinations'!A359:J2694,{2,3,4,5,6,7,8,9},FALSE)</f>
        <v>18.45</v>
      </c>
      <c r="C360" s="20" t="str">
        <v>Underweight</v>
      </c>
      <c r="D360" s="20">
        <v>5.07</v>
      </c>
      <c r="E360" s="20" t="str">
        <v>Normal</v>
      </c>
      <c r="F360" s="20" t="str">
        <v>Yes</v>
      </c>
      <c r="G360" s="20" t="str">
        <v>No</v>
      </c>
      <c r="H360" s="20" t="str">
        <v>No</v>
      </c>
      <c r="I360" s="20">
        <v>0</v>
      </c>
      <c r="J360" s="20" t="s">
        <v>2381</v>
      </c>
      <c r="K360" s="21" cm="1">
        <f t="array" ref="K360:P360">VLOOKUP(A360,'Hospitalisation Details'!$A$1:K2702,{5,6,8,9,10,11},FALSE)</f>
        <v>31380</v>
      </c>
      <c r="L360" s="21" t="str">
        <v>37Years</v>
      </c>
      <c r="M360" s="22">
        <v>28006.94</v>
      </c>
      <c r="N360" s="20" t="str">
        <v>tier - 1</v>
      </c>
      <c r="O360" s="20" t="str">
        <v>tier - 2</v>
      </c>
      <c r="P360" s="20" t="str">
        <v>R1011</v>
      </c>
      <c r="Q360" s="20" t="str">
        <f>VLOOKUP(A360,'Customer Names'!$A$1:E2694,5,FALSE)</f>
        <v>Mike</v>
      </c>
    </row>
    <row r="361" spans="1:17" x14ac:dyDescent="0.35">
      <c r="A361" s="20" t="s">
        <v>2011</v>
      </c>
      <c r="B361" s="20" cm="1">
        <f t="array" ref="B361:I361">VLOOKUP(A361,'Medical Examinations'!A360:J2695,{2,3,4,5,6,7,8,9},FALSE)</f>
        <v>33.18</v>
      </c>
      <c r="C361" s="20" t="str">
        <v>Obesity</v>
      </c>
      <c r="D361" s="20">
        <v>4.79</v>
      </c>
      <c r="E361" s="20" t="str">
        <v>Normal</v>
      </c>
      <c r="F361" s="20" t="str">
        <v>No</v>
      </c>
      <c r="G361" s="20" t="str">
        <v>No</v>
      </c>
      <c r="H361" s="20" t="str">
        <v>No</v>
      </c>
      <c r="I361" s="20">
        <v>0</v>
      </c>
      <c r="J361" s="20" t="s">
        <v>2381</v>
      </c>
      <c r="K361" s="21" cm="1">
        <f t="array" ref="K361:P361">VLOOKUP(A361,'Hospitalisation Details'!$A$1:K2703,{5,6,8,9,10,11},FALSE)</f>
        <v>36515</v>
      </c>
      <c r="L361" s="21" t="str">
        <v>23Years</v>
      </c>
      <c r="M361" s="22">
        <v>27980.77</v>
      </c>
      <c r="N361" s="20" t="str">
        <v>tier - 1</v>
      </c>
      <c r="O361" s="20" t="str">
        <v>tier - 1</v>
      </c>
      <c r="P361" s="20" t="str">
        <v>R1011</v>
      </c>
      <c r="Q361" s="20" t="str">
        <f>VLOOKUP(A361,'Customer Names'!$A$1:E2695,5,FALSE)</f>
        <v>Rick</v>
      </c>
    </row>
    <row r="362" spans="1:17" x14ac:dyDescent="0.35">
      <c r="A362" s="20" t="s">
        <v>2010</v>
      </c>
      <c r="B362" s="20" cm="1">
        <f t="array" ref="B362:I362">VLOOKUP(A362,'Medical Examinations'!A361:J2696,{2,3,4,5,6,7,8,9},FALSE)</f>
        <v>36.1</v>
      </c>
      <c r="C362" s="20" t="str">
        <v>Obesity</v>
      </c>
      <c r="D362" s="20">
        <v>11.39</v>
      </c>
      <c r="E362" s="20" t="str">
        <v>Diabetes</v>
      </c>
      <c r="F362" s="20" t="str">
        <v>Yes</v>
      </c>
      <c r="G362" s="20" t="str">
        <v>No</v>
      </c>
      <c r="H362" s="20" t="str">
        <v>No</v>
      </c>
      <c r="I362" s="20">
        <v>2</v>
      </c>
      <c r="J362" s="20" t="s">
        <v>2379</v>
      </c>
      <c r="K362" s="21" cm="1">
        <f t="array" ref="K362:P362">VLOOKUP(A362,'Hospitalisation Details'!$A$1:K2704,{5,6,8,9,10,11},FALSE)</f>
        <v>22490</v>
      </c>
      <c r="L362" s="21" t="str">
        <v>61Years</v>
      </c>
      <c r="M362" s="22">
        <v>27941.29</v>
      </c>
      <c r="N362" s="20" t="str">
        <v>tier - 1</v>
      </c>
      <c r="O362" s="20" t="str">
        <v>tier - 3</v>
      </c>
      <c r="P362" s="20" t="str">
        <v>R1011</v>
      </c>
      <c r="Q362" s="20" t="str">
        <f>VLOOKUP(A362,'Customer Names'!$A$1:E2696,5,FALSE)</f>
        <v>Pierre-Michel</v>
      </c>
    </row>
    <row r="363" spans="1:17" x14ac:dyDescent="0.35">
      <c r="A363" s="20" t="s">
        <v>2009</v>
      </c>
      <c r="B363" s="20" cm="1">
        <f t="array" ref="B363:I363">VLOOKUP(A363,'Medical Examinations'!A362:J2697,{2,3,4,5,6,7,8,9},FALSE)</f>
        <v>22.77</v>
      </c>
      <c r="C363" s="20" t="str">
        <v>Normal Weight</v>
      </c>
      <c r="D363" s="20">
        <v>6</v>
      </c>
      <c r="E363" s="20" t="str">
        <v>Prediabetes</v>
      </c>
      <c r="F363" s="20" t="str">
        <v>No</v>
      </c>
      <c r="G363" s="20" t="str">
        <v>No</v>
      </c>
      <c r="H363" s="20" t="str">
        <v>No</v>
      </c>
      <c r="I363" s="20">
        <v>0</v>
      </c>
      <c r="J363" s="20" t="s">
        <v>2381</v>
      </c>
      <c r="K363" s="21" cm="1">
        <f t="array" ref="K363:P363">VLOOKUP(A363,'Hospitalisation Details'!$A$1:K2705,{5,6,8,9,10,11},FALSE)</f>
        <v>33393</v>
      </c>
      <c r="L363" s="21" t="str">
        <v>32Years</v>
      </c>
      <c r="M363" s="22">
        <v>27931.11</v>
      </c>
      <c r="N363" s="20" t="str">
        <v>tier - 1</v>
      </c>
      <c r="O363" s="20" t="str">
        <v>tier - 3</v>
      </c>
      <c r="P363" s="20" t="str">
        <v>R1011</v>
      </c>
      <c r="Q363" s="20" t="str">
        <f>VLOOKUP(A363,'Customer Names'!$A$1:E2697,5,FALSE)</f>
        <v>Daniel</v>
      </c>
    </row>
    <row r="364" spans="1:17" x14ac:dyDescent="0.35">
      <c r="A364" s="20" t="s">
        <v>2008</v>
      </c>
      <c r="B364" s="20" cm="1">
        <f t="array" ref="B364:I364">VLOOKUP(A364,'Medical Examinations'!A363:J2698,{2,3,4,5,6,7,8,9},FALSE)</f>
        <v>21.24</v>
      </c>
      <c r="C364" s="20" t="str">
        <v>Normal Weight</v>
      </c>
      <c r="D364" s="20">
        <v>5.13</v>
      </c>
      <c r="E364" s="20" t="str">
        <v>Normal</v>
      </c>
      <c r="F364" s="20" t="str">
        <v>No</v>
      </c>
      <c r="G364" s="20" t="str">
        <v>No</v>
      </c>
      <c r="H364" s="20" t="str">
        <v>No</v>
      </c>
      <c r="I364" s="20">
        <v>0</v>
      </c>
      <c r="J364" s="20" t="s">
        <v>2381</v>
      </c>
      <c r="K364" s="21" cm="1">
        <f t="array" ref="K364:P364">VLOOKUP(A364,'Hospitalisation Details'!$A$1:K2706,{5,6,8,9,10,11},FALSE)</f>
        <v>32833</v>
      </c>
      <c r="L364" s="21" t="str">
        <v>33Years</v>
      </c>
      <c r="M364" s="22">
        <v>27925.86</v>
      </c>
      <c r="N364" s="20" t="str">
        <v>tier - 1</v>
      </c>
      <c r="O364" s="20" t="str">
        <v>tier - 2</v>
      </c>
      <c r="P364" s="20" t="str">
        <v>R1011</v>
      </c>
      <c r="Q364" s="20" t="str">
        <f>VLOOKUP(A364,'Customer Names'!$A$1:E2698,5,FALSE)</f>
        <v xml:space="preserve">Brian L </v>
      </c>
    </row>
    <row r="365" spans="1:17" x14ac:dyDescent="0.35">
      <c r="A365" s="20" t="s">
        <v>2007</v>
      </c>
      <c r="B365" s="20" cm="1">
        <f t="array" ref="B365:I365">VLOOKUP(A365,'Medical Examinations'!A364:J2699,{2,3,4,5,6,7,8,9},FALSE)</f>
        <v>17.600000000000001</v>
      </c>
      <c r="C365" s="20" t="str">
        <v>Underweight</v>
      </c>
      <c r="D365" s="20">
        <v>5.26</v>
      </c>
      <c r="E365" s="20" t="str">
        <v>Normal</v>
      </c>
      <c r="F365" s="20" t="str">
        <v>Yes</v>
      </c>
      <c r="G365" s="20" t="str">
        <v>No</v>
      </c>
      <c r="H365" s="20" t="str">
        <v>No</v>
      </c>
      <c r="I365" s="20">
        <v>0</v>
      </c>
      <c r="J365" s="20" t="s">
        <v>2381</v>
      </c>
      <c r="K365" s="21" cm="1">
        <f t="array" ref="K365:P365">VLOOKUP(A365,'Hospitalisation Details'!$A$1:K2707,{5,6,8,9,10,11},FALSE)</f>
        <v>31385</v>
      </c>
      <c r="L365" s="21" t="str">
        <v>37Years</v>
      </c>
      <c r="M365" s="22">
        <v>27849.94</v>
      </c>
      <c r="N365" s="20" t="str">
        <v>tier - 1</v>
      </c>
      <c r="O365" s="20" t="str">
        <v>tier - 1</v>
      </c>
      <c r="P365" s="20" t="str">
        <v>R1011</v>
      </c>
      <c r="Q365" s="20" t="str">
        <f>VLOOKUP(A365,'Customer Names'!$A$1:E2699,5,FALSE)</f>
        <v xml:space="preserve">Morgan M </v>
      </c>
    </row>
    <row r="366" spans="1:17" x14ac:dyDescent="0.35">
      <c r="A366" s="20" t="s">
        <v>2006</v>
      </c>
      <c r="B366" s="20" cm="1">
        <f t="array" ref="B366:I366">VLOOKUP(A366,'Medical Examinations'!A365:J2700,{2,3,4,5,6,7,8,9},FALSE)</f>
        <v>26.29</v>
      </c>
      <c r="C366" s="20" t="str">
        <v>Overweight</v>
      </c>
      <c r="D366" s="20">
        <v>6.84</v>
      </c>
      <c r="E366" s="20" t="str">
        <v>Diabetes</v>
      </c>
      <c r="F366" s="20" t="str">
        <v>No</v>
      </c>
      <c r="G366" s="20" t="str">
        <v>No</v>
      </c>
      <c r="H366" s="20" t="str">
        <v>No</v>
      </c>
      <c r="I366" s="20">
        <v>0</v>
      </c>
      <c r="J366" s="20" t="s">
        <v>2381</v>
      </c>
      <c r="K366" s="21" cm="1">
        <f t="array" ref="K366:P366">VLOOKUP(A366,'Hospitalisation Details'!$A$1:K2708,{5,6,8,9,10,11},FALSE)</f>
        <v>22103</v>
      </c>
      <c r="L366" s="21" t="str">
        <v>62Years</v>
      </c>
      <c r="M366" s="22">
        <v>27808.73</v>
      </c>
      <c r="N366" s="20" t="str">
        <v>tier - 1</v>
      </c>
      <c r="O366" s="20" t="str">
        <v>tier - 1</v>
      </c>
      <c r="P366" s="20" t="str">
        <v>R1013</v>
      </c>
      <c r="Q366" s="20" t="str">
        <f>VLOOKUP(A366,'Customer Names'!$A$1:E2700,5,FALSE)</f>
        <v>Caroline</v>
      </c>
    </row>
    <row r="367" spans="1:17" x14ac:dyDescent="0.35">
      <c r="A367" s="20" t="s">
        <v>2005</v>
      </c>
      <c r="B367" s="20" cm="1">
        <f t="array" ref="B367:I367">VLOOKUP(A367,'Medical Examinations'!A366:J2701,{2,3,4,5,6,7,8,9},FALSE)</f>
        <v>35.31</v>
      </c>
      <c r="C367" s="20" t="str">
        <v>Obesity</v>
      </c>
      <c r="D367" s="20">
        <v>9.0399999999999991</v>
      </c>
      <c r="E367" s="20" t="str">
        <v>Diabetes</v>
      </c>
      <c r="F367" s="20" t="str">
        <v>No</v>
      </c>
      <c r="G367" s="20" t="str">
        <v>No</v>
      </c>
      <c r="H367" s="20" t="str">
        <v>No</v>
      </c>
      <c r="I367" s="20">
        <v>0</v>
      </c>
      <c r="J367" s="20" t="s">
        <v>2379</v>
      </c>
      <c r="K367" s="21" cm="1">
        <f t="array" ref="K367:P367">VLOOKUP(A367,'Hospitalisation Details'!$A$1:K2709,{5,6,8,9,10,11},FALSE)</f>
        <v>37596</v>
      </c>
      <c r="L367" s="21" t="str">
        <v>20Years</v>
      </c>
      <c r="M367" s="22">
        <v>27724.29</v>
      </c>
      <c r="N367" s="20" t="str">
        <v>tier - 1</v>
      </c>
      <c r="O367" s="20" t="str">
        <v>tier - 3</v>
      </c>
      <c r="P367" s="20" t="str">
        <v>R1013</v>
      </c>
      <c r="Q367" s="20" t="str">
        <f>VLOOKUP(A367,'Customer Names'!$A$1:E2701,5,FALSE)</f>
        <v xml:space="preserve">Drew T </v>
      </c>
    </row>
    <row r="368" spans="1:17" x14ac:dyDescent="0.35">
      <c r="A368" s="20" t="s">
        <v>2004</v>
      </c>
      <c r="B368" s="20" cm="1">
        <f t="array" ref="B368:I368">VLOOKUP(A368,'Medical Examinations'!A367:J2702,{2,3,4,5,6,7,8,9},FALSE)</f>
        <v>27.04</v>
      </c>
      <c r="C368" s="20" t="str">
        <v>Overweight</v>
      </c>
      <c r="D368" s="20">
        <v>4.0999999999999996</v>
      </c>
      <c r="E368" s="20" t="str">
        <v>Normal</v>
      </c>
      <c r="F368" s="20" t="str">
        <v>No</v>
      </c>
      <c r="G368" s="20" t="str">
        <v>No</v>
      </c>
      <c r="H368" s="20" t="str">
        <v>No</v>
      </c>
      <c r="I368" s="20">
        <v>1</v>
      </c>
      <c r="J368" s="20" t="s">
        <v>2381</v>
      </c>
      <c r="K368" s="21" cm="1">
        <f t="array" ref="K368:P368">VLOOKUP(A368,'Hospitalisation Details'!$A$1:K2710,{5,6,8,9,10,11},FALSE)</f>
        <v>33788</v>
      </c>
      <c r="L368" s="21" t="str">
        <v>30Years</v>
      </c>
      <c r="M368" s="22">
        <v>27696.11</v>
      </c>
      <c r="N368" s="20" t="str">
        <v>tier - 1</v>
      </c>
      <c r="O368" s="20" t="str">
        <v>tier - 2</v>
      </c>
      <c r="P368" s="20" t="str">
        <v>R1011</v>
      </c>
      <c r="Q368" s="20" t="str">
        <f>VLOOKUP(A368,'Customer Names'!$A$1:E2702,5,FALSE)</f>
        <v>Austin W</v>
      </c>
    </row>
    <row r="369" spans="1:17" x14ac:dyDescent="0.35">
      <c r="A369" s="20" t="s">
        <v>2003</v>
      </c>
      <c r="B369" s="20" cm="1">
        <f t="array" ref="B369:I369">VLOOKUP(A369,'Medical Examinations'!A368:J2703,{2,3,4,5,6,7,8,9},FALSE)</f>
        <v>30.23</v>
      </c>
      <c r="C369" s="20" t="str">
        <v>Obesity</v>
      </c>
      <c r="D369" s="20">
        <v>4.2300000000000004</v>
      </c>
      <c r="E369" s="20" t="str">
        <v>Normal</v>
      </c>
      <c r="F369" s="20" t="str">
        <v>Yes</v>
      </c>
      <c r="G369" s="20" t="str">
        <v>No</v>
      </c>
      <c r="H369" s="20" t="str">
        <v>Yes</v>
      </c>
      <c r="I369" s="20">
        <v>1</v>
      </c>
      <c r="J369" s="20" t="s">
        <v>2381</v>
      </c>
      <c r="K369" s="21" cm="1">
        <f t="array" ref="K369:P369">VLOOKUP(A369,'Hospitalisation Details'!$A$1:K2711,{5,6,8,9,10,11},FALSE)</f>
        <v>35710</v>
      </c>
      <c r="L369" s="21" t="str">
        <v>25Years</v>
      </c>
      <c r="M369" s="22">
        <v>27625.17</v>
      </c>
      <c r="N369" s="20" t="str">
        <v>tier - 1</v>
      </c>
      <c r="O369" s="20" t="str">
        <v>tier - 1</v>
      </c>
      <c r="P369" s="20" t="str">
        <v>R1011</v>
      </c>
      <c r="Q369" s="20" t="str">
        <f>VLOOKUP(A369,'Customer Names'!$A$1:E2703,5,FALSE)</f>
        <v>Berenice</v>
      </c>
    </row>
    <row r="370" spans="1:17" x14ac:dyDescent="0.35">
      <c r="A370" s="20" t="s">
        <v>2002</v>
      </c>
      <c r="B370" s="20" cm="1">
        <f t="array" ref="B370:I370">VLOOKUP(A370,'Medical Examinations'!A369:J2704,{2,3,4,5,6,7,8,9},FALSE)</f>
        <v>30.6</v>
      </c>
      <c r="C370" s="20" t="str">
        <v>Obesity</v>
      </c>
      <c r="D370" s="20">
        <v>6.48</v>
      </c>
      <c r="E370" s="20" t="str">
        <v>Diabetes</v>
      </c>
      <c r="F370" s="20" t="str">
        <v>Yes</v>
      </c>
      <c r="G370" s="20" t="str">
        <v>No</v>
      </c>
      <c r="H370" s="20" t="str">
        <v>Yes</v>
      </c>
      <c r="I370" s="20">
        <v>1</v>
      </c>
      <c r="J370" s="20" t="s">
        <v>2381</v>
      </c>
      <c r="K370" s="21" cm="1">
        <f t="array" ref="K370:P370">VLOOKUP(A370,'Hospitalisation Details'!$A$1:K2712,{5,6,8,9,10,11},FALSE)</f>
        <v>35682</v>
      </c>
      <c r="L370" s="21" t="str">
        <v>25Years</v>
      </c>
      <c r="M370" s="22">
        <v>27619.360000000001</v>
      </c>
      <c r="N370" s="20" t="str">
        <v>tier - 2</v>
      </c>
      <c r="O370" s="20" t="str">
        <v>tier - 3</v>
      </c>
      <c r="P370" s="20" t="str">
        <v>R1011</v>
      </c>
      <c r="Q370" s="20" t="str">
        <f>VLOOKUP(A370,'Customer Names'!$A$1:E2704,5,FALSE)</f>
        <v>Kenneth A</v>
      </c>
    </row>
    <row r="371" spans="1:17" x14ac:dyDescent="0.35">
      <c r="A371" s="20" t="s">
        <v>2001</v>
      </c>
      <c r="B371" s="20" cm="1">
        <f t="array" ref="B371:I371">VLOOKUP(A371,'Medical Examinations'!A370:J2705,{2,3,4,5,6,7,8,9},FALSE)</f>
        <v>26.8</v>
      </c>
      <c r="C371" s="20" t="str">
        <v>Overweight</v>
      </c>
      <c r="D371" s="20">
        <v>5.53</v>
      </c>
      <c r="E371" s="20" t="str">
        <v>Normal</v>
      </c>
      <c r="F371" s="20" t="str">
        <v>No</v>
      </c>
      <c r="G371" s="20" t="str">
        <v>No</v>
      </c>
      <c r="H371" s="20" t="str">
        <v>No</v>
      </c>
      <c r="I371" s="20">
        <v>1</v>
      </c>
      <c r="J371" s="20" t="s">
        <v>2381</v>
      </c>
      <c r="K371" s="21" cm="1">
        <f t="array" ref="K371:P371">VLOOKUP(A371,'Hospitalisation Details'!$A$1:K2713,{5,6,8,9,10,11},FALSE)</f>
        <v>33766</v>
      </c>
      <c r="L371" s="21" t="str">
        <v>30Years</v>
      </c>
      <c r="M371" s="22">
        <v>27614.71</v>
      </c>
      <c r="N371" s="20" t="str">
        <v>tier - 2</v>
      </c>
      <c r="O371" s="20" t="str">
        <v>tier - 3</v>
      </c>
      <c r="P371" s="20" t="str">
        <v>R1011</v>
      </c>
      <c r="Q371" s="20" t="str">
        <f>VLOOKUP(A371,'Customer Names'!$A$1:E2705,5,FALSE)</f>
        <v>Miguel</v>
      </c>
    </row>
    <row r="372" spans="1:17" x14ac:dyDescent="0.35">
      <c r="A372" s="20" t="s">
        <v>2000</v>
      </c>
      <c r="B372" s="20" cm="1">
        <f t="array" ref="B372:I372">VLOOKUP(A372,'Medical Examinations'!A371:J2706,{2,3,4,5,6,7,8,9},FALSE)</f>
        <v>16.86</v>
      </c>
      <c r="C372" s="20" t="str">
        <v>Underweight</v>
      </c>
      <c r="D372" s="20">
        <v>4.07</v>
      </c>
      <c r="E372" s="20" t="str">
        <v>Normal</v>
      </c>
      <c r="F372" s="20" t="str">
        <v>Yes</v>
      </c>
      <c r="G372" s="20" t="str">
        <v>No</v>
      </c>
      <c r="H372" s="20" t="str">
        <v>No</v>
      </c>
      <c r="I372" s="20">
        <v>0</v>
      </c>
      <c r="J372" s="20" t="s">
        <v>2381</v>
      </c>
      <c r="K372" s="21" cm="1">
        <f t="array" ref="K372:P372">VLOOKUP(A372,'Hospitalisation Details'!$A$1:K2714,{5,6,8,9,10,11},FALSE)</f>
        <v>31357</v>
      </c>
      <c r="L372" s="21" t="str">
        <v>37Years</v>
      </c>
      <c r="M372" s="22">
        <v>27598.93</v>
      </c>
      <c r="N372" s="20" t="str">
        <v>tier - 2</v>
      </c>
      <c r="O372" s="20" t="str">
        <v>tier - 1</v>
      </c>
      <c r="P372" s="20" t="str">
        <v>R1011</v>
      </c>
      <c r="Q372" s="20" t="str">
        <f>VLOOKUP(A372,'Customer Names'!$A$1:E2706,5,FALSE)</f>
        <v xml:space="preserve">Hadley T </v>
      </c>
    </row>
    <row r="373" spans="1:17" x14ac:dyDescent="0.35">
      <c r="A373" s="20" t="s">
        <v>1999</v>
      </c>
      <c r="B373" s="20" cm="1">
        <f t="array" ref="B373:I373">VLOOKUP(A373,'Medical Examinations'!A372:J2707,{2,3,4,5,6,7,8,9},FALSE)</f>
        <v>16.3</v>
      </c>
      <c r="C373" s="20" t="str">
        <v>Underweight</v>
      </c>
      <c r="D373" s="20">
        <v>5.51</v>
      </c>
      <c r="E373" s="20" t="str">
        <v>Normal</v>
      </c>
      <c r="F373" s="20" t="str">
        <v>No</v>
      </c>
      <c r="G373" s="20" t="str">
        <v>No</v>
      </c>
      <c r="H373" s="20" t="str">
        <v>No</v>
      </c>
      <c r="I373" s="20">
        <v>1</v>
      </c>
      <c r="J373" s="20" t="s">
        <v>2381</v>
      </c>
      <c r="K373" s="21" cm="1">
        <f t="array" ref="K373:P373">VLOOKUP(A373,'Hospitalisation Details'!$A$1:K2715,{5,6,8,9,10,11},FALSE)</f>
        <v>30885</v>
      </c>
      <c r="L373" s="21" t="str">
        <v>38Years</v>
      </c>
      <c r="M373" s="22">
        <v>27534.53</v>
      </c>
      <c r="N373" s="20" t="str">
        <v>tier - 2</v>
      </c>
      <c r="O373" s="20" t="str">
        <v>tier - 2</v>
      </c>
      <c r="P373" s="20" t="str">
        <v>R1011</v>
      </c>
      <c r="Q373" s="20" t="str">
        <f>VLOOKUP(A373,'Customer Names'!$A$1:E2707,5,FALSE)</f>
        <v>Taylor</v>
      </c>
    </row>
    <row r="374" spans="1:17" x14ac:dyDescent="0.35">
      <c r="A374" s="20" t="s">
        <v>1998</v>
      </c>
      <c r="B374" s="20" cm="1">
        <f t="array" ref="B374:I374">VLOOKUP(A374,'Medical Examinations'!A373:J2708,{2,3,4,5,6,7,8,9},FALSE)</f>
        <v>29.81</v>
      </c>
      <c r="C374" s="20" t="str">
        <v>Overweight</v>
      </c>
      <c r="D374" s="20">
        <v>11.66</v>
      </c>
      <c r="E374" s="20" t="str">
        <v>Diabetes</v>
      </c>
      <c r="F374" s="20" t="str">
        <v>No</v>
      </c>
      <c r="G374" s="20" t="str">
        <v>No</v>
      </c>
      <c r="H374" s="20" t="str">
        <v>No</v>
      </c>
      <c r="I374" s="20">
        <v>0</v>
      </c>
      <c r="J374" s="20" t="s">
        <v>2381</v>
      </c>
      <c r="K374" s="21" cm="1">
        <f t="array" ref="K374:P374">VLOOKUP(A374,'Hospitalisation Details'!$A$1:K2716,{5,6,8,9,10,11},FALSE)</f>
        <v>24034</v>
      </c>
      <c r="L374" s="21" t="str">
        <v>57Years</v>
      </c>
      <c r="M374" s="22">
        <v>27533.91</v>
      </c>
      <c r="N374" s="20" t="str">
        <v>tier - 2</v>
      </c>
      <c r="O374" s="20" t="str">
        <v>tier - 3</v>
      </c>
      <c r="P374" s="20" t="str">
        <v>R1013</v>
      </c>
      <c r="Q374" s="20" t="str">
        <f>VLOOKUP(A374,'Customer Names'!$A$1:E2708,5,FALSE)</f>
        <v>Tenielle M</v>
      </c>
    </row>
    <row r="375" spans="1:17" x14ac:dyDescent="0.35">
      <c r="A375" s="20" t="s">
        <v>1997</v>
      </c>
      <c r="B375" s="20" cm="1">
        <f t="array" ref="B375:I375">VLOOKUP(A375,'Medical Examinations'!A374:J2709,{2,3,4,5,6,7,8,9},FALSE)</f>
        <v>16.329999999999998</v>
      </c>
      <c r="C375" s="20" t="str">
        <v>Underweight</v>
      </c>
      <c r="D375" s="20">
        <v>7.26</v>
      </c>
      <c r="E375" s="20" t="str">
        <v>Diabetes</v>
      </c>
      <c r="F375" s="20" t="str">
        <v>Yes</v>
      </c>
      <c r="G375" s="20" t="str">
        <v>No</v>
      </c>
      <c r="H375" s="20" t="str">
        <v>No</v>
      </c>
      <c r="I375" s="20">
        <v>0</v>
      </c>
      <c r="J375" s="20" t="s">
        <v>2381</v>
      </c>
      <c r="K375" s="21" cm="1">
        <f t="array" ref="K375:P375">VLOOKUP(A375,'Hospitalisation Details'!$A$1:K2717,{5,6,8,9,10,11},FALSE)</f>
        <v>29862</v>
      </c>
      <c r="L375" s="21" t="str">
        <v>41Years</v>
      </c>
      <c r="M375" s="22">
        <v>27495.59</v>
      </c>
      <c r="N375" s="20" t="str">
        <v>tier - 2</v>
      </c>
      <c r="O375" s="20" t="str">
        <v>tier - 1</v>
      </c>
      <c r="P375" s="20" t="str">
        <v>R1011</v>
      </c>
      <c r="Q375" s="20" t="str">
        <f>VLOOKUP(A375,'Customer Names'!$A$1:E2709,5,FALSE)</f>
        <v>Andrea</v>
      </c>
    </row>
    <row r="376" spans="1:17" x14ac:dyDescent="0.35">
      <c r="A376" s="20" t="s">
        <v>1996</v>
      </c>
      <c r="B376" s="20" cm="1">
        <f t="array" ref="B376:I376">VLOOKUP(A376,'Medical Examinations'!A375:J2710,{2,3,4,5,6,7,8,9},FALSE)</f>
        <v>16.37</v>
      </c>
      <c r="C376" s="20" t="str">
        <v>Underweight</v>
      </c>
      <c r="D376" s="20">
        <v>4.79</v>
      </c>
      <c r="E376" s="20" t="str">
        <v>Normal</v>
      </c>
      <c r="F376" s="20" t="str">
        <v>Yes</v>
      </c>
      <c r="G376" s="20" t="str">
        <v>No</v>
      </c>
      <c r="H376" s="20" t="str">
        <v>No</v>
      </c>
      <c r="I376" s="20">
        <v>0</v>
      </c>
      <c r="J376" s="20" t="s">
        <v>2381</v>
      </c>
      <c r="K376" s="21" cm="1">
        <f t="array" ref="K376:P376">VLOOKUP(A376,'Hospitalisation Details'!$A$1:K2718,{5,6,8,9,10,11},FALSE)</f>
        <v>31386</v>
      </c>
      <c r="L376" s="21" t="str">
        <v>37Years</v>
      </c>
      <c r="M376" s="22">
        <v>27432.73</v>
      </c>
      <c r="N376" s="20" t="str">
        <v>tier - 2</v>
      </c>
      <c r="O376" s="20" t="str">
        <v>tier - 1</v>
      </c>
      <c r="P376" s="20" t="str">
        <v>R1011</v>
      </c>
      <c r="Q376" s="20" t="str">
        <f>VLOOKUP(A376,'Customer Names'!$A$1:E2710,5,FALSE)</f>
        <v>Nora P</v>
      </c>
    </row>
    <row r="377" spans="1:17" x14ac:dyDescent="0.35">
      <c r="A377" s="20" t="s">
        <v>1995</v>
      </c>
      <c r="B377" s="20" cm="1">
        <f t="array" ref="B377:I377">VLOOKUP(A377,'Medical Examinations'!A376:J2711,{2,3,4,5,6,7,8,9},FALSE)</f>
        <v>22.42</v>
      </c>
      <c r="C377" s="20" t="str">
        <v>Normal Weight</v>
      </c>
      <c r="D377" s="20">
        <v>4.68</v>
      </c>
      <c r="E377" s="20" t="str">
        <v>Normal</v>
      </c>
      <c r="F377" s="20" t="str">
        <v>Yes</v>
      </c>
      <c r="G377" s="20" t="str">
        <v>No</v>
      </c>
      <c r="H377" s="20" t="str">
        <v>No</v>
      </c>
      <c r="I377" s="20">
        <v>1</v>
      </c>
      <c r="J377" s="20" t="s">
        <v>2379</v>
      </c>
      <c r="K377" s="21" cm="1">
        <f t="array" ref="K377:P377">VLOOKUP(A377,'Hospitalisation Details'!$A$1:K2719,{5,6,8,9,10,11},FALSE)</f>
        <v>32401</v>
      </c>
      <c r="L377" s="21" t="str">
        <v>34Years</v>
      </c>
      <c r="M377" s="22">
        <v>27375.9</v>
      </c>
      <c r="N377" s="20" t="str">
        <v>tier - 2</v>
      </c>
      <c r="O377" s="20" t="str">
        <v>tier - 3</v>
      </c>
      <c r="P377" s="20" t="str">
        <v>R1015</v>
      </c>
      <c r="Q377" s="20" t="str">
        <f>VLOOKUP(A377,'Customer Names'!$A$1:E2711,5,FALSE)</f>
        <v>Zachary</v>
      </c>
    </row>
    <row r="378" spans="1:17" x14ac:dyDescent="0.35">
      <c r="A378" s="20" t="s">
        <v>1994</v>
      </c>
      <c r="B378" s="20" cm="1">
        <f t="array" ref="B378:I378">VLOOKUP(A378,'Medical Examinations'!A377:J2712,{2,3,4,5,6,7,8,9},FALSE)</f>
        <v>31.35</v>
      </c>
      <c r="C378" s="20" t="str">
        <v>Obesity</v>
      </c>
      <c r="D378" s="20">
        <v>4.33</v>
      </c>
      <c r="E378" s="20" t="str">
        <v>Normal</v>
      </c>
      <c r="F378" s="20" t="str">
        <v>Yes</v>
      </c>
      <c r="G378" s="20" t="str">
        <v>No</v>
      </c>
      <c r="H378" s="20" t="str">
        <v>Yes</v>
      </c>
      <c r="I378" s="20">
        <v>1</v>
      </c>
      <c r="J378" s="20" t="s">
        <v>2379</v>
      </c>
      <c r="K378" s="21" cm="1">
        <f t="array" ref="K378:P378">VLOOKUP(A378,'Hospitalisation Details'!$A$1:K2720,{5,6,8,9,10,11},FALSE)</f>
        <v>25492</v>
      </c>
      <c r="L378" s="21" t="str">
        <v>53Years</v>
      </c>
      <c r="M378" s="22">
        <v>27346.04</v>
      </c>
      <c r="N378" s="20" t="str">
        <v>tier - 2</v>
      </c>
      <c r="O378" s="20" t="str">
        <v>tier - 2</v>
      </c>
      <c r="P378" s="20" t="str">
        <v>R1013</v>
      </c>
      <c r="Q378" s="20" t="str">
        <f>VLOOKUP(A378,'Customer Names'!$A$1:E2712,5,FALSE)</f>
        <v>Michael</v>
      </c>
    </row>
    <row r="379" spans="1:17" x14ac:dyDescent="0.35">
      <c r="A379" s="20" t="s">
        <v>1993</v>
      </c>
      <c r="B379" s="20" cm="1">
        <f t="array" ref="B379:I379">VLOOKUP(A379,'Medical Examinations'!A378:J2713,{2,3,4,5,6,7,8,9},FALSE)</f>
        <v>31.9</v>
      </c>
      <c r="C379" s="20" t="str">
        <v>Obesity</v>
      </c>
      <c r="D379" s="20">
        <v>11.89</v>
      </c>
      <c r="E379" s="20" t="str">
        <v>Diabetes</v>
      </c>
      <c r="F379" s="20" t="str">
        <v>No</v>
      </c>
      <c r="G379" s="20" t="str">
        <v>No</v>
      </c>
      <c r="H379" s="20" t="str">
        <v>No</v>
      </c>
      <c r="I379" s="20">
        <v>0</v>
      </c>
      <c r="J379" s="20" t="s">
        <v>2379</v>
      </c>
      <c r="K379" s="21" cm="1">
        <f t="array" ref="K379:P379">VLOOKUP(A379,'Hospitalisation Details'!$A$1:K2721,{5,6,8,9,10,11},FALSE)</f>
        <v>24995</v>
      </c>
      <c r="L379" s="21" t="str">
        <v>55Years</v>
      </c>
      <c r="M379" s="22">
        <v>27322.73</v>
      </c>
      <c r="N379" s="20" t="str">
        <v>tier - 2</v>
      </c>
      <c r="O379" s="20" t="str">
        <v>tier - 2</v>
      </c>
      <c r="P379" s="20" t="str">
        <v>R1013</v>
      </c>
      <c r="Q379" s="20" t="str">
        <f>VLOOKUP(A379,'Customer Names'!$A$1:E2713,5,FALSE)</f>
        <v xml:space="preserve">Alyssa K </v>
      </c>
    </row>
    <row r="380" spans="1:17" x14ac:dyDescent="0.35">
      <c r="A380" s="20" t="s">
        <v>1992</v>
      </c>
      <c r="B380" s="20" cm="1">
        <f t="array" ref="B380:I380">VLOOKUP(A380,'Medical Examinations'!A379:J2714,{2,3,4,5,6,7,8,9},FALSE)</f>
        <v>30.6</v>
      </c>
      <c r="C380" s="20" t="str">
        <v>Obesity</v>
      </c>
      <c r="D380" s="20">
        <v>5.24</v>
      </c>
      <c r="E380" s="20" t="str">
        <v>Normal</v>
      </c>
      <c r="F380" s="20" t="str">
        <v>No</v>
      </c>
      <c r="G380" s="20" t="str">
        <v>No</v>
      </c>
      <c r="H380" s="20" t="str">
        <v>No</v>
      </c>
      <c r="I380" s="20">
        <v>0</v>
      </c>
      <c r="J380" s="20" t="s">
        <v>2381</v>
      </c>
      <c r="K380" s="21" cm="1">
        <f t="array" ref="K380:P380">VLOOKUP(A380,'Hospitalisation Details'!$A$1:K2722,{5,6,8,9,10,11},FALSE)</f>
        <v>36496</v>
      </c>
      <c r="L380" s="21" t="str">
        <v>23Years</v>
      </c>
      <c r="M380" s="22">
        <v>27236.959999999999</v>
      </c>
      <c r="N380" s="20" t="str">
        <v>tier - 2</v>
      </c>
      <c r="O380" s="20" t="str">
        <v>tier - 1</v>
      </c>
      <c r="P380" s="20" t="str">
        <v>R1011</v>
      </c>
      <c r="Q380" s="20" t="str">
        <f>VLOOKUP(A380,'Customer Names'!$A$1:E2714,5,FALSE)</f>
        <v>Heather</v>
      </c>
    </row>
    <row r="381" spans="1:17" x14ac:dyDescent="0.35">
      <c r="A381" s="20" t="s">
        <v>1991</v>
      </c>
      <c r="B381" s="20" cm="1">
        <f t="array" ref="B381:I381">VLOOKUP(A381,'Medical Examinations'!A380:J2715,{2,3,4,5,6,7,8,9},FALSE)</f>
        <v>28.975000000000001</v>
      </c>
      <c r="C381" s="20" t="str">
        <v>Overweight</v>
      </c>
      <c r="D381" s="20">
        <v>7.63</v>
      </c>
      <c r="E381" s="20" t="str">
        <v>Diabetes</v>
      </c>
      <c r="F381" s="20" t="str">
        <v>No</v>
      </c>
      <c r="G381" s="20" t="str">
        <v>No</v>
      </c>
      <c r="H381" s="20" t="str">
        <v>No</v>
      </c>
      <c r="I381" s="20">
        <v>0</v>
      </c>
      <c r="J381" s="20" t="s">
        <v>2381</v>
      </c>
      <c r="K381" s="21" cm="1">
        <f t="array" ref="K381:P381">VLOOKUP(A381,'Hospitalisation Details'!$A$1:K2723,{5,6,8,9,10,11},FALSE)</f>
        <v>24097</v>
      </c>
      <c r="L381" s="21" t="str">
        <v>57Years</v>
      </c>
      <c r="M381" s="22">
        <v>27218.44</v>
      </c>
      <c r="N381" s="20" t="str">
        <v>tier - 2</v>
      </c>
      <c r="O381" s="20" t="str">
        <v>tier - 1</v>
      </c>
      <c r="P381" s="20" t="str">
        <v>R1017</v>
      </c>
      <c r="Q381" s="20" t="str">
        <f>VLOOKUP(A381,'Customer Names'!$A$1:E2715,5,FALSE)</f>
        <v>Dante</v>
      </c>
    </row>
    <row r="382" spans="1:17" x14ac:dyDescent="0.35">
      <c r="A382" s="20" t="s">
        <v>1990</v>
      </c>
      <c r="B382" s="20" cm="1">
        <f t="array" ref="B382:I382">VLOOKUP(A382,'Medical Examinations'!A381:J2716,{2,3,4,5,6,7,8,9},FALSE)</f>
        <v>24.86</v>
      </c>
      <c r="C382" s="20" t="str">
        <v>Normal Weight</v>
      </c>
      <c r="D382" s="20">
        <v>8.92</v>
      </c>
      <c r="E382" s="20" t="str">
        <v>Diabetes</v>
      </c>
      <c r="F382" s="20" t="str">
        <v>Yes</v>
      </c>
      <c r="G382" s="20" t="str">
        <v>No</v>
      </c>
      <c r="H382" s="20" t="str">
        <v>No</v>
      </c>
      <c r="I382" s="20">
        <v>2</v>
      </c>
      <c r="J382" s="20" t="s">
        <v>2379</v>
      </c>
      <c r="K382" s="21" cm="1">
        <f t="array" ref="K382:P382">VLOOKUP(A382,'Hospitalisation Details'!$A$1:K2724,{5,6,8,9,10,11},FALSE)</f>
        <v>25843</v>
      </c>
      <c r="L382" s="21" t="str">
        <v>52Years</v>
      </c>
      <c r="M382" s="22">
        <v>27117.99</v>
      </c>
      <c r="N382" s="20" t="str">
        <v>tier - 2</v>
      </c>
      <c r="O382" s="20" t="str">
        <v>tier - 2</v>
      </c>
      <c r="P382" s="20" t="str">
        <v>R1013</v>
      </c>
      <c r="Q382" s="20" t="str">
        <f>VLOOKUP(A382,'Customer Names'!$A$1:E2716,5,FALSE)</f>
        <v xml:space="preserve">Sara E </v>
      </c>
    </row>
    <row r="383" spans="1:17" x14ac:dyDescent="0.35">
      <c r="A383" s="20" t="s">
        <v>1989</v>
      </c>
      <c r="B383" s="20" cm="1">
        <f t="array" ref="B383:I383">VLOOKUP(A383,'Medical Examinations'!A382:J2717,{2,3,4,5,6,7,8,9},FALSE)</f>
        <v>19.54</v>
      </c>
      <c r="C383" s="20" t="str">
        <v>Normal Weight</v>
      </c>
      <c r="D383" s="20">
        <v>5.37</v>
      </c>
      <c r="E383" s="20" t="str">
        <v>Normal</v>
      </c>
      <c r="F383" s="20" t="str">
        <v>No</v>
      </c>
      <c r="G383" s="20" t="str">
        <v>No</v>
      </c>
      <c r="H383" s="20" t="str">
        <v>No</v>
      </c>
      <c r="I383" s="20">
        <v>0</v>
      </c>
      <c r="J383" s="20" t="s">
        <v>2381</v>
      </c>
      <c r="K383" s="21" cm="1">
        <f t="array" ref="K383:P383">VLOOKUP(A383,'Hospitalisation Details'!$A$1:K2725,{5,6,8,9,10,11},FALSE)</f>
        <v>33220</v>
      </c>
      <c r="L383" s="21" t="str">
        <v>32Years</v>
      </c>
      <c r="M383" s="22">
        <v>27092.38</v>
      </c>
      <c r="N383" s="20" t="str">
        <v>tier - 2</v>
      </c>
      <c r="O383" s="20" t="str">
        <v>tier - 3</v>
      </c>
      <c r="P383" s="20" t="str">
        <v>R1011</v>
      </c>
      <c r="Q383" s="20" t="str">
        <f>VLOOKUP(A383,'Customer Names'!$A$1:E2717,5,FALSE)</f>
        <v>Scott</v>
      </c>
    </row>
    <row r="384" spans="1:17" x14ac:dyDescent="0.35">
      <c r="A384" s="20" t="s">
        <v>1988</v>
      </c>
      <c r="B384" s="20" cm="1">
        <f t="array" ref="B384:I384">VLOOKUP(A384,'Medical Examinations'!A383:J2718,{2,3,4,5,6,7,8,9},FALSE)</f>
        <v>26.74</v>
      </c>
      <c r="C384" s="20" t="str">
        <v>Overweight</v>
      </c>
      <c r="D384" s="20">
        <v>4.3099999999999996</v>
      </c>
      <c r="E384" s="20" t="str">
        <v>Normal</v>
      </c>
      <c r="F384" s="20" t="str">
        <v>No</v>
      </c>
      <c r="G384" s="20" t="str">
        <v>No</v>
      </c>
      <c r="H384" s="20" t="str">
        <v>No</v>
      </c>
      <c r="I384" s="20">
        <v>0</v>
      </c>
      <c r="J384" s="20" t="s">
        <v>2381</v>
      </c>
      <c r="K384" s="21" cm="1">
        <f t="array" ref="K384:P384">VLOOKUP(A384,'Hospitalisation Details'!$A$1:K2726,{5,6,8,9,10,11},FALSE)</f>
        <v>34517</v>
      </c>
      <c r="L384" s="21" t="str">
        <v>28Years</v>
      </c>
      <c r="M384" s="22">
        <v>27080.639999999999</v>
      </c>
      <c r="N384" s="20" t="str">
        <v>tier - 2</v>
      </c>
      <c r="O384" s="20" t="str">
        <v>tier - 2</v>
      </c>
      <c r="P384" s="20" t="str">
        <v>R1011</v>
      </c>
      <c r="Q384" s="20" t="str">
        <f>VLOOKUP(A384,'Customer Names'!$A$1:E2718,5,FALSE)</f>
        <v>Sean</v>
      </c>
    </row>
    <row r="385" spans="1:17" x14ac:dyDescent="0.35">
      <c r="A385" s="20" t="s">
        <v>1987</v>
      </c>
      <c r="B385" s="20" cm="1">
        <f t="array" ref="B385:I385">VLOOKUP(A385,'Medical Examinations'!A384:J2719,{2,3,4,5,6,7,8,9},FALSE)</f>
        <v>22.99</v>
      </c>
      <c r="C385" s="20" t="str">
        <v>Normal Weight</v>
      </c>
      <c r="D385" s="20">
        <v>10.46</v>
      </c>
      <c r="E385" s="20" t="str">
        <v>Diabetes</v>
      </c>
      <c r="F385" s="20" t="str">
        <v>No</v>
      </c>
      <c r="G385" s="20" t="str">
        <v>No</v>
      </c>
      <c r="H385" s="20" t="str">
        <v>No</v>
      </c>
      <c r="I385" s="20">
        <v>3</v>
      </c>
      <c r="J385" s="20" t="s">
        <v>2381</v>
      </c>
      <c r="K385" s="21" cm="1">
        <f t="array" ref="K385:P385">VLOOKUP(A385,'Hospitalisation Details'!$A$1:K2727,{5,6,8,9,10,11},FALSE)</f>
        <v>21366</v>
      </c>
      <c r="L385" s="21" t="str">
        <v>64Years</v>
      </c>
      <c r="M385" s="22">
        <v>27037.91</v>
      </c>
      <c r="N385" s="20" t="str">
        <v>tier - 2</v>
      </c>
      <c r="O385" s="20" t="str">
        <v>tier - 2</v>
      </c>
      <c r="P385" s="20" t="str">
        <v>R1013</v>
      </c>
      <c r="Q385" s="20" t="str">
        <f>VLOOKUP(A385,'Customer Names'!$A$1:E2719,5,FALSE)</f>
        <v>Danielle</v>
      </c>
    </row>
    <row r="386" spans="1:17" x14ac:dyDescent="0.35">
      <c r="A386" s="20" t="s">
        <v>1986</v>
      </c>
      <c r="B386" s="20" cm="1">
        <f t="array" ref="B386:I386">VLOOKUP(A386,'Medical Examinations'!A385:J2720,{2,3,4,5,6,7,8,9},FALSE)</f>
        <v>31.46</v>
      </c>
      <c r="C386" s="20" t="str">
        <v>Obesity</v>
      </c>
      <c r="D386" s="20">
        <v>7.39</v>
      </c>
      <c r="E386" s="20" t="str">
        <v>Diabetes</v>
      </c>
      <c r="F386" s="20" t="str">
        <v>No</v>
      </c>
      <c r="G386" s="20" t="str">
        <v>No</v>
      </c>
      <c r="H386" s="20" t="str">
        <v>No</v>
      </c>
      <c r="I386" s="20">
        <v>0</v>
      </c>
      <c r="J386" s="20" t="s">
        <v>2379</v>
      </c>
      <c r="K386" s="21" cm="1">
        <f t="array" ref="K386:P386">VLOOKUP(A386,'Hospitalisation Details'!$A$1:K2728,{5,6,8,9,10,11},FALSE)</f>
        <v>22106</v>
      </c>
      <c r="L386" s="21" t="str">
        <v>62Years</v>
      </c>
      <c r="M386" s="22">
        <v>27000.98</v>
      </c>
      <c r="N386" s="20" t="str">
        <v>tier - 2</v>
      </c>
      <c r="O386" s="20" t="str">
        <v>tier - 2</v>
      </c>
      <c r="P386" s="20" t="str">
        <v>R1013</v>
      </c>
      <c r="Q386" s="20" t="str">
        <f>VLOOKUP(A386,'Customer Names'!$A$1:E2720,5,FALSE)</f>
        <v xml:space="preserve">Andrew D </v>
      </c>
    </row>
    <row r="387" spans="1:17" x14ac:dyDescent="0.35">
      <c r="A387" s="20" t="s">
        <v>1985</v>
      </c>
      <c r="B387" s="20" cm="1">
        <f t="array" ref="B387:I387">VLOOKUP(A387,'Medical Examinations'!A386:J2721,{2,3,4,5,6,7,8,9},FALSE)</f>
        <v>30.86</v>
      </c>
      <c r="C387" s="20" t="str">
        <v>Obesity</v>
      </c>
      <c r="D387" s="20">
        <v>6.18</v>
      </c>
      <c r="E387" s="20" t="str">
        <v>Prediabetes</v>
      </c>
      <c r="F387" s="20" t="str">
        <v>No</v>
      </c>
      <c r="G387" s="20" t="str">
        <v>yes</v>
      </c>
      <c r="H387" s="20" t="str">
        <v>No</v>
      </c>
      <c r="I387" s="20">
        <v>2</v>
      </c>
      <c r="J387" s="20" t="s">
        <v>2381</v>
      </c>
      <c r="K387" s="21" cm="1">
        <f t="array" ref="K387:P387">VLOOKUP(A387,'Hospitalisation Details'!$A$1:K2729,{5,6,8,9,10,11},FALSE)</f>
        <v>36839</v>
      </c>
      <c r="L387" s="21" t="str">
        <v>22Years</v>
      </c>
      <c r="M387" s="22">
        <v>26936.98</v>
      </c>
      <c r="N387" s="20" t="str">
        <v>tier - 2</v>
      </c>
      <c r="O387" s="20" t="str">
        <v>tier - 3</v>
      </c>
      <c r="P387" s="20" t="str">
        <v>R1011</v>
      </c>
      <c r="Q387" s="20" t="str">
        <f>VLOOKUP(A387,'Customer Names'!$A$1:E2721,5,FALSE)</f>
        <v>Joel D</v>
      </c>
    </row>
    <row r="388" spans="1:17" x14ac:dyDescent="0.35">
      <c r="A388" s="20" t="s">
        <v>1984</v>
      </c>
      <c r="B388" s="20" cm="1">
        <f t="array" ref="B388:I388">VLOOKUP(A388,'Medical Examinations'!A387:J2722,{2,3,4,5,6,7,8,9},FALSE)</f>
        <v>31.96</v>
      </c>
      <c r="C388" s="20" t="str">
        <v>Obesity</v>
      </c>
      <c r="D388" s="20">
        <v>8.86</v>
      </c>
      <c r="E388" s="20" t="str">
        <v>Diabetes</v>
      </c>
      <c r="F388" s="20" t="str">
        <v>No</v>
      </c>
      <c r="G388" s="20" t="str">
        <v>No</v>
      </c>
      <c r="H388" s="20" t="str">
        <v>No</v>
      </c>
      <c r="I388" s="20">
        <v>0</v>
      </c>
      <c r="J388" s="20" t="s">
        <v>2381</v>
      </c>
      <c r="K388" s="21" cm="1">
        <f t="array" ref="K388:P388">VLOOKUP(A388,'Hospitalisation Details'!$A$1:K2730,{5,6,8,9,10,11},FALSE)</f>
        <v>37424</v>
      </c>
      <c r="L388" s="21" t="str">
        <v>20Years</v>
      </c>
      <c r="M388" s="22">
        <v>26927.69</v>
      </c>
      <c r="N388" s="20" t="str">
        <v>tier - 2</v>
      </c>
      <c r="O388" s="20" t="str">
        <v>tier - 2</v>
      </c>
      <c r="P388" s="20" t="str">
        <v>R1011</v>
      </c>
      <c r="Q388" s="20" t="str">
        <f>VLOOKUP(A388,'Customer Names'!$A$1:E2722,5,FALSE)</f>
        <v>Michelle</v>
      </c>
    </row>
    <row r="389" spans="1:17" x14ac:dyDescent="0.35">
      <c r="A389" s="20" t="s">
        <v>1983</v>
      </c>
      <c r="B389" s="20" cm="1">
        <f t="array" ref="B389:I389">VLOOKUP(A389,'Medical Examinations'!A388:J2723,{2,3,4,5,6,7,8,9},FALSE)</f>
        <v>23.76</v>
      </c>
      <c r="C389" s="20" t="str">
        <v>Normal Weight</v>
      </c>
      <c r="D389" s="20">
        <v>10.96</v>
      </c>
      <c r="E389" s="20" t="str">
        <v>Diabetes</v>
      </c>
      <c r="F389" s="20" t="str">
        <v>No</v>
      </c>
      <c r="G389" s="20" t="str">
        <v>No</v>
      </c>
      <c r="H389" s="20" t="str">
        <v>No</v>
      </c>
      <c r="I389" s="20">
        <v>3</v>
      </c>
      <c r="J389" s="20" t="s">
        <v>2381</v>
      </c>
      <c r="K389" s="21" cm="1">
        <f t="array" ref="K389:P389">VLOOKUP(A389,'Hospitalisation Details'!$A$1:K2731,{5,6,8,9,10,11},FALSE)</f>
        <v>21544</v>
      </c>
      <c r="L389" s="21" t="str">
        <v>64Years</v>
      </c>
      <c r="M389" s="22">
        <v>26926.51</v>
      </c>
      <c r="N389" s="20" t="str">
        <v>tier - 2</v>
      </c>
      <c r="O389" s="20" t="str">
        <v>tier - 1</v>
      </c>
      <c r="P389" s="20" t="str">
        <v>R1013</v>
      </c>
      <c r="Q389" s="20" t="str">
        <f>VLOOKUP(A389,'Customer Names'!$A$1:E2723,5,FALSE)</f>
        <v xml:space="preserve">Michael J </v>
      </c>
    </row>
    <row r="390" spans="1:17" x14ac:dyDescent="0.35">
      <c r="A390" s="20" t="s">
        <v>1982</v>
      </c>
      <c r="B390" s="20" cm="1">
        <f t="array" ref="B390:I390">VLOOKUP(A390,'Medical Examinations'!A389:J2724,{2,3,4,5,6,7,8,9},FALSE)</f>
        <v>19.38</v>
      </c>
      <c r="C390" s="20" t="str">
        <v>Normal Weight</v>
      </c>
      <c r="D390" s="20">
        <v>6.28</v>
      </c>
      <c r="E390" s="20" t="str">
        <v>Prediabetes</v>
      </c>
      <c r="F390" s="20" t="str">
        <v>No</v>
      </c>
      <c r="G390" s="20" t="str">
        <v>No</v>
      </c>
      <c r="H390" s="20" t="str">
        <v>No</v>
      </c>
      <c r="I390" s="20">
        <v>0</v>
      </c>
      <c r="J390" s="20" t="s">
        <v>2381</v>
      </c>
      <c r="K390" s="21" cm="1">
        <f t="array" ref="K390:P390">VLOOKUP(A390,'Hospitalisation Details'!$A$1:K2732,{5,6,8,9,10,11},FALSE)</f>
        <v>33472</v>
      </c>
      <c r="L390" s="21" t="str">
        <v>31Years</v>
      </c>
      <c r="M390" s="22">
        <v>26912.560000000001</v>
      </c>
      <c r="N390" s="20" t="str">
        <v>tier - 2</v>
      </c>
      <c r="O390" s="20" t="str">
        <v>tier - 2</v>
      </c>
      <c r="P390" s="20" t="str">
        <v>R1011</v>
      </c>
      <c r="Q390" s="20" t="str">
        <f>VLOOKUP(A390,'Customer Names'!$A$1:E2724,5,FALSE)</f>
        <v>Nikki</v>
      </c>
    </row>
    <row r="391" spans="1:17" x14ac:dyDescent="0.35">
      <c r="A391" s="20" t="s">
        <v>1981</v>
      </c>
      <c r="B391" s="20" cm="1">
        <f t="array" ref="B391:I391">VLOOKUP(A391,'Medical Examinations'!A390:J2725,{2,3,4,5,6,7,8,9},FALSE)</f>
        <v>16.21</v>
      </c>
      <c r="C391" s="20" t="str">
        <v>Underweight</v>
      </c>
      <c r="D391" s="20">
        <v>6.29</v>
      </c>
      <c r="E391" s="20" t="str">
        <v>Prediabetes</v>
      </c>
      <c r="F391" s="20" t="str">
        <v>Yes</v>
      </c>
      <c r="G391" s="20" t="str">
        <v>No</v>
      </c>
      <c r="H391" s="20" t="str">
        <v>No</v>
      </c>
      <c r="I391" s="20">
        <v>1</v>
      </c>
      <c r="J391" s="20" t="s">
        <v>2381</v>
      </c>
      <c r="K391" s="21" cm="1">
        <f t="array" ref="K391:P391">VLOOKUP(A391,'Hospitalisation Details'!$A$1:K2733,{5,6,8,9,10,11},FALSE)</f>
        <v>32346</v>
      </c>
      <c r="L391" s="21" t="str">
        <v>34Years</v>
      </c>
      <c r="M391" s="22">
        <v>26607.89</v>
      </c>
      <c r="N391" s="20" t="str">
        <v>tier - 2</v>
      </c>
      <c r="O391" s="20" t="str">
        <v>tier - 1</v>
      </c>
      <c r="P391" s="20" t="str">
        <v>R1011</v>
      </c>
      <c r="Q391" s="20" t="str">
        <f>VLOOKUP(A391,'Customer Names'!$A$1:E2725,5,FALSE)</f>
        <v xml:space="preserve">Summer B </v>
      </c>
    </row>
    <row r="392" spans="1:17" x14ac:dyDescent="0.35">
      <c r="A392" s="20" t="s">
        <v>1980</v>
      </c>
      <c r="B392" s="20" cm="1">
        <f t="array" ref="B392:I392">VLOOKUP(A392,'Medical Examinations'!A391:J2726,{2,3,4,5,6,7,8,9},FALSE)</f>
        <v>32.54</v>
      </c>
      <c r="C392" s="20" t="str">
        <v>Obesity</v>
      </c>
      <c r="D392" s="20">
        <v>4.0199999999999996</v>
      </c>
      <c r="E392" s="20" t="str">
        <v>Normal</v>
      </c>
      <c r="F392" s="20" t="str">
        <v>No</v>
      </c>
      <c r="G392" s="20" t="str">
        <v>yes</v>
      </c>
      <c r="H392" s="20" t="str">
        <v>No</v>
      </c>
      <c r="I392" s="20">
        <v>1</v>
      </c>
      <c r="J392" s="20" t="s">
        <v>2381</v>
      </c>
      <c r="K392" s="21" cm="1">
        <f t="array" ref="K392:P392">VLOOKUP(A392,'Hospitalisation Details'!$A$1:K2734,{5,6,8,9,10,11},FALSE)</f>
        <v>38235</v>
      </c>
      <c r="L392" s="21" t="str">
        <v>18Years</v>
      </c>
      <c r="M392" s="22">
        <v>26479.4</v>
      </c>
      <c r="N392" s="20" t="str">
        <v>tier - 2</v>
      </c>
      <c r="O392" s="20" t="str">
        <v>tier - 2</v>
      </c>
      <c r="P392" s="20" t="str">
        <v>R1011</v>
      </c>
      <c r="Q392" s="20" t="str">
        <f>VLOOKUP(A392,'Customer Names'!$A$1:E2726,5,FALSE)</f>
        <v>Edward</v>
      </c>
    </row>
    <row r="393" spans="1:17" x14ac:dyDescent="0.35">
      <c r="A393" s="20" t="s">
        <v>1979</v>
      </c>
      <c r="B393" s="20" cm="1">
        <f t="array" ref="B393:I393">VLOOKUP(A393,'Medical Examinations'!A392:J2727,{2,3,4,5,6,7,8,9},FALSE)</f>
        <v>36.765000000000001</v>
      </c>
      <c r="C393" s="20" t="str">
        <v>Obesity</v>
      </c>
      <c r="D393" s="20">
        <v>11.95</v>
      </c>
      <c r="E393" s="20" t="str">
        <v>Diabetes</v>
      </c>
      <c r="F393" s="20" t="str">
        <v>Yes</v>
      </c>
      <c r="G393" s="20" t="str">
        <v>No</v>
      </c>
      <c r="H393" s="20" t="str">
        <v>No</v>
      </c>
      <c r="I393" s="20">
        <v>2</v>
      </c>
      <c r="J393" s="20" t="s">
        <v>2379</v>
      </c>
      <c r="K393" s="21" cm="1">
        <f t="array" ref="K393:P393">VLOOKUP(A393,'Hospitalisation Details'!$A$1:K2735,{5,6,8,9,10,11},FALSE)</f>
        <v>25807</v>
      </c>
      <c r="L393" s="21" t="str">
        <v>52Years</v>
      </c>
      <c r="M393" s="22">
        <v>26467.1</v>
      </c>
      <c r="N393" s="20" t="str">
        <v>tier - 2</v>
      </c>
      <c r="O393" s="20" t="str">
        <v>tier - 3</v>
      </c>
      <c r="P393" s="20" t="str">
        <v>R1012</v>
      </c>
      <c r="Q393" s="20" t="str">
        <f>VLOOKUP(A393,'Customer Names'!$A$1:E2727,5,FALSE)</f>
        <v>Ryan</v>
      </c>
    </row>
    <row r="394" spans="1:17" x14ac:dyDescent="0.35">
      <c r="A394" s="20" t="s">
        <v>1978</v>
      </c>
      <c r="B394" s="20" cm="1">
        <f t="array" ref="B394:I394">VLOOKUP(A394,'Medical Examinations'!A393:J2728,{2,3,4,5,6,7,8,9},FALSE)</f>
        <v>35.909999999999997</v>
      </c>
      <c r="C394" s="20" t="str">
        <v>Obesity</v>
      </c>
      <c r="D394" s="20">
        <v>8.7100000000000009</v>
      </c>
      <c r="E394" s="20" t="str">
        <v>Diabetes</v>
      </c>
      <c r="F394" s="20" t="str">
        <v>No</v>
      </c>
      <c r="G394" s="20" t="str">
        <v>No</v>
      </c>
      <c r="H394" s="20" t="str">
        <v>No</v>
      </c>
      <c r="I394" s="20">
        <v>0</v>
      </c>
      <c r="J394" s="20" t="s">
        <v>2379</v>
      </c>
      <c r="K394" s="21" cm="1">
        <f t="array" ref="K394:P394">VLOOKUP(A394,'Hospitalisation Details'!$A$1:K2736,{5,6,8,9,10,11},FALSE)</f>
        <v>27293</v>
      </c>
      <c r="L394" s="21" t="str">
        <v>48Years</v>
      </c>
      <c r="M394" s="22">
        <v>26392.26</v>
      </c>
      <c r="N394" s="20" t="str">
        <v>tier - 2</v>
      </c>
      <c r="O394" s="20" t="str">
        <v>tier - 2</v>
      </c>
      <c r="P394" s="20" t="str">
        <v>R1024</v>
      </c>
      <c r="Q394" s="20" t="str">
        <f>VLOOKUP(A394,'Customer Names'!$A$1:E2728,5,FALSE)</f>
        <v>Kacee</v>
      </c>
    </row>
    <row r="395" spans="1:17" x14ac:dyDescent="0.35">
      <c r="A395" s="20" t="s">
        <v>1977</v>
      </c>
      <c r="B395" s="20" cm="1">
        <f t="array" ref="B395:I395">VLOOKUP(A395,'Medical Examinations'!A394:J2729,{2,3,4,5,6,7,8,9},FALSE)</f>
        <v>32.06</v>
      </c>
      <c r="C395" s="20" t="str">
        <v>Obesity</v>
      </c>
      <c r="D395" s="20">
        <v>4.67</v>
      </c>
      <c r="E395" s="20" t="str">
        <v>Normal</v>
      </c>
      <c r="F395" s="20" t="str">
        <v>No</v>
      </c>
      <c r="G395" s="20" t="str">
        <v>yes</v>
      </c>
      <c r="H395" s="20" t="str">
        <v>No</v>
      </c>
      <c r="I395" s="20">
        <v>1</v>
      </c>
      <c r="J395" s="20" t="s">
        <v>2381</v>
      </c>
      <c r="K395" s="21" cm="1">
        <f t="array" ref="K395:P395">VLOOKUP(A395,'Hospitalisation Details'!$A$1:K2737,{5,6,8,9,10,11},FALSE)</f>
        <v>38326</v>
      </c>
      <c r="L395" s="21" t="str">
        <v>18Years</v>
      </c>
      <c r="M395" s="22">
        <v>26316.59</v>
      </c>
      <c r="N395" s="20" t="str">
        <v>tier - 2</v>
      </c>
      <c r="O395" s="20" t="str">
        <v>tier - 3</v>
      </c>
      <c r="P395" s="20" t="str">
        <v>R1011</v>
      </c>
      <c r="Q395" s="20" t="str">
        <f>VLOOKUP(A395,'Customer Names'!$A$1:E2729,5,FALSE)</f>
        <v>Dave</v>
      </c>
    </row>
    <row r="396" spans="1:17" x14ac:dyDescent="0.35">
      <c r="A396" s="20" t="s">
        <v>1976</v>
      </c>
      <c r="B396" s="20" cm="1">
        <f t="array" ref="B396:I396">VLOOKUP(A396,'Medical Examinations'!A395:J2730,{2,3,4,5,6,7,8,9},FALSE)</f>
        <v>24.1</v>
      </c>
      <c r="C396" s="20" t="str">
        <v>Normal Weight</v>
      </c>
      <c r="D396" s="20">
        <v>11.14</v>
      </c>
      <c r="E396" s="20" t="str">
        <v>Diabetes</v>
      </c>
      <c r="F396" s="20" t="str">
        <v>Yes</v>
      </c>
      <c r="G396" s="20" t="str">
        <v>No</v>
      </c>
      <c r="H396" s="20" t="str">
        <v>No</v>
      </c>
      <c r="I396" s="20">
        <v>1</v>
      </c>
      <c r="J396" s="20" t="s">
        <v>2379</v>
      </c>
      <c r="K396" s="21" cm="1">
        <f t="array" ref="K396:P396">VLOOKUP(A396,'Hospitalisation Details'!$A$1:K2738,{5,6,8,9,10,11},FALSE)</f>
        <v>27549</v>
      </c>
      <c r="L396" s="21" t="str">
        <v>48Years</v>
      </c>
      <c r="M396" s="22">
        <v>26236.58</v>
      </c>
      <c r="N396" s="20" t="str">
        <v>tier - 2</v>
      </c>
      <c r="O396" s="20" t="str">
        <v>tier - 1</v>
      </c>
      <c r="P396" s="20" t="str">
        <v>R1011</v>
      </c>
      <c r="Q396" s="20" t="str">
        <f>VLOOKUP(A396,'Customer Names'!$A$1:E2730,5,FALSE)</f>
        <v>Maryanna</v>
      </c>
    </row>
    <row r="397" spans="1:17" x14ac:dyDescent="0.35">
      <c r="A397" s="20" t="s">
        <v>1975</v>
      </c>
      <c r="B397" s="20" cm="1">
        <f t="array" ref="B397:I397">VLOOKUP(A397,'Medical Examinations'!A396:J2731,{2,3,4,5,6,7,8,9},FALSE)</f>
        <v>27.1</v>
      </c>
      <c r="C397" s="20" t="str">
        <v>Overweight</v>
      </c>
      <c r="D397" s="20">
        <v>9.0500000000000007</v>
      </c>
      <c r="E397" s="20" t="str">
        <v>Diabetes</v>
      </c>
      <c r="F397" s="20" t="str">
        <v>No</v>
      </c>
      <c r="G397" s="20" t="str">
        <v>No</v>
      </c>
      <c r="H397" s="20" t="str">
        <v>No</v>
      </c>
      <c r="I397" s="20">
        <v>2</v>
      </c>
      <c r="J397" s="20" t="s">
        <v>2379</v>
      </c>
      <c r="K397" s="21" cm="1">
        <f t="array" ref="K397:P397">VLOOKUP(A397,'Hospitalisation Details'!$A$1:K2739,{5,6,8,9,10,11},FALSE)</f>
        <v>26852</v>
      </c>
      <c r="L397" s="21" t="str">
        <v>49Years</v>
      </c>
      <c r="M397" s="22">
        <v>26140.36</v>
      </c>
      <c r="N397" s="20" t="str">
        <v>tier - 2</v>
      </c>
      <c r="O397" s="20" t="str">
        <v>tier - 3</v>
      </c>
      <c r="P397" s="20" t="str">
        <v>R1011</v>
      </c>
      <c r="Q397" s="20" t="str">
        <f>VLOOKUP(A397,'Customer Names'!$A$1:E2731,5,FALSE)</f>
        <v xml:space="preserve">Jessica H </v>
      </c>
    </row>
    <row r="398" spans="1:17" x14ac:dyDescent="0.35">
      <c r="A398" s="20" t="s">
        <v>1974</v>
      </c>
      <c r="B398" s="20" cm="1">
        <f t="array" ref="B398:I398">VLOOKUP(A398,'Medical Examinations'!A397:J2732,{2,3,4,5,6,7,8,9},FALSE)</f>
        <v>24.42</v>
      </c>
      <c r="C398" s="20" t="str">
        <v>Normal Weight</v>
      </c>
      <c r="D398" s="20">
        <v>11.31</v>
      </c>
      <c r="E398" s="20" t="str">
        <v>Diabetes</v>
      </c>
      <c r="F398" s="20" t="str">
        <v>No</v>
      </c>
      <c r="G398" s="20" t="str">
        <v>No</v>
      </c>
      <c r="H398" s="20" t="str">
        <v>No</v>
      </c>
      <c r="I398" s="20">
        <v>0</v>
      </c>
      <c r="J398" s="20" t="s">
        <v>2381</v>
      </c>
      <c r="K398" s="21" cm="1">
        <f t="array" ref="K398:P398">VLOOKUP(A398,'Hospitalisation Details'!$A$1:K2740,{5,6,8,9,10,11},FALSE)</f>
        <v>37540</v>
      </c>
      <c r="L398" s="21" t="str">
        <v>20Years</v>
      </c>
      <c r="M398" s="22">
        <v>26125.67</v>
      </c>
      <c r="N398" s="20" t="str">
        <v>tier - 2</v>
      </c>
      <c r="O398" s="20" t="str">
        <v>tier - 1</v>
      </c>
      <c r="P398" s="20" t="str">
        <v>R1013</v>
      </c>
      <c r="Q398" s="20" t="str">
        <f>VLOOKUP(A398,'Customer Names'!$A$1:E2732,5,FALSE)</f>
        <v>Deanna</v>
      </c>
    </row>
    <row r="399" spans="1:17" x14ac:dyDescent="0.35">
      <c r="A399" s="20" t="s">
        <v>1973</v>
      </c>
      <c r="B399" s="20" cm="1">
        <f t="array" ref="B399:I399">VLOOKUP(A399,'Medical Examinations'!A398:J2733,{2,3,4,5,6,7,8,9},FALSE)</f>
        <v>26.695</v>
      </c>
      <c r="C399" s="20" t="str">
        <v>Overweight</v>
      </c>
      <c r="D399" s="20">
        <v>4.68</v>
      </c>
      <c r="E399" s="20" t="str">
        <v>Normal</v>
      </c>
      <c r="F399" s="20" t="str">
        <v>Yes</v>
      </c>
      <c r="G399" s="20" t="str">
        <v>No</v>
      </c>
      <c r="H399" s="20" t="str">
        <v>No</v>
      </c>
      <c r="I399" s="20">
        <v>2</v>
      </c>
      <c r="J399" s="20" t="s">
        <v>2381</v>
      </c>
      <c r="K399" s="21" cm="1">
        <f t="array" ref="K399:P399">VLOOKUP(A399,'Hospitalisation Details'!$A$1:K2741,{5,6,8,9,10,11},FALSE)</f>
        <v>24297</v>
      </c>
      <c r="L399" s="21" t="str">
        <v>56Years</v>
      </c>
      <c r="M399" s="22">
        <v>26109.33</v>
      </c>
      <c r="N399" s="20" t="str">
        <v>tier - 2</v>
      </c>
      <c r="O399" s="20" t="str">
        <v>tier - 3</v>
      </c>
      <c r="P399" s="20" t="str">
        <v>R1012</v>
      </c>
      <c r="Q399" s="20" t="str">
        <f>VLOOKUP(A399,'Customer Names'!$A$1:E2733,5,FALSE)</f>
        <v>Peter</v>
      </c>
    </row>
    <row r="400" spans="1:17" x14ac:dyDescent="0.35">
      <c r="A400" s="20" t="s">
        <v>1972</v>
      </c>
      <c r="B400" s="20" cm="1">
        <f t="array" ref="B400:I400">VLOOKUP(A400,'Medical Examinations'!A399:J2734,{2,3,4,5,6,7,8,9},FALSE)</f>
        <v>27.79</v>
      </c>
      <c r="C400" s="20" t="str">
        <v>Overweight</v>
      </c>
      <c r="D400" s="20">
        <v>6.05</v>
      </c>
      <c r="E400" s="20" t="str">
        <v>Prediabetes</v>
      </c>
      <c r="F400" s="20" t="str">
        <v>Yes</v>
      </c>
      <c r="G400" s="20" t="str">
        <v>yes</v>
      </c>
      <c r="H400" s="20" t="str">
        <v>No</v>
      </c>
      <c r="I400" s="20">
        <v>1</v>
      </c>
      <c r="J400" s="20" t="s">
        <v>2381</v>
      </c>
      <c r="K400" s="21" cm="1">
        <f t="array" ref="K400:P400">VLOOKUP(A400,'Hospitalisation Details'!$A$1:K2742,{5,6,8,9,10,11},FALSE)</f>
        <v>36886</v>
      </c>
      <c r="L400" s="21" t="str">
        <v>22Years</v>
      </c>
      <c r="M400" s="22">
        <v>26026.97</v>
      </c>
      <c r="N400" s="20" t="str">
        <v>tier - 2</v>
      </c>
      <c r="O400" s="20" t="str">
        <v>tier - 3</v>
      </c>
      <c r="P400" s="20" t="str">
        <v>R1011</v>
      </c>
      <c r="Q400" s="20" t="str">
        <f>VLOOKUP(A400,'Customer Names'!$A$1:E2734,5,FALSE)</f>
        <v>Rebecca</v>
      </c>
    </row>
    <row r="401" spans="1:17" x14ac:dyDescent="0.35">
      <c r="A401" s="20" t="s">
        <v>1971</v>
      </c>
      <c r="B401" s="20" cm="1">
        <f t="array" ref="B401:I401">VLOOKUP(A401,'Medical Examinations'!A400:J2735,{2,3,4,5,6,7,8,9},FALSE)</f>
        <v>32.68</v>
      </c>
      <c r="C401" s="20" t="str">
        <v>Obesity</v>
      </c>
      <c r="D401" s="20">
        <v>4.68</v>
      </c>
      <c r="E401" s="20" t="str">
        <v>Normal</v>
      </c>
      <c r="F401" s="20" t="str">
        <v>Yes</v>
      </c>
      <c r="G401" s="20" t="str">
        <v>No</v>
      </c>
      <c r="H401" s="20" t="str">
        <v>No</v>
      </c>
      <c r="I401" s="20">
        <v>0</v>
      </c>
      <c r="J401" s="20" t="s">
        <v>2379</v>
      </c>
      <c r="K401" s="21" cm="1">
        <f t="array" ref="K401:P401">VLOOKUP(A401,'Hospitalisation Details'!$A$1:K2743,{5,6,8,9,10,11},FALSE)</f>
        <v>37047</v>
      </c>
      <c r="L401" s="21" t="str">
        <v>22Years</v>
      </c>
      <c r="M401" s="22">
        <v>26018.95</v>
      </c>
      <c r="N401" s="20" t="str">
        <v>tier - 2</v>
      </c>
      <c r="O401" s="20" t="str">
        <v>tier - 2</v>
      </c>
      <c r="P401" s="20" t="str">
        <v>R1012</v>
      </c>
      <c r="Q401" s="20" t="str">
        <f>VLOOKUP(A401,'Customer Names'!$A$1:E2735,5,FALSE)</f>
        <v xml:space="preserve">Elizabeth M </v>
      </c>
    </row>
    <row r="402" spans="1:17" x14ac:dyDescent="0.35">
      <c r="A402" s="20" t="s">
        <v>1970</v>
      </c>
      <c r="B402" s="20" cm="1">
        <f t="array" ref="B402:I402">VLOOKUP(A402,'Medical Examinations'!A401:J2736,{2,3,4,5,6,7,8,9},FALSE)</f>
        <v>26.4</v>
      </c>
      <c r="C402" s="20" t="str">
        <v>Overweight</v>
      </c>
      <c r="D402" s="20">
        <v>9.5</v>
      </c>
      <c r="E402" s="20" t="str">
        <v>Diabetes</v>
      </c>
      <c r="F402" s="20" t="str">
        <v>Yes</v>
      </c>
      <c r="G402" s="20" t="str">
        <v>No</v>
      </c>
      <c r="H402" s="20" t="str">
        <v>No</v>
      </c>
      <c r="I402" s="20">
        <v>2</v>
      </c>
      <c r="J402" s="20" t="s">
        <v>2379</v>
      </c>
      <c r="K402" s="21" cm="1">
        <f t="array" ref="K402:P402">VLOOKUP(A402,'Hospitalisation Details'!$A$1:K2744,{5,6,8,9,10,11},FALSE)</f>
        <v>25905</v>
      </c>
      <c r="L402" s="21" t="str">
        <v>52Years</v>
      </c>
      <c r="M402" s="22">
        <v>25992.82</v>
      </c>
      <c r="N402" s="20" t="str">
        <v>tier - 2</v>
      </c>
      <c r="O402" s="20" t="str">
        <v>tier - 2</v>
      </c>
      <c r="P402" s="20" t="str">
        <v>R1013</v>
      </c>
      <c r="Q402" s="20" t="str">
        <f>VLOOKUP(A402,'Customer Names'!$A$1:E2736,5,FALSE)</f>
        <v>Gregory</v>
      </c>
    </row>
    <row r="403" spans="1:17" x14ac:dyDescent="0.35">
      <c r="A403" s="20" t="s">
        <v>1969</v>
      </c>
      <c r="B403" s="20" cm="1">
        <f t="array" ref="B403:I403">VLOOKUP(A403,'Medical Examinations'!A402:J2737,{2,3,4,5,6,7,8,9},FALSE)</f>
        <v>23.655000000000001</v>
      </c>
      <c r="C403" s="20" t="str">
        <v>Normal Weight</v>
      </c>
      <c r="D403" s="20">
        <v>10.84</v>
      </c>
      <c r="E403" s="20" t="str">
        <v>Diabetes</v>
      </c>
      <c r="F403" s="20" t="str">
        <v>Yes</v>
      </c>
      <c r="G403" s="20" t="str">
        <v>No</v>
      </c>
      <c r="H403" s="20" t="str">
        <v>Yes</v>
      </c>
      <c r="I403" s="20">
        <v>1</v>
      </c>
      <c r="J403" s="20" t="s">
        <v>2381</v>
      </c>
      <c r="K403" s="21" cm="1">
        <f t="array" ref="K403:P403">VLOOKUP(A403,'Hospitalisation Details'!$A$1:K2745,{5,6,8,9,10,11},FALSE)</f>
        <v>23244</v>
      </c>
      <c r="L403" s="21" t="str">
        <v>59Years</v>
      </c>
      <c r="M403" s="22">
        <v>25678.78</v>
      </c>
      <c r="N403" s="20" t="str">
        <v>tier - 2</v>
      </c>
      <c r="O403" s="20" t="str">
        <v>tier - 3</v>
      </c>
      <c r="P403" s="20" t="str">
        <v>R1012</v>
      </c>
      <c r="Q403" s="20" t="str">
        <f>VLOOKUP(A403,'Customer Names'!$A$1:E2737,5,FALSE)</f>
        <v xml:space="preserve">Sarah E </v>
      </c>
    </row>
    <row r="404" spans="1:17" x14ac:dyDescent="0.35">
      <c r="A404" s="20" t="s">
        <v>1968</v>
      </c>
      <c r="B404" s="20" cm="1">
        <f t="array" ref="B404:I404">VLOOKUP(A404,'Medical Examinations'!A403:J2738,{2,3,4,5,6,7,8,9},FALSE)</f>
        <v>27.36</v>
      </c>
      <c r="C404" s="20" t="str">
        <v>Overweight</v>
      </c>
      <c r="D404" s="20">
        <v>5.88</v>
      </c>
      <c r="E404" s="20" t="str">
        <v>Prediabetes</v>
      </c>
      <c r="F404" s="20" t="str">
        <v>No</v>
      </c>
      <c r="G404" s="20" t="str">
        <v>No</v>
      </c>
      <c r="H404" s="20" t="str">
        <v>No</v>
      </c>
      <c r="I404" s="20">
        <v>2</v>
      </c>
      <c r="J404" s="20" t="s">
        <v>2379</v>
      </c>
      <c r="K404" s="21" cm="1">
        <f t="array" ref="K404:P404">VLOOKUP(A404,'Hospitalisation Details'!$A$1:K2746,{5,6,8,9,10,11},FALSE)</f>
        <v>26497</v>
      </c>
      <c r="L404" s="21" t="str">
        <v>50Years</v>
      </c>
      <c r="M404" s="22">
        <v>25656.58</v>
      </c>
      <c r="N404" s="20" t="str">
        <v>tier - 2</v>
      </c>
      <c r="O404" s="20" t="str">
        <v>tier - 3</v>
      </c>
      <c r="P404" s="20" t="str">
        <v>R1024</v>
      </c>
      <c r="Q404" s="20" t="str">
        <f>VLOOKUP(A404,'Customer Names'!$A$1:E2738,5,FALSE)</f>
        <v>Anne Elise</v>
      </c>
    </row>
    <row r="405" spans="1:17" x14ac:dyDescent="0.35">
      <c r="A405" s="20" t="s">
        <v>1967</v>
      </c>
      <c r="B405" s="20" cm="1">
        <f t="array" ref="B405:I405">VLOOKUP(A405,'Medical Examinations'!A404:J2739,{2,3,4,5,6,7,8,9},FALSE)</f>
        <v>27.82</v>
      </c>
      <c r="C405" s="20" t="str">
        <v>Overweight</v>
      </c>
      <c r="D405" s="20">
        <v>5.24</v>
      </c>
      <c r="E405" s="20" t="str">
        <v>Normal</v>
      </c>
      <c r="F405" s="20" t="str">
        <v>Yes</v>
      </c>
      <c r="G405" s="20" t="str">
        <v>No</v>
      </c>
      <c r="H405" s="20" t="str">
        <v>No</v>
      </c>
      <c r="I405" s="20">
        <v>0</v>
      </c>
      <c r="J405" s="20" t="s">
        <v>2381</v>
      </c>
      <c r="K405" s="21" cm="1">
        <f t="array" ref="K405:P405">VLOOKUP(A405,'Hospitalisation Details'!$A$1:K2747,{5,6,8,9,10,11},FALSE)</f>
        <v>37105</v>
      </c>
      <c r="L405" s="21" t="str">
        <v>21Years</v>
      </c>
      <c r="M405" s="22">
        <v>25648.98</v>
      </c>
      <c r="N405" s="20" t="str">
        <v>tier - 2</v>
      </c>
      <c r="O405" s="20" t="str">
        <v>tier - 1</v>
      </c>
      <c r="P405" s="20" t="str">
        <v>R1011</v>
      </c>
      <c r="Q405" s="20" t="str">
        <f>VLOOKUP(A405,'Customer Names'!$A$1:E2739,5,FALSE)</f>
        <v>Christopher R</v>
      </c>
    </row>
    <row r="406" spans="1:17" x14ac:dyDescent="0.35">
      <c r="A406" s="20" t="s">
        <v>1966</v>
      </c>
      <c r="B406" s="20" cm="1">
        <f t="array" ref="B406:I406">VLOOKUP(A406,'Medical Examinations'!A405:J2740,{2,3,4,5,6,7,8,9},FALSE)</f>
        <v>25.46</v>
      </c>
      <c r="C406" s="20" t="str">
        <v>Overweight</v>
      </c>
      <c r="D406" s="20">
        <v>11.75</v>
      </c>
      <c r="E406" s="20" t="str">
        <v>Diabetes</v>
      </c>
      <c r="F406" s="20" t="str">
        <v>No</v>
      </c>
      <c r="G406" s="20" t="str">
        <v>No</v>
      </c>
      <c r="H406" s="20" t="str">
        <v>No</v>
      </c>
      <c r="I406" s="20">
        <v>0</v>
      </c>
      <c r="J406" s="20" t="s">
        <v>2379</v>
      </c>
      <c r="K406" s="21" cm="1">
        <f t="array" ref="K406:P406">VLOOKUP(A406,'Hospitalisation Details'!$A$1:K2748,{5,6,8,9,10,11},FALSE)</f>
        <v>25183</v>
      </c>
      <c r="L406" s="21" t="str">
        <v>54Years</v>
      </c>
      <c r="M406" s="22">
        <v>25517.11</v>
      </c>
      <c r="N406" s="20" t="str">
        <v>tier - 2</v>
      </c>
      <c r="O406" s="20" t="str">
        <v>tier - 3</v>
      </c>
      <c r="P406" s="20" t="str">
        <v>R1017</v>
      </c>
      <c r="Q406" s="20" t="str">
        <f>VLOOKUP(A406,'Customer Names'!$A$1:E2740,5,FALSE)</f>
        <v>Elliot</v>
      </c>
    </row>
    <row r="407" spans="1:17" x14ac:dyDescent="0.35">
      <c r="A407" s="20" t="s">
        <v>1965</v>
      </c>
      <c r="B407" s="20" cm="1">
        <f t="array" ref="B407:I407">VLOOKUP(A407,'Medical Examinations'!A406:J2741,{2,3,4,5,6,7,8,9},FALSE)</f>
        <v>25.1</v>
      </c>
      <c r="C407" s="20" t="str">
        <v>Overweight</v>
      </c>
      <c r="D407" s="20">
        <v>6.97</v>
      </c>
      <c r="E407" s="20" t="str">
        <v>Diabetes</v>
      </c>
      <c r="F407" s="20" t="str">
        <v>No</v>
      </c>
      <c r="G407" s="20" t="str">
        <v>No</v>
      </c>
      <c r="H407" s="20" t="str">
        <v>No</v>
      </c>
      <c r="I407" s="20">
        <v>0</v>
      </c>
      <c r="J407" s="20" t="s">
        <v>2381</v>
      </c>
      <c r="K407" s="21" cm="1">
        <f t="array" ref="K407:P407">VLOOKUP(A407,'Hospitalisation Details'!$A$1:K2749,{5,6,8,9,10,11},FALSE)</f>
        <v>25072</v>
      </c>
      <c r="L407" s="21" t="str">
        <v>54Years</v>
      </c>
      <c r="M407" s="22">
        <v>25382.3</v>
      </c>
      <c r="N407" s="20" t="str">
        <v>tier - 2</v>
      </c>
      <c r="O407" s="20" t="str">
        <v>tier - 2</v>
      </c>
      <c r="P407" s="20" t="str">
        <v>R1011</v>
      </c>
      <c r="Q407" s="20" t="str">
        <f>VLOOKUP(A407,'Customer Names'!$A$1:E2741,5,FALSE)</f>
        <v xml:space="preserve">Christopher D </v>
      </c>
    </row>
    <row r="408" spans="1:17" x14ac:dyDescent="0.35">
      <c r="A408" s="20" t="s">
        <v>1964</v>
      </c>
      <c r="B408" s="20" cm="1">
        <f t="array" ref="B408:I408">VLOOKUP(A408,'Medical Examinations'!A407:J2742,{2,3,4,5,6,7,8,9},FALSE)</f>
        <v>32.11</v>
      </c>
      <c r="C408" s="20" t="str">
        <v>Obesity</v>
      </c>
      <c r="D408" s="20">
        <v>4.76</v>
      </c>
      <c r="E408" s="20" t="str">
        <v>Normal</v>
      </c>
      <c r="F408" s="20" t="str">
        <v>No</v>
      </c>
      <c r="G408" s="20" t="str">
        <v>No</v>
      </c>
      <c r="H408" s="20" t="str">
        <v>No</v>
      </c>
      <c r="I408" s="20">
        <v>2</v>
      </c>
      <c r="J408" s="20" t="s">
        <v>2379</v>
      </c>
      <c r="K408" s="21" cm="1">
        <f t="array" ref="K408:P408">VLOOKUP(A408,'Hospitalisation Details'!$A$1:K2750,{5,6,8,9,10,11},FALSE)</f>
        <v>26568</v>
      </c>
      <c r="L408" s="21" t="str">
        <v>50Years</v>
      </c>
      <c r="M408" s="22">
        <v>25333.33</v>
      </c>
      <c r="N408" s="20" t="str">
        <v>tier - 2</v>
      </c>
      <c r="O408" s="20" t="str">
        <v>tier - 2</v>
      </c>
      <c r="P408" s="20" t="str">
        <v>R1017</v>
      </c>
      <c r="Q408" s="20" t="str">
        <f>VLOOKUP(A408,'Customer Names'!$A$1:E2742,5,FALSE)</f>
        <v>Corey</v>
      </c>
    </row>
    <row r="409" spans="1:17" x14ac:dyDescent="0.35">
      <c r="A409" s="20" t="s">
        <v>1963</v>
      </c>
      <c r="B409" s="20" cm="1">
        <f t="array" ref="B409:I409">VLOOKUP(A409,'Medical Examinations'!A408:J2743,{2,3,4,5,6,7,8,9},FALSE)</f>
        <v>29.8</v>
      </c>
      <c r="C409" s="20" t="str">
        <v>Overweight</v>
      </c>
      <c r="D409" s="20">
        <v>8.24</v>
      </c>
      <c r="E409" s="20" t="str">
        <v>Diabetes</v>
      </c>
      <c r="F409" s="20" t="str">
        <v>Yes</v>
      </c>
      <c r="G409" s="20" t="str">
        <v>No</v>
      </c>
      <c r="H409" s="20" t="str">
        <v>No</v>
      </c>
      <c r="I409" s="20">
        <v>1</v>
      </c>
      <c r="J409" s="20" t="s">
        <v>2381</v>
      </c>
      <c r="K409" s="21" cm="1">
        <f t="array" ref="K409:P409">VLOOKUP(A409,'Hospitalisation Details'!$A$1:K2751,{5,6,8,9,10,11},FALSE)</f>
        <v>27742</v>
      </c>
      <c r="L409" s="21" t="str">
        <v>47Years</v>
      </c>
      <c r="M409" s="22">
        <v>25309.49</v>
      </c>
      <c r="N409" s="20" t="str">
        <v>tier - 2</v>
      </c>
      <c r="O409" s="20" t="str">
        <v>tier - 1</v>
      </c>
      <c r="P409" s="20" t="str">
        <v>R1011</v>
      </c>
      <c r="Q409" s="20" t="str">
        <f>VLOOKUP(A409,'Customer Names'!$A$1:E2743,5,FALSE)</f>
        <v xml:space="preserve">Patrick D </v>
      </c>
    </row>
    <row r="410" spans="1:17" x14ac:dyDescent="0.35">
      <c r="A410" s="20" t="s">
        <v>1962</v>
      </c>
      <c r="B410" s="20" cm="1">
        <f t="array" ref="B410:I410">VLOOKUP(A410,'Medical Examinations'!A409:J2744,{2,3,4,5,6,7,8,9},FALSE)</f>
        <v>24.01</v>
      </c>
      <c r="C410" s="20" t="str">
        <v>Normal Weight</v>
      </c>
      <c r="D410" s="20">
        <v>4.76</v>
      </c>
      <c r="E410" s="20" t="str">
        <v>Normal</v>
      </c>
      <c r="F410" s="20" t="str">
        <v>No</v>
      </c>
      <c r="G410" s="20" t="str">
        <v>No</v>
      </c>
      <c r="H410" s="20" t="str">
        <v>No</v>
      </c>
      <c r="I410" s="20">
        <v>1</v>
      </c>
      <c r="J410" s="20" t="s">
        <v>2381</v>
      </c>
      <c r="K410" s="21" cm="1">
        <f t="array" ref="K410:P410">VLOOKUP(A410,'Hospitalisation Details'!$A$1:K2752,{5,6,8,9,10,11},FALSE)</f>
        <v>36123</v>
      </c>
      <c r="L410" s="21" t="str">
        <v>24Years</v>
      </c>
      <c r="M410" s="22">
        <v>25127.22</v>
      </c>
      <c r="N410" s="20" t="str">
        <v>tier - 2</v>
      </c>
      <c r="O410" s="20" t="str">
        <v>tier - 3</v>
      </c>
      <c r="P410" s="20" t="str">
        <v>R1011</v>
      </c>
      <c r="Q410" s="20" t="str">
        <f>VLOOKUP(A410,'Customer Names'!$A$1:E2744,5,FALSE)</f>
        <v xml:space="preserve">Anthony D </v>
      </c>
    </row>
    <row r="411" spans="1:17" x14ac:dyDescent="0.35">
      <c r="A411" s="20" t="s">
        <v>1961</v>
      </c>
      <c r="B411" s="20" cm="1">
        <f t="array" ref="B411:I411">VLOOKUP(A411,'Medical Examinations'!A410:J2745,{2,3,4,5,6,7,8,9},FALSE)</f>
        <v>23.21</v>
      </c>
      <c r="C411" s="20" t="str">
        <v>Normal Weight</v>
      </c>
      <c r="D411" s="20">
        <v>6.03</v>
      </c>
      <c r="E411" s="20" t="str">
        <v>Prediabetes</v>
      </c>
      <c r="F411" s="20" t="str">
        <v>No</v>
      </c>
      <c r="G411" s="20" t="str">
        <v>No</v>
      </c>
      <c r="H411" s="20" t="str">
        <v>No</v>
      </c>
      <c r="I411" s="20">
        <v>1</v>
      </c>
      <c r="J411" s="20" t="s">
        <v>2379</v>
      </c>
      <c r="K411" s="21" cm="1">
        <f t="array" ref="K411:P411">VLOOKUP(A411,'Hospitalisation Details'!$A$1:K2753,{5,6,8,9,10,11},FALSE)</f>
        <v>35960</v>
      </c>
      <c r="L411" s="21" t="str">
        <v>24Years</v>
      </c>
      <c r="M411" s="22">
        <v>25081.77</v>
      </c>
      <c r="N411" s="20" t="str">
        <v>tier - 2</v>
      </c>
      <c r="O411" s="20" t="str">
        <v>tier - 2</v>
      </c>
      <c r="P411" s="20" t="str">
        <v>R1013</v>
      </c>
      <c r="Q411" s="20" t="str">
        <f>VLOOKUP(A411,'Customer Names'!$A$1:E2745,5,FALSE)</f>
        <v>Melissa</v>
      </c>
    </row>
    <row r="412" spans="1:17" x14ac:dyDescent="0.35">
      <c r="A412" s="20" t="s">
        <v>1960</v>
      </c>
      <c r="B412" s="20" cm="1">
        <f t="array" ref="B412:I412">VLOOKUP(A412,'Medical Examinations'!A411:J2746,{2,3,4,5,6,7,8,9},FALSE)</f>
        <v>21.2</v>
      </c>
      <c r="C412" s="20" t="str">
        <v>Normal Weight</v>
      </c>
      <c r="D412" s="20">
        <v>4.07</v>
      </c>
      <c r="E412" s="20" t="str">
        <v>Normal</v>
      </c>
      <c r="F412" s="20" t="str">
        <v>Yes</v>
      </c>
      <c r="G412" s="20" t="str">
        <v>No</v>
      </c>
      <c r="H412" s="20" t="str">
        <v>No</v>
      </c>
      <c r="I412" s="20">
        <v>1</v>
      </c>
      <c r="J412" s="20" t="s">
        <v>2381</v>
      </c>
      <c r="K412" s="21" cm="1">
        <f t="array" ref="K412:P412">VLOOKUP(A412,'Hospitalisation Details'!$A$1:K2754,{5,6,8,9,10,11},FALSE)</f>
        <v>35037</v>
      </c>
      <c r="L412" s="21" t="str">
        <v>27Years</v>
      </c>
      <c r="M412" s="22">
        <v>25075.97</v>
      </c>
      <c r="N412" s="20" t="str">
        <v>tier - 2</v>
      </c>
      <c r="O412" s="20" t="str">
        <v>tier - 2</v>
      </c>
      <c r="P412" s="20" t="str">
        <v>R1011</v>
      </c>
      <c r="Q412" s="20" t="str">
        <f>VLOOKUP(A412,'Customer Names'!$A$1:E2746,5,FALSE)</f>
        <v>Raven</v>
      </c>
    </row>
    <row r="413" spans="1:17" x14ac:dyDescent="0.35">
      <c r="A413" s="20" t="s">
        <v>1959</v>
      </c>
      <c r="B413" s="20" cm="1">
        <f t="array" ref="B413:I413">VLOOKUP(A413,'Medical Examinations'!A412:J2747,{2,3,4,5,6,7,8,9},FALSE)</f>
        <v>28.215</v>
      </c>
      <c r="C413" s="20" t="str">
        <v>Overweight</v>
      </c>
      <c r="D413" s="20">
        <v>8.26</v>
      </c>
      <c r="E413" s="20" t="str">
        <v>Diabetes</v>
      </c>
      <c r="F413" s="20" t="str">
        <v>Yes</v>
      </c>
      <c r="G413" s="20" t="str">
        <v>No</v>
      </c>
      <c r="H413" s="20" t="str">
        <v>No</v>
      </c>
      <c r="I413" s="20">
        <v>1</v>
      </c>
      <c r="J413" s="20" t="s">
        <v>2381</v>
      </c>
      <c r="K413" s="21" cm="1">
        <f t="array" ref="K413:P413">VLOOKUP(A413,'Hospitalisation Details'!$A$1:K2755,{5,6,8,9,10,11},FALSE)</f>
        <v>27712</v>
      </c>
      <c r="L413" s="21" t="str">
        <v>47Years</v>
      </c>
      <c r="M413" s="22">
        <v>24915.22</v>
      </c>
      <c r="N413" s="20" t="str">
        <v>tier - 2</v>
      </c>
      <c r="O413" s="20" t="str">
        <v>tier - 3</v>
      </c>
      <c r="P413" s="20" t="str">
        <v>R1012</v>
      </c>
      <c r="Q413" s="20" t="str">
        <f>VLOOKUP(A413,'Customer Names'!$A$1:E2747,5,FALSE)</f>
        <v>Christopher</v>
      </c>
    </row>
    <row r="414" spans="1:17" x14ac:dyDescent="0.35">
      <c r="A414" s="20" t="s">
        <v>1958</v>
      </c>
      <c r="B414" s="20" cm="1">
        <f t="array" ref="B414:I414">VLOOKUP(A414,'Medical Examinations'!A413:J2748,{2,3,4,5,6,7,8,9},FALSE)</f>
        <v>38.094999999999999</v>
      </c>
      <c r="C414" s="20" t="str">
        <v>Obesity</v>
      </c>
      <c r="D414" s="20">
        <v>4.76</v>
      </c>
      <c r="E414" s="20" t="str">
        <v>Normal</v>
      </c>
      <c r="F414" s="20" t="str">
        <v>No</v>
      </c>
      <c r="G414" s="20" t="str">
        <v>No</v>
      </c>
      <c r="H414" s="20" t="str">
        <v>No</v>
      </c>
      <c r="I414" s="20">
        <v>1</v>
      </c>
      <c r="J414" s="20" t="s">
        <v>2379</v>
      </c>
      <c r="K414" s="21" cm="1">
        <f t="array" ref="K414:P414">VLOOKUP(A414,'Hospitalisation Details'!$A$1:K2756,{5,6,8,9,10,11},FALSE)</f>
        <v>31942</v>
      </c>
      <c r="L414" s="21" t="str">
        <v>35Years</v>
      </c>
      <c r="M414" s="22">
        <v>24915.05</v>
      </c>
      <c r="N414" s="20" t="str">
        <v>tier - 2</v>
      </c>
      <c r="O414" s="20" t="str">
        <v>tier - 1</v>
      </c>
      <c r="P414" s="20" t="str">
        <v>R1024</v>
      </c>
      <c r="Q414" s="20" t="str">
        <f>VLOOKUP(A414,'Customer Names'!$A$1:E2748,5,FALSE)</f>
        <v>Kendra A</v>
      </c>
    </row>
    <row r="415" spans="1:17" x14ac:dyDescent="0.35">
      <c r="A415" s="20" t="s">
        <v>1957</v>
      </c>
      <c r="B415" s="20" cm="1">
        <f t="array" ref="B415:I415">VLOOKUP(A415,'Medical Examinations'!A414:J2749,{2,3,4,5,6,7,8,9},FALSE)</f>
        <v>22.61</v>
      </c>
      <c r="C415" s="20" t="str">
        <v>Normal Weight</v>
      </c>
      <c r="D415" s="20">
        <v>6.13</v>
      </c>
      <c r="E415" s="20" t="str">
        <v>Prediabetes</v>
      </c>
      <c r="F415" s="20" t="str">
        <v>Yes</v>
      </c>
      <c r="G415" s="20" t="str">
        <v>No</v>
      </c>
      <c r="H415" s="20" t="str">
        <v>Yes</v>
      </c>
      <c r="I415" s="20">
        <v>1</v>
      </c>
      <c r="J415" s="20" t="s">
        <v>2381</v>
      </c>
      <c r="K415" s="21" cm="1">
        <f t="array" ref="K415:P415">VLOOKUP(A415,'Hospitalisation Details'!$A$1:K2757,{5,6,8,9,10,11},FALSE)</f>
        <v>25407</v>
      </c>
      <c r="L415" s="21" t="str">
        <v>53Years</v>
      </c>
      <c r="M415" s="22">
        <v>24873.38</v>
      </c>
      <c r="N415" s="20" t="str">
        <v>tier - 2</v>
      </c>
      <c r="O415" s="20" t="str">
        <v>tier - 1</v>
      </c>
      <c r="P415" s="20" t="str">
        <v>R1024</v>
      </c>
      <c r="Q415" s="20" t="str">
        <f>VLOOKUP(A415,'Customer Names'!$A$1:E2749,5,FALSE)</f>
        <v>Jordan</v>
      </c>
    </row>
    <row r="416" spans="1:17" x14ac:dyDescent="0.35">
      <c r="A416" s="20" t="s">
        <v>1956</v>
      </c>
      <c r="B416" s="20" cm="1">
        <f t="array" ref="B416:I416">VLOOKUP(A416,'Medical Examinations'!A415:J2750,{2,3,4,5,6,7,8,9},FALSE)</f>
        <v>24.32</v>
      </c>
      <c r="C416" s="20" t="str">
        <v>Normal Weight</v>
      </c>
      <c r="D416" s="20">
        <v>10.47</v>
      </c>
      <c r="E416" s="20" t="str">
        <v>Diabetes</v>
      </c>
      <c r="F416" s="20" t="str">
        <v>Yes</v>
      </c>
      <c r="G416" s="20" t="str">
        <v>No</v>
      </c>
      <c r="H416" s="20" t="str">
        <v>No</v>
      </c>
      <c r="I416" s="20">
        <v>2</v>
      </c>
      <c r="J416" s="20" t="s">
        <v>2381</v>
      </c>
      <c r="K416" s="21" cm="1">
        <f t="array" ref="K416:P416">VLOOKUP(A416,'Hospitalisation Details'!$A$1:K2758,{5,6,8,9,10,11},FALSE)</f>
        <v>25898</v>
      </c>
      <c r="L416" s="21" t="str">
        <v>52Years</v>
      </c>
      <c r="M416" s="22">
        <v>24869.84</v>
      </c>
      <c r="N416" s="20" t="str">
        <v>tier - 2</v>
      </c>
      <c r="O416" s="20" t="str">
        <v>tier - 2</v>
      </c>
      <c r="P416" s="20" t="str">
        <v>R1016</v>
      </c>
      <c r="Q416" s="20" t="str">
        <f>VLOOKUP(A416,'Customer Names'!$A$1:E2750,5,FALSE)</f>
        <v>Nils</v>
      </c>
    </row>
    <row r="417" spans="1:17" x14ac:dyDescent="0.35">
      <c r="A417" s="20" t="s">
        <v>1955</v>
      </c>
      <c r="B417" s="20" cm="1">
        <f t="array" ref="B417:I417">VLOOKUP(A417,'Medical Examinations'!A416:J2751,{2,3,4,5,6,7,8,9},FALSE)</f>
        <v>20.96</v>
      </c>
      <c r="C417" s="20" t="str">
        <v>Normal Weight</v>
      </c>
      <c r="D417" s="20">
        <v>4.04</v>
      </c>
      <c r="E417" s="20" t="str">
        <v>Normal</v>
      </c>
      <c r="F417" s="20" t="str">
        <v>Yes</v>
      </c>
      <c r="G417" s="20" t="str">
        <v>No</v>
      </c>
      <c r="H417" s="20" t="str">
        <v>No</v>
      </c>
      <c r="I417" s="20">
        <v>1</v>
      </c>
      <c r="J417" s="20" t="s">
        <v>2381</v>
      </c>
      <c r="K417" s="21" cm="1">
        <f t="array" ref="K417:P417">VLOOKUP(A417,'Hospitalisation Details'!$A$1:K2759,{5,6,8,9,10,11},FALSE)</f>
        <v>34860</v>
      </c>
      <c r="L417" s="21" t="str">
        <v>27Years</v>
      </c>
      <c r="M417" s="22">
        <v>24863.25</v>
      </c>
      <c r="N417" s="20" t="str">
        <v>tier - 2</v>
      </c>
      <c r="O417" s="20" t="str">
        <v>tier - 3</v>
      </c>
      <c r="P417" s="20" t="str">
        <v>R1011</v>
      </c>
      <c r="Q417" s="20" t="str">
        <f>VLOOKUP(A417,'Customer Names'!$A$1:E2751,5,FALSE)</f>
        <v>Scott</v>
      </c>
    </row>
    <row r="418" spans="1:17" x14ac:dyDescent="0.35">
      <c r="A418" s="20" t="s">
        <v>1954</v>
      </c>
      <c r="B418" s="20" cm="1">
        <f t="array" ref="B418:I418">VLOOKUP(A418,'Medical Examinations'!A417:J2752,{2,3,4,5,6,7,8,9},FALSE)</f>
        <v>19.68</v>
      </c>
      <c r="C418" s="20" t="str">
        <v>Normal Weight</v>
      </c>
      <c r="D418" s="20">
        <v>5.74</v>
      </c>
      <c r="E418" s="20" t="str">
        <v>Prediabetes</v>
      </c>
      <c r="F418" s="20" t="str">
        <v>No</v>
      </c>
      <c r="G418" s="20" t="str">
        <v>No</v>
      </c>
      <c r="H418" s="20" t="str">
        <v>No</v>
      </c>
      <c r="I418" s="20">
        <v>0</v>
      </c>
      <c r="J418" s="20" t="s">
        <v>2381</v>
      </c>
      <c r="K418" s="21" cm="1">
        <f t="array" ref="K418:P418">VLOOKUP(A418,'Hospitalisation Details'!$A$1:K2760,{5,6,8,9,10,11},FALSE)</f>
        <v>34586</v>
      </c>
      <c r="L418" s="21" t="str">
        <v>28Years</v>
      </c>
      <c r="M418" s="22">
        <v>24817.25</v>
      </c>
      <c r="N418" s="20" t="str">
        <v>tier - 2</v>
      </c>
      <c r="O418" s="20" t="str">
        <v>tier - 2</v>
      </c>
      <c r="P418" s="20" t="str">
        <v>R1011</v>
      </c>
      <c r="Q418" s="20" t="str">
        <f>VLOOKUP(A418,'Customer Names'!$A$1:E2752,5,FALSE)</f>
        <v>Angela</v>
      </c>
    </row>
    <row r="419" spans="1:17" x14ac:dyDescent="0.35">
      <c r="A419" s="20" t="s">
        <v>1953</v>
      </c>
      <c r="B419" s="20" cm="1">
        <f t="array" ref="B419:I419">VLOOKUP(A419,'Medical Examinations'!A418:J2753,{2,3,4,5,6,7,8,9},FALSE)</f>
        <v>18.100000000000001</v>
      </c>
      <c r="C419" s="20" t="str">
        <v>Underweight</v>
      </c>
      <c r="D419" s="20">
        <v>6.33</v>
      </c>
      <c r="E419" s="20" t="str">
        <v>Prediabetes</v>
      </c>
      <c r="F419" s="20" t="str">
        <v>No</v>
      </c>
      <c r="G419" s="20" t="str">
        <v>No</v>
      </c>
      <c r="H419" s="20" t="str">
        <v>No</v>
      </c>
      <c r="I419" s="20">
        <v>1</v>
      </c>
      <c r="J419" s="20" t="s">
        <v>2381</v>
      </c>
      <c r="K419" s="21" cm="1">
        <f t="array" ref="K419:P419">VLOOKUP(A419,'Hospitalisation Details'!$A$1:K2761,{5,6,8,9,10,11},FALSE)</f>
        <v>33888</v>
      </c>
      <c r="L419" s="21" t="str">
        <v>30Years</v>
      </c>
      <c r="M419" s="22">
        <v>24795.040000000001</v>
      </c>
      <c r="N419" s="20" t="str">
        <v>tier - 2</v>
      </c>
      <c r="O419" s="20" t="str">
        <v>tier - 3</v>
      </c>
      <c r="P419" s="20" t="str">
        <v>R1011</v>
      </c>
      <c r="Q419" s="20" t="str">
        <f>VLOOKUP(A419,'Customer Names'!$A$1:E2753,5,FALSE)</f>
        <v>Allison</v>
      </c>
    </row>
    <row r="420" spans="1:17" x14ac:dyDescent="0.35">
      <c r="A420" s="20" t="s">
        <v>1952</v>
      </c>
      <c r="B420" s="20" cm="1">
        <f t="array" ref="B420:I420">VLOOKUP(A420,'Medical Examinations'!A419:J2754,{2,3,4,5,6,7,8,9},FALSE)</f>
        <v>29.64</v>
      </c>
      <c r="C420" s="20" t="str">
        <v>Overweight</v>
      </c>
      <c r="D420" s="20">
        <v>4.28</v>
      </c>
      <c r="E420" s="20" t="str">
        <v>Normal</v>
      </c>
      <c r="F420" s="20" t="str">
        <v>Yes</v>
      </c>
      <c r="G420" s="20" t="str">
        <v>No</v>
      </c>
      <c r="H420" s="20" t="str">
        <v>No</v>
      </c>
      <c r="I420" s="20">
        <v>0</v>
      </c>
      <c r="J420" s="20" t="s">
        <v>2379</v>
      </c>
      <c r="K420" s="21" cm="1">
        <f t="array" ref="K420:P420">VLOOKUP(A420,'Hospitalisation Details'!$A$1:K2762,{5,6,8,9,10,11},FALSE)</f>
        <v>35305</v>
      </c>
      <c r="L420" s="21" t="str">
        <v>26Years</v>
      </c>
      <c r="M420" s="22">
        <v>24671.66</v>
      </c>
      <c r="N420" s="20" t="str">
        <v>tier - 2</v>
      </c>
      <c r="O420" s="20" t="str">
        <v>tier - 1</v>
      </c>
      <c r="P420" s="20" t="str">
        <v>R1024</v>
      </c>
      <c r="Q420" s="20" t="str">
        <f>VLOOKUP(A420,'Customer Names'!$A$1:E2754,5,FALSE)</f>
        <v xml:space="preserve">Caitlin O </v>
      </c>
    </row>
    <row r="421" spans="1:17" x14ac:dyDescent="0.35">
      <c r="A421" s="20" t="s">
        <v>1951</v>
      </c>
      <c r="B421" s="20" cm="1">
        <f t="array" ref="B421:I421">VLOOKUP(A421,'Medical Examinations'!A420:J2755,{2,3,4,5,6,7,8,9},FALSE)</f>
        <v>25.3</v>
      </c>
      <c r="C421" s="20" t="str">
        <v>Overweight</v>
      </c>
      <c r="D421" s="20">
        <v>9.4700000000000006</v>
      </c>
      <c r="E421" s="20" t="str">
        <v>Diabetes</v>
      </c>
      <c r="F421" s="20" t="str">
        <v>Yes</v>
      </c>
      <c r="G421" s="20" t="str">
        <v>No</v>
      </c>
      <c r="H421" s="20" t="str">
        <v>No</v>
      </c>
      <c r="I421" s="20">
        <v>2</v>
      </c>
      <c r="J421" s="20" t="s">
        <v>2381</v>
      </c>
      <c r="K421" s="21" cm="1">
        <f t="array" ref="K421:P421">VLOOKUP(A421,'Hospitalisation Details'!$A$1:K2763,{5,6,8,9,10,11},FALSE)</f>
        <v>25731</v>
      </c>
      <c r="L421" s="21" t="str">
        <v>52Years</v>
      </c>
      <c r="M421" s="22">
        <v>24667.42</v>
      </c>
      <c r="N421" s="20" t="str">
        <v>tier - 2</v>
      </c>
      <c r="O421" s="20" t="str">
        <v>tier - 3</v>
      </c>
      <c r="P421" s="20" t="str">
        <v>R1013</v>
      </c>
      <c r="Q421" s="20" t="str">
        <f>VLOOKUP(A421,'Customer Names'!$A$1:E2755,5,FALSE)</f>
        <v>Tracy M</v>
      </c>
    </row>
    <row r="422" spans="1:17" x14ac:dyDescent="0.35">
      <c r="A422" s="20" t="s">
        <v>1950</v>
      </c>
      <c r="B422" s="20" cm="1">
        <f t="array" ref="B422:I422">VLOOKUP(A422,'Medical Examinations'!A421:J2756,{2,3,4,5,6,7,8,9},FALSE)</f>
        <v>27.6</v>
      </c>
      <c r="C422" s="20" t="str">
        <v>Overweight</v>
      </c>
      <c r="D422" s="20">
        <v>4.8499999999999996</v>
      </c>
      <c r="E422" s="20" t="str">
        <v>Normal</v>
      </c>
      <c r="F422" s="20" t="str">
        <v>Yes</v>
      </c>
      <c r="G422" s="20" t="str">
        <v>No</v>
      </c>
      <c r="H422" s="20" t="str">
        <v>No</v>
      </c>
      <c r="I422" s="20">
        <v>0</v>
      </c>
      <c r="J422" s="20" t="s">
        <v>2379</v>
      </c>
      <c r="K422" s="21" cm="1">
        <f t="array" ref="K422:P422">VLOOKUP(A422,'Hospitalisation Details'!$A$1:K2764,{5,6,8,9,10,11},FALSE)</f>
        <v>28045</v>
      </c>
      <c r="L422" s="21" t="str">
        <v>46Years</v>
      </c>
      <c r="M422" s="22">
        <v>24603.05</v>
      </c>
      <c r="N422" s="20" t="str">
        <v>tier - 2</v>
      </c>
      <c r="O422" s="20" t="str">
        <v>tier - 2</v>
      </c>
      <c r="P422" s="20" t="str">
        <v>R1011</v>
      </c>
      <c r="Q422" s="20" t="str">
        <f>VLOOKUP(A422,'Customer Names'!$A$1:E2756,5,FALSE)</f>
        <v xml:space="preserve">Dustin M </v>
      </c>
    </row>
    <row r="423" spans="1:17" x14ac:dyDescent="0.35">
      <c r="A423" s="20" t="s">
        <v>1949</v>
      </c>
      <c r="B423" s="20" cm="1">
        <f t="array" ref="B423:I423">VLOOKUP(A423,'Medical Examinations'!A422:J2757,{2,3,4,5,6,7,8,9},FALSE)</f>
        <v>27.645</v>
      </c>
      <c r="C423" s="20" t="str">
        <v>Overweight</v>
      </c>
      <c r="D423" s="20">
        <v>11.03</v>
      </c>
      <c r="E423" s="20" t="str">
        <v>Diabetes</v>
      </c>
      <c r="F423" s="20" t="str">
        <v>Yes</v>
      </c>
      <c r="G423" s="20" t="str">
        <v>No</v>
      </c>
      <c r="H423" s="20" t="str">
        <v>No</v>
      </c>
      <c r="I423" s="20">
        <v>1</v>
      </c>
      <c r="J423" s="20" t="s">
        <v>2381</v>
      </c>
      <c r="K423" s="21" cm="1">
        <f t="array" ref="K423:P423">VLOOKUP(A423,'Hospitalisation Details'!$A$1:K2765,{5,6,8,9,10,11},FALSE)</f>
        <v>27558</v>
      </c>
      <c r="L423" s="21" t="str">
        <v>47Years</v>
      </c>
      <c r="M423" s="22">
        <v>24535.7</v>
      </c>
      <c r="N423" s="20" t="str">
        <v>tier - 2</v>
      </c>
      <c r="O423" s="20" t="str">
        <v>tier - 2</v>
      </c>
      <c r="P423" s="20" t="str">
        <v>R1012</v>
      </c>
      <c r="Q423" s="20" t="str">
        <f>VLOOKUP(A423,'Customer Names'!$A$1:E2757,5,FALSE)</f>
        <v>Jenny</v>
      </c>
    </row>
    <row r="424" spans="1:17" x14ac:dyDescent="0.35">
      <c r="A424" s="20" t="s">
        <v>1948</v>
      </c>
      <c r="B424" s="20" cm="1">
        <f t="array" ref="B424:I424">VLOOKUP(A424,'Medical Examinations'!A423:J2758,{2,3,4,5,6,7,8,9},FALSE)</f>
        <v>27.6</v>
      </c>
      <c r="C424" s="20" t="str">
        <v>Overweight</v>
      </c>
      <c r="D424" s="20">
        <v>5.22</v>
      </c>
      <c r="E424" s="20" t="str">
        <v>Normal</v>
      </c>
      <c r="F424" s="20" t="str">
        <v>No</v>
      </c>
      <c r="G424" s="20" t="str">
        <v>No</v>
      </c>
      <c r="H424" s="20" t="str">
        <v>No</v>
      </c>
      <c r="I424" s="20">
        <v>2</v>
      </c>
      <c r="J424" s="20" t="s">
        <v>2381</v>
      </c>
      <c r="K424" s="21" cm="1">
        <f t="array" ref="K424:P424">VLOOKUP(A424,'Hospitalisation Details'!$A$1:K2766,{5,6,8,9,10,11},FALSE)</f>
        <v>26556</v>
      </c>
      <c r="L424" s="21" t="str">
        <v>50Years</v>
      </c>
      <c r="M424" s="22">
        <v>24520.26</v>
      </c>
      <c r="N424" s="20" t="str">
        <v>tier - 2</v>
      </c>
      <c r="O424" s="20" t="str">
        <v>tier - 3</v>
      </c>
      <c r="P424" s="20" t="str">
        <v>R1011</v>
      </c>
      <c r="Q424" s="20" t="str">
        <f>VLOOKUP(A424,'Customer Names'!$A$1:E2758,5,FALSE)</f>
        <v>Emily</v>
      </c>
    </row>
    <row r="425" spans="1:17" x14ac:dyDescent="0.35">
      <c r="A425" s="20" t="s">
        <v>1947</v>
      </c>
      <c r="B425" s="20" cm="1">
        <f t="array" ref="B425:I425">VLOOKUP(A425,'Medical Examinations'!A424:J2759,{2,3,4,5,6,7,8,9},FALSE)</f>
        <v>25.08</v>
      </c>
      <c r="C425" s="20" t="str">
        <v>Overweight</v>
      </c>
      <c r="D425" s="20">
        <v>9.52</v>
      </c>
      <c r="E425" s="20" t="str">
        <v>Diabetes</v>
      </c>
      <c r="F425" s="20" t="str">
        <v>Yes</v>
      </c>
      <c r="G425" s="20" t="str">
        <v>No</v>
      </c>
      <c r="H425" s="20" t="str">
        <v>No</v>
      </c>
      <c r="I425" s="20">
        <v>2</v>
      </c>
      <c r="J425" s="20" t="s">
        <v>2379</v>
      </c>
      <c r="K425" s="21" cm="1">
        <f t="array" ref="K425:P425">VLOOKUP(A425,'Hospitalisation Details'!$A$1:K2767,{5,6,8,9,10,11},FALSE)</f>
        <v>22575</v>
      </c>
      <c r="L425" s="21" t="str">
        <v>61Years</v>
      </c>
      <c r="M425" s="22">
        <v>24513.09</v>
      </c>
      <c r="N425" s="20" t="str">
        <v>tier - 2</v>
      </c>
      <c r="O425" s="20" t="str">
        <v>tier - 2</v>
      </c>
      <c r="P425" s="20" t="str">
        <v>R1013</v>
      </c>
      <c r="Q425" s="20" t="str">
        <f>VLOOKUP(A425,'Customer Names'!$A$1:E2759,5,FALSE)</f>
        <v>Fabienne</v>
      </c>
    </row>
    <row r="426" spans="1:17" x14ac:dyDescent="0.35">
      <c r="A426" s="20" t="s">
        <v>1946</v>
      </c>
      <c r="B426" s="20" cm="1">
        <f t="array" ref="B426:I426">VLOOKUP(A426,'Medical Examinations'!A425:J2760,{2,3,4,5,6,7,8,9},FALSE)</f>
        <v>30.02</v>
      </c>
      <c r="C426" s="20" t="str">
        <v>Obesity</v>
      </c>
      <c r="D426" s="20">
        <v>11.09</v>
      </c>
      <c r="E426" s="20" t="str">
        <v>Diabetes</v>
      </c>
      <c r="F426" s="20" t="str">
        <v>No</v>
      </c>
      <c r="G426" s="20" t="str">
        <v>No</v>
      </c>
      <c r="H426" s="20" t="str">
        <v>No</v>
      </c>
      <c r="I426" s="20">
        <v>0</v>
      </c>
      <c r="J426" s="20" t="s">
        <v>2379</v>
      </c>
      <c r="K426" s="21" cm="1">
        <f t="array" ref="K426:P426">VLOOKUP(A426,'Hospitalisation Details'!$A$1:K2768,{5,6,8,9,10,11},FALSE)</f>
        <v>25025</v>
      </c>
      <c r="L426" s="21" t="str">
        <v>54Years</v>
      </c>
      <c r="M426" s="22">
        <v>24476.48</v>
      </c>
      <c r="N426" s="20" t="str">
        <v>tier - 2</v>
      </c>
      <c r="O426" s="20" t="str">
        <v>tier - 2</v>
      </c>
      <c r="P426" s="20" t="str">
        <v>R1012</v>
      </c>
      <c r="Q426" s="20" t="str">
        <f>VLOOKUP(A426,'Customer Names'!$A$1:E2760,5,FALSE)</f>
        <v>Jordan</v>
      </c>
    </row>
    <row r="427" spans="1:17" x14ac:dyDescent="0.35">
      <c r="A427" s="20" t="s">
        <v>1945</v>
      </c>
      <c r="B427" s="20" cm="1">
        <f t="array" ref="B427:I427">VLOOKUP(A427,'Medical Examinations'!A426:J2761,{2,3,4,5,6,7,8,9},FALSE)</f>
        <v>27.36</v>
      </c>
      <c r="C427" s="20" t="str">
        <v>Overweight</v>
      </c>
      <c r="D427" s="20">
        <v>9.4499999999999993</v>
      </c>
      <c r="E427" s="20" t="str">
        <v>Diabetes</v>
      </c>
      <c r="F427" s="20" t="str">
        <v>Yes</v>
      </c>
      <c r="G427" s="20" t="str">
        <v>No</v>
      </c>
      <c r="H427" s="20" t="str">
        <v>No</v>
      </c>
      <c r="I427" s="20">
        <v>2</v>
      </c>
      <c r="J427" s="20" t="s">
        <v>2381</v>
      </c>
      <c r="K427" s="21" cm="1">
        <f t="array" ref="K427:P427">VLOOKUP(A427,'Hospitalisation Details'!$A$1:K2769,{5,6,8,9,10,11},FALSE)</f>
        <v>25902</v>
      </c>
      <c r="L427" s="21" t="str">
        <v>52Years</v>
      </c>
      <c r="M427" s="22">
        <v>24393.62</v>
      </c>
      <c r="N427" s="20" t="str">
        <v>tier - 2</v>
      </c>
      <c r="O427" s="20" t="str">
        <v>tier - 3</v>
      </c>
      <c r="P427" s="20" t="str">
        <v>R1012</v>
      </c>
      <c r="Q427" s="20" t="str">
        <f>VLOOKUP(A427,'Customer Names'!$A$1:E2761,5,FALSE)</f>
        <v>Matt</v>
      </c>
    </row>
    <row r="428" spans="1:17" x14ac:dyDescent="0.35">
      <c r="A428" s="20" t="s">
        <v>1944</v>
      </c>
      <c r="B428" s="20" cm="1">
        <f t="array" ref="B428:I428">VLOOKUP(A428,'Medical Examinations'!A427:J2762,{2,3,4,5,6,7,8,9},FALSE)</f>
        <v>22.2</v>
      </c>
      <c r="C428" s="20" t="str">
        <v>Normal Weight</v>
      </c>
      <c r="D428" s="20">
        <v>5.51</v>
      </c>
      <c r="E428" s="20" t="str">
        <v>Normal</v>
      </c>
      <c r="F428" s="20" t="str">
        <v>No</v>
      </c>
      <c r="G428" s="20" t="str">
        <v>No</v>
      </c>
      <c r="H428" s="20" t="str">
        <v>No</v>
      </c>
      <c r="I428" s="20">
        <v>0</v>
      </c>
      <c r="J428" s="20" t="s">
        <v>2381</v>
      </c>
      <c r="K428" s="21" cm="1">
        <f t="array" ref="K428:P428">VLOOKUP(A428,'Hospitalisation Details'!$A$1:K2770,{5,6,8,9,10,11},FALSE)</f>
        <v>36440</v>
      </c>
      <c r="L428" s="21" t="str">
        <v>23Years</v>
      </c>
      <c r="M428" s="22">
        <v>24387.74</v>
      </c>
      <c r="N428" s="20" t="str">
        <v>tier - 2</v>
      </c>
      <c r="O428" s="20" t="str">
        <v>tier - 1</v>
      </c>
      <c r="P428" s="20" t="str">
        <v>R1011</v>
      </c>
      <c r="Q428" s="20" t="str">
        <f>VLOOKUP(A428,'Customer Names'!$A$1:E2762,5,FALSE)</f>
        <v>Taryn L</v>
      </c>
    </row>
    <row r="429" spans="1:17" x14ac:dyDescent="0.35">
      <c r="A429" s="20" t="s">
        <v>1943</v>
      </c>
      <c r="B429" s="20" cm="1">
        <f t="array" ref="B429:I429">VLOOKUP(A429,'Medical Examinations'!A428:J2763,{2,3,4,5,6,7,8,9},FALSE)</f>
        <v>25.71</v>
      </c>
      <c r="C429" s="20" t="str">
        <v>Overweight</v>
      </c>
      <c r="D429" s="20">
        <v>4.18</v>
      </c>
      <c r="E429" s="20" t="str">
        <v>Normal</v>
      </c>
      <c r="F429" s="20" t="str">
        <v>No</v>
      </c>
      <c r="G429" s="20" t="str">
        <v>yes</v>
      </c>
      <c r="H429" s="20" t="str">
        <v>No</v>
      </c>
      <c r="I429" s="20">
        <v>1</v>
      </c>
      <c r="J429" s="20" t="s">
        <v>2381</v>
      </c>
      <c r="K429" s="21" cm="1">
        <f t="array" ref="K429:P429">VLOOKUP(A429,'Hospitalisation Details'!$A$1:K2771,{5,6,8,9,10,11},FALSE)</f>
        <v>38202</v>
      </c>
      <c r="L429" s="21" t="str">
        <v>18Years</v>
      </c>
      <c r="M429" s="22">
        <v>24294.02</v>
      </c>
      <c r="N429" s="20" t="str">
        <v>tier - 2</v>
      </c>
      <c r="O429" s="20" t="str">
        <v>tier - 1</v>
      </c>
      <c r="P429" s="20" t="str">
        <v>R1011</v>
      </c>
      <c r="Q429" s="20" t="str">
        <f>VLOOKUP(A429,'Customer Names'!$A$1:E2763,5,FALSE)</f>
        <v>Temima</v>
      </c>
    </row>
    <row r="430" spans="1:17" x14ac:dyDescent="0.35">
      <c r="A430" s="20" t="s">
        <v>1942</v>
      </c>
      <c r="B430" s="20" cm="1">
        <f t="array" ref="B430:I430">VLOOKUP(A430,'Medical Examinations'!A429:J2764,{2,3,4,5,6,7,8,9},FALSE)</f>
        <v>41.91</v>
      </c>
      <c r="C430" s="20" t="str">
        <v>Obesity</v>
      </c>
      <c r="D430" s="20">
        <v>5.98</v>
      </c>
      <c r="E430" s="20" t="str">
        <v>Prediabetes</v>
      </c>
      <c r="F430" s="20" t="str">
        <v>Yes</v>
      </c>
      <c r="G430" s="20" t="str">
        <v>No</v>
      </c>
      <c r="H430" s="20" t="str">
        <v>No</v>
      </c>
      <c r="I430" s="20">
        <v>1</v>
      </c>
      <c r="J430" s="20" t="s">
        <v>2379</v>
      </c>
      <c r="K430" s="21" cm="1">
        <f t="array" ref="K430:P430">VLOOKUP(A430,'Hospitalisation Details'!$A$1:K2772,{5,6,8,9,10,11},FALSE)</f>
        <v>23727</v>
      </c>
      <c r="L430" s="21" t="str">
        <v>58Years</v>
      </c>
      <c r="M430" s="22">
        <v>24227.34</v>
      </c>
      <c r="N430" s="20" t="str">
        <v>tier - 2</v>
      </c>
      <c r="O430" s="20" t="str">
        <v>tier - 1</v>
      </c>
      <c r="P430" s="20" t="str">
        <v>R1013</v>
      </c>
      <c r="Q430" s="20" t="str">
        <f>VLOOKUP(A430,'Customer Names'!$A$1:E2764,5,FALSE)</f>
        <v>Jennifer</v>
      </c>
    </row>
    <row r="431" spans="1:17" x14ac:dyDescent="0.35">
      <c r="A431" s="20" t="s">
        <v>1941</v>
      </c>
      <c r="B431" s="20" cm="1">
        <f t="array" ref="B431:I431">VLOOKUP(A431,'Medical Examinations'!A430:J2765,{2,3,4,5,6,7,8,9},FALSE)</f>
        <v>25.85</v>
      </c>
      <c r="C431" s="20" t="str">
        <v>Overweight</v>
      </c>
      <c r="D431" s="20">
        <v>10.16</v>
      </c>
      <c r="E431" s="20" t="str">
        <v>Diabetes</v>
      </c>
      <c r="F431" s="20" t="str">
        <v>No</v>
      </c>
      <c r="G431" s="20" t="str">
        <v>No</v>
      </c>
      <c r="H431" s="20" t="str">
        <v>No</v>
      </c>
      <c r="I431" s="20">
        <v>0</v>
      </c>
      <c r="J431" s="20" t="s">
        <v>2381</v>
      </c>
      <c r="K431" s="21" cm="1">
        <f t="array" ref="K431:P431">VLOOKUP(A431,'Hospitalisation Details'!$A$1:K2773,{5,6,8,9,10,11},FALSE)</f>
        <v>27282</v>
      </c>
      <c r="L431" s="21" t="str">
        <v>48Years</v>
      </c>
      <c r="M431" s="22">
        <v>24180.93</v>
      </c>
      <c r="N431" s="20" t="str">
        <v>tier - 2</v>
      </c>
      <c r="O431" s="20" t="str">
        <v>tier - 1</v>
      </c>
      <c r="P431" s="20" t="str">
        <v>R1013</v>
      </c>
      <c r="Q431" s="20" t="str">
        <f>VLOOKUP(A431,'Customer Names'!$A$1:E2765,5,FALSE)</f>
        <v xml:space="preserve">Serena M </v>
      </c>
    </row>
    <row r="432" spans="1:17" x14ac:dyDescent="0.35">
      <c r="A432" s="20" t="s">
        <v>1940</v>
      </c>
      <c r="B432" s="20" cm="1">
        <f t="array" ref="B432:I432">VLOOKUP(A432,'Medical Examinations'!A431:J2766,{2,3,4,5,6,7,8,9},FALSE)</f>
        <v>23.844999999999999</v>
      </c>
      <c r="C432" s="20" t="str">
        <v>Normal Weight</v>
      </c>
      <c r="D432" s="20">
        <v>11.71</v>
      </c>
      <c r="E432" s="20" t="str">
        <v>Diabetes</v>
      </c>
      <c r="F432" s="20" t="str">
        <v>No</v>
      </c>
      <c r="G432" s="20" t="str">
        <v>No</v>
      </c>
      <c r="H432" s="20" t="str">
        <v>No</v>
      </c>
      <c r="I432" s="20">
        <v>2</v>
      </c>
      <c r="J432" s="20" t="s">
        <v>2381</v>
      </c>
      <c r="K432" s="21" cm="1">
        <f t="array" ref="K432:P432">VLOOKUP(A432,'Hospitalisation Details'!$A$1:K2774,{5,6,8,9,10,11},FALSE)</f>
        <v>26828</v>
      </c>
      <c r="L432" s="21" t="str">
        <v>49Years</v>
      </c>
      <c r="M432" s="22">
        <v>24106.91</v>
      </c>
      <c r="N432" s="20" t="str">
        <v>tier - 2</v>
      </c>
      <c r="O432" s="20" t="str">
        <v>tier - 2</v>
      </c>
      <c r="P432" s="20" t="str">
        <v>R1024</v>
      </c>
      <c r="Q432" s="20" t="str">
        <f>VLOOKUP(A432,'Customer Names'!$A$1:E2766,5,FALSE)</f>
        <v xml:space="preserve">Victoria M </v>
      </c>
    </row>
    <row r="433" spans="1:17" x14ac:dyDescent="0.35">
      <c r="A433" s="20" t="s">
        <v>1939</v>
      </c>
      <c r="B433" s="20" cm="1">
        <f t="array" ref="B433:I433">VLOOKUP(A433,'Medical Examinations'!A432:J2767,{2,3,4,5,6,7,8,9},FALSE)</f>
        <v>30.59</v>
      </c>
      <c r="C433" s="20" t="str">
        <v>Obesity</v>
      </c>
      <c r="D433" s="20">
        <v>5.23</v>
      </c>
      <c r="E433" s="20" t="str">
        <v>Normal</v>
      </c>
      <c r="F433" s="20" t="str">
        <v>No</v>
      </c>
      <c r="G433" s="20" t="str">
        <v>No</v>
      </c>
      <c r="H433" s="20" t="str">
        <v>Yes</v>
      </c>
      <c r="I433" s="20">
        <v>1</v>
      </c>
      <c r="J433" s="20" t="s">
        <v>2379</v>
      </c>
      <c r="K433" s="21" cm="1">
        <f t="array" ref="K433:P433">VLOOKUP(A433,'Hospitalisation Details'!$A$1:K2775,{5,6,8,9,10,11},FALSE)</f>
        <v>37985</v>
      </c>
      <c r="L433" s="21" t="str">
        <v>19Years</v>
      </c>
      <c r="M433" s="22">
        <v>24059.68</v>
      </c>
      <c r="N433" s="20" t="str">
        <v>tier - 2</v>
      </c>
      <c r="O433" s="20" t="str">
        <v>tier - 2</v>
      </c>
      <c r="P433" s="20" t="str">
        <v>R1012</v>
      </c>
      <c r="Q433" s="20" t="str">
        <f>VLOOKUP(A433,'Customer Names'!$A$1:E2767,5,FALSE)</f>
        <v>Phoebe</v>
      </c>
    </row>
    <row r="434" spans="1:17" x14ac:dyDescent="0.35">
      <c r="A434" s="20" t="s">
        <v>1938</v>
      </c>
      <c r="B434" s="20" cm="1">
        <f t="array" ref="B434:I434">VLOOKUP(A434,'Medical Examinations'!A433:J2768,{2,3,4,5,6,7,8,9},FALSE)</f>
        <v>24.795000000000002</v>
      </c>
      <c r="C434" s="20" t="str">
        <v>Normal Weight</v>
      </c>
      <c r="D434" s="20">
        <v>6.85</v>
      </c>
      <c r="E434" s="20" t="str">
        <v>Diabetes</v>
      </c>
      <c r="F434" s="20" t="str">
        <v>No</v>
      </c>
      <c r="G434" s="20" t="str">
        <v>No</v>
      </c>
      <c r="H434" s="20" t="str">
        <v>No</v>
      </c>
      <c r="I434" s="20">
        <v>0</v>
      </c>
      <c r="J434" s="20" t="s">
        <v>2381</v>
      </c>
      <c r="K434" s="21" cm="1">
        <f t="array" ref="K434:P434">VLOOKUP(A434,'Hospitalisation Details'!$A$1:K2776,{5,6,8,9,10,11},FALSE)</f>
        <v>26124</v>
      </c>
      <c r="L434" s="21" t="str">
        <v>51Years</v>
      </c>
      <c r="M434" s="22">
        <v>23967.38</v>
      </c>
      <c r="N434" s="20" t="str">
        <v>tier - 2</v>
      </c>
      <c r="O434" s="20" t="str">
        <v>tier - 2</v>
      </c>
      <c r="P434" s="20" t="str">
        <v>R1012</v>
      </c>
      <c r="Q434" s="20" t="str">
        <f>VLOOKUP(A434,'Customer Names'!$A$1:E2768,5,FALSE)</f>
        <v>Corey</v>
      </c>
    </row>
    <row r="435" spans="1:17" x14ac:dyDescent="0.35">
      <c r="A435" s="20" t="s">
        <v>1937</v>
      </c>
      <c r="B435" s="20" cm="1">
        <f t="array" ref="B435:I435">VLOOKUP(A435,'Medical Examinations'!A434:J2769,{2,3,4,5,6,7,8,9},FALSE)</f>
        <v>24.13</v>
      </c>
      <c r="C435" s="20" t="str">
        <v>Normal Weight</v>
      </c>
      <c r="D435" s="20">
        <v>7.05</v>
      </c>
      <c r="E435" s="20" t="str">
        <v>Diabetes</v>
      </c>
      <c r="F435" s="20" t="str">
        <v>Yes</v>
      </c>
      <c r="G435" s="20" t="str">
        <v>No</v>
      </c>
      <c r="H435" s="20" t="str">
        <v>No</v>
      </c>
      <c r="I435" s="20">
        <v>2</v>
      </c>
      <c r="J435" s="20" t="s">
        <v>2381</v>
      </c>
      <c r="K435" s="21" cm="1">
        <f t="array" ref="K435:P435">VLOOKUP(A435,'Hospitalisation Details'!$A$1:K2777,{5,6,8,9,10,11},FALSE)</f>
        <v>25788</v>
      </c>
      <c r="L435" s="21" t="str">
        <v>52Years</v>
      </c>
      <c r="M435" s="22">
        <v>23887.66</v>
      </c>
      <c r="N435" s="20" t="str">
        <v>tier - 2</v>
      </c>
      <c r="O435" s="20" t="str">
        <v>tier - 3</v>
      </c>
      <c r="P435" s="20" t="str">
        <v>R1012</v>
      </c>
      <c r="Q435" s="20" t="str">
        <f>VLOOKUP(A435,'Customer Names'!$A$1:E2769,5,FALSE)</f>
        <v>Rebecca</v>
      </c>
    </row>
    <row r="436" spans="1:17" x14ac:dyDescent="0.35">
      <c r="A436" s="20" t="s">
        <v>1936</v>
      </c>
      <c r="B436" s="20" cm="1">
        <f t="array" ref="B436:I436">VLOOKUP(A436,'Medical Examinations'!A435:J2770,{2,3,4,5,6,7,8,9},FALSE)</f>
        <v>25.84</v>
      </c>
      <c r="C436" s="20" t="str">
        <v>Overweight</v>
      </c>
      <c r="D436" s="20">
        <v>11.64</v>
      </c>
      <c r="E436" s="20" t="str">
        <v>Diabetes</v>
      </c>
      <c r="F436" s="20" t="str">
        <v>No</v>
      </c>
      <c r="G436" s="20" t="str">
        <v>No</v>
      </c>
      <c r="H436" s="20" t="str">
        <v>No</v>
      </c>
      <c r="I436" s="20">
        <v>2</v>
      </c>
      <c r="J436" s="20" t="s">
        <v>2381</v>
      </c>
      <c r="K436" s="21" cm="1">
        <f t="array" ref="K436:P436">VLOOKUP(A436,'Hospitalisation Details'!$A$1:K2778,{5,6,8,9,10,11},FALSE)</f>
        <v>26842</v>
      </c>
      <c r="L436" s="21" t="str">
        <v>49Years</v>
      </c>
      <c r="M436" s="22">
        <v>23807.24</v>
      </c>
      <c r="N436" s="20" t="str">
        <v>tier - 2</v>
      </c>
      <c r="O436" s="20" t="str">
        <v>tier - 3</v>
      </c>
      <c r="P436" s="20" t="str">
        <v>R1012</v>
      </c>
      <c r="Q436" s="20" t="str">
        <f>VLOOKUP(A436,'Customer Names'!$A$1:E2770,5,FALSE)</f>
        <v>Nicholas D</v>
      </c>
    </row>
    <row r="437" spans="1:17" x14ac:dyDescent="0.35">
      <c r="A437" s="20" t="s">
        <v>1935</v>
      </c>
      <c r="B437" s="20" cm="1">
        <f t="array" ref="B437:I437">VLOOKUP(A437,'Medical Examinations'!A436:J2771,{2,3,4,5,6,7,8,9},FALSE)</f>
        <v>28</v>
      </c>
      <c r="C437" s="20" t="str">
        <v>Overweight</v>
      </c>
      <c r="D437" s="20">
        <v>10.52</v>
      </c>
      <c r="E437" s="20" t="str">
        <v>Diabetes</v>
      </c>
      <c r="F437" s="20" t="str">
        <v>No</v>
      </c>
      <c r="G437" s="20" t="str">
        <v>No</v>
      </c>
      <c r="H437" s="20" t="str">
        <v>No</v>
      </c>
      <c r="I437" s="20">
        <v>0</v>
      </c>
      <c r="J437" s="20" t="s">
        <v>2381</v>
      </c>
      <c r="K437" s="21" cm="1">
        <f t="array" ref="K437:P437">VLOOKUP(A437,'Hospitalisation Details'!$A$1:K2779,{5,6,8,9,10,11},FALSE)</f>
        <v>27182</v>
      </c>
      <c r="L437" s="21" t="str">
        <v>49Years</v>
      </c>
      <c r="M437" s="22">
        <v>23568.27</v>
      </c>
      <c r="N437" s="20" t="str">
        <v>tier - 2</v>
      </c>
      <c r="O437" s="20" t="str">
        <v>tier - 2</v>
      </c>
      <c r="P437" s="20" t="str">
        <v>R1011</v>
      </c>
      <c r="Q437" s="20" t="str">
        <f>VLOOKUP(A437,'Customer Names'!$A$1:E2771,5,FALSE)</f>
        <v>Christian</v>
      </c>
    </row>
    <row r="438" spans="1:17" x14ac:dyDescent="0.35">
      <c r="A438" s="20" t="s">
        <v>1934</v>
      </c>
      <c r="B438" s="20" cm="1">
        <f t="array" ref="B438:I438">VLOOKUP(A438,'Medical Examinations'!A437:J2772,{2,3,4,5,6,7,8,9},FALSE)</f>
        <v>34.1</v>
      </c>
      <c r="C438" s="20" t="str">
        <v>Obesity</v>
      </c>
      <c r="D438" s="20">
        <v>4.01</v>
      </c>
      <c r="E438" s="20" t="str">
        <v>Normal</v>
      </c>
      <c r="F438" s="20" t="str">
        <v>Yes</v>
      </c>
      <c r="G438" s="20" t="str">
        <v>No</v>
      </c>
      <c r="H438" s="20" t="str">
        <v>Yes</v>
      </c>
      <c r="I438" s="20">
        <v>1</v>
      </c>
      <c r="J438" s="20" t="s">
        <v>2379</v>
      </c>
      <c r="K438" s="21" cm="1">
        <f t="array" ref="K438:P438">VLOOKUP(A438,'Hospitalisation Details'!$A$1:K2780,{5,6,8,9,10,11},FALSE)</f>
        <v>30554</v>
      </c>
      <c r="L438" s="21" t="str">
        <v>39Years</v>
      </c>
      <c r="M438" s="22">
        <v>23563.02</v>
      </c>
      <c r="N438" s="20" t="str">
        <v>tier - 2</v>
      </c>
      <c r="O438" s="20" t="str">
        <v>tier - 2</v>
      </c>
      <c r="P438" s="20" t="str">
        <v>R1013</v>
      </c>
      <c r="Q438" s="20" t="str">
        <f>VLOOKUP(A438,'Customer Names'!$A$1:E2772,5,FALSE)</f>
        <v xml:space="preserve">Jonathon S </v>
      </c>
    </row>
    <row r="439" spans="1:17" x14ac:dyDescent="0.35">
      <c r="A439" s="20" t="s">
        <v>1933</v>
      </c>
      <c r="B439" s="20" cm="1">
        <f t="array" ref="B439:I439">VLOOKUP(A439,'Medical Examinations'!A438:J2773,{2,3,4,5,6,7,8,9},FALSE)</f>
        <v>26.125</v>
      </c>
      <c r="C439" s="20" t="str">
        <v>Overweight</v>
      </c>
      <c r="D439" s="20">
        <v>8.56</v>
      </c>
      <c r="E439" s="20" t="str">
        <v>Diabetes</v>
      </c>
      <c r="F439" s="20" t="str">
        <v>Yes</v>
      </c>
      <c r="G439" s="20" t="str">
        <v>No</v>
      </c>
      <c r="H439" s="20" t="str">
        <v>No</v>
      </c>
      <c r="I439" s="20">
        <v>1</v>
      </c>
      <c r="J439" s="20" t="s">
        <v>2381</v>
      </c>
      <c r="K439" s="21" cm="1">
        <f t="array" ref="K439:P439">VLOOKUP(A439,'Hospitalisation Details'!$A$1:K2781,{5,6,8,9,10,11},FALSE)</f>
        <v>27711</v>
      </c>
      <c r="L439" s="21" t="str">
        <v>47Years</v>
      </c>
      <c r="M439" s="22">
        <v>23401.31</v>
      </c>
      <c r="N439" s="20" t="str">
        <v>tier - 2</v>
      </c>
      <c r="O439" s="20" t="str">
        <v>tier - 3</v>
      </c>
      <c r="P439" s="20" t="str">
        <v>R1024</v>
      </c>
      <c r="Q439" s="20" t="str">
        <f>VLOOKUP(A439,'Customer Names'!$A$1:E2773,5,FALSE)</f>
        <v>Caroline</v>
      </c>
    </row>
    <row r="440" spans="1:17" x14ac:dyDescent="0.35">
      <c r="A440" s="20" t="s">
        <v>1932</v>
      </c>
      <c r="B440" s="20" cm="1">
        <f t="array" ref="B440:I440">VLOOKUP(A440,'Medical Examinations'!A439:J2774,{2,3,4,5,6,7,8,9},FALSE)</f>
        <v>25.6</v>
      </c>
      <c r="C440" s="20" t="str">
        <v>Overweight</v>
      </c>
      <c r="D440" s="20">
        <v>10.5</v>
      </c>
      <c r="E440" s="20" t="str">
        <v>Diabetes</v>
      </c>
      <c r="F440" s="20" t="str">
        <v>No</v>
      </c>
      <c r="G440" s="20" t="str">
        <v>No</v>
      </c>
      <c r="H440" s="20" t="str">
        <v>No</v>
      </c>
      <c r="I440" s="20">
        <v>2</v>
      </c>
      <c r="J440" s="20" t="s">
        <v>2381</v>
      </c>
      <c r="K440" s="21" cm="1">
        <f t="array" ref="K440:P440">VLOOKUP(A440,'Hospitalisation Details'!$A$1:K2782,{5,6,8,9,10,11},FALSE)</f>
        <v>26959</v>
      </c>
      <c r="L440" s="21" t="str">
        <v>49Years</v>
      </c>
      <c r="M440" s="22">
        <v>23306.55</v>
      </c>
      <c r="N440" s="20" t="str">
        <v>tier - 2</v>
      </c>
      <c r="O440" s="20" t="str">
        <v>tier - 2</v>
      </c>
      <c r="P440" s="20" t="str">
        <v>R1011</v>
      </c>
      <c r="Q440" s="20" t="str">
        <f>VLOOKUP(A440,'Customer Names'!$A$1:E2774,5,FALSE)</f>
        <v xml:space="preserve">Joshua D </v>
      </c>
    </row>
    <row r="441" spans="1:17" x14ac:dyDescent="0.35">
      <c r="A441" s="20" t="s">
        <v>1931</v>
      </c>
      <c r="B441" s="20" cm="1">
        <f t="array" ref="B441:I441">VLOOKUP(A441,'Medical Examinations'!A440:J2775,{2,3,4,5,6,7,8,9},FALSE)</f>
        <v>24.32</v>
      </c>
      <c r="C441" s="20" t="str">
        <v>Normal Weight</v>
      </c>
      <c r="D441" s="20">
        <v>6.39</v>
      </c>
      <c r="E441" s="20" t="str">
        <v>Prediabetes</v>
      </c>
      <c r="F441" s="20" t="str">
        <v>No</v>
      </c>
      <c r="G441" s="20" t="str">
        <v>No</v>
      </c>
      <c r="H441" s="20" t="str">
        <v>No</v>
      </c>
      <c r="I441" s="20">
        <v>0</v>
      </c>
      <c r="J441" s="20" t="s">
        <v>2379</v>
      </c>
      <c r="K441" s="21" cm="1">
        <f t="array" ref="K441:P441">VLOOKUP(A441,'Hospitalisation Details'!$A$1:K2783,{5,6,8,9,10,11},FALSE)</f>
        <v>34610</v>
      </c>
      <c r="L441" s="21" t="str">
        <v>28Years</v>
      </c>
      <c r="M441" s="22">
        <v>23288.93</v>
      </c>
      <c r="N441" s="20" t="str">
        <v>tier - 2</v>
      </c>
      <c r="O441" s="20" t="str">
        <v>tier - 3</v>
      </c>
      <c r="P441" s="20" t="str">
        <v>R1024</v>
      </c>
      <c r="Q441" s="20" t="str">
        <f>VLOOKUP(A441,'Customer Names'!$A$1:E2775,5,FALSE)</f>
        <v>Nichole</v>
      </c>
    </row>
    <row r="442" spans="1:17" x14ac:dyDescent="0.35">
      <c r="A442" s="20" t="s">
        <v>1930</v>
      </c>
      <c r="B442" s="20" cm="1">
        <f t="array" ref="B442:I442">VLOOKUP(A442,'Medical Examinations'!A441:J2776,{2,3,4,5,6,7,8,9},FALSE)</f>
        <v>22.88</v>
      </c>
      <c r="C442" s="20" t="str">
        <v>Normal Weight</v>
      </c>
      <c r="D442" s="20">
        <v>5.71</v>
      </c>
      <c r="E442" s="20" t="str">
        <v>Prediabetes</v>
      </c>
      <c r="F442" s="20" t="str">
        <v>Yes</v>
      </c>
      <c r="G442" s="20" t="str">
        <v>No</v>
      </c>
      <c r="H442" s="20" t="str">
        <v>Yes</v>
      </c>
      <c r="I442" s="20">
        <v>1</v>
      </c>
      <c r="J442" s="20" t="s">
        <v>2381</v>
      </c>
      <c r="K442" s="21" cm="1">
        <f t="array" ref="K442:P442">VLOOKUP(A442,'Hospitalisation Details'!$A$1:K2784,{5,6,8,9,10,11},FALSE)</f>
        <v>25521</v>
      </c>
      <c r="L442" s="21" t="str">
        <v>53Years</v>
      </c>
      <c r="M442" s="22">
        <v>23244.79</v>
      </c>
      <c r="N442" s="20" t="str">
        <v>tier - 2</v>
      </c>
      <c r="O442" s="20" t="str">
        <v>tier - 3</v>
      </c>
      <c r="P442" s="20" t="str">
        <v>R1013</v>
      </c>
      <c r="Q442" s="20" t="str">
        <f>VLOOKUP(A442,'Customer Names'!$A$1:E2776,5,FALSE)</f>
        <v>Denise M</v>
      </c>
    </row>
    <row r="443" spans="1:17" x14ac:dyDescent="0.35">
      <c r="A443" s="20" t="s">
        <v>1929</v>
      </c>
      <c r="B443" s="20" cm="1">
        <f t="array" ref="B443:I443">VLOOKUP(A443,'Medical Examinations'!A442:J2777,{2,3,4,5,6,7,8,9},FALSE)</f>
        <v>24.984999999999999</v>
      </c>
      <c r="C443" s="20" t="str">
        <v>Overweight</v>
      </c>
      <c r="D443" s="20">
        <v>4.43</v>
      </c>
      <c r="E443" s="20" t="str">
        <v>Normal</v>
      </c>
      <c r="F443" s="20" t="str">
        <v>Yes</v>
      </c>
      <c r="G443" s="20" t="str">
        <v>No</v>
      </c>
      <c r="H443" s="20" t="str">
        <v>Yes</v>
      </c>
      <c r="I443" s="20">
        <v>1</v>
      </c>
      <c r="J443" s="20" t="s">
        <v>2379</v>
      </c>
      <c r="K443" s="21" cm="1">
        <f t="array" ref="K443:P443">VLOOKUP(A443,'Hospitalisation Details'!$A$1:K2785,{5,6,8,9,10,11},FALSE)</f>
        <v>35649</v>
      </c>
      <c r="L443" s="21" t="str">
        <v>25Years</v>
      </c>
      <c r="M443" s="22">
        <v>23241.47</v>
      </c>
      <c r="N443" s="20" t="str">
        <v>tier - 2</v>
      </c>
      <c r="O443" s="20" t="str">
        <v>tier - 3</v>
      </c>
      <c r="P443" s="20" t="str">
        <v>R1018</v>
      </c>
      <c r="Q443" s="20" t="str">
        <f>VLOOKUP(A443,'Customer Names'!$A$1:E2777,5,FALSE)</f>
        <v xml:space="preserve">Peter R </v>
      </c>
    </row>
    <row r="444" spans="1:17" x14ac:dyDescent="0.35">
      <c r="A444" s="20" t="s">
        <v>1928</v>
      </c>
      <c r="B444" s="20" cm="1">
        <f t="array" ref="B444:I444">VLOOKUP(A444,'Medical Examinations'!A443:J2778,{2,3,4,5,6,7,8,9},FALSE)</f>
        <v>33.1</v>
      </c>
      <c r="C444" s="20" t="str">
        <v>Obesity</v>
      </c>
      <c r="D444" s="20">
        <v>5.52</v>
      </c>
      <c r="E444" s="20" t="str">
        <v>Normal</v>
      </c>
      <c r="F444" s="20" t="str">
        <v>No</v>
      </c>
      <c r="G444" s="20" t="str">
        <v>No</v>
      </c>
      <c r="H444" s="20" t="str">
        <v>Yes</v>
      </c>
      <c r="I444" s="20">
        <v>1</v>
      </c>
      <c r="J444" s="20" t="s">
        <v>2379</v>
      </c>
      <c r="K444" s="21" cm="1">
        <f t="array" ref="K444:P444">VLOOKUP(A444,'Hospitalisation Details'!$A$1:K2786,{5,6,8,9,10,11},FALSE)</f>
        <v>37969</v>
      </c>
      <c r="L444" s="21" t="str">
        <v>19Years</v>
      </c>
      <c r="M444" s="22">
        <v>23082.959999999999</v>
      </c>
      <c r="N444" s="20" t="str">
        <v>tier - 2</v>
      </c>
      <c r="O444" s="20" t="str">
        <v>tier - 2</v>
      </c>
      <c r="P444" s="20" t="str">
        <v>R1011</v>
      </c>
      <c r="Q444" s="20" t="str">
        <f>VLOOKUP(A444,'Customer Names'!$A$1:E2778,5,FALSE)</f>
        <v>Johnson K</v>
      </c>
    </row>
    <row r="445" spans="1:17" x14ac:dyDescent="0.35">
      <c r="A445" s="20" t="s">
        <v>1927</v>
      </c>
      <c r="B445" s="20" cm="1">
        <f t="array" ref="B445:I445">VLOOKUP(A445,'Medical Examinations'!A444:J2779,{2,3,4,5,6,7,8,9},FALSE)</f>
        <v>27.83</v>
      </c>
      <c r="C445" s="20" t="str">
        <v>Overweight</v>
      </c>
      <c r="D445" s="20">
        <v>9.1999999999999993</v>
      </c>
      <c r="E445" s="20" t="str">
        <v>Diabetes</v>
      </c>
      <c r="F445" s="20" t="str">
        <v>Yes</v>
      </c>
      <c r="G445" s="20" t="str">
        <v>No</v>
      </c>
      <c r="H445" s="20" t="str">
        <v>No</v>
      </c>
      <c r="I445" s="20">
        <v>1</v>
      </c>
      <c r="J445" s="20" t="s">
        <v>2381</v>
      </c>
      <c r="K445" s="21" cm="1">
        <f t="array" ref="K445:P445">VLOOKUP(A445,'Hospitalisation Details'!$A$1:K2787,{5,6,8,9,10,11},FALSE)</f>
        <v>27646</v>
      </c>
      <c r="L445" s="21" t="str">
        <v>47Years</v>
      </c>
      <c r="M445" s="22">
        <v>23065.42</v>
      </c>
      <c r="N445" s="20" t="str">
        <v>tier - 2</v>
      </c>
      <c r="O445" s="20" t="str">
        <v>tier - 2</v>
      </c>
      <c r="P445" s="20" t="str">
        <v>R1013</v>
      </c>
      <c r="Q445" s="20" t="str">
        <f>VLOOKUP(A445,'Customer Names'!$A$1:E2779,5,FALSE)</f>
        <v>Katherine</v>
      </c>
    </row>
    <row r="446" spans="1:17" x14ac:dyDescent="0.35">
      <c r="A446" s="20" t="s">
        <v>1926</v>
      </c>
      <c r="B446" s="20" cm="1">
        <f t="array" ref="B446:I446">VLOOKUP(A446,'Medical Examinations'!A445:J2780,{2,3,4,5,6,7,8,9},FALSE)</f>
        <v>30.875</v>
      </c>
      <c r="C446" s="20" t="str">
        <v>Obesity</v>
      </c>
      <c r="D446" s="20">
        <v>10.97</v>
      </c>
      <c r="E446" s="20" t="str">
        <v>Diabetes</v>
      </c>
      <c r="F446" s="20" t="str">
        <v>Yes</v>
      </c>
      <c r="G446" s="20" t="str">
        <v>No</v>
      </c>
      <c r="H446" s="20" t="str">
        <v>No</v>
      </c>
      <c r="I446" s="20">
        <v>2</v>
      </c>
      <c r="J446" s="20" t="s">
        <v>2379</v>
      </c>
      <c r="K446" s="21" cm="1">
        <f t="array" ref="K446:P446">VLOOKUP(A446,'Hospitalisation Details'!$A$1:K2788,{5,6,8,9,10,11},FALSE)</f>
        <v>25881</v>
      </c>
      <c r="L446" s="21" t="str">
        <v>52Years</v>
      </c>
      <c r="M446" s="22">
        <v>23045.57</v>
      </c>
      <c r="N446" s="20" t="str">
        <v>tier - 2</v>
      </c>
      <c r="O446" s="20" t="str">
        <v>tier - 2</v>
      </c>
      <c r="P446" s="20" t="str">
        <v>R1024</v>
      </c>
      <c r="Q446" s="20" t="str">
        <f>VLOOKUP(A446,'Customer Names'!$A$1:E2780,5,FALSE)</f>
        <v>Lynda</v>
      </c>
    </row>
    <row r="447" spans="1:17" x14ac:dyDescent="0.35">
      <c r="A447" s="20" t="s">
        <v>1925</v>
      </c>
      <c r="B447" s="20" cm="1">
        <f t="array" ref="B447:I447">VLOOKUP(A447,'Medical Examinations'!A446:J2781,{2,3,4,5,6,7,8,9},FALSE)</f>
        <v>27.265000000000001</v>
      </c>
      <c r="C447" s="20" t="str">
        <v>Overweight</v>
      </c>
      <c r="D447" s="20">
        <v>4.25</v>
      </c>
      <c r="E447" s="20" t="str">
        <v>Normal</v>
      </c>
      <c r="F447" s="20" t="str">
        <v>No</v>
      </c>
      <c r="G447" s="20" t="str">
        <v>No</v>
      </c>
      <c r="H447" s="20" t="str">
        <v>Yes</v>
      </c>
      <c r="I447" s="20">
        <v>1</v>
      </c>
      <c r="J447" s="20" t="s">
        <v>2379</v>
      </c>
      <c r="K447" s="21" cm="1">
        <f t="array" ref="K447:P447">VLOOKUP(A447,'Hospitalisation Details'!$A$1:K2789,{5,6,8,9,10,11},FALSE)</f>
        <v>37827</v>
      </c>
      <c r="L447" s="21" t="str">
        <v>19Years</v>
      </c>
      <c r="M447" s="22">
        <v>22493.66</v>
      </c>
      <c r="N447" s="20" t="str">
        <v>tier - 2</v>
      </c>
      <c r="O447" s="20" t="str">
        <v>tier - 1</v>
      </c>
      <c r="P447" s="20" t="str">
        <v>R1012</v>
      </c>
      <c r="Q447" s="20" t="str">
        <f>VLOOKUP(A447,'Customer Names'!$A$1:E2781,5,FALSE)</f>
        <v>Anthony</v>
      </c>
    </row>
    <row r="448" spans="1:17" x14ac:dyDescent="0.35">
      <c r="A448" s="20" t="s">
        <v>1924</v>
      </c>
      <c r="B448" s="20" cm="1">
        <f t="array" ref="B448:I448">VLOOKUP(A448,'Medical Examinations'!A447:J2782,{2,3,4,5,6,7,8,9},FALSE)</f>
        <v>26.7</v>
      </c>
      <c r="C448" s="20" t="str">
        <v>Overweight</v>
      </c>
      <c r="D448" s="20">
        <v>5.23</v>
      </c>
      <c r="E448" s="20" t="str">
        <v>Normal</v>
      </c>
      <c r="F448" s="20" t="str">
        <v>No</v>
      </c>
      <c r="G448" s="20" t="str">
        <v>No</v>
      </c>
      <c r="H448" s="20" t="str">
        <v>Yes</v>
      </c>
      <c r="I448" s="20">
        <v>1</v>
      </c>
      <c r="J448" s="20" t="s">
        <v>2381</v>
      </c>
      <c r="K448" s="21" cm="1">
        <f t="array" ref="K448:P448">VLOOKUP(A448,'Hospitalisation Details'!$A$1:K2790,{5,6,8,9,10,11},FALSE)</f>
        <v>29173</v>
      </c>
      <c r="L448" s="21" t="str">
        <v>43Years</v>
      </c>
      <c r="M448" s="22">
        <v>22478.6</v>
      </c>
      <c r="N448" s="20" t="str">
        <v>tier - 3</v>
      </c>
      <c r="O448" s="20" t="str">
        <v>tier - 2</v>
      </c>
      <c r="P448" s="20" t="str">
        <v>R1011</v>
      </c>
      <c r="Q448" s="20" t="str">
        <f>VLOOKUP(A448,'Customer Names'!$A$1:E2782,5,FALSE)</f>
        <v xml:space="preserve">Linnea C </v>
      </c>
    </row>
    <row r="449" spans="1:17" x14ac:dyDescent="0.35">
      <c r="A449" s="20" t="s">
        <v>1923</v>
      </c>
      <c r="B449" s="20" cm="1">
        <f t="array" ref="B449:I449">VLOOKUP(A449,'Medical Examinations'!A448:J2783,{2,3,4,5,6,7,8,9},FALSE)</f>
        <v>29.925000000000001</v>
      </c>
      <c r="C449" s="20" t="str">
        <v>Obesity</v>
      </c>
      <c r="D449" s="20">
        <v>5.96</v>
      </c>
      <c r="E449" s="20" t="str">
        <v>Prediabetes</v>
      </c>
      <c r="F449" s="20" t="str">
        <v>Yes</v>
      </c>
      <c r="G449" s="20" t="str">
        <v>No</v>
      </c>
      <c r="H449" s="20" t="str">
        <v>Yes</v>
      </c>
      <c r="I449" s="20">
        <v>1</v>
      </c>
      <c r="J449" s="20" t="s">
        <v>2381</v>
      </c>
      <c r="K449" s="21" cm="1">
        <f t="array" ref="K449:P449">VLOOKUP(A449,'Hospitalisation Details'!$A$1:K2791,{5,6,8,9,10,11},FALSE)</f>
        <v>30671</v>
      </c>
      <c r="L449" s="21" t="str">
        <v>39Years</v>
      </c>
      <c r="M449" s="22">
        <v>22462.04</v>
      </c>
      <c r="N449" s="20" t="str">
        <v>tier - 3</v>
      </c>
      <c r="O449" s="20" t="str">
        <v>tier - 1</v>
      </c>
      <c r="P449" s="20" t="str">
        <v>R1019</v>
      </c>
      <c r="Q449" s="20" t="str">
        <f>VLOOKUP(A449,'Customer Names'!$A$1:E2783,5,FALSE)</f>
        <v xml:space="preserve">Massimiliano A </v>
      </c>
    </row>
    <row r="450" spans="1:17" x14ac:dyDescent="0.35">
      <c r="A450" s="20" t="s">
        <v>1922</v>
      </c>
      <c r="B450" s="20" cm="1">
        <f t="array" ref="B450:I450">VLOOKUP(A450,'Medical Examinations'!A449:J2784,{2,3,4,5,6,7,8,9},FALSE)</f>
        <v>19.95</v>
      </c>
      <c r="C450" s="20" t="str">
        <v>Normal Weight</v>
      </c>
      <c r="D450" s="20">
        <v>4.29</v>
      </c>
      <c r="E450" s="20" t="str">
        <v>Normal</v>
      </c>
      <c r="F450" s="20" t="str">
        <v>Yes</v>
      </c>
      <c r="G450" s="20" t="str">
        <v>No</v>
      </c>
      <c r="H450" s="20" t="str">
        <v>No</v>
      </c>
      <c r="I450" s="20">
        <v>2</v>
      </c>
      <c r="J450" s="20" t="s">
        <v>2381</v>
      </c>
      <c r="K450" s="21" cm="1">
        <f t="array" ref="K450:P450">VLOOKUP(A450,'Hospitalisation Details'!$A$1:K2792,{5,6,8,9,10,11},FALSE)</f>
        <v>24337</v>
      </c>
      <c r="L450" s="21" t="str">
        <v>56Years</v>
      </c>
      <c r="M450" s="22">
        <v>22412.65</v>
      </c>
      <c r="N450" s="20" t="str">
        <v>tier - 3</v>
      </c>
      <c r="O450" s="20" t="str">
        <v>tier - 3</v>
      </c>
      <c r="P450" s="20" t="str">
        <v>R1014</v>
      </c>
      <c r="Q450" s="20" t="str">
        <f>VLOOKUP(A450,'Customer Names'!$A$1:E2784,5,FALSE)</f>
        <v xml:space="preserve">James M </v>
      </c>
    </row>
    <row r="451" spans="1:17" x14ac:dyDescent="0.35">
      <c r="A451" s="20" t="s">
        <v>1921</v>
      </c>
      <c r="B451" s="20" cm="1">
        <f t="array" ref="B451:I451">VLOOKUP(A451,'Medical Examinations'!A450:J2785,{2,3,4,5,6,7,8,9},FALSE)</f>
        <v>24.225000000000001</v>
      </c>
      <c r="C451" s="20" t="str">
        <v>Normal Weight</v>
      </c>
      <c r="D451" s="20">
        <v>4.09</v>
      </c>
      <c r="E451" s="20" t="str">
        <v>Normal</v>
      </c>
      <c r="F451" s="20" t="str">
        <v>No</v>
      </c>
      <c r="G451" s="20" t="str">
        <v>No</v>
      </c>
      <c r="H451" s="20" t="str">
        <v>No</v>
      </c>
      <c r="I451" s="20">
        <v>0</v>
      </c>
      <c r="J451" s="20" t="s">
        <v>2379</v>
      </c>
      <c r="K451" s="21" cm="1">
        <f t="array" ref="K451:P451">VLOOKUP(A451,'Hospitalisation Details'!$A$1:K2793,{5,6,8,9,10,11},FALSE)</f>
        <v>36398</v>
      </c>
      <c r="L451" s="21" t="str">
        <v>23Years</v>
      </c>
      <c r="M451" s="22">
        <v>22395.74</v>
      </c>
      <c r="N451" s="20" t="str">
        <v>tier - 3</v>
      </c>
      <c r="O451" s="20" t="str">
        <v>tier - 2</v>
      </c>
      <c r="P451" s="20" t="str">
        <v>R1024</v>
      </c>
      <c r="Q451" s="20" t="str">
        <f>VLOOKUP(A451,'Customer Names'!$A$1:E2785,5,FALSE)</f>
        <v>Lauren</v>
      </c>
    </row>
    <row r="452" spans="1:17" x14ac:dyDescent="0.35">
      <c r="A452" s="20" t="s">
        <v>1920</v>
      </c>
      <c r="B452" s="20" cm="1">
        <f t="array" ref="B452:I452">VLOOKUP(A452,'Medical Examinations'!A451:J2786,{2,3,4,5,6,7,8,9},FALSE)</f>
        <v>28.12</v>
      </c>
      <c r="C452" s="20" t="str">
        <v>Overweight</v>
      </c>
      <c r="D452" s="20">
        <v>4.88</v>
      </c>
      <c r="E452" s="20" t="str">
        <v>Normal</v>
      </c>
      <c r="F452" s="20" t="str">
        <v>No</v>
      </c>
      <c r="G452" s="20" t="str">
        <v>No</v>
      </c>
      <c r="H452" s="20" t="str">
        <v>No</v>
      </c>
      <c r="I452" s="20">
        <v>0</v>
      </c>
      <c r="J452" s="20" t="s">
        <v>2381</v>
      </c>
      <c r="K452" s="21" cm="1">
        <f t="array" ref="K452:P452">VLOOKUP(A452,'Hospitalisation Details'!$A$1:K2794,{5,6,8,9,10,11},FALSE)</f>
        <v>30312</v>
      </c>
      <c r="L452" s="21" t="str">
        <v>40Years</v>
      </c>
      <c r="M452" s="22">
        <v>22331.57</v>
      </c>
      <c r="N452" s="20" t="str">
        <v>tier - 2</v>
      </c>
      <c r="O452" s="20" t="str">
        <v>tier - 3</v>
      </c>
      <c r="P452" s="20" t="str">
        <v>R1024</v>
      </c>
      <c r="Q452" s="20" t="str">
        <f>VLOOKUP(A452,'Customer Names'!$A$1:E2786,5,FALSE)</f>
        <v xml:space="preserve">Michele V </v>
      </c>
    </row>
    <row r="453" spans="1:17" x14ac:dyDescent="0.35">
      <c r="A453" s="20" t="s">
        <v>1919</v>
      </c>
      <c r="B453" s="20" cm="1">
        <f t="array" ref="B453:I453">VLOOKUP(A453,'Medical Examinations'!A452:J2787,{2,3,4,5,6,7,8,9},FALSE)</f>
        <v>23.21</v>
      </c>
      <c r="C453" s="20" t="str">
        <v>Normal Weight</v>
      </c>
      <c r="D453" s="20">
        <v>6.76</v>
      </c>
      <c r="E453" s="20" t="str">
        <v>Diabetes</v>
      </c>
      <c r="F453" s="20" t="str">
        <v>No</v>
      </c>
      <c r="G453" s="20" t="str">
        <v>No</v>
      </c>
      <c r="H453" s="20" t="str">
        <v>No</v>
      </c>
      <c r="I453" s="20">
        <v>0</v>
      </c>
      <c r="J453" s="20" t="s">
        <v>2381</v>
      </c>
      <c r="K453" s="21" cm="1">
        <f t="array" ref="K453:P453">VLOOKUP(A453,'Hospitalisation Details'!$A$1:K2795,{5,6,8,9,10,11},FALSE)</f>
        <v>26100</v>
      </c>
      <c r="L453" s="21" t="str">
        <v>51Years</v>
      </c>
      <c r="M453" s="22">
        <v>22218.11</v>
      </c>
      <c r="N453" s="20" t="str">
        <v>tier - 2</v>
      </c>
      <c r="O453" s="20" t="str">
        <v>tier - 3</v>
      </c>
      <c r="P453" s="20" t="str">
        <v>R1013</v>
      </c>
      <c r="Q453" s="20" t="str">
        <f>VLOOKUP(A453,'Customer Names'!$A$1:E2787,5,FALSE)</f>
        <v>Xiao</v>
      </c>
    </row>
    <row r="454" spans="1:17" x14ac:dyDescent="0.35">
      <c r="A454" s="20" t="s">
        <v>1918</v>
      </c>
      <c r="B454" s="20" cm="1">
        <f t="array" ref="B454:I454">VLOOKUP(A454,'Medical Examinations'!A453:J2788,{2,3,4,5,6,7,8,9},FALSE)</f>
        <v>23.98</v>
      </c>
      <c r="C454" s="20" t="str">
        <v>Normal Weight</v>
      </c>
      <c r="D454" s="20">
        <v>10.67</v>
      </c>
      <c r="E454" s="20" t="str">
        <v>Diabetes</v>
      </c>
      <c r="F454" s="20" t="str">
        <v>No</v>
      </c>
      <c r="G454" s="20" t="str">
        <v>No</v>
      </c>
      <c r="H454" s="20" t="str">
        <v>No</v>
      </c>
      <c r="I454" s="20">
        <v>0</v>
      </c>
      <c r="J454" s="20" t="s">
        <v>2379</v>
      </c>
      <c r="K454" s="21" cm="1">
        <f t="array" ref="K454:P454">VLOOKUP(A454,'Hospitalisation Details'!$A$1:K2796,{5,6,8,9,10,11},FALSE)</f>
        <v>23978</v>
      </c>
      <c r="L454" s="21" t="str">
        <v>57Years</v>
      </c>
      <c r="M454" s="22">
        <v>22192.44</v>
      </c>
      <c r="N454" s="20" t="str">
        <v>tier - 3</v>
      </c>
      <c r="O454" s="20" t="str">
        <v>tier - 1</v>
      </c>
      <c r="P454" s="20" t="str">
        <v>R1013</v>
      </c>
      <c r="Q454" s="20" t="str">
        <f>VLOOKUP(A454,'Customer Names'!$A$1:E2788,5,FALSE)</f>
        <v>Harper L</v>
      </c>
    </row>
    <row r="455" spans="1:17" x14ac:dyDescent="0.35">
      <c r="A455" s="20" t="s">
        <v>1917</v>
      </c>
      <c r="B455" s="20" cm="1">
        <f t="array" ref="B455:I455">VLOOKUP(A455,'Medical Examinations'!A454:J2789,{2,3,4,5,6,7,8,9},FALSE)</f>
        <v>30</v>
      </c>
      <c r="C455" s="20" t="str">
        <v>Obesity</v>
      </c>
      <c r="D455" s="20">
        <v>6.21</v>
      </c>
      <c r="E455" s="20" t="str">
        <v>Prediabetes</v>
      </c>
      <c r="F455" s="20" t="str">
        <v>No</v>
      </c>
      <c r="G455" s="20" t="str">
        <v>No</v>
      </c>
      <c r="H455" s="20" t="str">
        <v>No</v>
      </c>
      <c r="I455" s="20">
        <v>0</v>
      </c>
      <c r="J455" s="20" t="s">
        <v>2381</v>
      </c>
      <c r="K455" s="21" cm="1">
        <f t="array" ref="K455:P455">VLOOKUP(A455,'Hospitalisation Details'!$A$1:K2797,{5,6,8,9,10,11},FALSE)</f>
        <v>29476</v>
      </c>
      <c r="L455" s="21" t="str">
        <v>42Years</v>
      </c>
      <c r="M455" s="22">
        <v>22144.03</v>
      </c>
      <c r="N455" s="20" t="str">
        <v>tier - 2</v>
      </c>
      <c r="O455" s="20" t="str">
        <v>tier - 2</v>
      </c>
      <c r="P455" s="20" t="str">
        <v>R1011</v>
      </c>
      <c r="Q455" s="20" t="str">
        <f>VLOOKUP(A455,'Customer Names'!$A$1:E2789,5,FALSE)</f>
        <v>Nick</v>
      </c>
    </row>
    <row r="456" spans="1:17" x14ac:dyDescent="0.35">
      <c r="A456" s="20" t="s">
        <v>1916</v>
      </c>
      <c r="B456" s="20" cm="1">
        <f t="array" ref="B456:I456">VLOOKUP(A456,'Medical Examinations'!A455:J2790,{2,3,4,5,6,7,8,9},FALSE)</f>
        <v>17.350000000000001</v>
      </c>
      <c r="C456" s="20" t="str">
        <v>Underweight</v>
      </c>
      <c r="D456" s="20">
        <v>5.03</v>
      </c>
      <c r="E456" s="20" t="str">
        <v>Normal</v>
      </c>
      <c r="F456" s="20" t="str">
        <v>Yes</v>
      </c>
      <c r="G456" s="20" t="str">
        <v>No</v>
      </c>
      <c r="H456" s="20" t="str">
        <v>No</v>
      </c>
      <c r="I456" s="20">
        <v>0</v>
      </c>
      <c r="J456" s="20" t="s">
        <v>2381</v>
      </c>
      <c r="K456" s="21" cm="1">
        <f t="array" ref="K456:P456">VLOOKUP(A456,'Hospitalisation Details'!$A$1:K2798,{5,6,8,9,10,11},FALSE)</f>
        <v>37131</v>
      </c>
      <c r="L456" s="21" t="str">
        <v>21Years</v>
      </c>
      <c r="M456" s="22">
        <v>22097.62</v>
      </c>
      <c r="N456" s="20" t="str">
        <v>tier - 3</v>
      </c>
      <c r="O456" s="20" t="str">
        <v>tier - 1</v>
      </c>
      <c r="P456" s="20" t="str">
        <v>R1011</v>
      </c>
      <c r="Q456" s="20" t="str">
        <f>VLOOKUP(A456,'Customer Names'!$A$1:E2790,5,FALSE)</f>
        <v>Scott</v>
      </c>
    </row>
    <row r="457" spans="1:17" x14ac:dyDescent="0.35">
      <c r="A457" s="20" t="s">
        <v>1915</v>
      </c>
      <c r="B457" s="20" cm="1">
        <f t="array" ref="B457:I457">VLOOKUP(A457,'Medical Examinations'!A456:J2791,{2,3,4,5,6,7,8,9},FALSE)</f>
        <v>22.704999999999998</v>
      </c>
      <c r="C457" s="20" t="str">
        <v>Normal Weight</v>
      </c>
      <c r="D457" s="20">
        <v>5.27</v>
      </c>
      <c r="E457" s="20" t="str">
        <v>Normal</v>
      </c>
      <c r="F457" s="20" t="str">
        <v>No</v>
      </c>
      <c r="G457" s="20" t="str">
        <v>No</v>
      </c>
      <c r="H457" s="20" t="str">
        <v>No</v>
      </c>
      <c r="I457" s="20">
        <v>0</v>
      </c>
      <c r="J457" s="20" t="s">
        <v>2379</v>
      </c>
      <c r="K457" s="21" cm="1">
        <f t="array" ref="K457:P457">VLOOKUP(A457,'Hospitalisation Details'!$A$1:K2799,{5,6,8,9,10,11},FALSE)</f>
        <v>32795</v>
      </c>
      <c r="L457" s="21" t="str">
        <v>33Years</v>
      </c>
      <c r="M457" s="22">
        <v>21984.47</v>
      </c>
      <c r="N457" s="20" t="str">
        <v>tier - 3</v>
      </c>
      <c r="O457" s="20" t="str">
        <v>tier - 1</v>
      </c>
      <c r="P457" s="20" t="str">
        <v>R1012</v>
      </c>
      <c r="Q457" s="20" t="str">
        <f>VLOOKUP(A457,'Customer Names'!$A$1:E2791,5,FALSE)</f>
        <v>Wilson</v>
      </c>
    </row>
    <row r="458" spans="1:17" x14ac:dyDescent="0.35">
      <c r="A458" s="20" t="s">
        <v>1914</v>
      </c>
      <c r="B458" s="20" cm="1">
        <f t="array" ref="B458:I458">VLOOKUP(A458,'Medical Examinations'!A457:J2792,{2,3,4,5,6,7,8,9},FALSE)</f>
        <v>25.41</v>
      </c>
      <c r="C458" s="20" t="str">
        <v>Overweight</v>
      </c>
      <c r="D458" s="20">
        <v>10.53</v>
      </c>
      <c r="E458" s="20" t="str">
        <v>Diabetes</v>
      </c>
      <c r="F458" s="20" t="str">
        <v>Yes</v>
      </c>
      <c r="G458" s="20" t="str">
        <v>No</v>
      </c>
      <c r="H458" s="20" t="str">
        <v>No</v>
      </c>
      <c r="I458" s="20">
        <v>1</v>
      </c>
      <c r="J458" s="20" t="s">
        <v>2381</v>
      </c>
      <c r="K458" s="21" cm="1">
        <f t="array" ref="K458:P458">VLOOKUP(A458,'Hospitalisation Details'!$A$1:K2800,{5,6,8,9,10,11},FALSE)</f>
        <v>27747</v>
      </c>
      <c r="L458" s="21" t="str">
        <v>47Years</v>
      </c>
      <c r="M458" s="22">
        <v>21978.68</v>
      </c>
      <c r="N458" s="20" t="str">
        <v>tier - 3</v>
      </c>
      <c r="O458" s="20" t="str">
        <v>tier - 3</v>
      </c>
      <c r="P458" s="20" t="str">
        <v>R1013</v>
      </c>
      <c r="Q458" s="20" t="str">
        <f>VLOOKUP(A458,'Customer Names'!$A$1:E2792,5,FALSE)</f>
        <v>Lee</v>
      </c>
    </row>
    <row r="459" spans="1:17" x14ac:dyDescent="0.35">
      <c r="A459" s="20" t="s">
        <v>1913</v>
      </c>
      <c r="B459" s="20" cm="1">
        <f t="array" ref="B459:I459">VLOOKUP(A459,'Medical Examinations'!A458:J2793,{2,3,4,5,6,7,8,9},FALSE)</f>
        <v>18.23</v>
      </c>
      <c r="C459" s="20" t="str">
        <v>Underweight</v>
      </c>
      <c r="D459" s="20">
        <v>5.78</v>
      </c>
      <c r="E459" s="20" t="str">
        <v>Prediabetes</v>
      </c>
      <c r="F459" s="20" t="str">
        <v>No</v>
      </c>
      <c r="G459" s="20" t="str">
        <v>No</v>
      </c>
      <c r="H459" s="20" t="str">
        <v>Yes</v>
      </c>
      <c r="I459" s="20">
        <v>1</v>
      </c>
      <c r="J459" s="20" t="s">
        <v>2381</v>
      </c>
      <c r="K459" s="21" cm="1">
        <f t="array" ref="K459:P459">VLOOKUP(A459,'Hospitalisation Details'!$A$1:K2801,{5,6,8,9,10,11},FALSE)</f>
        <v>37892</v>
      </c>
      <c r="L459" s="21" t="str">
        <v>19Years</v>
      </c>
      <c r="M459" s="22">
        <v>21882.400000000001</v>
      </c>
      <c r="N459" s="20" t="str">
        <v>tier - 2</v>
      </c>
      <c r="O459" s="20" t="str">
        <v>tier - 1</v>
      </c>
      <c r="P459" s="20" t="str">
        <v>R1011</v>
      </c>
      <c r="Q459" s="20" t="str">
        <f>VLOOKUP(A459,'Customer Names'!$A$1:E2793,5,FALSE)</f>
        <v>Shizhong</v>
      </c>
    </row>
    <row r="460" spans="1:17" x14ac:dyDescent="0.35">
      <c r="A460" s="20" t="s">
        <v>1912</v>
      </c>
      <c r="B460" s="20" cm="1">
        <f t="array" ref="B460:I460">VLOOKUP(A460,'Medical Examinations'!A459:J2794,{2,3,4,5,6,7,8,9},FALSE)</f>
        <v>24.7</v>
      </c>
      <c r="C460" s="20" t="str">
        <v>Normal Weight</v>
      </c>
      <c r="D460" s="20">
        <v>4.3600000000000003</v>
      </c>
      <c r="E460" s="20" t="str">
        <v>Normal</v>
      </c>
      <c r="F460" s="20" t="str">
        <v>No</v>
      </c>
      <c r="G460" s="20" t="str">
        <v>No</v>
      </c>
      <c r="H460" s="20" t="str">
        <v>Yes</v>
      </c>
      <c r="I460" s="20">
        <v>1</v>
      </c>
      <c r="J460" s="20" t="s">
        <v>2381</v>
      </c>
      <c r="K460" s="21" cm="1">
        <f t="array" ref="K460:P460">VLOOKUP(A460,'Hospitalisation Details'!$A$1:K2802,{5,6,8,9,10,11},FALSE)</f>
        <v>29084</v>
      </c>
      <c r="L460" s="21" t="str">
        <v>43Years</v>
      </c>
      <c r="M460" s="22">
        <v>21880.82</v>
      </c>
      <c r="N460" s="20" t="str">
        <v>tier - 3</v>
      </c>
      <c r="O460" s="20" t="str">
        <v>tier - 1</v>
      </c>
      <c r="P460" s="20" t="str">
        <v>R1012</v>
      </c>
      <c r="Q460" s="20" t="str">
        <f>VLOOKUP(A460,'Customer Names'!$A$1:E2794,5,FALSE)</f>
        <v>Marie-Claire</v>
      </c>
    </row>
    <row r="461" spans="1:17" x14ac:dyDescent="0.35">
      <c r="A461" s="20" t="s">
        <v>1911</v>
      </c>
      <c r="B461" s="20" cm="1">
        <f t="array" ref="B461:I461">VLOOKUP(A461,'Medical Examinations'!A460:J2795,{2,3,4,5,6,7,8,9},FALSE)</f>
        <v>37.4</v>
      </c>
      <c r="C461" s="20" t="str">
        <v>Obesity</v>
      </c>
      <c r="D461" s="20">
        <v>9.7200000000000006</v>
      </c>
      <c r="E461" s="20" t="str">
        <v>Diabetes</v>
      </c>
      <c r="F461" s="20" t="str">
        <v>Yes</v>
      </c>
      <c r="G461" s="20" t="str">
        <v>No</v>
      </c>
      <c r="H461" s="20" t="str">
        <v>Yes</v>
      </c>
      <c r="I461" s="20">
        <v>1</v>
      </c>
      <c r="J461" s="20" t="s">
        <v>2379</v>
      </c>
      <c r="K461" s="21" cm="1">
        <f t="array" ref="K461:P461">VLOOKUP(A461,'Hospitalisation Details'!$A$1:K2803,{5,6,8,9,10,11},FALSE)</f>
        <v>23250</v>
      </c>
      <c r="L461" s="21" t="str">
        <v>59Years</v>
      </c>
      <c r="M461" s="22">
        <v>21797</v>
      </c>
      <c r="N461" s="20" t="str">
        <v>tier - 3</v>
      </c>
      <c r="O461" s="20" t="str">
        <v>tier - 1</v>
      </c>
      <c r="P461" s="20" t="str">
        <v>R1011</v>
      </c>
      <c r="Q461" s="20" t="str">
        <f>VLOOKUP(A461,'Customer Names'!$A$1:E2795,5,FALSE)</f>
        <v xml:space="preserve">Todd J </v>
      </c>
    </row>
    <row r="462" spans="1:17" x14ac:dyDescent="0.35">
      <c r="A462" s="20" t="s">
        <v>1910</v>
      </c>
      <c r="B462" s="20" cm="1">
        <f t="array" ref="B462:I462">VLOOKUP(A462,'Medical Examinations'!A461:J2796,{2,3,4,5,6,7,8,9},FALSE)</f>
        <v>26.885000000000002</v>
      </c>
      <c r="C462" s="20" t="str">
        <v>Overweight</v>
      </c>
      <c r="D462" s="20">
        <v>5.18</v>
      </c>
      <c r="E462" s="20" t="str">
        <v>Normal</v>
      </c>
      <c r="F462" s="20" t="str">
        <v>No</v>
      </c>
      <c r="G462" s="20" t="str">
        <v>No</v>
      </c>
      <c r="H462" s="20" t="str">
        <v>Yes</v>
      </c>
      <c r="I462" s="20">
        <v>1</v>
      </c>
      <c r="J462" s="20" t="s">
        <v>2381</v>
      </c>
      <c r="K462" s="21" cm="1">
        <f t="array" ref="K462:P462">VLOOKUP(A462,'Hospitalisation Details'!$A$1:K2804,{5,6,8,9,10,11},FALSE)</f>
        <v>29126</v>
      </c>
      <c r="L462" s="21" t="str">
        <v>43Years</v>
      </c>
      <c r="M462" s="22">
        <v>21774.32</v>
      </c>
      <c r="N462" s="20" t="str">
        <v>tier - 3</v>
      </c>
      <c r="O462" s="20" t="str">
        <v>tier - 2</v>
      </c>
      <c r="P462" s="20" t="str">
        <v>R1012</v>
      </c>
      <c r="Q462" s="20" t="str">
        <f>VLOOKUP(A462,'Customer Names'!$A$1:E2796,5,FALSE)</f>
        <v>Carolyn</v>
      </c>
    </row>
    <row r="463" spans="1:17" x14ac:dyDescent="0.35">
      <c r="A463" s="20" t="s">
        <v>1909</v>
      </c>
      <c r="B463" s="20" cm="1">
        <f t="array" ref="B463:I463">VLOOKUP(A463,'Medical Examinations'!A462:J2797,{2,3,4,5,6,7,8,9},FALSE)</f>
        <v>25.27</v>
      </c>
      <c r="C463" s="20" t="str">
        <v>Overweight</v>
      </c>
      <c r="D463" s="20">
        <v>5.29</v>
      </c>
      <c r="E463" s="20" t="str">
        <v>Normal</v>
      </c>
      <c r="F463" s="20" t="str">
        <v>No</v>
      </c>
      <c r="G463" s="20" t="str">
        <v>No</v>
      </c>
      <c r="H463" s="20" t="str">
        <v>Yes</v>
      </c>
      <c r="I463" s="20">
        <v>1</v>
      </c>
      <c r="J463" s="20" t="s">
        <v>2381</v>
      </c>
      <c r="K463" s="21" cm="1">
        <f t="array" ref="K463:P463">VLOOKUP(A463,'Hospitalisation Details'!$A$1:K2805,{5,6,8,9,10,11},FALSE)</f>
        <v>29118</v>
      </c>
      <c r="L463" s="21" t="str">
        <v>43Years</v>
      </c>
      <c r="M463" s="22">
        <v>21771.34</v>
      </c>
      <c r="N463" s="20" t="str">
        <v>tier - 3</v>
      </c>
      <c r="O463" s="20" t="str">
        <v>tier - 1</v>
      </c>
      <c r="P463" s="20" t="str">
        <v>R1024</v>
      </c>
      <c r="Q463" s="20" t="str">
        <f>VLOOKUP(A463,'Customer Names'!$A$1:E2797,5,FALSE)</f>
        <v>Lindsey</v>
      </c>
    </row>
    <row r="464" spans="1:17" x14ac:dyDescent="0.35">
      <c r="A464" s="20" t="s">
        <v>1908</v>
      </c>
      <c r="B464" s="20" cm="1">
        <f t="array" ref="B464:I464">VLOOKUP(A464,'Medical Examinations'!A463:J2798,{2,3,4,5,6,7,8,9},FALSE)</f>
        <v>23.655000000000001</v>
      </c>
      <c r="C464" s="20" t="str">
        <v>Normal Weight</v>
      </c>
      <c r="D464" s="20">
        <v>4.8600000000000003</v>
      </c>
      <c r="E464" s="20" t="str">
        <v>Normal</v>
      </c>
      <c r="F464" s="20" t="str">
        <v>Yes</v>
      </c>
      <c r="G464" s="20" t="str">
        <v>No</v>
      </c>
      <c r="H464" s="20" t="str">
        <v>No</v>
      </c>
      <c r="I464" s="20">
        <v>0</v>
      </c>
      <c r="J464" s="20" t="s">
        <v>2381</v>
      </c>
      <c r="K464" s="21" cm="1">
        <f t="array" ref="K464:P464">VLOOKUP(A464,'Hospitalisation Details'!$A$1:K2806,{5,6,8,9,10,11},FALSE)</f>
        <v>27959</v>
      </c>
      <c r="L464" s="21" t="str">
        <v>46Years</v>
      </c>
      <c r="M464" s="22">
        <v>21677.279999999999</v>
      </c>
      <c r="N464" s="20" t="str">
        <v>tier - 3</v>
      </c>
      <c r="O464" s="20" t="str">
        <v>tier - 1</v>
      </c>
      <c r="P464" s="20" t="str">
        <v>R1012</v>
      </c>
      <c r="Q464" s="20" t="str">
        <f>VLOOKUP(A464,'Customer Names'!$A$1:E2798,5,FALSE)</f>
        <v>Marissa D</v>
      </c>
    </row>
    <row r="465" spans="1:17" x14ac:dyDescent="0.35">
      <c r="A465" s="20" t="s">
        <v>1907</v>
      </c>
      <c r="B465" s="20" cm="1">
        <f t="array" ref="B465:I465">VLOOKUP(A465,'Medical Examinations'!A464:J2799,{2,3,4,5,6,7,8,9},FALSE)</f>
        <v>55.05</v>
      </c>
      <c r="C465" s="20" t="str">
        <v>Obesity</v>
      </c>
      <c r="D465" s="20">
        <v>7.66</v>
      </c>
      <c r="E465" s="20" t="str">
        <v>Diabetes</v>
      </c>
      <c r="F465" s="20" t="str">
        <v>No</v>
      </c>
      <c r="G465" s="20" t="str">
        <v>No</v>
      </c>
      <c r="H465" s="20" t="str">
        <v>No</v>
      </c>
      <c r="I465" s="20">
        <v>0</v>
      </c>
      <c r="J465" s="20" t="s">
        <v>2379</v>
      </c>
      <c r="K465" s="21" cm="1">
        <f t="array" ref="K465:P465">VLOOKUP(A465,'Hospitalisation Details'!$A$1:K2807,{5,6,8,9,10,11},FALSE)</f>
        <v>22966</v>
      </c>
      <c r="L465" s="21" t="str">
        <v>60Years</v>
      </c>
      <c r="M465" s="22">
        <v>21661.16</v>
      </c>
      <c r="N465" s="20" t="str">
        <v>tier - 2</v>
      </c>
      <c r="O465" s="20" t="str">
        <v>tier - 2</v>
      </c>
      <c r="P465" s="20" t="str">
        <v>R1012</v>
      </c>
      <c r="Q465" s="20" t="str">
        <f>VLOOKUP(A465,'Customer Names'!$A$1:E2799,5,FALSE)</f>
        <v>Jean Luc</v>
      </c>
    </row>
    <row r="466" spans="1:17" x14ac:dyDescent="0.35">
      <c r="A466" s="20" t="s">
        <v>1906</v>
      </c>
      <c r="B466" s="20" cm="1">
        <f t="array" ref="B466:I466">VLOOKUP(A466,'Medical Examinations'!A465:J2800,{2,3,4,5,6,7,8,9},FALSE)</f>
        <v>24.89</v>
      </c>
      <c r="C466" s="20" t="str">
        <v>Normal Weight</v>
      </c>
      <c r="D466" s="20">
        <v>6.1</v>
      </c>
      <c r="E466" s="20" t="str">
        <v>Prediabetes</v>
      </c>
      <c r="F466" s="20" t="str">
        <v>Yes</v>
      </c>
      <c r="G466" s="20" t="str">
        <v>No</v>
      </c>
      <c r="H466" s="20" t="str">
        <v>Yes</v>
      </c>
      <c r="I466" s="20">
        <v>1</v>
      </c>
      <c r="J466" s="20" t="s">
        <v>2381</v>
      </c>
      <c r="K466" s="21" cm="1">
        <f t="array" ref="K466:P466">VLOOKUP(A466,'Hospitalisation Details'!$A$1:K2808,{5,6,8,9,10,11},FALSE)</f>
        <v>30675</v>
      </c>
      <c r="L466" s="21" t="str">
        <v>39Years</v>
      </c>
      <c r="M466" s="22">
        <v>21659.93</v>
      </c>
      <c r="N466" s="20" t="str">
        <v>tier - 3</v>
      </c>
      <c r="O466" s="20" t="str">
        <v>tier - 3</v>
      </c>
      <c r="P466" s="20" t="str">
        <v>R1024</v>
      </c>
      <c r="Q466" s="20" t="str">
        <f>VLOOKUP(A466,'Customer Names'!$A$1:E2800,5,FALSE)</f>
        <v>Danielle</v>
      </c>
    </row>
    <row r="467" spans="1:17" x14ac:dyDescent="0.35">
      <c r="A467" s="20" t="s">
        <v>1905</v>
      </c>
      <c r="B467" s="20" cm="1">
        <f t="array" ref="B467:I467">VLOOKUP(A467,'Medical Examinations'!A466:J2801,{2,3,4,5,6,7,8,9},FALSE)</f>
        <v>18.715</v>
      </c>
      <c r="C467" s="20" t="str">
        <v>Normal Weight</v>
      </c>
      <c r="D467" s="20">
        <v>4.4400000000000004</v>
      </c>
      <c r="E467" s="20" t="str">
        <v>Normal</v>
      </c>
      <c r="F467" s="20" t="str">
        <v>No</v>
      </c>
      <c r="G467" s="20" t="str">
        <v>No</v>
      </c>
      <c r="H467" s="20" t="str">
        <v>No</v>
      </c>
      <c r="I467" s="20">
        <v>0</v>
      </c>
      <c r="J467" s="20" t="s">
        <v>2379</v>
      </c>
      <c r="K467" s="21" cm="1">
        <f t="array" ref="K467:P467">VLOOKUP(A467,'Hospitalisation Details'!$A$1:K2809,{5,6,8,9,10,11},FALSE)</f>
        <v>36323</v>
      </c>
      <c r="L467" s="21" t="str">
        <v>23Years</v>
      </c>
      <c r="M467" s="22">
        <v>21595.38</v>
      </c>
      <c r="N467" s="20" t="str">
        <v>tier - 2</v>
      </c>
      <c r="O467" s="20" t="str">
        <v>tier - 3</v>
      </c>
      <c r="P467" s="20" t="str">
        <v>R1012</v>
      </c>
      <c r="Q467" s="20" t="str">
        <f>VLOOKUP(A467,'Customer Names'!$A$1:E2801,5,FALSE)</f>
        <v>Jim</v>
      </c>
    </row>
    <row r="468" spans="1:17" x14ac:dyDescent="0.35">
      <c r="A468" s="20" t="s">
        <v>1904</v>
      </c>
      <c r="B468" s="20" cm="1">
        <f t="array" ref="B468:I468">VLOOKUP(A468,'Medical Examinations'!A467:J2802,{2,3,4,5,6,7,8,9},FALSE)</f>
        <v>28.12</v>
      </c>
      <c r="C468" s="20" t="str">
        <v>Overweight</v>
      </c>
      <c r="D468" s="20">
        <v>6.15</v>
      </c>
      <c r="E468" s="20" t="str">
        <v>Prediabetes</v>
      </c>
      <c r="F468" s="20" t="str">
        <v>No</v>
      </c>
      <c r="G468" s="20" t="str">
        <v>No</v>
      </c>
      <c r="H468" s="20" t="str">
        <v>No</v>
      </c>
      <c r="I468" s="20">
        <v>0</v>
      </c>
      <c r="J468" s="20" t="s">
        <v>2381</v>
      </c>
      <c r="K468" s="21" cm="1">
        <f t="array" ref="K468:P468">VLOOKUP(A468,'Hospitalisation Details'!$A$1:K2810,{5,6,8,9,10,11},FALSE)</f>
        <v>33198</v>
      </c>
      <c r="L468" s="21" t="str">
        <v>32Years</v>
      </c>
      <c r="M468" s="22">
        <v>21472.48</v>
      </c>
      <c r="N468" s="20" t="str">
        <v>tier - 2</v>
      </c>
      <c r="O468" s="20" t="str">
        <v>tier - 2</v>
      </c>
      <c r="P468" s="20" t="str">
        <v>R1012</v>
      </c>
      <c r="Q468" s="20" t="str">
        <f>VLOOKUP(A468,'Customer Names'!$A$1:E2802,5,FALSE)</f>
        <v>Matthew T</v>
      </c>
    </row>
    <row r="469" spans="1:17" x14ac:dyDescent="0.35">
      <c r="A469" s="20" t="s">
        <v>1903</v>
      </c>
      <c r="B469" s="20" cm="1">
        <f t="array" ref="B469:I469">VLOOKUP(A469,'Medical Examinations'!A468:J2803,{2,3,4,5,6,7,8,9},FALSE)</f>
        <v>26.6</v>
      </c>
      <c r="C469" s="20" t="str">
        <v>Overweight</v>
      </c>
      <c r="D469" s="20">
        <v>4.53</v>
      </c>
      <c r="E469" s="20" t="str">
        <v>Normal</v>
      </c>
      <c r="F469" s="20" t="str">
        <v>No</v>
      </c>
      <c r="G469" s="20" t="str">
        <v>No</v>
      </c>
      <c r="H469" s="20" t="str">
        <v>No</v>
      </c>
      <c r="I469" s="20">
        <v>0</v>
      </c>
      <c r="J469" s="20" t="s">
        <v>2381</v>
      </c>
      <c r="K469" s="21" cm="1">
        <f t="array" ref="K469:P469">VLOOKUP(A469,'Hospitalisation Details'!$A$1:K2811,{5,6,8,9,10,11},FALSE)</f>
        <v>29468</v>
      </c>
      <c r="L469" s="21" t="str">
        <v>42Years</v>
      </c>
      <c r="M469" s="22">
        <v>21348.71</v>
      </c>
      <c r="N469" s="20" t="str">
        <v>tier - 2</v>
      </c>
      <c r="O469" s="20" t="str">
        <v>tier - 1</v>
      </c>
      <c r="P469" s="20" t="str">
        <v>R1012</v>
      </c>
      <c r="Q469" s="20" t="str">
        <f>VLOOKUP(A469,'Customer Names'!$A$1:E2803,5,FALSE)</f>
        <v xml:space="preserve">Rachel L </v>
      </c>
    </row>
    <row r="470" spans="1:17" x14ac:dyDescent="0.35">
      <c r="A470" s="20" t="s">
        <v>1902</v>
      </c>
      <c r="B470" s="20" cm="1">
        <f t="array" ref="B470:I470">VLOOKUP(A470,'Medical Examinations'!A469:J2804,{2,3,4,5,6,7,8,9},FALSE)</f>
        <v>30.114999999999998</v>
      </c>
      <c r="C470" s="20" t="str">
        <v>Obesity</v>
      </c>
      <c r="D470" s="20">
        <v>5.48</v>
      </c>
      <c r="E470" s="20" t="str">
        <v>Normal</v>
      </c>
      <c r="F470" s="20" t="str">
        <v>No</v>
      </c>
      <c r="G470" s="20" t="str">
        <v>yes</v>
      </c>
      <c r="H470" s="20" t="str">
        <v>No</v>
      </c>
      <c r="I470" s="20">
        <v>1</v>
      </c>
      <c r="J470" s="20" t="s">
        <v>2379</v>
      </c>
      <c r="K470" s="21" cm="1">
        <f t="array" ref="K470:P470">VLOOKUP(A470,'Hospitalisation Details'!$A$1:K2812,{5,6,8,9,10,11},FALSE)</f>
        <v>38203</v>
      </c>
      <c r="L470" s="21" t="str">
        <v>18Years</v>
      </c>
      <c r="M470" s="22">
        <v>21344.85</v>
      </c>
      <c r="N470" s="20" t="str">
        <v>tier - 3</v>
      </c>
      <c r="O470" s="20" t="str">
        <v>tier - 1</v>
      </c>
      <c r="P470" s="20" t="str">
        <v>R1024</v>
      </c>
      <c r="Q470" s="20" t="str">
        <f>VLOOKUP(A470,'Customer Names'!$A$1:E2804,5,FALSE)</f>
        <v>Corina</v>
      </c>
    </row>
    <row r="471" spans="1:17" x14ac:dyDescent="0.35">
      <c r="A471" s="20" t="s">
        <v>1901</v>
      </c>
      <c r="B471" s="20" cm="1">
        <f t="array" ref="B471:I471">VLOOKUP(A471,'Medical Examinations'!A470:J2805,{2,3,4,5,6,7,8,9},FALSE)</f>
        <v>24.605</v>
      </c>
      <c r="C471" s="20" t="str">
        <v>Normal Weight</v>
      </c>
      <c r="D471" s="20">
        <v>5.48</v>
      </c>
      <c r="E471" s="20" t="str">
        <v>Normal</v>
      </c>
      <c r="F471" s="20" t="str">
        <v>No</v>
      </c>
      <c r="G471" s="20" t="str">
        <v>No</v>
      </c>
      <c r="H471" s="20" t="str">
        <v>No</v>
      </c>
      <c r="I471" s="20">
        <v>0</v>
      </c>
      <c r="J471" s="20" t="s">
        <v>2381</v>
      </c>
      <c r="K471" s="21" cm="1">
        <f t="array" ref="K471:P471">VLOOKUP(A471,'Hospitalisation Details'!$A$1:K2813,{5,6,8,9,10,11},FALSE)</f>
        <v>29565</v>
      </c>
      <c r="L471" s="21" t="str">
        <v>42Years</v>
      </c>
      <c r="M471" s="22">
        <v>21259.38</v>
      </c>
      <c r="N471" s="20" t="str">
        <v>tier - 3</v>
      </c>
      <c r="O471" s="20" t="str">
        <v>tier - 3</v>
      </c>
      <c r="P471" s="20" t="str">
        <v>R1019</v>
      </c>
      <c r="Q471" s="20" t="str">
        <f>VLOOKUP(A471,'Customer Names'!$A$1:E2805,5,FALSE)</f>
        <v>Guannan</v>
      </c>
    </row>
    <row r="472" spans="1:17" x14ac:dyDescent="0.35">
      <c r="A472" s="20" t="s">
        <v>1900</v>
      </c>
      <c r="B472" s="20" cm="1">
        <f t="array" ref="B472:I472">VLOOKUP(A472,'Medical Examinations'!A471:J2806,{2,3,4,5,6,7,8,9},FALSE)</f>
        <v>29.6</v>
      </c>
      <c r="C472" s="20" t="str">
        <v>Overweight</v>
      </c>
      <c r="D472" s="20">
        <v>8.1</v>
      </c>
      <c r="E472" s="20" t="str">
        <v>Diabetes</v>
      </c>
      <c r="F472" s="20" t="str">
        <v>No</v>
      </c>
      <c r="G472" s="20" t="str">
        <v>No</v>
      </c>
      <c r="H472" s="20" t="str">
        <v>No</v>
      </c>
      <c r="I472" s="20">
        <v>0</v>
      </c>
      <c r="J472" s="20" t="s">
        <v>2379</v>
      </c>
      <c r="K472" s="21" cm="1">
        <f t="array" ref="K472:P472">VLOOKUP(A472,'Hospitalisation Details'!$A$1:K2814,{5,6,8,9,10,11},FALSE)</f>
        <v>27275</v>
      </c>
      <c r="L472" s="21" t="str">
        <v>48Years</v>
      </c>
      <c r="M472" s="22">
        <v>21232.18</v>
      </c>
      <c r="N472" s="20" t="str">
        <v>tier - 3</v>
      </c>
      <c r="O472" s="20" t="str">
        <v>tier - 2</v>
      </c>
      <c r="P472" s="20" t="str">
        <v>R1011</v>
      </c>
      <c r="Q472" s="20" t="str">
        <f>VLOOKUP(A472,'Customer Names'!$A$1:E2806,5,FALSE)</f>
        <v>Don</v>
      </c>
    </row>
    <row r="473" spans="1:17" x14ac:dyDescent="0.35">
      <c r="A473" s="20" t="s">
        <v>1899</v>
      </c>
      <c r="B473" s="20" cm="1">
        <f t="array" ref="B473:I473">VLOOKUP(A473,'Medical Examinations'!A472:J2807,{2,3,4,5,6,7,8,9},FALSE)</f>
        <v>24.42</v>
      </c>
      <c r="C473" s="20" t="str">
        <v>Normal Weight</v>
      </c>
      <c r="D473" s="20">
        <v>7.16</v>
      </c>
      <c r="E473" s="20" t="str">
        <v>Diabetes</v>
      </c>
      <c r="F473" s="20" t="str">
        <v>No</v>
      </c>
      <c r="G473" s="20" t="str">
        <v>No</v>
      </c>
      <c r="H473" s="20" t="str">
        <v>No</v>
      </c>
      <c r="I473" s="20">
        <v>0</v>
      </c>
      <c r="J473" s="20" t="s">
        <v>2381</v>
      </c>
      <c r="K473" s="21" cm="1">
        <f t="array" ref="K473:P473">VLOOKUP(A473,'Hospitalisation Details'!$A$1:K2815,{5,6,8,9,10,11},FALSE)</f>
        <v>27316</v>
      </c>
      <c r="L473" s="21" t="str">
        <v>48Years</v>
      </c>
      <c r="M473" s="22">
        <v>21223.68</v>
      </c>
      <c r="N473" s="20" t="str">
        <v>tier - 3</v>
      </c>
      <c r="O473" s="20" t="str">
        <v>tier - 2</v>
      </c>
      <c r="P473" s="20" t="str">
        <v>R1013</v>
      </c>
      <c r="Q473" s="20" t="str">
        <f>VLOOKUP(A473,'Customer Names'!$A$1:E2807,5,FALSE)</f>
        <v>Chris</v>
      </c>
    </row>
    <row r="474" spans="1:17" x14ac:dyDescent="0.35">
      <c r="A474" s="20" t="s">
        <v>1898</v>
      </c>
      <c r="B474" s="20" cm="1">
        <f t="array" ref="B474:I474">VLOOKUP(A474,'Medical Examinations'!A473:J2808,{2,3,4,5,6,7,8,9},FALSE)</f>
        <v>20.9</v>
      </c>
      <c r="C474" s="20" t="str">
        <v>Normal Weight</v>
      </c>
      <c r="D474" s="20">
        <v>4.55</v>
      </c>
      <c r="E474" s="20" t="str">
        <v>Normal</v>
      </c>
      <c r="F474" s="20" t="str">
        <v>Yes</v>
      </c>
      <c r="G474" s="20" t="str">
        <v>No</v>
      </c>
      <c r="H474" s="20" t="str">
        <v>Yes</v>
      </c>
      <c r="I474" s="20">
        <v>1</v>
      </c>
      <c r="J474" s="20" t="s">
        <v>2381</v>
      </c>
      <c r="K474" s="21" cm="1">
        <f t="array" ref="K474:P474">VLOOKUP(A474,'Hospitalisation Details'!$A$1:K2816,{5,6,8,9,10,11},FALSE)</f>
        <v>25441</v>
      </c>
      <c r="L474" s="21" t="str">
        <v>53Years</v>
      </c>
      <c r="M474" s="22">
        <v>21195.82</v>
      </c>
      <c r="N474" s="20" t="str">
        <v>tier - 3</v>
      </c>
      <c r="O474" s="20" t="str">
        <v>tier - 1</v>
      </c>
      <c r="P474" s="20" t="str">
        <v>R1013</v>
      </c>
      <c r="Q474" s="20" t="str">
        <f>VLOOKUP(A474,'Customer Names'!$A$1:E2808,5,FALSE)</f>
        <v xml:space="preserve">Gavin V </v>
      </c>
    </row>
    <row r="475" spans="1:17" x14ac:dyDescent="0.35">
      <c r="A475" s="20" t="s">
        <v>1897</v>
      </c>
      <c r="B475" s="20" cm="1">
        <f t="array" ref="B475:I475">VLOOKUP(A475,'Medical Examinations'!A474:J2809,{2,3,4,5,6,7,8,9},FALSE)</f>
        <v>22.895</v>
      </c>
      <c r="C475" s="20" t="str">
        <v>Normal Weight</v>
      </c>
      <c r="D475" s="20">
        <v>6.03</v>
      </c>
      <c r="E475" s="20" t="str">
        <v>Prediabetes</v>
      </c>
      <c r="F475" s="20" t="str">
        <v>No</v>
      </c>
      <c r="G475" s="20" t="str">
        <v>No</v>
      </c>
      <c r="H475" s="20" t="str">
        <v>No</v>
      </c>
      <c r="I475" s="20">
        <v>0</v>
      </c>
      <c r="J475" s="20" t="s">
        <v>2381</v>
      </c>
      <c r="K475" s="21" cm="1">
        <f t="array" ref="K475:P475">VLOOKUP(A475,'Hospitalisation Details'!$A$1:K2817,{5,6,8,9,10,11},FALSE)</f>
        <v>28452</v>
      </c>
      <c r="L475" s="21" t="str">
        <v>45Years</v>
      </c>
      <c r="M475" s="22">
        <v>21098.55</v>
      </c>
      <c r="N475" s="20" t="str">
        <v>tier - 3</v>
      </c>
      <c r="O475" s="20" t="str">
        <v>tier - 3</v>
      </c>
      <c r="P475" s="20" t="str">
        <v>R1012</v>
      </c>
      <c r="Q475" s="20" t="str">
        <f>VLOOKUP(A475,'Customer Names'!$A$1:E2809,5,FALSE)</f>
        <v>David</v>
      </c>
    </row>
    <row r="476" spans="1:17" x14ac:dyDescent="0.35">
      <c r="A476" s="20" t="s">
        <v>1896</v>
      </c>
      <c r="B476" s="20" cm="1">
        <f t="array" ref="B476:I476">VLOOKUP(A476,'Medical Examinations'!A475:J2810,{2,3,4,5,6,7,8,9},FALSE)</f>
        <v>28.3</v>
      </c>
      <c r="C476" s="20" t="str">
        <v>Overweight</v>
      </c>
      <c r="D476" s="20">
        <v>5.47</v>
      </c>
      <c r="E476" s="20" t="str">
        <v>Normal</v>
      </c>
      <c r="F476" s="20" t="str">
        <v>Yes</v>
      </c>
      <c r="G476" s="20" t="str">
        <v>No</v>
      </c>
      <c r="H476" s="20" t="str">
        <v>Yes</v>
      </c>
      <c r="I476" s="20">
        <v>1</v>
      </c>
      <c r="J476" s="20" t="s">
        <v>2381</v>
      </c>
      <c r="K476" s="21" cm="1">
        <f t="array" ref="K476:P476">VLOOKUP(A476,'Hospitalisation Details'!$A$1:K2818,{5,6,8,9,10,11},FALSE)</f>
        <v>30499</v>
      </c>
      <c r="L476" s="21" t="str">
        <v>39Years</v>
      </c>
      <c r="M476" s="22">
        <v>21082.16</v>
      </c>
      <c r="N476" s="20" t="str">
        <v>tier - 3</v>
      </c>
      <c r="O476" s="20" t="str">
        <v>tier - 2</v>
      </c>
      <c r="P476" s="20" t="str">
        <v>R1011</v>
      </c>
      <c r="Q476" s="20" t="str">
        <f>VLOOKUP(A476,'Customer Names'!$A$1:E2810,5,FALSE)</f>
        <v>Jatin</v>
      </c>
    </row>
    <row r="477" spans="1:17" x14ac:dyDescent="0.35">
      <c r="A477" s="20" t="s">
        <v>1894</v>
      </c>
      <c r="B477" s="20" cm="1">
        <f t="array" ref="B477:I477">VLOOKUP(A477,'Medical Examinations'!A476:J2811,{2,3,4,5,6,7,8,9},FALSE)</f>
        <v>54.3</v>
      </c>
      <c r="C477" s="20" t="str">
        <v>Obesity</v>
      </c>
      <c r="D477" s="20">
        <v>4.1500000000000004</v>
      </c>
      <c r="E477" s="20" t="str">
        <v>Normal</v>
      </c>
      <c r="F477" s="20" t="str">
        <v>Yes</v>
      </c>
      <c r="G477" s="20" t="str">
        <v>No</v>
      </c>
      <c r="H477" s="20" t="str">
        <v>No</v>
      </c>
      <c r="I477" s="20">
        <v>1</v>
      </c>
      <c r="J477" s="20" t="s">
        <v>2379</v>
      </c>
      <c r="K477" s="21" cm="1">
        <f t="array" ref="K477:P477">VLOOKUP(A477,'Hospitalisation Details'!$A$1:K2819,{5,6,8,9,10,11},FALSE)</f>
        <v>23700</v>
      </c>
      <c r="L477" s="21" t="str">
        <v>58Years</v>
      </c>
      <c r="M477" s="22">
        <v>20893.060000000001</v>
      </c>
      <c r="N477" s="20" t="str">
        <v>tier - 2</v>
      </c>
      <c r="O477" s="20" t="str">
        <v>tier - 3</v>
      </c>
      <c r="P477" s="20" t="str">
        <v>R1012</v>
      </c>
      <c r="Q477" s="20" t="str">
        <f>VLOOKUP(A477,'Customer Names'!$A$1:E2811,5,FALSE)</f>
        <v>J P  II</v>
      </c>
    </row>
    <row r="478" spans="1:17" x14ac:dyDescent="0.35">
      <c r="A478" s="20" t="s">
        <v>1893</v>
      </c>
      <c r="B478" s="20" cm="1">
        <f t="array" ref="B478:I478">VLOOKUP(A478,'Medical Examinations'!A477:J2812,{2,3,4,5,6,7,8,9},FALSE)</f>
        <v>33.344999999999999</v>
      </c>
      <c r="C478" s="20" t="str">
        <v>Obesity</v>
      </c>
      <c r="D478" s="20">
        <v>11.32</v>
      </c>
      <c r="E478" s="20" t="str">
        <v>Diabetes</v>
      </c>
      <c r="F478" s="20" t="str">
        <v>Yes</v>
      </c>
      <c r="G478" s="20" t="str">
        <v>No</v>
      </c>
      <c r="H478" s="20" t="str">
        <v>No</v>
      </c>
      <c r="I478" s="20">
        <v>1</v>
      </c>
      <c r="J478" s="20" t="s">
        <v>2379</v>
      </c>
      <c r="K478" s="21" cm="1">
        <f t="array" ref="K478:P478">VLOOKUP(A478,'Hospitalisation Details'!$A$1:K2820,{5,6,8,9,10,11},FALSE)</f>
        <v>27736</v>
      </c>
      <c r="L478" s="21" t="str">
        <v>47Years</v>
      </c>
      <c r="M478" s="22">
        <v>20878.78</v>
      </c>
      <c r="N478" s="20" t="str">
        <v>tier - 2</v>
      </c>
      <c r="O478" s="20" t="str">
        <v>tier - 1</v>
      </c>
      <c r="P478" s="20" t="str">
        <v>R1024</v>
      </c>
      <c r="Q478" s="20" t="str">
        <f>VLOOKUP(A478,'Customer Names'!$A$1:E2812,5,FALSE)</f>
        <v xml:space="preserve">Angela M </v>
      </c>
    </row>
    <row r="479" spans="1:17" x14ac:dyDescent="0.35">
      <c r="A479" s="20" t="s">
        <v>1892</v>
      </c>
      <c r="B479" s="20" cm="1">
        <f t="array" ref="B479:I479">VLOOKUP(A479,'Medical Examinations'!A478:J2813,{2,3,4,5,6,7,8,9},FALSE)</f>
        <v>33</v>
      </c>
      <c r="C479" s="20" t="str">
        <v>Obesity</v>
      </c>
      <c r="D479" s="20">
        <v>9.51</v>
      </c>
      <c r="E479" s="20" t="str">
        <v>Diabetes</v>
      </c>
      <c r="F479" s="20" t="str">
        <v>Yes</v>
      </c>
      <c r="G479" s="20" t="str">
        <v>No</v>
      </c>
      <c r="H479" s="20" t="str">
        <v>No</v>
      </c>
      <c r="I479" s="20">
        <v>0</v>
      </c>
      <c r="J479" s="20" t="s">
        <v>2379</v>
      </c>
      <c r="K479" s="21" cm="1">
        <f t="array" ref="K479:P479">VLOOKUP(A479,'Hospitalisation Details'!$A$1:K2821,{5,6,8,9,10,11},FALSE)</f>
        <v>24723</v>
      </c>
      <c r="L479" s="21" t="str">
        <v>55Years</v>
      </c>
      <c r="M479" s="22">
        <v>20781.490000000002</v>
      </c>
      <c r="N479" s="20" t="str">
        <v>tier - 2</v>
      </c>
      <c r="O479" s="20" t="str">
        <v>tier - 3</v>
      </c>
      <c r="P479" s="20" t="str">
        <v>R1013</v>
      </c>
      <c r="Q479" s="20" t="str">
        <f>VLOOKUP(A479,'Customer Names'!$A$1:E2813,5,FALSE)</f>
        <v xml:space="preserve">Blake K </v>
      </c>
    </row>
    <row r="480" spans="1:17" x14ac:dyDescent="0.35">
      <c r="A480" s="20" t="s">
        <v>1891</v>
      </c>
      <c r="B480" s="20" cm="1">
        <f t="array" ref="B480:I480">VLOOKUP(A480,'Medical Examinations'!A479:J2814,{2,3,4,5,6,7,8,9},FALSE)</f>
        <v>28.024999999999999</v>
      </c>
      <c r="C480" s="20" t="str">
        <v>Overweight</v>
      </c>
      <c r="D480" s="20">
        <v>7.67</v>
      </c>
      <c r="E480" s="20" t="str">
        <v>Diabetes</v>
      </c>
      <c r="F480" s="20" t="str">
        <v>Yes</v>
      </c>
      <c r="G480" s="20" t="str">
        <v>No</v>
      </c>
      <c r="H480" s="20" t="str">
        <v>No</v>
      </c>
      <c r="I480" s="20">
        <v>1</v>
      </c>
      <c r="J480" s="20" t="s">
        <v>2381</v>
      </c>
      <c r="K480" s="21" cm="1">
        <f t="array" ref="K480:P480">VLOOKUP(A480,'Hospitalisation Details'!$A$1:K2822,{5,6,8,9,10,11},FALSE)</f>
        <v>31628</v>
      </c>
      <c r="L480" s="21" t="str">
        <v>36Years</v>
      </c>
      <c r="M480" s="22">
        <v>20773.63</v>
      </c>
      <c r="N480" s="20" t="str">
        <v>tier - 2</v>
      </c>
      <c r="O480" s="20" t="str">
        <v>tier - 3</v>
      </c>
      <c r="P480" s="20" t="str">
        <v>R1017</v>
      </c>
      <c r="Q480" s="20" t="str">
        <f>VLOOKUP(A480,'Customer Names'!$A$1:E2814,5,FALSE)</f>
        <v xml:space="preserve">Brian T </v>
      </c>
    </row>
    <row r="481" spans="1:17" x14ac:dyDescent="0.35">
      <c r="A481" s="20" t="s">
        <v>1890</v>
      </c>
      <c r="B481" s="20" cm="1">
        <f t="array" ref="B481:I481">VLOOKUP(A481,'Medical Examinations'!A480:J2815,{2,3,4,5,6,7,8,9},FALSE)</f>
        <v>28.69</v>
      </c>
      <c r="C481" s="20" t="str">
        <v>Overweight</v>
      </c>
      <c r="D481" s="20">
        <v>6.23</v>
      </c>
      <c r="E481" s="20" t="str">
        <v>Prediabetes</v>
      </c>
      <c r="F481" s="20" t="str">
        <v>No</v>
      </c>
      <c r="G481" s="20" t="str">
        <v>No</v>
      </c>
      <c r="H481" s="20" t="str">
        <v>No</v>
      </c>
      <c r="I481" s="20">
        <v>1</v>
      </c>
      <c r="J481" s="20" t="s">
        <v>2381</v>
      </c>
      <c r="K481" s="21" cm="1">
        <f t="array" ref="K481:P481">VLOOKUP(A481,'Hospitalisation Details'!$A$1:K2823,{5,6,8,9,10,11},FALSE)</f>
        <v>33861</v>
      </c>
      <c r="L481" s="21" t="str">
        <v>30Years</v>
      </c>
      <c r="M481" s="22">
        <v>20745.990000000002</v>
      </c>
      <c r="N481" s="20" t="str">
        <v>tier - 3</v>
      </c>
      <c r="O481" s="20" t="str">
        <v>tier - 1</v>
      </c>
      <c r="P481" s="20" t="str">
        <v>R1012</v>
      </c>
      <c r="Q481" s="20" t="str">
        <f>VLOOKUP(A481,'Customer Names'!$A$1:E2815,5,FALSE)</f>
        <v>Damon</v>
      </c>
    </row>
    <row r="482" spans="1:17" x14ac:dyDescent="0.35">
      <c r="A482" s="20" t="s">
        <v>1889</v>
      </c>
      <c r="B482" s="20" cm="1">
        <f t="array" ref="B482:I482">VLOOKUP(A482,'Medical Examinations'!A481:J2816,{2,3,4,5,6,7,8,9},FALSE)</f>
        <v>40.28</v>
      </c>
      <c r="C482" s="20" t="str">
        <v>Obesity</v>
      </c>
      <c r="D482" s="20">
        <v>8.9</v>
      </c>
      <c r="E482" s="20" t="str">
        <v>Diabetes</v>
      </c>
      <c r="F482" s="20" t="str">
        <v>No</v>
      </c>
      <c r="G482" s="20" t="str">
        <v>No</v>
      </c>
      <c r="H482" s="20" t="str">
        <v>No</v>
      </c>
      <c r="I482" s="20">
        <v>0</v>
      </c>
      <c r="J482" s="20" t="s">
        <v>2379</v>
      </c>
      <c r="K482" s="21" cm="1">
        <f t="array" ref="K482:P482">VLOOKUP(A482,'Hospitalisation Details'!$A$1:K2824,{5,6,8,9,10,11},FALSE)</f>
        <v>23955</v>
      </c>
      <c r="L482" s="21" t="str">
        <v>57Years</v>
      </c>
      <c r="M482" s="22">
        <v>20709.02</v>
      </c>
      <c r="N482" s="20" t="str">
        <v>tier - 3</v>
      </c>
      <c r="O482" s="20" t="str">
        <v>tier - 2</v>
      </c>
      <c r="P482" s="20" t="str">
        <v>R1019</v>
      </c>
      <c r="Q482" s="20" t="str">
        <f>VLOOKUP(A482,'Customer Names'!$A$1:E2816,5,FALSE)</f>
        <v>Jeffrey</v>
      </c>
    </row>
    <row r="483" spans="1:17" x14ac:dyDescent="0.35">
      <c r="A483" s="20" t="s">
        <v>1888</v>
      </c>
      <c r="B483" s="20" cm="1">
        <f t="array" ref="B483:I483">VLOOKUP(A483,'Medical Examinations'!A482:J2817,{2,3,4,5,6,7,8,9},FALSE)</f>
        <v>37.299999999999997</v>
      </c>
      <c r="C483" s="20" t="str">
        <v>Obesity</v>
      </c>
      <c r="D483" s="20">
        <v>7.79</v>
      </c>
      <c r="E483" s="20" t="str">
        <v>Diabetes</v>
      </c>
      <c r="F483" s="20" t="str">
        <v>Yes</v>
      </c>
      <c r="G483" s="20" t="str">
        <v>No</v>
      </c>
      <c r="H483" s="20" t="str">
        <v>No</v>
      </c>
      <c r="I483" s="20">
        <v>0</v>
      </c>
      <c r="J483" s="20" t="s">
        <v>2379</v>
      </c>
      <c r="K483" s="21" cm="1">
        <f t="array" ref="K483:P483">VLOOKUP(A483,'Hospitalisation Details'!$A$1:K2825,{5,6,8,9,10,11},FALSE)</f>
        <v>24823</v>
      </c>
      <c r="L483" s="21" t="str">
        <v>55Years</v>
      </c>
      <c r="M483" s="22">
        <v>20630.28</v>
      </c>
      <c r="N483" s="20" t="str">
        <v>tier - 2</v>
      </c>
      <c r="O483" s="20" t="str">
        <v>tier - 3</v>
      </c>
      <c r="P483" s="20" t="str">
        <v>R1011</v>
      </c>
      <c r="Q483" s="20" t="str">
        <f>VLOOKUP(A483,'Customer Names'!$A$1:E2817,5,FALSE)</f>
        <v xml:space="preserve">Malcolm J </v>
      </c>
    </row>
    <row r="484" spans="1:17" x14ac:dyDescent="0.35">
      <c r="A484" s="20" t="s">
        <v>1887</v>
      </c>
      <c r="B484" s="20" cm="1">
        <f t="array" ref="B484:I484">VLOOKUP(A484,'Medical Examinations'!A483:J2818,{2,3,4,5,6,7,8,9},FALSE)</f>
        <v>54.47</v>
      </c>
      <c r="C484" s="20" t="str">
        <v>Obesity</v>
      </c>
      <c r="D484" s="20">
        <v>4.49</v>
      </c>
      <c r="E484" s="20" t="str">
        <v>Normal</v>
      </c>
      <c r="F484" s="20" t="str">
        <v>Yes</v>
      </c>
      <c r="G484" s="20" t="str">
        <v>No</v>
      </c>
      <c r="H484" s="20" t="str">
        <v>No</v>
      </c>
      <c r="I484" s="20">
        <v>2</v>
      </c>
      <c r="J484" s="20" t="s">
        <v>2379</v>
      </c>
      <c r="K484" s="21" cm="1">
        <f t="array" ref="K484:P484">VLOOKUP(A484,'Hospitalisation Details'!$A$1:K2826,{5,6,8,9,10,11},FALSE)</f>
        <v>24297</v>
      </c>
      <c r="L484" s="21" t="str">
        <v>56Years</v>
      </c>
      <c r="M484" s="22">
        <v>20568.32</v>
      </c>
      <c r="N484" s="20" t="str">
        <v>tier - 3</v>
      </c>
      <c r="O484" s="20" t="str">
        <v>tier - 2</v>
      </c>
      <c r="P484" s="20" t="str">
        <v>R1012</v>
      </c>
      <c r="Q484" s="20" t="str">
        <f>VLOOKUP(A484,'Customer Names'!$A$1:E2818,5,FALSE)</f>
        <v xml:space="preserve">Margaret B </v>
      </c>
    </row>
    <row r="485" spans="1:17" x14ac:dyDescent="0.35">
      <c r="A485" s="20" t="s">
        <v>1886</v>
      </c>
      <c r="B485" s="20" cm="1">
        <f t="array" ref="B485:I485">VLOOKUP(A485,'Medical Examinations'!A484:J2819,{2,3,4,5,6,7,8,9},FALSE)</f>
        <v>38.06</v>
      </c>
      <c r="C485" s="20" t="str">
        <v>Obesity</v>
      </c>
      <c r="D485" s="20">
        <v>5.24</v>
      </c>
      <c r="E485" s="20" t="str">
        <v>Normal</v>
      </c>
      <c r="F485" s="20" t="str">
        <v>Yes</v>
      </c>
      <c r="G485" s="20" t="str">
        <v>No</v>
      </c>
      <c r="H485" s="20" t="str">
        <v>Yes</v>
      </c>
      <c r="I485" s="20">
        <v>1</v>
      </c>
      <c r="J485" s="20" t="s">
        <v>2379</v>
      </c>
      <c r="K485" s="21" cm="1">
        <f t="array" ref="K485:P485">VLOOKUP(A485,'Hospitalisation Details'!$A$1:K2827,{5,6,8,9,10,11},FALSE)</f>
        <v>25489</v>
      </c>
      <c r="L485" s="21" t="str">
        <v>53Years</v>
      </c>
      <c r="M485" s="22">
        <v>20463</v>
      </c>
      <c r="N485" s="20" t="str">
        <v>tier - 2</v>
      </c>
      <c r="O485" s="20" t="str">
        <v>tier - 2</v>
      </c>
      <c r="P485" s="20" t="str">
        <v>R1013</v>
      </c>
      <c r="Q485" s="20" t="str">
        <f>VLOOKUP(A485,'Customer Names'!$A$1:E2819,5,FALSE)</f>
        <v>Helen</v>
      </c>
    </row>
    <row r="486" spans="1:17" x14ac:dyDescent="0.35">
      <c r="A486" s="20" t="s">
        <v>1885</v>
      </c>
      <c r="B486" s="20" cm="1">
        <f t="array" ref="B486:I486">VLOOKUP(A486,'Medical Examinations'!A485:J2820,{2,3,4,5,6,7,8,9},FALSE)</f>
        <v>51.47</v>
      </c>
      <c r="C486" s="20" t="str">
        <v>Obesity</v>
      </c>
      <c r="D486" s="20">
        <v>9.6</v>
      </c>
      <c r="E486" s="20" t="str">
        <v>Diabetes</v>
      </c>
      <c r="F486" s="20" t="str">
        <v>No</v>
      </c>
      <c r="G486" s="20" t="str">
        <v>No</v>
      </c>
      <c r="H486" s="20" t="str">
        <v>No</v>
      </c>
      <c r="I486" s="20">
        <v>0</v>
      </c>
      <c r="J486" s="20" t="s">
        <v>2379</v>
      </c>
      <c r="K486" s="21" cm="1">
        <f t="array" ref="K486:P486">VLOOKUP(A486,'Hospitalisation Details'!$A$1:K2828,{5,6,8,9,10,11},FALSE)</f>
        <v>22937</v>
      </c>
      <c r="L486" s="21" t="str">
        <v>60Years</v>
      </c>
      <c r="M486" s="22">
        <v>20446.849999999999</v>
      </c>
      <c r="N486" s="20" t="str">
        <v>tier - 2</v>
      </c>
      <c r="O486" s="20" t="str">
        <v>tier - 1</v>
      </c>
      <c r="P486" s="20" t="str">
        <v>R1012</v>
      </c>
      <c r="Q486" s="20" t="str">
        <f>VLOOKUP(A486,'Customer Names'!$A$1:E2820,5,FALSE)</f>
        <v>Matthew</v>
      </c>
    </row>
    <row r="487" spans="1:17" x14ac:dyDescent="0.35">
      <c r="A487" s="20" t="s">
        <v>1884</v>
      </c>
      <c r="B487" s="20" cm="1">
        <f t="array" ref="B487:I487">VLOOKUP(A487,'Medical Examinations'!A486:J2821,{2,3,4,5,6,7,8,9},FALSE)</f>
        <v>29.8</v>
      </c>
      <c r="C487" s="20" t="str">
        <v>Overweight</v>
      </c>
      <c r="D487" s="20">
        <v>5.78</v>
      </c>
      <c r="E487" s="20" t="str">
        <v>Prediabetes</v>
      </c>
      <c r="F487" s="20" t="str">
        <v>Yes</v>
      </c>
      <c r="G487" s="20" t="str">
        <v>No</v>
      </c>
      <c r="H487" s="20" t="str">
        <v>No</v>
      </c>
      <c r="I487" s="20">
        <v>0</v>
      </c>
      <c r="J487" s="20" t="s">
        <v>2379</v>
      </c>
      <c r="K487" s="21" cm="1">
        <f t="array" ref="K487:P487">VLOOKUP(A487,'Hospitalisation Details'!$A$1:K2829,{5,6,8,9,10,11},FALSE)</f>
        <v>31240</v>
      </c>
      <c r="L487" s="21" t="str">
        <v>37Years</v>
      </c>
      <c r="M487" s="22">
        <v>20420.599999999999</v>
      </c>
      <c r="N487" s="20" t="str">
        <v>tier - 3</v>
      </c>
      <c r="O487" s="20" t="str">
        <v>tier - 2</v>
      </c>
      <c r="P487" s="20" t="str">
        <v>R1011</v>
      </c>
      <c r="Q487" s="20" t="str">
        <f>VLOOKUP(A487,'Customer Names'!$A$1:E2821,5,FALSE)</f>
        <v>Jeff</v>
      </c>
    </row>
    <row r="488" spans="1:17" x14ac:dyDescent="0.35">
      <c r="A488" s="20" t="s">
        <v>1883</v>
      </c>
      <c r="B488" s="20" cm="1">
        <f t="array" ref="B488:I488">VLOOKUP(A488,'Medical Examinations'!A487:J2822,{2,3,4,5,6,7,8,9},FALSE)</f>
        <v>49.77</v>
      </c>
      <c r="C488" s="20" t="str">
        <v>Obesity</v>
      </c>
      <c r="D488" s="20">
        <v>7.02</v>
      </c>
      <c r="E488" s="20" t="str">
        <v>Diabetes</v>
      </c>
      <c r="F488" s="20" t="str">
        <v>No</v>
      </c>
      <c r="G488" s="20" t="str">
        <v>No</v>
      </c>
      <c r="H488" s="20" t="str">
        <v>No</v>
      </c>
      <c r="I488" s="20">
        <v>0</v>
      </c>
      <c r="J488" s="20" t="s">
        <v>2379</v>
      </c>
      <c r="K488" s="21" cm="1">
        <f t="array" ref="K488:P488">VLOOKUP(A488,'Hospitalisation Details'!$A$1:K2830,{5,6,8,9,10,11},FALSE)</f>
        <v>22829</v>
      </c>
      <c r="L488" s="21" t="str">
        <v>60Years</v>
      </c>
      <c r="M488" s="22">
        <v>20354.5</v>
      </c>
      <c r="N488" s="20" t="str">
        <v>tier - 3</v>
      </c>
      <c r="O488" s="20" t="str">
        <v>tier - 2</v>
      </c>
      <c r="P488" s="20" t="str">
        <v>R1026</v>
      </c>
      <c r="Q488" s="20" t="str">
        <f>VLOOKUP(A488,'Customer Names'!$A$1:E2822,5,FALSE)</f>
        <v>Tara R</v>
      </c>
    </row>
    <row r="489" spans="1:17" x14ac:dyDescent="0.35">
      <c r="A489" s="20" t="s">
        <v>1882</v>
      </c>
      <c r="B489" s="20" cm="1">
        <f t="array" ref="B489:I489">VLOOKUP(A489,'Medical Examinations'!A488:J2823,{2,3,4,5,6,7,8,9},FALSE)</f>
        <v>25.555</v>
      </c>
      <c r="C489" s="20" t="str">
        <v>Overweight</v>
      </c>
      <c r="D489" s="20">
        <v>4.09</v>
      </c>
      <c r="E489" s="20" t="str">
        <v>Normal</v>
      </c>
      <c r="F489" s="20" t="str">
        <v>Yes</v>
      </c>
      <c r="G489" s="20" t="str">
        <v>No</v>
      </c>
      <c r="H489" s="20" t="str">
        <v>No</v>
      </c>
      <c r="I489" s="20">
        <v>0</v>
      </c>
      <c r="J489" s="20" t="s">
        <v>2381</v>
      </c>
      <c r="K489" s="21" cm="1">
        <f t="array" ref="K489:P489">VLOOKUP(A489,'Hospitalisation Details'!$A$1:K2831,{5,6,8,9,10,11},FALSE)</f>
        <v>31307</v>
      </c>
      <c r="L489" s="21" t="str">
        <v>37Years</v>
      </c>
      <c r="M489" s="22">
        <v>20296.86</v>
      </c>
      <c r="N489" s="20" t="str">
        <v>tier - 3</v>
      </c>
      <c r="O489" s="20" t="str">
        <v>tier - 1</v>
      </c>
      <c r="P489" s="20" t="str">
        <v>R1024</v>
      </c>
      <c r="Q489" s="20" t="str">
        <f>VLOOKUP(A489,'Customer Names'!$A$1:E2823,5,FALSE)</f>
        <v>Kristin</v>
      </c>
    </row>
    <row r="490" spans="1:17" x14ac:dyDescent="0.35">
      <c r="A490" s="20" t="s">
        <v>1881</v>
      </c>
      <c r="B490" s="20" cm="1">
        <f t="array" ref="B490:I490">VLOOKUP(A490,'Medical Examinations'!A489:J2824,{2,3,4,5,6,7,8,9},FALSE)</f>
        <v>29.64</v>
      </c>
      <c r="C490" s="20" t="str">
        <v>Overweight</v>
      </c>
      <c r="D490" s="20">
        <v>4.93</v>
      </c>
      <c r="E490" s="20" t="str">
        <v>Normal</v>
      </c>
      <c r="F490" s="20" t="str">
        <v>No</v>
      </c>
      <c r="G490" s="20" t="str">
        <v>No</v>
      </c>
      <c r="H490" s="20" t="str">
        <v>Yes</v>
      </c>
      <c r="I490" s="20">
        <v>1</v>
      </c>
      <c r="J490" s="20" t="s">
        <v>2379</v>
      </c>
      <c r="K490" s="21" cm="1">
        <f t="array" ref="K490:P490">VLOOKUP(A490,'Hospitalisation Details'!$A$1:K2832,{5,6,8,9,10,11},FALSE)</f>
        <v>34219</v>
      </c>
      <c r="L490" s="21" t="str">
        <v>29Years</v>
      </c>
      <c r="M490" s="22">
        <v>20277.810000000001</v>
      </c>
      <c r="N490" s="20" t="str">
        <v>tier - 3</v>
      </c>
      <c r="O490" s="20" t="str">
        <v>tier - 3</v>
      </c>
      <c r="P490" s="20" t="str">
        <v>R1016</v>
      </c>
      <c r="Q490" s="20" t="str">
        <f>VLOOKUP(A490,'Customer Names'!$A$1:E2824,5,FALSE)</f>
        <v>Timothy</v>
      </c>
    </row>
    <row r="491" spans="1:17" x14ac:dyDescent="0.35">
      <c r="A491" s="20" t="s">
        <v>1880</v>
      </c>
      <c r="B491" s="20" cm="1">
        <f t="array" ref="B491:I491">VLOOKUP(A491,'Medical Examinations'!A490:J2825,{2,3,4,5,6,7,8,9},FALSE)</f>
        <v>53.93</v>
      </c>
      <c r="C491" s="20" t="str">
        <v>Obesity</v>
      </c>
      <c r="D491" s="20">
        <v>5.34</v>
      </c>
      <c r="E491" s="20" t="str">
        <v>Normal</v>
      </c>
      <c r="F491" s="20" t="str">
        <v>Yes</v>
      </c>
      <c r="G491" s="20" t="str">
        <v>No</v>
      </c>
      <c r="H491" s="20" t="str">
        <v>No</v>
      </c>
      <c r="I491" s="20">
        <v>2</v>
      </c>
      <c r="J491" s="20" t="s">
        <v>2379</v>
      </c>
      <c r="K491" s="21" cm="1">
        <f t="array" ref="K491:P491">VLOOKUP(A491,'Hospitalisation Details'!$A$1:K2833,{5,6,8,9,10,11},FALSE)</f>
        <v>24341</v>
      </c>
      <c r="L491" s="21" t="str">
        <v>56Years</v>
      </c>
      <c r="M491" s="22">
        <v>20253.84</v>
      </c>
      <c r="N491" s="20" t="str">
        <v>tier - 2</v>
      </c>
      <c r="O491" s="20" t="str">
        <v>tier - 3</v>
      </c>
      <c r="P491" s="20" t="str">
        <v>R1012</v>
      </c>
      <c r="Q491" s="20" t="str">
        <f>VLOOKUP(A491,'Customer Names'!$A$1:E2825,5,FALSE)</f>
        <v>Scott</v>
      </c>
    </row>
    <row r="492" spans="1:17" x14ac:dyDescent="0.35">
      <c r="A492" s="20" t="s">
        <v>1879</v>
      </c>
      <c r="B492" s="20" cm="1">
        <f t="array" ref="B492:I492">VLOOKUP(A492,'Medical Examinations'!A491:J2826,{2,3,4,5,6,7,8,9},FALSE)</f>
        <v>28.024999999999999</v>
      </c>
      <c r="C492" s="20" t="str">
        <v>Overweight</v>
      </c>
      <c r="D492" s="20">
        <v>5.65</v>
      </c>
      <c r="E492" s="20" t="str">
        <v>Normal</v>
      </c>
      <c r="F492" s="20" t="str">
        <v>No</v>
      </c>
      <c r="G492" s="20" t="str">
        <v>No</v>
      </c>
      <c r="H492" s="20" t="str">
        <v>No</v>
      </c>
      <c r="I492" s="20">
        <v>1</v>
      </c>
      <c r="J492" s="20" t="s">
        <v>2381</v>
      </c>
      <c r="K492" s="21" cm="1">
        <f t="array" ref="K492:P492">VLOOKUP(A492,'Hospitalisation Details'!$A$1:K2834,{5,6,8,9,10,11},FALSE)</f>
        <v>32067</v>
      </c>
      <c r="L492" s="21" t="str">
        <v>35Years</v>
      </c>
      <c r="M492" s="22">
        <v>20234.849999999999</v>
      </c>
      <c r="N492" s="20" t="str">
        <v>tier - 2</v>
      </c>
      <c r="O492" s="20" t="str">
        <v>tier - 3</v>
      </c>
      <c r="P492" s="20" t="str">
        <v>R1012</v>
      </c>
      <c r="Q492" s="20" t="str">
        <f>VLOOKUP(A492,'Customer Names'!$A$1:E2826,5,FALSE)</f>
        <v>Carly E</v>
      </c>
    </row>
    <row r="493" spans="1:17" x14ac:dyDescent="0.35">
      <c r="A493" s="20" t="s">
        <v>1878</v>
      </c>
      <c r="B493" s="20" cm="1">
        <f t="array" ref="B493:I493">VLOOKUP(A493,'Medical Examinations'!A492:J2827,{2,3,4,5,6,7,8,9},FALSE)</f>
        <v>27.5</v>
      </c>
      <c r="C493" s="20" t="str">
        <v>Overweight</v>
      </c>
      <c r="D493" s="20">
        <v>4.49</v>
      </c>
      <c r="E493" s="20" t="str">
        <v>Normal</v>
      </c>
      <c r="F493" s="20" t="str">
        <v>No</v>
      </c>
      <c r="G493" s="20" t="str">
        <v>No</v>
      </c>
      <c r="H493" s="20" t="str">
        <v>No</v>
      </c>
      <c r="I493" s="20">
        <v>0</v>
      </c>
      <c r="J493" s="20" t="s">
        <v>2379</v>
      </c>
      <c r="K493" s="21" cm="1">
        <f t="array" ref="K493:P493">VLOOKUP(A493,'Hospitalisation Details'!$A$1:K2835,{5,6,8,9,10,11},FALSE)</f>
        <v>34493</v>
      </c>
      <c r="L493" s="21" t="str">
        <v>29Years</v>
      </c>
      <c r="M493" s="22">
        <v>20177.669999999998</v>
      </c>
      <c r="N493" s="20" t="str">
        <v>tier - 2</v>
      </c>
      <c r="O493" s="20" t="str">
        <v>tier - 1</v>
      </c>
      <c r="P493" s="20" t="str">
        <v>R1011</v>
      </c>
      <c r="Q493" s="20" t="str">
        <f>VLOOKUP(A493,'Customer Names'!$A$1:E2827,5,FALSE)</f>
        <v>Lisa</v>
      </c>
    </row>
    <row r="494" spans="1:17" x14ac:dyDescent="0.35">
      <c r="A494" s="20" t="s">
        <v>1877</v>
      </c>
      <c r="B494" s="20" cm="1">
        <f t="array" ref="B494:I494">VLOOKUP(A494,'Medical Examinations'!A493:J2828,{2,3,4,5,6,7,8,9},FALSE)</f>
        <v>21.8</v>
      </c>
      <c r="C494" s="20" t="str">
        <v>Normal Weight</v>
      </c>
      <c r="D494" s="20">
        <v>10.55</v>
      </c>
      <c r="E494" s="20" t="str">
        <v>Diabetes</v>
      </c>
      <c r="F494" s="20" t="str">
        <v>No</v>
      </c>
      <c r="G494" s="20" t="str">
        <v>No</v>
      </c>
      <c r="H494" s="20" t="str">
        <v>No</v>
      </c>
      <c r="I494" s="20">
        <v>0</v>
      </c>
      <c r="J494" s="20" t="s">
        <v>2381</v>
      </c>
      <c r="K494" s="21" cm="1">
        <f t="array" ref="K494:P494">VLOOKUP(A494,'Hospitalisation Details'!$A$1:K2836,{5,6,8,9,10,11},FALSE)</f>
        <v>37446</v>
      </c>
      <c r="L494" s="21" t="str">
        <v>20Years</v>
      </c>
      <c r="M494" s="22">
        <v>20167.34</v>
      </c>
      <c r="N494" s="20" t="str">
        <v>tier - 3</v>
      </c>
      <c r="O494" s="20" t="str">
        <v>tier - 3</v>
      </c>
      <c r="P494" s="20" t="str">
        <v>R1011</v>
      </c>
      <c r="Q494" s="20" t="str">
        <f>VLOOKUP(A494,'Customer Names'!$A$1:E2828,5,FALSE)</f>
        <v>Stacey</v>
      </c>
    </row>
    <row r="495" spans="1:17" x14ac:dyDescent="0.35">
      <c r="A495" s="20" t="s">
        <v>1876</v>
      </c>
      <c r="B495" s="20" cm="1">
        <f t="array" ref="B495:I495">VLOOKUP(A495,'Medical Examinations'!A494:J2829,{2,3,4,5,6,7,8,9},FALSE)</f>
        <v>26.41</v>
      </c>
      <c r="C495" s="20" t="str">
        <v>Overweight</v>
      </c>
      <c r="D495" s="20">
        <v>4.92</v>
      </c>
      <c r="E495" s="20" t="str">
        <v>Normal</v>
      </c>
      <c r="F495" s="20" t="str">
        <v>Yes</v>
      </c>
      <c r="G495" s="20" t="str">
        <v>No</v>
      </c>
      <c r="H495" s="20" t="str">
        <v>Yes</v>
      </c>
      <c r="I495" s="20">
        <v>1</v>
      </c>
      <c r="J495" s="20" t="s">
        <v>2381</v>
      </c>
      <c r="K495" s="21" cm="1">
        <f t="array" ref="K495:P495">VLOOKUP(A495,'Hospitalisation Details'!$A$1:K2837,{5,6,8,9,10,11},FALSE)</f>
        <v>30595</v>
      </c>
      <c r="L495" s="21" t="str">
        <v>39Years</v>
      </c>
      <c r="M495" s="22">
        <v>20149.32</v>
      </c>
      <c r="N495" s="20" t="str">
        <v>tier - 2</v>
      </c>
      <c r="O495" s="20" t="str">
        <v>tier - 1</v>
      </c>
      <c r="P495" s="20" t="str">
        <v>R1016</v>
      </c>
      <c r="Q495" s="20" t="str">
        <f>VLOOKUP(A495,'Customer Names'!$A$1:E2829,5,FALSE)</f>
        <v>Louis</v>
      </c>
    </row>
    <row r="496" spans="1:17" x14ac:dyDescent="0.35">
      <c r="A496" s="20" t="s">
        <v>1875</v>
      </c>
      <c r="B496" s="20" cm="1">
        <f t="array" ref="B496:I496">VLOOKUP(A496,'Medical Examinations'!A495:J2830,{2,3,4,5,6,7,8,9},FALSE)</f>
        <v>27.835000000000001</v>
      </c>
      <c r="C496" s="20" t="str">
        <v>Overweight</v>
      </c>
      <c r="D496" s="20">
        <v>5.9</v>
      </c>
      <c r="E496" s="20" t="str">
        <v>Prediabetes</v>
      </c>
      <c r="F496" s="20" t="str">
        <v>Yes</v>
      </c>
      <c r="G496" s="20" t="str">
        <v>No</v>
      </c>
      <c r="H496" s="20" t="str">
        <v>No</v>
      </c>
      <c r="I496" s="20">
        <v>1</v>
      </c>
      <c r="J496" s="20" t="s">
        <v>2381</v>
      </c>
      <c r="K496" s="21" cm="1">
        <f t="array" ref="K496:P496">VLOOKUP(A496,'Hospitalisation Details'!$A$1:K2838,{5,6,8,9,10,11},FALSE)</f>
        <v>32349</v>
      </c>
      <c r="L496" s="21" t="str">
        <v>34Years</v>
      </c>
      <c r="M496" s="22">
        <v>20009.63</v>
      </c>
      <c r="N496" s="20" t="str">
        <v>tier - 2</v>
      </c>
      <c r="O496" s="20" t="str">
        <v>tier - 1</v>
      </c>
      <c r="P496" s="20" t="str">
        <v>R1012</v>
      </c>
      <c r="Q496" s="20" t="str">
        <f>VLOOKUP(A496,'Customer Names'!$A$1:E2830,5,FALSE)</f>
        <v xml:space="preserve">Brian R </v>
      </c>
    </row>
    <row r="497" spans="1:17" x14ac:dyDescent="0.35">
      <c r="A497" s="20" t="s">
        <v>1874</v>
      </c>
      <c r="B497" s="20" cm="1">
        <f t="array" ref="B497:I497">VLOOKUP(A497,'Medical Examinations'!A496:J2831,{2,3,4,5,6,7,8,9},FALSE)</f>
        <v>51.74</v>
      </c>
      <c r="C497" s="20" t="str">
        <v>Obesity</v>
      </c>
      <c r="D497" s="20">
        <v>4.9800000000000004</v>
      </c>
      <c r="E497" s="20" t="str">
        <v>Normal</v>
      </c>
      <c r="F497" s="20" t="str">
        <v>Yes</v>
      </c>
      <c r="G497" s="20" t="str">
        <v>No</v>
      </c>
      <c r="H497" s="20" t="str">
        <v>No</v>
      </c>
      <c r="I497" s="20">
        <v>2</v>
      </c>
      <c r="J497" s="20" t="s">
        <v>2379</v>
      </c>
      <c r="K497" s="21" cm="1">
        <f t="array" ref="K497:P497">VLOOKUP(A497,'Hospitalisation Details'!$A$1:K2839,{5,6,8,9,10,11},FALSE)</f>
        <v>24329</v>
      </c>
      <c r="L497" s="21" t="str">
        <v>56Years</v>
      </c>
      <c r="M497" s="22">
        <v>19995.29</v>
      </c>
      <c r="N497" s="20" t="str">
        <v>tier - 1</v>
      </c>
      <c r="O497" s="20" t="str">
        <v>tier - 3</v>
      </c>
      <c r="P497" s="20" t="str">
        <v>R1026</v>
      </c>
      <c r="Q497" s="20" t="str">
        <f>VLOOKUP(A497,'Customer Names'!$A$1:E2831,5,FALSE)</f>
        <v>Jessica</v>
      </c>
    </row>
    <row r="498" spans="1:17" x14ac:dyDescent="0.35">
      <c r="A498" s="20" t="s">
        <v>1873</v>
      </c>
      <c r="B498" s="20" cm="1">
        <f t="array" ref="B498:I498">VLOOKUP(A498,'Medical Examinations'!A497:J2832,{2,3,4,5,6,7,8,9},FALSE)</f>
        <v>23.37</v>
      </c>
      <c r="C498" s="20" t="str">
        <v>Normal Weight</v>
      </c>
      <c r="D498" s="20">
        <v>5.8</v>
      </c>
      <c r="E498" s="20" t="str">
        <v>Prediabetes</v>
      </c>
      <c r="F498" s="20" t="str">
        <v>No</v>
      </c>
      <c r="G498" s="20" t="str">
        <v>No</v>
      </c>
      <c r="H498" s="20" t="str">
        <v>No</v>
      </c>
      <c r="I498" s="20">
        <v>0</v>
      </c>
      <c r="J498" s="20" t="s">
        <v>2381</v>
      </c>
      <c r="K498" s="21" cm="1">
        <f t="array" ref="K498:P498">VLOOKUP(A498,'Hospitalisation Details'!$A$1:K2840,{5,6,8,9,10,11},FALSE)</f>
        <v>29503</v>
      </c>
      <c r="L498" s="21" t="str">
        <v>42Years</v>
      </c>
      <c r="M498" s="22">
        <v>19964.75</v>
      </c>
      <c r="N498" s="20" t="str">
        <v>tier - 1</v>
      </c>
      <c r="O498" s="20" t="str">
        <v>tier - 2</v>
      </c>
      <c r="P498" s="20" t="str">
        <v>R1024</v>
      </c>
      <c r="Q498" s="20" t="str">
        <f>VLOOKUP(A498,'Customer Names'!$A$1:E2832,5,FALSE)</f>
        <v xml:space="preserve">Dawn M </v>
      </c>
    </row>
    <row r="499" spans="1:17" x14ac:dyDescent="0.35">
      <c r="A499" s="20" t="s">
        <v>1872</v>
      </c>
      <c r="B499" s="20" cm="1">
        <f t="array" ref="B499:I499">VLOOKUP(A499,'Medical Examinations'!A498:J2833,{2,3,4,5,6,7,8,9},FALSE)</f>
        <v>29.7</v>
      </c>
      <c r="C499" s="20" t="str">
        <v>Overweight</v>
      </c>
      <c r="D499" s="20">
        <v>6.21</v>
      </c>
      <c r="E499" s="20" t="str">
        <v>Prediabetes</v>
      </c>
      <c r="F499" s="20" t="str">
        <v>Yes</v>
      </c>
      <c r="G499" s="20" t="str">
        <v>No</v>
      </c>
      <c r="H499" s="20" t="str">
        <v>Yes</v>
      </c>
      <c r="I499" s="20">
        <v>1</v>
      </c>
      <c r="J499" s="20" t="s">
        <v>2381</v>
      </c>
      <c r="K499" s="21" cm="1">
        <f t="array" ref="K499:P499">VLOOKUP(A499,'Hospitalisation Details'!$A$1:K2841,{5,6,8,9,10,11},FALSE)</f>
        <v>35721</v>
      </c>
      <c r="L499" s="21" t="str">
        <v>25Years</v>
      </c>
      <c r="M499" s="22">
        <v>19933.46</v>
      </c>
      <c r="N499" s="20" t="str">
        <v>tier - 1</v>
      </c>
      <c r="O499" s="20" t="str">
        <v>tier - 3</v>
      </c>
      <c r="P499" s="20" t="str">
        <v>R1011</v>
      </c>
      <c r="Q499" s="20" t="str">
        <f>VLOOKUP(A499,'Customer Names'!$A$1:E2833,5,FALSE)</f>
        <v>Chris</v>
      </c>
    </row>
    <row r="500" spans="1:17" x14ac:dyDescent="0.35">
      <c r="A500" s="20" t="s">
        <v>1871</v>
      </c>
      <c r="B500" s="20" cm="1">
        <f t="array" ref="B500:I500">VLOOKUP(A500,'Medical Examinations'!A499:J2834,{2,3,4,5,6,7,8,9},FALSE)</f>
        <v>20.045000000000002</v>
      </c>
      <c r="C500" s="20" t="str">
        <v>Normal Weight</v>
      </c>
      <c r="D500" s="20">
        <v>6.17</v>
      </c>
      <c r="E500" s="20" t="str">
        <v>Prediabetes</v>
      </c>
      <c r="F500" s="20" t="str">
        <v>No</v>
      </c>
      <c r="G500" s="20" t="str">
        <v>No</v>
      </c>
      <c r="H500" s="20" t="str">
        <v>Yes</v>
      </c>
      <c r="I500" s="20">
        <v>1</v>
      </c>
      <c r="J500" s="20" t="s">
        <v>2381</v>
      </c>
      <c r="K500" s="21" cm="1">
        <f t="array" ref="K500:P500">VLOOKUP(A500,'Hospitalisation Details'!$A$1:K2842,{5,6,8,9,10,11},FALSE)</f>
        <v>29158</v>
      </c>
      <c r="L500" s="21" t="str">
        <v>43Years</v>
      </c>
      <c r="M500" s="22">
        <v>19798.05</v>
      </c>
      <c r="N500" s="20" t="str">
        <v>tier - 1</v>
      </c>
      <c r="O500" s="20" t="str">
        <v>tier - 1</v>
      </c>
      <c r="P500" s="20" t="str">
        <v>R1024</v>
      </c>
      <c r="Q500" s="20" t="str">
        <f>VLOOKUP(A500,'Customer Names'!$A$1:E2834,5,FALSE)</f>
        <v>Karen</v>
      </c>
    </row>
    <row r="501" spans="1:17" x14ac:dyDescent="0.35">
      <c r="A501" s="20" t="s">
        <v>1870</v>
      </c>
      <c r="B501" s="20" cm="1">
        <f t="array" ref="B501:I501">VLOOKUP(A501,'Medical Examinations'!A500:J2835,{2,3,4,5,6,7,8,9},FALSE)</f>
        <v>27.83</v>
      </c>
      <c r="C501" s="20" t="str">
        <v>Overweight</v>
      </c>
      <c r="D501" s="20">
        <v>5.36</v>
      </c>
      <c r="E501" s="20" t="str">
        <v>Normal</v>
      </c>
      <c r="F501" s="20" t="str">
        <v>No</v>
      </c>
      <c r="G501" s="20" t="str">
        <v>No</v>
      </c>
      <c r="H501" s="20" t="str">
        <v>No</v>
      </c>
      <c r="I501" s="20">
        <v>2</v>
      </c>
      <c r="J501" s="20" t="s">
        <v>2379</v>
      </c>
      <c r="K501" s="21" cm="1">
        <f t="array" ref="K501:P501">VLOOKUP(A501,'Hospitalisation Details'!$A$1:K2843,{5,6,8,9,10,11},FALSE)</f>
        <v>26464</v>
      </c>
      <c r="L501" s="21" t="str">
        <v>50Years</v>
      </c>
      <c r="M501" s="22">
        <v>19749.38</v>
      </c>
      <c r="N501" s="20" t="str">
        <v>tier - 1</v>
      </c>
      <c r="O501" s="20" t="str">
        <v>tier - 3</v>
      </c>
      <c r="P501" s="20" t="str">
        <v>R1013</v>
      </c>
      <c r="Q501" s="20" t="str">
        <f>VLOOKUP(A501,'Customer Names'!$A$1:E2835,5,FALSE)</f>
        <v>Jessica</v>
      </c>
    </row>
    <row r="502" spans="1:17" x14ac:dyDescent="0.35">
      <c r="A502" s="20" t="s">
        <v>1869</v>
      </c>
      <c r="B502" s="20" cm="1">
        <f t="array" ref="B502:I502">VLOOKUP(A502,'Medical Examinations'!A501:J2836,{2,3,4,5,6,7,8,9},FALSE)</f>
        <v>28.93</v>
      </c>
      <c r="C502" s="20" t="str">
        <v>Overweight</v>
      </c>
      <c r="D502" s="20">
        <v>5.2</v>
      </c>
      <c r="E502" s="20" t="str">
        <v>Normal</v>
      </c>
      <c r="F502" s="20" t="str">
        <v>No</v>
      </c>
      <c r="G502" s="20" t="str">
        <v>No</v>
      </c>
      <c r="H502" s="20" t="str">
        <v>No</v>
      </c>
      <c r="I502" s="20">
        <v>0</v>
      </c>
      <c r="J502" s="20" t="s">
        <v>2381</v>
      </c>
      <c r="K502" s="21" cm="1">
        <f t="array" ref="K502:P502">VLOOKUP(A502,'Hospitalisation Details'!$A$1:K2844,{5,6,8,9,10,11},FALSE)</f>
        <v>33093</v>
      </c>
      <c r="L502" s="21" t="str">
        <v>32Years</v>
      </c>
      <c r="M502" s="22">
        <v>19719.689999999999</v>
      </c>
      <c r="N502" s="20" t="str">
        <v>tier - 1</v>
      </c>
      <c r="O502" s="20" t="str">
        <v>tier - 2</v>
      </c>
      <c r="P502" s="20" t="str">
        <v>R1013</v>
      </c>
      <c r="Q502" s="20" t="str">
        <f>VLOOKUP(A502,'Customer Names'!$A$1:E2836,5,FALSE)</f>
        <v>Mathieu</v>
      </c>
    </row>
    <row r="503" spans="1:17" x14ac:dyDescent="0.35">
      <c r="A503" s="20" t="s">
        <v>1868</v>
      </c>
      <c r="B503" s="20" cm="1">
        <f t="array" ref="B503:I503">VLOOKUP(A503,'Medical Examinations'!A502:J2837,{2,3,4,5,6,7,8,9},FALSE)</f>
        <v>33.82</v>
      </c>
      <c r="C503" s="20" t="str">
        <v>Obesity</v>
      </c>
      <c r="D503" s="20">
        <v>5.42</v>
      </c>
      <c r="E503" s="20" t="str">
        <v>Normal</v>
      </c>
      <c r="F503" s="20" t="str">
        <v>No</v>
      </c>
      <c r="G503" s="20" t="str">
        <v>No</v>
      </c>
      <c r="H503" s="20" t="str">
        <v>No</v>
      </c>
      <c r="I503" s="20">
        <v>0</v>
      </c>
      <c r="J503" s="20" t="s">
        <v>2379</v>
      </c>
      <c r="K503" s="21" cm="1">
        <f t="array" ref="K503:P503">VLOOKUP(A503,'Hospitalisation Details'!$A$1:K2845,{5,6,8,9,10,11},FALSE)</f>
        <v>34573</v>
      </c>
      <c r="L503" s="21" t="str">
        <v>28Years</v>
      </c>
      <c r="M503" s="22">
        <v>19673.34</v>
      </c>
      <c r="N503" s="20" t="str">
        <v>tier - 1</v>
      </c>
      <c r="O503" s="20" t="str">
        <v>tier - 2</v>
      </c>
      <c r="P503" s="20" t="str">
        <v>R1012</v>
      </c>
      <c r="Q503" s="20" t="str">
        <f>VLOOKUP(A503,'Customer Names'!$A$1:E2837,5,FALSE)</f>
        <v xml:space="preserve">Kam S </v>
      </c>
    </row>
    <row r="504" spans="1:17" x14ac:dyDescent="0.35">
      <c r="A504" s="20" t="s">
        <v>1867</v>
      </c>
      <c r="B504" s="20" cm="1">
        <f t="array" ref="B504:I504">VLOOKUP(A504,'Medical Examinations'!A503:J2838,{2,3,4,5,6,7,8,9},FALSE)</f>
        <v>20.234999999999999</v>
      </c>
      <c r="C504" s="20" t="str">
        <v>Normal Weight</v>
      </c>
      <c r="D504" s="20">
        <v>6.84</v>
      </c>
      <c r="E504" s="20" t="str">
        <v>Diabetes</v>
      </c>
      <c r="F504" s="20" t="str">
        <v>No</v>
      </c>
      <c r="G504" s="20" t="str">
        <v>No</v>
      </c>
      <c r="H504" s="20" t="str">
        <v>No</v>
      </c>
      <c r="I504" s="20">
        <v>0</v>
      </c>
      <c r="J504" s="20" t="s">
        <v>2381</v>
      </c>
      <c r="K504" s="21" cm="1">
        <f t="array" ref="K504:P504">VLOOKUP(A504,'Hospitalisation Details'!$A$1:K2846,{5,6,8,9,10,11},FALSE)</f>
        <v>28757</v>
      </c>
      <c r="L504" s="21" t="str">
        <v>44Years</v>
      </c>
      <c r="M504" s="22">
        <v>19594.810000000001</v>
      </c>
      <c r="N504" s="20" t="str">
        <v>tier - 1</v>
      </c>
      <c r="O504" s="20" t="str">
        <v>tier - 1</v>
      </c>
      <c r="P504" s="20" t="str">
        <v>R1024</v>
      </c>
      <c r="Q504" s="20" t="str">
        <f>VLOOKUP(A504,'Customer Names'!$A$1:E2838,5,FALSE)</f>
        <v>Valerie A</v>
      </c>
    </row>
    <row r="505" spans="1:17" x14ac:dyDescent="0.35">
      <c r="A505" s="20" t="s">
        <v>1866</v>
      </c>
      <c r="B505" s="20" cm="1">
        <f t="array" ref="B505:I505">VLOOKUP(A505,'Medical Examinations'!A504:J2839,{2,3,4,5,6,7,8,9},FALSE)</f>
        <v>49.2</v>
      </c>
      <c r="C505" s="20" t="str">
        <v>Obesity</v>
      </c>
      <c r="D505" s="20">
        <v>10.9</v>
      </c>
      <c r="E505" s="20" t="str">
        <v>Diabetes</v>
      </c>
      <c r="F505" s="20" t="str">
        <v>Yes</v>
      </c>
      <c r="G505" s="20" t="str">
        <v>No</v>
      </c>
      <c r="H505" s="20" t="str">
        <v>Yes</v>
      </c>
      <c r="I505" s="20">
        <v>1</v>
      </c>
      <c r="J505" s="20" t="s">
        <v>2379</v>
      </c>
      <c r="K505" s="21" cm="1">
        <f t="array" ref="K505:P505">VLOOKUP(A505,'Hospitalisation Details'!$A$1:K2847,{5,6,8,9,10,11},FALSE)</f>
        <v>23206</v>
      </c>
      <c r="L505" s="21" t="str">
        <v>59Years</v>
      </c>
      <c r="M505" s="22">
        <v>19551.34</v>
      </c>
      <c r="N505" s="20" t="str">
        <v>tier - 1</v>
      </c>
      <c r="O505" s="20" t="str">
        <v>tier - 3</v>
      </c>
      <c r="P505" s="20" t="str">
        <v>R1012</v>
      </c>
      <c r="Q505" s="20" t="str">
        <f>VLOOKUP(A505,'Customer Names'!$A$1:E2839,5,FALSE)</f>
        <v>Freya R</v>
      </c>
    </row>
    <row r="506" spans="1:17" x14ac:dyDescent="0.35">
      <c r="A506" s="20" t="s">
        <v>1865</v>
      </c>
      <c r="B506" s="20" cm="1">
        <f t="array" ref="B506:I506">VLOOKUP(A506,'Medical Examinations'!A505:J2840,{2,3,4,5,6,7,8,9},FALSE)</f>
        <v>26.4</v>
      </c>
      <c r="C506" s="20" t="str">
        <v>Overweight</v>
      </c>
      <c r="D506" s="20">
        <v>4.87</v>
      </c>
      <c r="E506" s="20" t="str">
        <v>Normal</v>
      </c>
      <c r="F506" s="20" t="str">
        <v>Yes</v>
      </c>
      <c r="G506" s="20" t="str">
        <v>No</v>
      </c>
      <c r="H506" s="20" t="str">
        <v>No</v>
      </c>
      <c r="I506" s="20">
        <v>0</v>
      </c>
      <c r="J506" s="20" t="s">
        <v>2381</v>
      </c>
      <c r="K506" s="21" cm="1">
        <f t="array" ref="K506:P506">VLOOKUP(A506,'Hospitalisation Details'!$A$1:K2848,{5,6,8,9,10,11},FALSE)</f>
        <v>31307</v>
      </c>
      <c r="L506" s="21" t="str">
        <v>37Years</v>
      </c>
      <c r="M506" s="22">
        <v>19539.240000000002</v>
      </c>
      <c r="N506" s="20" t="str">
        <v>tier - 1</v>
      </c>
      <c r="O506" s="20" t="str">
        <v>tier - 1</v>
      </c>
      <c r="P506" s="20" t="str">
        <v>R1013</v>
      </c>
      <c r="Q506" s="20" t="str">
        <f>VLOOKUP(A506,'Customer Names'!$A$1:E2840,5,FALSE)</f>
        <v>Jennifer</v>
      </c>
    </row>
    <row r="507" spans="1:17" x14ac:dyDescent="0.35">
      <c r="A507" s="20" t="s">
        <v>1864</v>
      </c>
      <c r="B507" s="20" cm="1">
        <f t="array" ref="B507:I507">VLOOKUP(A507,'Medical Examinations'!A506:J2841,{2,3,4,5,6,7,8,9},FALSE)</f>
        <v>28.38</v>
      </c>
      <c r="C507" s="20" t="str">
        <v>Overweight</v>
      </c>
      <c r="D507" s="20">
        <v>6.07</v>
      </c>
      <c r="E507" s="20" t="str">
        <v>Prediabetes</v>
      </c>
      <c r="F507" s="20" t="str">
        <v>No</v>
      </c>
      <c r="G507" s="20" t="str">
        <v>No</v>
      </c>
      <c r="H507" s="20" t="str">
        <v>No</v>
      </c>
      <c r="I507" s="20">
        <v>1</v>
      </c>
      <c r="J507" s="20" t="s">
        <v>2381</v>
      </c>
      <c r="K507" s="21" cm="1">
        <f t="array" ref="K507:P507">VLOOKUP(A507,'Hospitalisation Details'!$A$1:K2849,{5,6,8,9,10,11},FALSE)</f>
        <v>33835</v>
      </c>
      <c r="L507" s="21" t="str">
        <v>30Years</v>
      </c>
      <c r="M507" s="22">
        <v>19521.97</v>
      </c>
      <c r="N507" s="20" t="str">
        <v>tier - 1</v>
      </c>
      <c r="O507" s="20" t="str">
        <v>tier - 2</v>
      </c>
      <c r="P507" s="20" t="str">
        <v>R1013</v>
      </c>
      <c r="Q507" s="20" t="str">
        <f>VLOOKUP(A507,'Customer Names'!$A$1:E2841,5,FALSE)</f>
        <v>Kara</v>
      </c>
    </row>
    <row r="508" spans="1:17" x14ac:dyDescent="0.35">
      <c r="A508" s="20" t="s">
        <v>1863</v>
      </c>
      <c r="B508" s="20" cm="1">
        <f t="array" ref="B508:I508">VLOOKUP(A508,'Medical Examinations'!A507:J2842,{2,3,4,5,6,7,8,9},FALSE)</f>
        <v>24.64</v>
      </c>
      <c r="C508" s="20" t="str">
        <v>Normal Weight</v>
      </c>
      <c r="D508" s="20">
        <v>4.33</v>
      </c>
      <c r="E508" s="20" t="str">
        <v>Normal</v>
      </c>
      <c r="F508" s="20" t="str">
        <v>No</v>
      </c>
      <c r="G508" s="20" t="str">
        <v>No</v>
      </c>
      <c r="H508" s="20" t="str">
        <v>No</v>
      </c>
      <c r="I508" s="20">
        <v>0</v>
      </c>
      <c r="J508" s="20" t="s">
        <v>2381</v>
      </c>
      <c r="K508" s="21" cm="1">
        <f t="array" ref="K508:P508">VLOOKUP(A508,'Hospitalisation Details'!$A$1:K2850,{5,6,8,9,10,11},FALSE)</f>
        <v>29533</v>
      </c>
      <c r="L508" s="21" t="str">
        <v>42Years</v>
      </c>
      <c r="M508" s="22">
        <v>19515.54</v>
      </c>
      <c r="N508" s="20" t="str">
        <v>tier - 1</v>
      </c>
      <c r="O508" s="20" t="str">
        <v>tier - 1</v>
      </c>
      <c r="P508" s="20" t="str">
        <v>R1013</v>
      </c>
      <c r="Q508" s="20" t="str">
        <f>VLOOKUP(A508,'Customer Names'!$A$1:E2842,5,FALSE)</f>
        <v xml:space="preserve">Bradley A </v>
      </c>
    </row>
    <row r="509" spans="1:17" x14ac:dyDescent="0.35">
      <c r="A509" s="20" t="s">
        <v>1862</v>
      </c>
      <c r="B509" s="20" cm="1">
        <f t="array" ref="B509:I509">VLOOKUP(A509,'Medical Examinations'!A508:J2843,{2,3,4,5,6,7,8,9},FALSE)</f>
        <v>39.71</v>
      </c>
      <c r="C509" s="20" t="str">
        <v>Obesity</v>
      </c>
      <c r="D509" s="20">
        <v>5.83</v>
      </c>
      <c r="E509" s="20" t="str">
        <v>Prediabetes</v>
      </c>
      <c r="F509" s="20" t="str">
        <v>No</v>
      </c>
      <c r="G509" s="20" t="str">
        <v>No</v>
      </c>
      <c r="H509" s="20" t="str">
        <v>No</v>
      </c>
      <c r="I509" s="20">
        <v>1</v>
      </c>
      <c r="J509" s="20" t="s">
        <v>2379</v>
      </c>
      <c r="K509" s="21" cm="1">
        <f t="array" ref="K509:P509">VLOOKUP(A509,'Hospitalisation Details'!$A$1:K2851,{5,6,8,9,10,11},FALSE)</f>
        <v>32111</v>
      </c>
      <c r="L509" s="21" t="str">
        <v>35Years</v>
      </c>
      <c r="M509" s="22">
        <v>19496.72</v>
      </c>
      <c r="N509" s="20" t="str">
        <v>tier - 1</v>
      </c>
      <c r="O509" s="20" t="str">
        <v>tier - 3</v>
      </c>
      <c r="P509" s="20" t="str">
        <v>R1019</v>
      </c>
      <c r="Q509" s="20" t="str">
        <f>VLOOKUP(A509,'Customer Names'!$A$1:E2843,5,FALSE)</f>
        <v>Brendan</v>
      </c>
    </row>
    <row r="510" spans="1:17" x14ac:dyDescent="0.35">
      <c r="A510" s="20" t="s">
        <v>1861</v>
      </c>
      <c r="B510" s="20" cm="1">
        <f t="array" ref="B510:I510">VLOOKUP(A510,'Medical Examinations'!A509:J2844,{2,3,4,5,6,7,8,9},FALSE)</f>
        <v>22.22</v>
      </c>
      <c r="C510" s="20" t="str">
        <v>Normal Weight</v>
      </c>
      <c r="D510" s="20">
        <v>5.5</v>
      </c>
      <c r="E510" s="20" t="str">
        <v>Normal</v>
      </c>
      <c r="F510" s="20" t="str">
        <v>No</v>
      </c>
      <c r="G510" s="20" t="str">
        <v>No</v>
      </c>
      <c r="H510" s="20" t="str">
        <v>No</v>
      </c>
      <c r="I510" s="20">
        <v>0</v>
      </c>
      <c r="J510" s="20" t="s">
        <v>2381</v>
      </c>
      <c r="K510" s="21" cm="1">
        <f t="array" ref="K510:P510">VLOOKUP(A510,'Hospitalisation Details'!$A$1:K2852,{5,6,8,9,10,11},FALSE)</f>
        <v>30300</v>
      </c>
      <c r="L510" s="21" t="str">
        <v>40Years</v>
      </c>
      <c r="M510" s="22">
        <v>19444.27</v>
      </c>
      <c r="N510" s="20" t="str">
        <v>tier - 1</v>
      </c>
      <c r="O510" s="20" t="str">
        <v>tier - 1</v>
      </c>
      <c r="P510" s="20" t="str">
        <v>R1013</v>
      </c>
      <c r="Q510" s="20" t="str">
        <f>VLOOKUP(A510,'Customer Names'!$A$1:E2844,5,FALSE)</f>
        <v>Amber R</v>
      </c>
    </row>
    <row r="511" spans="1:17" x14ac:dyDescent="0.35">
      <c r="A511" s="20" t="s">
        <v>1860</v>
      </c>
      <c r="B511" s="20" cm="1">
        <f t="array" ref="B511:I511">VLOOKUP(A511,'Medical Examinations'!A510:J2845,{2,3,4,5,6,7,8,9},FALSE)</f>
        <v>33.344999999999999</v>
      </c>
      <c r="C511" s="20" t="str">
        <v>Obesity</v>
      </c>
      <c r="D511" s="20">
        <v>4.79</v>
      </c>
      <c r="E511" s="20" t="str">
        <v>Normal</v>
      </c>
      <c r="F511" s="20" t="str">
        <v>No</v>
      </c>
      <c r="G511" s="20" t="str">
        <v>No</v>
      </c>
      <c r="H511" s="20" t="str">
        <v>Yes</v>
      </c>
      <c r="I511" s="20">
        <v>1</v>
      </c>
      <c r="J511" s="20" t="s">
        <v>2379</v>
      </c>
      <c r="K511" s="21" cm="1">
        <f t="array" ref="K511:P511">VLOOKUP(A511,'Hospitalisation Details'!$A$1:K2853,{5,6,8,9,10,11},FALSE)</f>
        <v>34218</v>
      </c>
      <c r="L511" s="21" t="str">
        <v>29Years</v>
      </c>
      <c r="M511" s="22">
        <v>19442.349999999999</v>
      </c>
      <c r="N511" s="20" t="str">
        <v>tier - 1</v>
      </c>
      <c r="O511" s="20" t="str">
        <v>tier - 3</v>
      </c>
      <c r="P511" s="20" t="str">
        <v>R1012</v>
      </c>
      <c r="Q511" s="20" t="str">
        <f>VLOOKUP(A511,'Customer Names'!$A$1:E2845,5,FALSE)</f>
        <v>Sean K</v>
      </c>
    </row>
    <row r="512" spans="1:17" x14ac:dyDescent="0.35">
      <c r="A512" s="20" t="s">
        <v>1859</v>
      </c>
      <c r="B512" s="20" cm="1">
        <f t="array" ref="B512:I512">VLOOKUP(A512,'Medical Examinations'!A511:J2846,{2,3,4,5,6,7,8,9},FALSE)</f>
        <v>24.42</v>
      </c>
      <c r="C512" s="20" t="str">
        <v>Normal Weight</v>
      </c>
      <c r="D512" s="20">
        <v>5.81</v>
      </c>
      <c r="E512" s="20" t="str">
        <v>Prediabetes</v>
      </c>
      <c r="F512" s="20" t="str">
        <v>No</v>
      </c>
      <c r="G512" s="20" t="str">
        <v>No</v>
      </c>
      <c r="H512" s="20" t="str">
        <v>No</v>
      </c>
      <c r="I512" s="20">
        <v>1</v>
      </c>
      <c r="J512" s="20" t="s">
        <v>2381</v>
      </c>
      <c r="K512" s="21" cm="1">
        <f t="array" ref="K512:P512">VLOOKUP(A512,'Hospitalisation Details'!$A$1:K2854,{5,6,8,9,10,11},FALSE)</f>
        <v>31958</v>
      </c>
      <c r="L512" s="21" t="str">
        <v>35Years</v>
      </c>
      <c r="M512" s="22">
        <v>19362</v>
      </c>
      <c r="N512" s="20" t="str">
        <v>tier - 1</v>
      </c>
      <c r="O512" s="20" t="str">
        <v>tier - 3</v>
      </c>
      <c r="P512" s="20" t="str">
        <v>R1013</v>
      </c>
      <c r="Q512" s="20" t="str">
        <f>VLOOKUP(A512,'Customer Names'!$A$1:E2846,5,FALSE)</f>
        <v>Rick</v>
      </c>
    </row>
    <row r="513" spans="1:17" x14ac:dyDescent="0.35">
      <c r="A513" s="20" t="s">
        <v>1858</v>
      </c>
      <c r="B513" s="20" cm="1">
        <f t="array" ref="B513:I513">VLOOKUP(A513,'Medical Examinations'!A512:J2847,{2,3,4,5,6,7,8,9},FALSE)</f>
        <v>29.81</v>
      </c>
      <c r="C513" s="20" t="str">
        <v>Overweight</v>
      </c>
      <c r="D513" s="20">
        <v>5.58</v>
      </c>
      <c r="E513" s="20" t="str">
        <v>Normal</v>
      </c>
      <c r="F513" s="20" t="str">
        <v>No</v>
      </c>
      <c r="G513" s="20" t="str">
        <v>No</v>
      </c>
      <c r="H513" s="20" t="str">
        <v>No</v>
      </c>
      <c r="I513" s="20">
        <v>0</v>
      </c>
      <c r="J513" s="20" t="s">
        <v>2381</v>
      </c>
      <c r="K513" s="21" cm="1">
        <f t="array" ref="K513:P513">VLOOKUP(A513,'Hospitalisation Details'!$A$1:K2855,{5,6,8,9,10,11},FALSE)</f>
        <v>33474</v>
      </c>
      <c r="L513" s="21" t="str">
        <v>31Years</v>
      </c>
      <c r="M513" s="22">
        <v>19350.37</v>
      </c>
      <c r="N513" s="20" t="str">
        <v>tier - 1</v>
      </c>
      <c r="O513" s="20" t="str">
        <v>tier - 3</v>
      </c>
      <c r="P513" s="20" t="str">
        <v>R1013</v>
      </c>
      <c r="Q513" s="20" t="str">
        <f>VLOOKUP(A513,'Customer Names'!$A$1:E2847,5,FALSE)</f>
        <v>Matthew</v>
      </c>
    </row>
    <row r="514" spans="1:17" x14ac:dyDescent="0.35">
      <c r="A514" s="20" t="s">
        <v>1857</v>
      </c>
      <c r="B514" s="20" cm="1">
        <f t="array" ref="B514:I514">VLOOKUP(A514,'Medical Examinations'!A513:J2848,{2,3,4,5,6,7,8,9},FALSE)</f>
        <v>51.18</v>
      </c>
      <c r="C514" s="20" t="str">
        <v>Obesity</v>
      </c>
      <c r="D514" s="20">
        <v>4.4000000000000004</v>
      </c>
      <c r="E514" s="20" t="str">
        <v>Normal</v>
      </c>
      <c r="F514" s="20" t="str">
        <v>Yes</v>
      </c>
      <c r="G514" s="20" t="str">
        <v>No</v>
      </c>
      <c r="H514" s="20" t="str">
        <v>No</v>
      </c>
      <c r="I514" s="20">
        <v>2</v>
      </c>
      <c r="J514" s="20" t="s">
        <v>2379</v>
      </c>
      <c r="K514" s="21" cm="1">
        <f t="array" ref="K514:P514">VLOOKUP(A514,'Hospitalisation Details'!$A$1:K2856,{5,6,8,9,10,11},FALSE)</f>
        <v>24426</v>
      </c>
      <c r="L514" s="21" t="str">
        <v>56Years</v>
      </c>
      <c r="M514" s="22">
        <v>19321.060000000001</v>
      </c>
      <c r="N514" s="20" t="str">
        <v>tier - 1</v>
      </c>
      <c r="O514" s="20" t="str">
        <v>tier - 1</v>
      </c>
      <c r="P514" s="20" t="str">
        <v>R1012</v>
      </c>
      <c r="Q514" s="20" t="str">
        <f>VLOOKUP(A514,'Customer Names'!$A$1:E2848,5,FALSE)</f>
        <v>Brady</v>
      </c>
    </row>
    <row r="515" spans="1:17" x14ac:dyDescent="0.35">
      <c r="A515" s="20" t="s">
        <v>1856</v>
      </c>
      <c r="B515" s="20" cm="1">
        <f t="array" ref="B515:I515">VLOOKUP(A515,'Medical Examinations'!A514:J2849,{2,3,4,5,6,7,8,9},FALSE)</f>
        <v>51.37</v>
      </c>
      <c r="C515" s="20" t="str">
        <v>Obesity</v>
      </c>
      <c r="D515" s="20">
        <v>8.18</v>
      </c>
      <c r="E515" s="20" t="str">
        <v>Diabetes</v>
      </c>
      <c r="F515" s="20" t="str">
        <v>Yes</v>
      </c>
      <c r="G515" s="20" t="str">
        <v>No</v>
      </c>
      <c r="H515" s="20" t="str">
        <v>No</v>
      </c>
      <c r="I515" s="20">
        <v>0</v>
      </c>
      <c r="J515" s="20" t="s">
        <v>2379</v>
      </c>
      <c r="K515" s="21" cm="1">
        <f t="array" ref="K515:P515">VLOOKUP(A515,'Hospitalisation Details'!$A$1:K2857,{5,6,8,9,10,11},FALSE)</f>
        <v>24682</v>
      </c>
      <c r="L515" s="21" t="str">
        <v>55Years</v>
      </c>
      <c r="M515" s="22">
        <v>19259.96</v>
      </c>
      <c r="N515" s="20" t="str">
        <v>tier - 1</v>
      </c>
      <c r="O515" s="20" t="str">
        <v>tier - 1</v>
      </c>
      <c r="P515" s="20" t="str">
        <v>R1012</v>
      </c>
      <c r="Q515" s="20" t="str">
        <f>VLOOKUP(A515,'Customer Names'!$A$1:E2849,5,FALSE)</f>
        <v>Kameko</v>
      </c>
    </row>
    <row r="516" spans="1:17" x14ac:dyDescent="0.35">
      <c r="A516" s="20" t="s">
        <v>1855</v>
      </c>
      <c r="B516" s="20" cm="1">
        <f t="array" ref="B516:I516">VLOOKUP(A516,'Medical Examinations'!A515:J2850,{2,3,4,5,6,7,8,9},FALSE)</f>
        <v>36.19</v>
      </c>
      <c r="C516" s="20" t="str">
        <v>Obesity</v>
      </c>
      <c r="D516" s="20">
        <v>5.52</v>
      </c>
      <c r="E516" s="20" t="str">
        <v>Normal</v>
      </c>
      <c r="F516" s="20" t="str">
        <v>Yes</v>
      </c>
      <c r="G516" s="20" t="str">
        <v>No</v>
      </c>
      <c r="H516" s="20" t="str">
        <v>No</v>
      </c>
      <c r="I516" s="20">
        <v>0</v>
      </c>
      <c r="J516" s="20" t="s">
        <v>2379</v>
      </c>
      <c r="K516" s="21" cm="1">
        <f t="array" ref="K516:P516">VLOOKUP(A516,'Hospitalisation Details'!$A$1:K2858,{5,6,8,9,10,11},FALSE)</f>
        <v>31409</v>
      </c>
      <c r="L516" s="21" t="str">
        <v>37Years</v>
      </c>
      <c r="M516" s="22">
        <v>19214.71</v>
      </c>
      <c r="N516" s="20" t="str">
        <v>tier - 1</v>
      </c>
      <c r="O516" s="20" t="str">
        <v>tier - 3</v>
      </c>
      <c r="P516" s="20" t="str">
        <v>R1013</v>
      </c>
      <c r="Q516" s="20" t="str">
        <f>VLOOKUP(A516,'Customer Names'!$A$1:E2850,5,FALSE)</f>
        <v>Jeremy A</v>
      </c>
    </row>
    <row r="517" spans="1:17" x14ac:dyDescent="0.35">
      <c r="A517" s="20" t="s">
        <v>1854</v>
      </c>
      <c r="B517" s="20" cm="1">
        <f t="array" ref="B517:I517">VLOOKUP(A517,'Medical Examinations'!A516:J2851,{2,3,4,5,6,7,8,9},FALSE)</f>
        <v>25.9</v>
      </c>
      <c r="C517" s="20" t="str">
        <v>Overweight</v>
      </c>
      <c r="D517" s="20">
        <v>4.84</v>
      </c>
      <c r="E517" s="20" t="str">
        <v>Normal</v>
      </c>
      <c r="F517" s="20" t="str">
        <v>No</v>
      </c>
      <c r="G517" s="20" t="str">
        <v>No</v>
      </c>
      <c r="H517" s="20" t="str">
        <v>No</v>
      </c>
      <c r="I517" s="20">
        <v>0</v>
      </c>
      <c r="J517" s="20" t="s">
        <v>2381</v>
      </c>
      <c r="K517" s="21" cm="1">
        <f t="array" ref="K517:P517">VLOOKUP(A517,'Hospitalisation Details'!$A$1:K2859,{5,6,8,9,10,11},FALSE)</f>
        <v>33497</v>
      </c>
      <c r="L517" s="21" t="str">
        <v>31Years</v>
      </c>
      <c r="M517" s="22">
        <v>19199.939999999999</v>
      </c>
      <c r="N517" s="20" t="str">
        <v>tier - 1</v>
      </c>
      <c r="O517" s="20" t="str">
        <v>tier - 3</v>
      </c>
      <c r="P517" s="20" t="str">
        <v>R1011</v>
      </c>
      <c r="Q517" s="20" t="str">
        <f>VLOOKUP(A517,'Customer Names'!$A$1:E2851,5,FALSE)</f>
        <v>Daniel</v>
      </c>
    </row>
    <row r="518" spans="1:17" x14ac:dyDescent="0.35">
      <c r="A518" s="20" t="s">
        <v>1853</v>
      </c>
      <c r="B518" s="20" cm="1">
        <f t="array" ref="B518:I518">VLOOKUP(A518,'Medical Examinations'!A517:J2852,{2,3,4,5,6,7,8,9},FALSE)</f>
        <v>35.72</v>
      </c>
      <c r="C518" s="20" t="str">
        <v>Obesity</v>
      </c>
      <c r="D518" s="20">
        <v>4.08</v>
      </c>
      <c r="E518" s="20" t="str">
        <v>Normal</v>
      </c>
      <c r="F518" s="20" t="str">
        <v>No</v>
      </c>
      <c r="G518" s="20" t="str">
        <v>No</v>
      </c>
      <c r="H518" s="20" t="str">
        <v>Yes</v>
      </c>
      <c r="I518" s="20">
        <v>1</v>
      </c>
      <c r="J518" s="20" t="s">
        <v>2379</v>
      </c>
      <c r="K518" s="21" cm="1">
        <f t="array" ref="K518:P518">VLOOKUP(A518,'Hospitalisation Details'!$A$1:K2860,{5,6,8,9,10,11},FALSE)</f>
        <v>29038</v>
      </c>
      <c r="L518" s="21" t="str">
        <v>43Years</v>
      </c>
      <c r="M518" s="22">
        <v>19144.580000000002</v>
      </c>
      <c r="N518" s="20" t="str">
        <v>tier - 1</v>
      </c>
      <c r="O518" s="20" t="str">
        <v>tier - 1</v>
      </c>
      <c r="P518" s="20" t="str">
        <v>R1024</v>
      </c>
      <c r="Q518" s="20" t="str">
        <f>VLOOKUP(A518,'Customer Names'!$A$1:E2852,5,FALSE)</f>
        <v>Amanda</v>
      </c>
    </row>
    <row r="519" spans="1:17" x14ac:dyDescent="0.35">
      <c r="A519" s="20" t="s">
        <v>1852</v>
      </c>
      <c r="B519" s="20" cm="1">
        <f t="array" ref="B519:I519">VLOOKUP(A519,'Medical Examinations'!A518:J2853,{2,3,4,5,6,7,8,9},FALSE)</f>
        <v>27.94</v>
      </c>
      <c r="C519" s="20" t="str">
        <v>Overweight</v>
      </c>
      <c r="D519" s="20">
        <v>4.4800000000000004</v>
      </c>
      <c r="E519" s="20" t="str">
        <v>Normal</v>
      </c>
      <c r="F519" s="20" t="str">
        <v>No</v>
      </c>
      <c r="G519" s="20" t="str">
        <v>No</v>
      </c>
      <c r="H519" s="20" t="str">
        <v>Yes</v>
      </c>
      <c r="I519" s="20">
        <v>1</v>
      </c>
      <c r="J519" s="20" t="s">
        <v>2381</v>
      </c>
      <c r="K519" s="21" cm="1">
        <f t="array" ref="K519:P519">VLOOKUP(A519,'Hospitalisation Details'!$A$1:K2861,{5,6,8,9,10,11},FALSE)</f>
        <v>34240</v>
      </c>
      <c r="L519" s="21" t="str">
        <v>29Years</v>
      </c>
      <c r="M519" s="22">
        <v>19107.78</v>
      </c>
      <c r="N519" s="20" t="str">
        <v>tier - 1</v>
      </c>
      <c r="O519" s="20" t="str">
        <v>tier - 2</v>
      </c>
      <c r="P519" s="20" t="str">
        <v>R1013</v>
      </c>
      <c r="Q519" s="20" t="str">
        <f>VLOOKUP(A519,'Customer Names'!$A$1:E2853,5,FALSE)</f>
        <v>Karen</v>
      </c>
    </row>
    <row r="520" spans="1:17" x14ac:dyDescent="0.35">
      <c r="A520" s="20" t="s">
        <v>1851</v>
      </c>
      <c r="B520" s="20" cm="1">
        <f t="array" ref="B520:I520">VLOOKUP(A520,'Medical Examinations'!A519:J2854,{2,3,4,5,6,7,8,9},FALSE)</f>
        <v>27.1</v>
      </c>
      <c r="C520" s="20" t="str">
        <v>Overweight</v>
      </c>
      <c r="D520" s="20">
        <v>5.73</v>
      </c>
      <c r="E520" s="20" t="str">
        <v>Prediabetes</v>
      </c>
      <c r="F520" s="20" t="str">
        <v>No</v>
      </c>
      <c r="G520" s="20" t="str">
        <v>No</v>
      </c>
      <c r="H520" s="20" t="str">
        <v>No</v>
      </c>
      <c r="I520" s="20">
        <v>0</v>
      </c>
      <c r="J520" s="20" t="s">
        <v>2381</v>
      </c>
      <c r="K520" s="21" cm="1">
        <f t="array" ref="K520:P520">VLOOKUP(A520,'Hospitalisation Details'!$A$1:K2862,{5,6,8,9,10,11},FALSE)</f>
        <v>32664</v>
      </c>
      <c r="L520" s="21" t="str">
        <v>34Years</v>
      </c>
      <c r="M520" s="22">
        <v>19040.88</v>
      </c>
      <c r="N520" s="20" t="str">
        <v>tier - 1</v>
      </c>
      <c r="O520" s="20" t="str">
        <v>tier - 3</v>
      </c>
      <c r="P520" s="20" t="str">
        <v>R1011</v>
      </c>
      <c r="Q520" s="20" t="str">
        <f>VLOOKUP(A520,'Customer Names'!$A$1:E2854,5,FALSE)</f>
        <v>Gregory</v>
      </c>
    </row>
    <row r="521" spans="1:17" x14ac:dyDescent="0.35">
      <c r="A521" s="20" t="s">
        <v>1850</v>
      </c>
      <c r="B521" s="20" cm="1">
        <f t="array" ref="B521:I521">VLOOKUP(A521,'Medical Examinations'!A520:J2855,{2,3,4,5,6,7,8,9},FALSE)</f>
        <v>18.3</v>
      </c>
      <c r="C521" s="20" t="str">
        <v>Underweight</v>
      </c>
      <c r="D521" s="20">
        <v>5.46</v>
      </c>
      <c r="E521" s="20" t="str">
        <v>Normal</v>
      </c>
      <c r="F521" s="20" t="str">
        <v>Yes</v>
      </c>
      <c r="G521" s="20" t="str">
        <v>No</v>
      </c>
      <c r="H521" s="20" t="str">
        <v>Yes</v>
      </c>
      <c r="I521" s="20">
        <v>1</v>
      </c>
      <c r="J521" s="20" t="s">
        <v>2381</v>
      </c>
      <c r="K521" s="21" cm="1">
        <f t="array" ref="K521:P521">VLOOKUP(A521,'Hospitalisation Details'!$A$1:K2863,{5,6,8,9,10,11},FALSE)</f>
        <v>30669</v>
      </c>
      <c r="L521" s="21" t="str">
        <v>39Years</v>
      </c>
      <c r="M521" s="22">
        <v>19023.259999999998</v>
      </c>
      <c r="N521" s="20" t="str">
        <v>tier - 1</v>
      </c>
      <c r="O521" s="20" t="str">
        <v>tier - 3</v>
      </c>
      <c r="P521" s="20" t="str">
        <v>R1011</v>
      </c>
      <c r="Q521" s="20" t="str">
        <f>VLOOKUP(A521,'Customer Names'!$A$1:E2855,5,FALSE)</f>
        <v>Sabine</v>
      </c>
    </row>
    <row r="522" spans="1:17" x14ac:dyDescent="0.35">
      <c r="A522" s="20" t="s">
        <v>1849</v>
      </c>
      <c r="B522" s="20" cm="1">
        <f t="array" ref="B522:I522">VLOOKUP(A522,'Medical Examinations'!A521:J2856,{2,3,4,5,6,7,8,9},FALSE)</f>
        <v>25.3</v>
      </c>
      <c r="C522" s="20" t="str">
        <v>Overweight</v>
      </c>
      <c r="D522" s="20">
        <v>5.0199999999999996</v>
      </c>
      <c r="E522" s="20" t="str">
        <v>Normal</v>
      </c>
      <c r="F522" s="20" t="str">
        <v>Yes</v>
      </c>
      <c r="G522" s="20" t="str">
        <v>No</v>
      </c>
      <c r="H522" s="20" t="str">
        <v>No</v>
      </c>
      <c r="I522" s="20">
        <v>1</v>
      </c>
      <c r="J522" s="20" t="s">
        <v>2381</v>
      </c>
      <c r="K522" s="21" cm="1">
        <f t="array" ref="K522:P522">VLOOKUP(A522,'Hospitalisation Details'!$A$1:K2864,{5,6,8,9,10,11},FALSE)</f>
        <v>32440</v>
      </c>
      <c r="L522" s="21" t="str">
        <v>34Years</v>
      </c>
      <c r="M522" s="22">
        <v>18972.5</v>
      </c>
      <c r="N522" s="20" t="str">
        <v>tier - 1</v>
      </c>
      <c r="O522" s="20" t="str">
        <v>tier - 3</v>
      </c>
      <c r="P522" s="20" t="str">
        <v>R1013</v>
      </c>
      <c r="Q522" s="20" t="str">
        <f>VLOOKUP(A522,'Customer Names'!$A$1:E2856,5,FALSE)</f>
        <v>Joseph</v>
      </c>
    </row>
    <row r="523" spans="1:17" x14ac:dyDescent="0.35">
      <c r="A523" s="20" t="s">
        <v>1848</v>
      </c>
      <c r="B523" s="20" cm="1">
        <f t="array" ref="B523:I523">VLOOKUP(A523,'Medical Examinations'!A522:J2857,{2,3,4,5,6,7,8,9},FALSE)</f>
        <v>38.83</v>
      </c>
      <c r="C523" s="20" t="str">
        <v>Obesity</v>
      </c>
      <c r="D523" s="20">
        <v>6.36</v>
      </c>
      <c r="E523" s="20" t="str">
        <v>Prediabetes</v>
      </c>
      <c r="F523" s="20" t="str">
        <v>No</v>
      </c>
      <c r="G523" s="20" t="str">
        <v>No</v>
      </c>
      <c r="H523" s="20" t="str">
        <v>No</v>
      </c>
      <c r="I523" s="20">
        <v>1</v>
      </c>
      <c r="J523" s="20" t="s">
        <v>2379</v>
      </c>
      <c r="K523" s="21" cm="1">
        <f t="array" ref="K523:P523">VLOOKUP(A523,'Hospitalisation Details'!$A$1:K2865,{5,6,8,9,10,11},FALSE)</f>
        <v>33938</v>
      </c>
      <c r="L523" s="21" t="str">
        <v>30Years</v>
      </c>
      <c r="M523" s="22">
        <v>18963.169999999998</v>
      </c>
      <c r="N523" s="20" t="str">
        <v>tier - 1</v>
      </c>
      <c r="O523" s="20" t="str">
        <v>tier - 1</v>
      </c>
      <c r="P523" s="20" t="str">
        <v>R1013</v>
      </c>
      <c r="Q523" s="20" t="str">
        <f>VLOOKUP(A523,'Customer Names'!$A$1:E2857,5,FALSE)</f>
        <v>Adam</v>
      </c>
    </row>
    <row r="524" spans="1:17" x14ac:dyDescent="0.35">
      <c r="A524" s="20" t="s">
        <v>1847</v>
      </c>
      <c r="B524" s="20" cm="1">
        <f t="array" ref="B524:I524">VLOOKUP(A524,'Medical Examinations'!A523:J2858,{2,3,4,5,6,7,8,9},FALSE)</f>
        <v>27.6</v>
      </c>
      <c r="C524" s="20" t="str">
        <v>Overweight</v>
      </c>
      <c r="D524" s="20">
        <v>5.36</v>
      </c>
      <c r="E524" s="20" t="str">
        <v>Normal</v>
      </c>
      <c r="F524" s="20" t="str">
        <v>No</v>
      </c>
      <c r="G524" s="20" t="str">
        <v>No</v>
      </c>
      <c r="H524" s="20" t="str">
        <v>No</v>
      </c>
      <c r="I524" s="20">
        <v>1</v>
      </c>
      <c r="J524" s="20" t="s">
        <v>2379</v>
      </c>
      <c r="K524" s="21" cm="1">
        <f t="array" ref="K524:P524">VLOOKUP(A524,'Hospitalisation Details'!$A$1:K2866,{5,6,8,9,10,11},FALSE)</f>
        <v>36013</v>
      </c>
      <c r="L524" s="21" t="str">
        <v>24Years</v>
      </c>
      <c r="M524" s="22">
        <v>18955.22</v>
      </c>
      <c r="N524" s="20" t="str">
        <v>tier - 1</v>
      </c>
      <c r="O524" s="20" t="str">
        <v>tier - 3</v>
      </c>
      <c r="P524" s="20" t="str">
        <v>R1011</v>
      </c>
      <c r="Q524" s="20" t="str">
        <f>VLOOKUP(A524,'Customer Names'!$A$1:E2858,5,FALSE)</f>
        <v>Karolyn A</v>
      </c>
    </row>
    <row r="525" spans="1:17" x14ac:dyDescent="0.35">
      <c r="A525" s="20" t="s">
        <v>1846</v>
      </c>
      <c r="B525" s="20" cm="1">
        <f t="array" ref="B525:I525">VLOOKUP(A525,'Medical Examinations'!A524:J2859,{2,3,4,5,6,7,8,9},FALSE)</f>
        <v>46.4</v>
      </c>
      <c r="C525" s="20" t="str">
        <v>Obesity</v>
      </c>
      <c r="D525" s="20">
        <v>8.3699999999999992</v>
      </c>
      <c r="E525" s="20" t="str">
        <v>Diabetes</v>
      </c>
      <c r="F525" s="20" t="str">
        <v>Yes</v>
      </c>
      <c r="G525" s="20" t="str">
        <v>No</v>
      </c>
      <c r="H525" s="20" t="str">
        <v>Yes</v>
      </c>
      <c r="I525" s="20">
        <v>1</v>
      </c>
      <c r="J525" s="20" t="s">
        <v>2379</v>
      </c>
      <c r="K525" s="21" cm="1">
        <f t="array" ref="K525:P525">VLOOKUP(A525,'Hospitalisation Details'!$A$1:K2867,{5,6,8,9,10,11},FALSE)</f>
        <v>23304</v>
      </c>
      <c r="L525" s="21" t="str">
        <v>59Years</v>
      </c>
      <c r="M525" s="22">
        <v>18954.560000000001</v>
      </c>
      <c r="N525" s="20" t="str">
        <v>tier - 1</v>
      </c>
      <c r="O525" s="20" t="str">
        <v>tier - 1</v>
      </c>
      <c r="P525" s="20" t="str">
        <v>R1026</v>
      </c>
      <c r="Q525" s="20" t="str">
        <f>VLOOKUP(A525,'Customer Names'!$A$1:E2859,5,FALSE)</f>
        <v xml:space="preserve">Anita L </v>
      </c>
    </row>
    <row r="526" spans="1:17" x14ac:dyDescent="0.35">
      <c r="A526" s="20" t="s">
        <v>1845</v>
      </c>
      <c r="B526" s="20" cm="1">
        <f t="array" ref="B526:I526">VLOOKUP(A526,'Medical Examinations'!A525:J2860,{2,3,4,5,6,7,8,9},FALSE)</f>
        <v>51.92</v>
      </c>
      <c r="C526" s="20" t="str">
        <v>Obesity</v>
      </c>
      <c r="D526" s="20">
        <v>5.18</v>
      </c>
      <c r="E526" s="20" t="str">
        <v>Normal</v>
      </c>
      <c r="F526" s="20" t="str">
        <v>Yes</v>
      </c>
      <c r="G526" s="20" t="str">
        <v>No</v>
      </c>
      <c r="H526" s="20" t="str">
        <v>Yes</v>
      </c>
      <c r="I526" s="20">
        <v>1</v>
      </c>
      <c r="J526" s="20" t="s">
        <v>2379</v>
      </c>
      <c r="K526" s="21" cm="1">
        <f t="array" ref="K526:P526">VLOOKUP(A526,'Hospitalisation Details'!$A$1:K2868,{5,6,8,9,10,11},FALSE)</f>
        <v>25418</v>
      </c>
      <c r="L526" s="21" t="str">
        <v>53Years</v>
      </c>
      <c r="M526" s="22">
        <v>18932.810000000001</v>
      </c>
      <c r="N526" s="20" t="str">
        <v>tier - 1</v>
      </c>
      <c r="O526" s="20" t="str">
        <v>tier - 3</v>
      </c>
      <c r="P526" s="20" t="str">
        <v>R1012</v>
      </c>
      <c r="Q526" s="20" t="str">
        <f>VLOOKUP(A526,'Customer Names'!$A$1:E2860,5,FALSE)</f>
        <v xml:space="preserve">Laura E </v>
      </c>
    </row>
    <row r="527" spans="1:17" x14ac:dyDescent="0.35">
      <c r="A527" s="20" t="s">
        <v>1844</v>
      </c>
      <c r="B527" s="20" cm="1">
        <f t="array" ref="B527:I527">VLOOKUP(A527,'Medical Examinations'!A526:J2861,{2,3,4,5,6,7,8,9},FALSE)</f>
        <v>32.395000000000003</v>
      </c>
      <c r="C527" s="20" t="str">
        <v>Obesity</v>
      </c>
      <c r="D527" s="20">
        <v>5.68</v>
      </c>
      <c r="E527" s="20" t="str">
        <v>Normal</v>
      </c>
      <c r="F527" s="20" t="str">
        <v>Yes</v>
      </c>
      <c r="G527" s="20" t="str">
        <v>No</v>
      </c>
      <c r="H527" s="20" t="str">
        <v>No</v>
      </c>
      <c r="I527" s="20">
        <v>1</v>
      </c>
      <c r="J527" s="20" t="s">
        <v>2379</v>
      </c>
      <c r="K527" s="21" cm="1">
        <f t="array" ref="K527:P527">VLOOKUP(A527,'Hospitalisation Details'!$A$1:K2869,{5,6,8,9,10,11},FALSE)</f>
        <v>34969</v>
      </c>
      <c r="L527" s="21" t="str">
        <v>27Years</v>
      </c>
      <c r="M527" s="22">
        <v>18903.490000000002</v>
      </c>
      <c r="N527" s="20" t="str">
        <v>tier - 1</v>
      </c>
      <c r="O527" s="20" t="str">
        <v>tier - 2</v>
      </c>
      <c r="P527" s="20" t="str">
        <v>R1024</v>
      </c>
      <c r="Q527" s="20" t="str">
        <f>VLOOKUP(A527,'Customer Names'!$A$1:E2861,5,FALSE)</f>
        <v>Sarah</v>
      </c>
    </row>
    <row r="528" spans="1:17" x14ac:dyDescent="0.35">
      <c r="A528" s="20" t="s">
        <v>1843</v>
      </c>
      <c r="B528" s="20" cm="1">
        <f t="array" ref="B528:I528">VLOOKUP(A528,'Medical Examinations'!A527:J2862,{2,3,4,5,6,7,8,9},FALSE)</f>
        <v>46.19</v>
      </c>
      <c r="C528" s="20" t="str">
        <v>Obesity</v>
      </c>
      <c r="D528" s="20">
        <v>7.31</v>
      </c>
      <c r="E528" s="20" t="str">
        <v>Diabetes</v>
      </c>
      <c r="F528" s="20" t="str">
        <v>Yes</v>
      </c>
      <c r="G528" s="20" t="str">
        <v>No</v>
      </c>
      <c r="H528" s="20" t="str">
        <v>Yes</v>
      </c>
      <c r="I528" s="20">
        <v>1</v>
      </c>
      <c r="J528" s="20" t="s">
        <v>2379</v>
      </c>
      <c r="K528" s="21" cm="1">
        <f t="array" ref="K528:P528">VLOOKUP(A528,'Hospitalisation Details'!$A$1:K2870,{5,6,8,9,10,11},FALSE)</f>
        <v>23351</v>
      </c>
      <c r="L528" s="21" t="str">
        <v>59Years</v>
      </c>
      <c r="M528" s="22">
        <v>18883.330000000002</v>
      </c>
      <c r="N528" s="20" t="str">
        <v>tier - 1</v>
      </c>
      <c r="O528" s="20" t="str">
        <v>tier - 1</v>
      </c>
      <c r="P528" s="20" t="str">
        <v>R1026</v>
      </c>
      <c r="Q528" s="20" t="str">
        <f>VLOOKUP(A528,'Customer Names'!$A$1:E2862,5,FALSE)</f>
        <v>Ashley E</v>
      </c>
    </row>
    <row r="529" spans="1:17" x14ac:dyDescent="0.35">
      <c r="A529" s="20" t="s">
        <v>1842</v>
      </c>
      <c r="B529" s="20" cm="1">
        <f t="array" ref="B529:I529">VLOOKUP(A529,'Medical Examinations'!A528:J2863,{2,3,4,5,6,7,8,9},FALSE)</f>
        <v>27.93</v>
      </c>
      <c r="C529" s="20" t="str">
        <v>Overweight</v>
      </c>
      <c r="D529" s="20">
        <v>4.67</v>
      </c>
      <c r="E529" s="20" t="str">
        <v>Normal</v>
      </c>
      <c r="F529" s="20" t="str">
        <v>No</v>
      </c>
      <c r="G529" s="20" t="str">
        <v>No</v>
      </c>
      <c r="H529" s="20" t="str">
        <v>Yes</v>
      </c>
      <c r="I529" s="20">
        <v>1</v>
      </c>
      <c r="J529" s="20" t="s">
        <v>2379</v>
      </c>
      <c r="K529" s="21" cm="1">
        <f t="array" ref="K529:P529">VLOOKUP(A529,'Hospitalisation Details'!$A$1:K2871,{5,6,8,9,10,11},FALSE)</f>
        <v>37826</v>
      </c>
      <c r="L529" s="21" t="str">
        <v>19Years</v>
      </c>
      <c r="M529" s="22">
        <v>18838.7</v>
      </c>
      <c r="N529" s="20" t="str">
        <v>tier - 1</v>
      </c>
      <c r="O529" s="20" t="str">
        <v>tier - 3</v>
      </c>
      <c r="P529" s="20" t="str">
        <v>R1012</v>
      </c>
      <c r="Q529" s="20" t="str">
        <f>VLOOKUP(A529,'Customer Names'!$A$1:E2863,5,FALSE)</f>
        <v>Lindsey</v>
      </c>
    </row>
    <row r="530" spans="1:17" x14ac:dyDescent="0.35">
      <c r="A530" s="20" t="s">
        <v>1841</v>
      </c>
      <c r="B530" s="20" cm="1">
        <f t="array" ref="B530:I530">VLOOKUP(A530,'Medical Examinations'!A529:J2864,{2,3,4,5,6,7,8,9},FALSE)</f>
        <v>45.62</v>
      </c>
      <c r="C530" s="20" t="str">
        <v>Obesity</v>
      </c>
      <c r="D530" s="20">
        <v>6.87</v>
      </c>
      <c r="E530" s="20" t="str">
        <v>Diabetes</v>
      </c>
      <c r="F530" s="20" t="str">
        <v>No</v>
      </c>
      <c r="G530" s="20" t="str">
        <v>No</v>
      </c>
      <c r="H530" s="20" t="str">
        <v>No</v>
      </c>
      <c r="I530" s="20">
        <v>0</v>
      </c>
      <c r="J530" s="20" t="s">
        <v>2379</v>
      </c>
      <c r="K530" s="21" cm="1">
        <f t="array" ref="K530:P530">VLOOKUP(A530,'Hospitalisation Details'!$A$1:K2872,{5,6,8,9,10,11},FALSE)</f>
        <v>22998</v>
      </c>
      <c r="L530" s="21" t="str">
        <v>60Years</v>
      </c>
      <c r="M530" s="22">
        <v>18815.53</v>
      </c>
      <c r="N530" s="20" t="str">
        <v>tier - 1</v>
      </c>
      <c r="O530" s="20" t="str">
        <v>tier - 1</v>
      </c>
      <c r="P530" s="20" t="str">
        <v>R1023</v>
      </c>
      <c r="Q530" s="20" t="str">
        <f>VLOOKUP(A530,'Customer Names'!$A$1:E2864,5,FALSE)</f>
        <v>Alan</v>
      </c>
    </row>
    <row r="531" spans="1:17" x14ac:dyDescent="0.35">
      <c r="A531" s="20" t="s">
        <v>1840</v>
      </c>
      <c r="B531" s="20" cm="1">
        <f t="array" ref="B531:I531">VLOOKUP(A531,'Medical Examinations'!A530:J2865,{2,3,4,5,6,7,8,9},FALSE)</f>
        <v>35.31</v>
      </c>
      <c r="C531" s="20" t="str">
        <v>Obesity</v>
      </c>
      <c r="D531" s="20">
        <v>5.87</v>
      </c>
      <c r="E531" s="20" t="str">
        <v>Prediabetes</v>
      </c>
      <c r="F531" s="20" t="str">
        <v>No</v>
      </c>
      <c r="G531" s="20" t="str">
        <v>No</v>
      </c>
      <c r="H531" s="20" t="str">
        <v>Yes</v>
      </c>
      <c r="I531" s="20">
        <v>1</v>
      </c>
      <c r="J531" s="20" t="s">
        <v>2379</v>
      </c>
      <c r="K531" s="21" cm="1">
        <f t="array" ref="K531:P531">VLOOKUP(A531,'Hospitalisation Details'!$A$1:K2873,{5,6,8,9,10,11},FALSE)</f>
        <v>29143</v>
      </c>
      <c r="L531" s="21" t="str">
        <v>43Years</v>
      </c>
      <c r="M531" s="22">
        <v>18806.150000000001</v>
      </c>
      <c r="N531" s="20" t="str">
        <v>tier - 1</v>
      </c>
      <c r="O531" s="20" t="str">
        <v>tier - 2</v>
      </c>
      <c r="P531" s="20" t="str">
        <v>R1013</v>
      </c>
      <c r="Q531" s="20" t="str">
        <f>VLOOKUP(A531,'Customer Names'!$A$1:E2865,5,FALSE)</f>
        <v xml:space="preserve">Dan R </v>
      </c>
    </row>
    <row r="532" spans="1:17" x14ac:dyDescent="0.35">
      <c r="A532" s="20" t="s">
        <v>1839</v>
      </c>
      <c r="B532" s="20" cm="1">
        <f t="array" ref="B532:I532">VLOOKUP(A532,'Medical Examinations'!A531:J2866,{2,3,4,5,6,7,8,9},FALSE)</f>
        <v>30.4</v>
      </c>
      <c r="C532" s="20" t="str">
        <v>Obesity</v>
      </c>
      <c r="D532" s="20">
        <v>4.07</v>
      </c>
      <c r="E532" s="20" t="str">
        <v>Normal</v>
      </c>
      <c r="F532" s="20" t="str">
        <v>Yes</v>
      </c>
      <c r="G532" s="20" t="str">
        <v>No</v>
      </c>
      <c r="H532" s="20" t="str">
        <v>No</v>
      </c>
      <c r="I532" s="20">
        <v>1</v>
      </c>
      <c r="J532" s="20" t="s">
        <v>2379</v>
      </c>
      <c r="K532" s="21" cm="1">
        <f t="array" ref="K532:P532">VLOOKUP(A532,'Hospitalisation Details'!$A$1:K2874,{5,6,8,9,10,11},FALSE)</f>
        <v>35031</v>
      </c>
      <c r="L532" s="21" t="str">
        <v>27Years</v>
      </c>
      <c r="M532" s="22">
        <v>18804.75</v>
      </c>
      <c r="N532" s="20" t="str">
        <v>tier - 1</v>
      </c>
      <c r="O532" s="20" t="str">
        <v>tier - 1</v>
      </c>
      <c r="P532" s="20" t="str">
        <v>R1012</v>
      </c>
      <c r="Q532" s="20" t="str">
        <f>VLOOKUP(A532,'Customer Names'!$A$1:E2866,5,FALSE)</f>
        <v>Katie</v>
      </c>
    </row>
    <row r="533" spans="1:17" x14ac:dyDescent="0.35">
      <c r="A533" s="20" t="s">
        <v>1838</v>
      </c>
      <c r="B533" s="20" cm="1">
        <f t="array" ref="B533:I533">VLOOKUP(A533,'Medical Examinations'!A532:J2867,{2,3,4,5,6,7,8,9},FALSE)</f>
        <v>20.13</v>
      </c>
      <c r="C533" s="20" t="str">
        <v>Normal Weight</v>
      </c>
      <c r="D533" s="20">
        <v>6.47</v>
      </c>
      <c r="E533" s="20" t="str">
        <v>Diabetes</v>
      </c>
      <c r="F533" s="20" t="str">
        <v>No</v>
      </c>
      <c r="G533" s="20" t="str">
        <v>No</v>
      </c>
      <c r="H533" s="20" t="str">
        <v>Yes</v>
      </c>
      <c r="I533" s="20">
        <v>1</v>
      </c>
      <c r="J533" s="20" t="s">
        <v>2381</v>
      </c>
      <c r="K533" s="21" cm="1">
        <f t="array" ref="K533:P533">VLOOKUP(A533,'Hospitalisation Details'!$A$1:K2875,{5,6,8,9,10,11},FALSE)</f>
        <v>29178</v>
      </c>
      <c r="L533" s="21" t="str">
        <v>43Years</v>
      </c>
      <c r="M533" s="22">
        <v>18767.740000000002</v>
      </c>
      <c r="N533" s="20" t="str">
        <v>tier - 1</v>
      </c>
      <c r="O533" s="20" t="str">
        <v>tier - 1</v>
      </c>
      <c r="P533" s="20" t="str">
        <v>R1013</v>
      </c>
      <c r="Q533" s="20" t="str">
        <f>VLOOKUP(A533,'Customer Names'!$A$1:E2867,5,FALSE)</f>
        <v>Eric</v>
      </c>
    </row>
    <row r="534" spans="1:17" x14ac:dyDescent="0.35">
      <c r="A534" s="20" t="s">
        <v>1837</v>
      </c>
      <c r="B534" s="20" cm="1">
        <f t="array" ref="B534:I534">VLOOKUP(A534,'Medical Examinations'!A533:J2868,{2,3,4,5,6,7,8,9},FALSE)</f>
        <v>23.655000000000001</v>
      </c>
      <c r="C534" s="20" t="str">
        <v>Normal Weight</v>
      </c>
      <c r="D534" s="20">
        <v>5.14</v>
      </c>
      <c r="E534" s="20" t="str">
        <v>Normal</v>
      </c>
      <c r="F534" s="20" t="str">
        <v>No</v>
      </c>
      <c r="G534" s="20" t="str">
        <v>No</v>
      </c>
      <c r="H534" s="20" t="str">
        <v>No</v>
      </c>
      <c r="I534" s="20">
        <v>1</v>
      </c>
      <c r="J534" s="20" t="s">
        <v>2381</v>
      </c>
      <c r="K534" s="21" cm="1">
        <f t="array" ref="K534:P534">VLOOKUP(A534,'Hospitalisation Details'!$A$1:K2876,{5,6,8,9,10,11},FALSE)</f>
        <v>33965</v>
      </c>
      <c r="L534" s="21" t="str">
        <v>30Years</v>
      </c>
      <c r="M534" s="22">
        <v>18765.88</v>
      </c>
      <c r="N534" s="20" t="str">
        <v>tier - 1</v>
      </c>
      <c r="O534" s="20" t="str">
        <v>tier - 2</v>
      </c>
      <c r="P534" s="20" t="str">
        <v>R1012</v>
      </c>
      <c r="Q534" s="20" t="str">
        <f>VLOOKUP(A534,'Customer Names'!$A$1:E2868,5,FALSE)</f>
        <v>Cathryn</v>
      </c>
    </row>
    <row r="535" spans="1:17" x14ac:dyDescent="0.35">
      <c r="A535" s="20" t="s">
        <v>1836</v>
      </c>
      <c r="B535" s="20" cm="1">
        <f t="array" ref="B535:I535">VLOOKUP(A535,'Medical Examinations'!A534:J2869,{2,3,4,5,6,7,8,9},FALSE)</f>
        <v>49.05</v>
      </c>
      <c r="C535" s="20" t="str">
        <v>Obesity</v>
      </c>
      <c r="D535" s="20">
        <v>9.77</v>
      </c>
      <c r="E535" s="20" t="str">
        <v>Diabetes</v>
      </c>
      <c r="F535" s="20" t="str">
        <v>Yes</v>
      </c>
      <c r="G535" s="20" t="str">
        <v>No</v>
      </c>
      <c r="H535" s="20" t="str">
        <v>No</v>
      </c>
      <c r="I535" s="20">
        <v>0</v>
      </c>
      <c r="J535" s="20" t="s">
        <v>2379</v>
      </c>
      <c r="K535" s="21" cm="1">
        <f t="array" ref="K535:P535">VLOOKUP(A535,'Hospitalisation Details'!$A$1:K2877,{5,6,8,9,10,11},FALSE)</f>
        <v>24714</v>
      </c>
      <c r="L535" s="21" t="str">
        <v>55Years</v>
      </c>
      <c r="M535" s="22">
        <v>18694.689999999999</v>
      </c>
      <c r="N535" s="20" t="str">
        <v>tier - 1</v>
      </c>
      <c r="O535" s="20" t="str">
        <v>tier - 1</v>
      </c>
      <c r="P535" s="20" t="str">
        <v>R1023</v>
      </c>
      <c r="Q535" s="20" t="str">
        <f>VLOOKUP(A535,'Customer Names'!$A$1:E2869,5,FALSE)</f>
        <v>Brendan</v>
      </c>
    </row>
    <row r="536" spans="1:17" x14ac:dyDescent="0.35">
      <c r="A536" s="20" t="s">
        <v>1835</v>
      </c>
      <c r="B536" s="20" cm="1">
        <f t="array" ref="B536:I536">VLOOKUP(A536,'Medical Examinations'!A535:J2870,{2,3,4,5,6,7,8,9},FALSE)</f>
        <v>51.94</v>
      </c>
      <c r="C536" s="20" t="str">
        <v>Obesity</v>
      </c>
      <c r="D536" s="20">
        <v>8.8000000000000007</v>
      </c>
      <c r="E536" s="20" t="str">
        <v>Diabetes</v>
      </c>
      <c r="F536" s="20" t="str">
        <v>Yes</v>
      </c>
      <c r="G536" s="20" t="str">
        <v>No</v>
      </c>
      <c r="H536" s="20" t="str">
        <v>No</v>
      </c>
      <c r="I536" s="20">
        <v>2</v>
      </c>
      <c r="J536" s="20" t="s">
        <v>2379</v>
      </c>
      <c r="K536" s="21" cm="1">
        <f t="array" ref="K536:P536">VLOOKUP(A536,'Hospitalisation Details'!$A$1:K2878,{5,6,8,9,10,11},FALSE)</f>
        <v>25858</v>
      </c>
      <c r="L536" s="21" t="str">
        <v>52Years</v>
      </c>
      <c r="M536" s="22">
        <v>18682.740000000002</v>
      </c>
      <c r="N536" s="20" t="str">
        <v>tier - 1</v>
      </c>
      <c r="O536" s="20" t="str">
        <v>tier - 3</v>
      </c>
      <c r="P536" s="20" t="str">
        <v>R1012</v>
      </c>
      <c r="Q536" s="20" t="str">
        <f>VLOOKUP(A536,'Customer Names'!$A$1:E2870,5,FALSE)</f>
        <v>Shauna</v>
      </c>
    </row>
    <row r="537" spans="1:17" x14ac:dyDescent="0.35">
      <c r="A537" s="20" t="s">
        <v>1834</v>
      </c>
      <c r="B537" s="20" cm="1">
        <f t="array" ref="B537:I537">VLOOKUP(A537,'Medical Examinations'!A536:J2871,{2,3,4,5,6,7,8,9},FALSE)</f>
        <v>29.83</v>
      </c>
      <c r="C537" s="20" t="str">
        <v>Overweight</v>
      </c>
      <c r="D537" s="20">
        <v>5.84</v>
      </c>
      <c r="E537" s="20" t="str">
        <v>Prediabetes</v>
      </c>
      <c r="F537" s="20" t="str">
        <v>No</v>
      </c>
      <c r="G537" s="20" t="str">
        <v>No</v>
      </c>
      <c r="H537" s="20" t="str">
        <v>No</v>
      </c>
      <c r="I537" s="20">
        <v>1</v>
      </c>
      <c r="J537" s="20" t="s">
        <v>2381</v>
      </c>
      <c r="K537" s="21" cm="1">
        <f t="array" ref="K537:P537">VLOOKUP(A537,'Hospitalisation Details'!$A$1:K2879,{5,6,8,9,10,11},FALSE)</f>
        <v>36061</v>
      </c>
      <c r="L537" s="21" t="str">
        <v>24Years</v>
      </c>
      <c r="M537" s="22">
        <v>18648.419999999998</v>
      </c>
      <c r="N537" s="20" t="str">
        <v>tier - 1</v>
      </c>
      <c r="O537" s="20" t="str">
        <v>tier - 1</v>
      </c>
      <c r="P537" s="20" t="str">
        <v>R1019</v>
      </c>
      <c r="Q537" s="20" t="str">
        <f>VLOOKUP(A537,'Customer Names'!$A$1:E2871,5,FALSE)</f>
        <v>Terence</v>
      </c>
    </row>
    <row r="538" spans="1:17" x14ac:dyDescent="0.35">
      <c r="A538" s="20" t="s">
        <v>1833</v>
      </c>
      <c r="B538" s="20" cm="1">
        <f t="array" ref="B538:I538">VLOOKUP(A538,'Medical Examinations'!A537:J2872,{2,3,4,5,6,7,8,9},FALSE)</f>
        <v>22.6</v>
      </c>
      <c r="C538" s="20" t="str">
        <v>Normal Weight</v>
      </c>
      <c r="D538" s="20">
        <v>10.43</v>
      </c>
      <c r="E538" s="20" t="str">
        <v>Diabetes</v>
      </c>
      <c r="F538" s="20" t="str">
        <v>Yes</v>
      </c>
      <c r="G538" s="20" t="str">
        <v>No</v>
      </c>
      <c r="H538" s="20" t="str">
        <v>No</v>
      </c>
      <c r="I538" s="20">
        <v>1</v>
      </c>
      <c r="J538" s="20" t="s">
        <v>2381</v>
      </c>
      <c r="K538" s="21" cm="1">
        <f t="array" ref="K538:P538">VLOOKUP(A538,'Hospitalisation Details'!$A$1:K2880,{5,6,8,9,10,11},FALSE)</f>
        <v>31636</v>
      </c>
      <c r="L538" s="21" t="str">
        <v>36Years</v>
      </c>
      <c r="M538" s="22">
        <v>18608.259999999998</v>
      </c>
      <c r="N538" s="20" t="str">
        <v>tier - 1</v>
      </c>
      <c r="O538" s="20" t="str">
        <v>tier - 3</v>
      </c>
      <c r="P538" s="20" t="str">
        <v>R1011</v>
      </c>
      <c r="Q538" s="20" t="str">
        <f>VLOOKUP(A538,'Customer Names'!$A$1:E2872,5,FALSE)</f>
        <v>Marisol</v>
      </c>
    </row>
    <row r="539" spans="1:17" x14ac:dyDescent="0.35">
      <c r="A539" s="20" t="s">
        <v>1832</v>
      </c>
      <c r="B539" s="20" cm="1">
        <f t="array" ref="B539:I539">VLOOKUP(A539,'Medical Examinations'!A538:J2873,{2,3,4,5,6,7,8,9},FALSE)</f>
        <v>46.69</v>
      </c>
      <c r="C539" s="20" t="str">
        <v>Obesity</v>
      </c>
      <c r="D539" s="20">
        <v>4.25</v>
      </c>
      <c r="E539" s="20" t="str">
        <v>Normal</v>
      </c>
      <c r="F539" s="20" t="str">
        <v>Yes</v>
      </c>
      <c r="G539" s="20" t="str">
        <v>No</v>
      </c>
      <c r="H539" s="20" t="str">
        <v>No</v>
      </c>
      <c r="I539" s="20">
        <v>1</v>
      </c>
      <c r="J539" s="20" t="s">
        <v>2379</v>
      </c>
      <c r="K539" s="21" cm="1">
        <f t="array" ref="K539:P539">VLOOKUP(A539,'Hospitalisation Details'!$A$1:K2881,{5,6,8,9,10,11},FALSE)</f>
        <v>23646</v>
      </c>
      <c r="L539" s="21" t="str">
        <v>58Years</v>
      </c>
      <c r="M539" s="22">
        <v>18443.11</v>
      </c>
      <c r="N539" s="20" t="str">
        <v>tier - 1</v>
      </c>
      <c r="O539" s="20" t="str">
        <v>tier - 2</v>
      </c>
      <c r="P539" s="20" t="str">
        <v>R1012</v>
      </c>
      <c r="Q539" s="20" t="str">
        <f>VLOOKUP(A539,'Customer Names'!$A$1:E2873,5,FALSE)</f>
        <v>Lindsay</v>
      </c>
    </row>
    <row r="540" spans="1:17" x14ac:dyDescent="0.35">
      <c r="A540" s="20" t="s">
        <v>1831</v>
      </c>
      <c r="B540" s="20" cm="1">
        <f t="array" ref="B540:I540">VLOOKUP(A540,'Medical Examinations'!A539:J2874,{2,3,4,5,6,7,8,9},FALSE)</f>
        <v>28.49</v>
      </c>
      <c r="C540" s="20" t="str">
        <v>Overweight</v>
      </c>
      <c r="D540" s="20">
        <v>4.8899999999999997</v>
      </c>
      <c r="E540" s="20" t="str">
        <v>Normal</v>
      </c>
      <c r="F540" s="20" t="str">
        <v>No</v>
      </c>
      <c r="G540" s="20" t="str">
        <v>No</v>
      </c>
      <c r="H540" s="20" t="str">
        <v>No</v>
      </c>
      <c r="I540" s="20">
        <v>0</v>
      </c>
      <c r="J540" s="20" t="s">
        <v>2381</v>
      </c>
      <c r="K540" s="21" cm="1">
        <f t="array" ref="K540:P540">VLOOKUP(A540,'Hospitalisation Details'!$A$1:K2882,{5,6,8,9,10,11},FALSE)</f>
        <v>36509</v>
      </c>
      <c r="L540" s="21" t="str">
        <v>23Years</v>
      </c>
      <c r="M540" s="22">
        <v>18328.240000000002</v>
      </c>
      <c r="N540" s="20" t="str">
        <v>tier - 1</v>
      </c>
      <c r="O540" s="20" t="str">
        <v>tier - 2</v>
      </c>
      <c r="P540" s="20" t="str">
        <v>R1013</v>
      </c>
      <c r="Q540" s="20" t="str">
        <f>VLOOKUP(A540,'Customer Names'!$A$1:E2874,5,FALSE)</f>
        <v>Katie</v>
      </c>
    </row>
    <row r="541" spans="1:17" x14ac:dyDescent="0.35">
      <c r="A541" s="20" t="s">
        <v>1830</v>
      </c>
      <c r="B541" s="20" cm="1">
        <f t="array" ref="B541:I541">VLOOKUP(A541,'Medical Examinations'!A540:J2875,{2,3,4,5,6,7,8,9},FALSE)</f>
        <v>28.5</v>
      </c>
      <c r="C541" s="20" t="str">
        <v>Overweight</v>
      </c>
      <c r="D541" s="20">
        <v>5.55</v>
      </c>
      <c r="E541" s="20" t="str">
        <v>Normal</v>
      </c>
      <c r="F541" s="20" t="str">
        <v>Yes</v>
      </c>
      <c r="G541" s="20" t="str">
        <v>No</v>
      </c>
      <c r="H541" s="20" t="str">
        <v>No</v>
      </c>
      <c r="I541" s="20">
        <v>1</v>
      </c>
      <c r="J541" s="20" t="s">
        <v>2381</v>
      </c>
      <c r="K541" s="21" cm="1">
        <f t="array" ref="K541:P541">VLOOKUP(A541,'Hospitalisation Details'!$A$1:K2883,{5,6,8,9,10,11},FALSE)</f>
        <v>34884</v>
      </c>
      <c r="L541" s="21" t="str">
        <v>27Years</v>
      </c>
      <c r="M541" s="22">
        <v>18310.740000000002</v>
      </c>
      <c r="N541" s="20" t="str">
        <v>tier - 1</v>
      </c>
      <c r="O541" s="20" t="str">
        <v>tier - 3</v>
      </c>
      <c r="P541" s="20" t="str">
        <v>R1012</v>
      </c>
      <c r="Q541" s="20" t="str">
        <f>VLOOKUP(A541,'Customer Names'!$A$1:E2875,5,FALSE)</f>
        <v>Daniel</v>
      </c>
    </row>
    <row r="542" spans="1:17" x14ac:dyDescent="0.35">
      <c r="A542" s="20" t="s">
        <v>1829</v>
      </c>
      <c r="B542" s="20" cm="1">
        <f t="array" ref="B542:I542">VLOOKUP(A542,'Medical Examinations'!A541:J2876,{2,3,4,5,6,7,8,9},FALSE)</f>
        <v>24.4</v>
      </c>
      <c r="C542" s="20" t="str">
        <v>Normal Weight</v>
      </c>
      <c r="D542" s="20">
        <v>4.5199999999999996</v>
      </c>
      <c r="E542" s="20" t="str">
        <v>Normal</v>
      </c>
      <c r="F542" s="20" t="str">
        <v>No</v>
      </c>
      <c r="G542" s="20" t="str">
        <v>No</v>
      </c>
      <c r="H542" s="20" t="str">
        <v>No</v>
      </c>
      <c r="I542" s="20">
        <v>1</v>
      </c>
      <c r="J542" s="20" t="s">
        <v>2381</v>
      </c>
      <c r="K542" s="21" cm="1">
        <f t="array" ref="K542:P542">VLOOKUP(A542,'Hospitalisation Details'!$A$1:K2884,{5,6,8,9,10,11},FALSE)</f>
        <v>33963</v>
      </c>
      <c r="L542" s="21" t="str">
        <v>30Years</v>
      </c>
      <c r="M542" s="22">
        <v>18259.22</v>
      </c>
      <c r="N542" s="20" t="str">
        <v>tier - 1</v>
      </c>
      <c r="O542" s="20" t="str">
        <v>tier - 3</v>
      </c>
      <c r="P542" s="20" t="str">
        <v>R1011</v>
      </c>
      <c r="Q542" s="20" t="str">
        <f>VLOOKUP(A542,'Customer Names'!$A$1:E2876,5,FALSE)</f>
        <v>Brett W</v>
      </c>
    </row>
    <row r="543" spans="1:17" x14ac:dyDescent="0.35">
      <c r="A543" s="20" t="s">
        <v>1828</v>
      </c>
      <c r="B543" s="20" cm="1">
        <f t="array" ref="B543:I543">VLOOKUP(A543,'Medical Examinations'!A542:J2877,{2,3,4,5,6,7,8,9},FALSE)</f>
        <v>29.15</v>
      </c>
      <c r="C543" s="20" t="str">
        <v>Overweight</v>
      </c>
      <c r="D543" s="20">
        <v>4.45</v>
      </c>
      <c r="E543" s="20" t="str">
        <v>Normal</v>
      </c>
      <c r="F543" s="20" t="str">
        <v>Yes</v>
      </c>
      <c r="G543" s="20" t="str">
        <v>No</v>
      </c>
      <c r="H543" s="20" t="str">
        <v>No</v>
      </c>
      <c r="I543" s="20">
        <v>1</v>
      </c>
      <c r="J543" s="20" t="s">
        <v>2381</v>
      </c>
      <c r="K543" s="21" cm="1">
        <f t="array" ref="K543:P543">VLOOKUP(A543,'Hospitalisation Details'!$A$1:K2885,{5,6,8,9,10,11},FALSE)</f>
        <v>34914</v>
      </c>
      <c r="L543" s="21" t="str">
        <v>27Years</v>
      </c>
      <c r="M543" s="22">
        <v>18246.5</v>
      </c>
      <c r="N543" s="20" t="str">
        <v>tier - 1</v>
      </c>
      <c r="O543" s="20" t="str">
        <v>tier - 1</v>
      </c>
      <c r="P543" s="20" t="str">
        <v>R1013</v>
      </c>
      <c r="Q543" s="20" t="str">
        <f>VLOOKUP(A543,'Customer Names'!$A$1:E2877,5,FALSE)</f>
        <v>Dylan J</v>
      </c>
    </row>
    <row r="544" spans="1:17" x14ac:dyDescent="0.35">
      <c r="A544" s="20" t="s">
        <v>1827</v>
      </c>
      <c r="B544" s="20" cm="1">
        <f t="array" ref="B544:I544">VLOOKUP(A544,'Medical Examinations'!A543:J2878,{2,3,4,5,6,7,8,9},FALSE)</f>
        <v>27.28</v>
      </c>
      <c r="C544" s="20" t="str">
        <v>Overweight</v>
      </c>
      <c r="D544" s="20">
        <v>4.72</v>
      </c>
      <c r="E544" s="20" t="str">
        <v>Normal</v>
      </c>
      <c r="F544" s="20" t="str">
        <v>No</v>
      </c>
      <c r="G544" s="20" t="str">
        <v>yes</v>
      </c>
      <c r="H544" s="20" t="str">
        <v>No</v>
      </c>
      <c r="I544" s="20">
        <v>1</v>
      </c>
      <c r="J544" s="20" t="s">
        <v>2381</v>
      </c>
      <c r="K544" s="21" cm="1">
        <f t="array" ref="K544:P544">VLOOKUP(A544,'Hospitalisation Details'!$A$1:K2886,{5,6,8,9,10,11},FALSE)</f>
        <v>38240</v>
      </c>
      <c r="L544" s="21" t="str">
        <v>18Years</v>
      </c>
      <c r="M544" s="22">
        <v>18223.45</v>
      </c>
      <c r="N544" s="20" t="str">
        <v>tier - 1</v>
      </c>
      <c r="O544" s="20" t="str">
        <v>tier - 3</v>
      </c>
      <c r="P544" s="20" t="str">
        <v>R1013</v>
      </c>
      <c r="Q544" s="20" t="str">
        <f>VLOOKUP(A544,'Customer Names'!$A$1:E2878,5,FALSE)</f>
        <v>Elizabeth</v>
      </c>
    </row>
    <row r="545" spans="1:17" x14ac:dyDescent="0.35">
      <c r="A545" s="20" t="s">
        <v>1826</v>
      </c>
      <c r="B545" s="20" cm="1">
        <f t="array" ref="B545:I545">VLOOKUP(A545,'Medical Examinations'!A544:J2879,{2,3,4,5,6,7,8,9},FALSE)</f>
        <v>32.229999999999997</v>
      </c>
      <c r="C545" s="20" t="str">
        <v>Obesity</v>
      </c>
      <c r="D545" s="20">
        <v>4.6500000000000004</v>
      </c>
      <c r="E545" s="20" t="str">
        <v>Normal</v>
      </c>
      <c r="F545" s="20" t="str">
        <v>Yes</v>
      </c>
      <c r="G545" s="20" t="str">
        <v>No</v>
      </c>
      <c r="H545" s="20" t="str">
        <v>Yes</v>
      </c>
      <c r="I545" s="20">
        <v>1</v>
      </c>
      <c r="J545" s="20" t="s">
        <v>2379</v>
      </c>
      <c r="K545" s="21" cm="1">
        <f t="array" ref="K545:P545">VLOOKUP(A545,'Hospitalisation Details'!$A$1:K2887,{5,6,8,9,10,11},FALSE)</f>
        <v>35596</v>
      </c>
      <c r="L545" s="21" t="str">
        <v>25Years</v>
      </c>
      <c r="M545" s="22">
        <v>18218.16</v>
      </c>
      <c r="N545" s="20" t="str">
        <v>tier - 1</v>
      </c>
      <c r="O545" s="20" t="str">
        <v>tier - 1</v>
      </c>
      <c r="P545" s="20" t="str">
        <v>R1013</v>
      </c>
      <c r="Q545" s="20" t="str">
        <f>VLOOKUP(A545,'Customer Names'!$A$1:E2879,5,FALSE)</f>
        <v xml:space="preserve">Brooke M </v>
      </c>
    </row>
    <row r="546" spans="1:17" x14ac:dyDescent="0.35">
      <c r="A546" s="20" t="s">
        <v>1825</v>
      </c>
      <c r="B546" s="20" cm="1">
        <f t="array" ref="B546:I546">VLOOKUP(A546,'Medical Examinations'!A545:J2880,{2,3,4,5,6,7,8,9},FALSE)</f>
        <v>44.2</v>
      </c>
      <c r="C546" s="20" t="str">
        <v>Obesity</v>
      </c>
      <c r="D546" s="20">
        <v>11.34</v>
      </c>
      <c r="E546" s="20" t="str">
        <v>Diabetes</v>
      </c>
      <c r="F546" s="20" t="str">
        <v>Yes</v>
      </c>
      <c r="G546" s="20" t="str">
        <v>No</v>
      </c>
      <c r="H546" s="20" t="str">
        <v>Yes</v>
      </c>
      <c r="I546" s="20">
        <v>1</v>
      </c>
      <c r="J546" s="20" t="s">
        <v>2379</v>
      </c>
      <c r="K546" s="21" cm="1">
        <f t="array" ref="K546:P546">VLOOKUP(A546,'Hospitalisation Details'!$A$1:K2888,{5,6,8,9,10,11},FALSE)</f>
        <v>23196</v>
      </c>
      <c r="L546" s="21" t="str">
        <v>59Years</v>
      </c>
      <c r="M546" s="22">
        <v>18208.34</v>
      </c>
      <c r="N546" s="20" t="str">
        <v>tier - 1</v>
      </c>
      <c r="O546" s="20" t="str">
        <v>tier - 2</v>
      </c>
      <c r="P546" s="20" t="str">
        <v>R1026</v>
      </c>
      <c r="Q546" s="20" t="str">
        <f>VLOOKUP(A546,'Customer Names'!$A$1:E2880,5,FALSE)</f>
        <v>Teiko</v>
      </c>
    </row>
    <row r="547" spans="1:17" x14ac:dyDescent="0.35">
      <c r="A547" s="20" t="s">
        <v>1824</v>
      </c>
      <c r="B547" s="20" cm="1">
        <f t="array" ref="B547:I547">VLOOKUP(A547,'Medical Examinations'!A546:J2881,{2,3,4,5,6,7,8,9},FALSE)</f>
        <v>29.734999999999999</v>
      </c>
      <c r="C547" s="20" t="str">
        <v>Overweight</v>
      </c>
      <c r="D547" s="20">
        <v>4.53</v>
      </c>
      <c r="E547" s="20" t="str">
        <v>Normal</v>
      </c>
      <c r="F547" s="20" t="str">
        <v>No</v>
      </c>
      <c r="G547" s="20" t="str">
        <v>No</v>
      </c>
      <c r="H547" s="20" t="str">
        <v>Yes</v>
      </c>
      <c r="I547" s="20">
        <v>1</v>
      </c>
      <c r="J547" s="20" t="s">
        <v>2379</v>
      </c>
      <c r="K547" s="21" cm="1">
        <f t="array" ref="K547:P547">VLOOKUP(A547,'Hospitalisation Details'!$A$1:K2889,{5,6,8,9,10,11},FALSE)</f>
        <v>34162</v>
      </c>
      <c r="L547" s="21" t="str">
        <v>29Years</v>
      </c>
      <c r="M547" s="22">
        <v>18157.88</v>
      </c>
      <c r="N547" s="20" t="str">
        <v>tier - 1</v>
      </c>
      <c r="O547" s="20" t="str">
        <v>tier - 1</v>
      </c>
      <c r="P547" s="20" t="str">
        <v>R1012</v>
      </c>
      <c r="Q547" s="20" t="str">
        <f>VLOOKUP(A547,'Customer Names'!$A$1:E2881,5,FALSE)</f>
        <v>Zachary</v>
      </c>
    </row>
    <row r="548" spans="1:17" x14ac:dyDescent="0.35">
      <c r="A548" s="20" t="s">
        <v>1823</v>
      </c>
      <c r="B548" s="20" cm="1">
        <f t="array" ref="B548:I548">VLOOKUP(A548,'Medical Examinations'!A547:J2882,{2,3,4,5,6,7,8,9},FALSE)</f>
        <v>28.31</v>
      </c>
      <c r="C548" s="20" t="str">
        <v>Overweight</v>
      </c>
      <c r="D548" s="20">
        <v>6.35</v>
      </c>
      <c r="E548" s="20" t="str">
        <v>Prediabetes</v>
      </c>
      <c r="F548" s="20" t="str">
        <v>No</v>
      </c>
      <c r="G548" s="20" t="str">
        <v>No</v>
      </c>
      <c r="H548" s="20" t="str">
        <v>No</v>
      </c>
      <c r="I548" s="20">
        <v>0</v>
      </c>
      <c r="J548" s="20" t="s">
        <v>2381</v>
      </c>
      <c r="K548" s="21" cm="1">
        <f t="array" ref="K548:P548">VLOOKUP(A548,'Hospitalisation Details'!$A$1:K2890,{5,6,8,9,10,11},FALSE)</f>
        <v>36457</v>
      </c>
      <c r="L548" s="21" t="str">
        <v>23Years</v>
      </c>
      <c r="M548" s="22">
        <v>18033.97</v>
      </c>
      <c r="N548" s="20" t="str">
        <v>tier - 1</v>
      </c>
      <c r="O548" s="20" t="str">
        <v>tier - 1</v>
      </c>
      <c r="P548" s="20" t="str">
        <v>R1012</v>
      </c>
      <c r="Q548" s="20" t="str">
        <f>VLOOKUP(A548,'Customer Names'!$A$1:E2882,5,FALSE)</f>
        <v>Johannah</v>
      </c>
    </row>
    <row r="549" spans="1:17" x14ac:dyDescent="0.35">
      <c r="A549" s="20" t="s">
        <v>1822</v>
      </c>
      <c r="B549" s="20" cm="1">
        <f t="array" ref="B549:I549">VLOOKUP(A549,'Medical Examinations'!A548:J2883,{2,3,4,5,6,7,8,9},FALSE)</f>
        <v>46.62</v>
      </c>
      <c r="C549" s="20" t="str">
        <v>Obesity</v>
      </c>
      <c r="D549" s="20">
        <v>8.51</v>
      </c>
      <c r="E549" s="20" t="str">
        <v>Diabetes</v>
      </c>
      <c r="F549" s="20" t="str">
        <v>No</v>
      </c>
      <c r="G549" s="20" t="str">
        <v>No</v>
      </c>
      <c r="H549" s="20" t="str">
        <v>No</v>
      </c>
      <c r="I549" s="20">
        <v>0</v>
      </c>
      <c r="J549" s="20" t="s">
        <v>2379</v>
      </c>
      <c r="K549" s="21" cm="1">
        <f t="array" ref="K549:P549">VLOOKUP(A549,'Hospitalisation Details'!$A$1:K2891,{5,6,8,9,10,11},FALSE)</f>
        <v>24032</v>
      </c>
      <c r="L549" s="21" t="str">
        <v>57Years</v>
      </c>
      <c r="M549" s="22">
        <v>18031.189999999999</v>
      </c>
      <c r="N549" s="20" t="str">
        <v>tier - 1</v>
      </c>
      <c r="O549" s="20" t="str">
        <v>tier - 2</v>
      </c>
      <c r="P549" s="20" t="str">
        <v>R1012</v>
      </c>
      <c r="Q549" s="20" t="str">
        <f>VLOOKUP(A549,'Customer Names'!$A$1:E2883,5,FALSE)</f>
        <v>Ryan A</v>
      </c>
    </row>
    <row r="550" spans="1:17" x14ac:dyDescent="0.35">
      <c r="A550" s="20" t="s">
        <v>1821</v>
      </c>
      <c r="B550" s="20" cm="1">
        <f t="array" ref="B550:I550">VLOOKUP(A550,'Medical Examinations'!A549:J2884,{2,3,4,5,6,7,8,9},FALSE)</f>
        <v>51.75</v>
      </c>
      <c r="C550" s="20" t="str">
        <v>Obesity</v>
      </c>
      <c r="D550" s="20">
        <v>8.59</v>
      </c>
      <c r="E550" s="20" t="str">
        <v>Diabetes</v>
      </c>
      <c r="F550" s="20" t="str">
        <v>Yes</v>
      </c>
      <c r="G550" s="20" t="str">
        <v>No</v>
      </c>
      <c r="H550" s="20" t="str">
        <v>No</v>
      </c>
      <c r="I550" s="20">
        <v>1</v>
      </c>
      <c r="J550" s="20" t="s">
        <v>2379</v>
      </c>
      <c r="K550" s="21" cm="1">
        <f t="array" ref="K550:P550">VLOOKUP(A550,'Hospitalisation Details'!$A$1:K2892,{5,6,8,9,10,11},FALSE)</f>
        <v>27572</v>
      </c>
      <c r="L550" s="21" t="str">
        <v>47Years</v>
      </c>
      <c r="M550" s="22">
        <v>18031.16</v>
      </c>
      <c r="N550" s="20" t="str">
        <v>tier - 1</v>
      </c>
      <c r="O550" s="20" t="str">
        <v>tier - 3</v>
      </c>
      <c r="P550" s="20" t="str">
        <v>R1023</v>
      </c>
      <c r="Q550" s="20" t="str">
        <f>VLOOKUP(A550,'Customer Names'!$A$1:E2884,5,FALSE)</f>
        <v xml:space="preserve">Andres Sr </v>
      </c>
    </row>
    <row r="551" spans="1:17" x14ac:dyDescent="0.35">
      <c r="A551" s="20" t="s">
        <v>1820</v>
      </c>
      <c r="B551" s="20" cm="1">
        <f t="array" ref="B551:I551">VLOOKUP(A551,'Medical Examinations'!A550:J2885,{2,3,4,5,6,7,8,9},FALSE)</f>
        <v>25.7</v>
      </c>
      <c r="C551" s="20" t="str">
        <v>Overweight</v>
      </c>
      <c r="D551" s="20">
        <v>4.13</v>
      </c>
      <c r="E551" s="20" t="str">
        <v>Normal</v>
      </c>
      <c r="F551" s="20" t="str">
        <v>Yes</v>
      </c>
      <c r="G551" s="20" t="str">
        <v>No</v>
      </c>
      <c r="H551" s="20" t="str">
        <v>No</v>
      </c>
      <c r="I551" s="20">
        <v>0</v>
      </c>
      <c r="J551" s="20" t="s">
        <v>2381</v>
      </c>
      <c r="K551" s="21" cm="1">
        <f t="array" ref="K551:P551">VLOOKUP(A551,'Hospitalisation Details'!$A$1:K2893,{5,6,8,9,10,11},FALSE)</f>
        <v>37162</v>
      </c>
      <c r="L551" s="21" t="str">
        <v>21Years</v>
      </c>
      <c r="M551" s="22">
        <v>17942.11</v>
      </c>
      <c r="N551" s="20" t="str">
        <v>tier - 1</v>
      </c>
      <c r="O551" s="20" t="str">
        <v>tier - 2</v>
      </c>
      <c r="P551" s="20" t="str">
        <v>R1011</v>
      </c>
      <c r="Q551" s="20" t="str">
        <f>VLOOKUP(A551,'Customer Names'!$A$1:E2885,5,FALSE)</f>
        <v>Bryan</v>
      </c>
    </row>
    <row r="552" spans="1:17" x14ac:dyDescent="0.35">
      <c r="A552" s="20" t="s">
        <v>1819</v>
      </c>
      <c r="B552" s="20" cm="1">
        <f t="array" ref="B552:I552">VLOOKUP(A552,'Medical Examinations'!A551:J2886,{2,3,4,5,6,7,8,9},FALSE)</f>
        <v>31.79</v>
      </c>
      <c r="C552" s="20" t="str">
        <v>Obesity</v>
      </c>
      <c r="D552" s="20">
        <v>4.55</v>
      </c>
      <c r="E552" s="20" t="str">
        <v>Normal</v>
      </c>
      <c r="F552" s="20" t="str">
        <v>No</v>
      </c>
      <c r="G552" s="20" t="str">
        <v>No</v>
      </c>
      <c r="H552" s="20" t="str">
        <v>No</v>
      </c>
      <c r="I552" s="20">
        <v>0</v>
      </c>
      <c r="J552" s="20" t="s">
        <v>2379</v>
      </c>
      <c r="K552" s="21" cm="1">
        <f t="array" ref="K552:P552">VLOOKUP(A552,'Hospitalisation Details'!$A$1:K2894,{5,6,8,9,10,11},FALSE)</f>
        <v>28415</v>
      </c>
      <c r="L552" s="21" t="str">
        <v>45Years</v>
      </c>
      <c r="M552" s="22">
        <v>17929.3</v>
      </c>
      <c r="N552" s="20" t="str">
        <v>tier - 1</v>
      </c>
      <c r="O552" s="20" t="str">
        <v>tier - 2</v>
      </c>
      <c r="P552" s="20" t="str">
        <v>R1013</v>
      </c>
      <c r="Q552" s="20" t="str">
        <f>VLOOKUP(A552,'Customer Names'!$A$1:E2886,5,FALSE)</f>
        <v>Lizette</v>
      </c>
    </row>
    <row r="553" spans="1:17" x14ac:dyDescent="0.35">
      <c r="A553" s="20" t="s">
        <v>1818</v>
      </c>
      <c r="B553" s="20" cm="1">
        <f t="array" ref="B553:I553">VLOOKUP(A553,'Medical Examinations'!A552:J2887,{2,3,4,5,6,7,8,9},FALSE)</f>
        <v>24.795000000000002</v>
      </c>
      <c r="C553" s="20" t="str">
        <v>Normal Weight</v>
      </c>
      <c r="D553" s="20">
        <v>4.5199999999999996</v>
      </c>
      <c r="E553" s="20" t="str">
        <v>Normal</v>
      </c>
      <c r="F553" s="20" t="str">
        <v>No</v>
      </c>
      <c r="G553" s="20" t="str">
        <v>No</v>
      </c>
      <c r="H553" s="20" t="str">
        <v>No</v>
      </c>
      <c r="I553" s="20">
        <v>0</v>
      </c>
      <c r="J553" s="20" t="s">
        <v>2381</v>
      </c>
      <c r="K553" s="21" cm="1">
        <f t="array" ref="K553:P553">VLOOKUP(A553,'Hospitalisation Details'!$A$1:K2895,{5,6,8,9,10,11},FALSE)</f>
        <v>32846</v>
      </c>
      <c r="L553" s="21" t="str">
        <v>33Years</v>
      </c>
      <c r="M553" s="22">
        <v>17904.53</v>
      </c>
      <c r="N553" s="20" t="str">
        <v>tier - 1</v>
      </c>
      <c r="O553" s="20" t="str">
        <v>tier - 2</v>
      </c>
      <c r="P553" s="20" t="str">
        <v>R1017</v>
      </c>
      <c r="Q553" s="20" t="str">
        <f>VLOOKUP(A553,'Customer Names'!$A$1:E2887,5,FALSE)</f>
        <v>Don</v>
      </c>
    </row>
    <row r="554" spans="1:17" x14ac:dyDescent="0.35">
      <c r="A554" s="20" t="s">
        <v>1817</v>
      </c>
      <c r="B554" s="20" cm="1">
        <f t="array" ref="B554:I554">VLOOKUP(A554,'Medical Examinations'!A553:J2888,{2,3,4,5,6,7,8,9},FALSE)</f>
        <v>53.98</v>
      </c>
      <c r="C554" s="20" t="str">
        <v>Obesity</v>
      </c>
      <c r="D554" s="20">
        <v>5.07</v>
      </c>
      <c r="E554" s="20" t="str">
        <v>Normal</v>
      </c>
      <c r="F554" s="20" t="str">
        <v>No</v>
      </c>
      <c r="G554" s="20" t="str">
        <v>No</v>
      </c>
      <c r="H554" s="20" t="str">
        <v>Yes</v>
      </c>
      <c r="I554" s="20">
        <v>1</v>
      </c>
      <c r="J554" s="20" t="s">
        <v>2379</v>
      </c>
      <c r="K554" s="21" cm="1">
        <f t="array" ref="K554:P554">VLOOKUP(A554,'Hospitalisation Details'!$A$1:K2896,{5,6,8,9,10,11},FALSE)</f>
        <v>29171</v>
      </c>
      <c r="L554" s="21" t="str">
        <v>43Years</v>
      </c>
      <c r="M554" s="22">
        <v>17882.669999999998</v>
      </c>
      <c r="N554" s="20" t="str">
        <v>tier - 1</v>
      </c>
      <c r="O554" s="20" t="str">
        <v>tier - 3</v>
      </c>
      <c r="P554" s="20" t="str">
        <v>R1012</v>
      </c>
      <c r="Q554" s="20" t="str">
        <f>VLOOKUP(A554,'Customer Names'!$A$1:E2888,5,FALSE)</f>
        <v>Jeb</v>
      </c>
    </row>
    <row r="555" spans="1:17" x14ac:dyDescent="0.35">
      <c r="A555" s="20" t="s">
        <v>1816</v>
      </c>
      <c r="B555" s="20" cm="1">
        <f t="array" ref="B555:I555">VLOOKUP(A555,'Medical Examinations'!A554:J2889,{2,3,4,5,6,7,8,9},FALSE)</f>
        <v>41.325000000000003</v>
      </c>
      <c r="C555" s="20" t="str">
        <v>Obesity</v>
      </c>
      <c r="D555" s="20">
        <v>4.04</v>
      </c>
      <c r="E555" s="20" t="str">
        <v>Normal</v>
      </c>
      <c r="F555" s="20" t="str">
        <v>Yes</v>
      </c>
      <c r="G555" s="20" t="str">
        <v>No</v>
      </c>
      <c r="H555" s="20" t="str">
        <v>Yes</v>
      </c>
      <c r="I555" s="20">
        <v>1</v>
      </c>
      <c r="J555" s="20" t="s">
        <v>2379</v>
      </c>
      <c r="K555" s="21" cm="1">
        <f t="array" ref="K555:P555">VLOOKUP(A555,'Hospitalisation Details'!$A$1:K2897,{5,6,8,9,10,11},FALSE)</f>
        <v>35668</v>
      </c>
      <c r="L555" s="21" t="str">
        <v>25Years</v>
      </c>
      <c r="M555" s="22">
        <v>17878.900000000001</v>
      </c>
      <c r="N555" s="20" t="str">
        <v>tier - 1</v>
      </c>
      <c r="O555" s="20" t="str">
        <v>tier - 2</v>
      </c>
      <c r="P555" s="20" t="str">
        <v>R1024</v>
      </c>
      <c r="Q555" s="20" t="str">
        <f>VLOOKUP(A555,'Customer Names'!$A$1:E2889,5,FALSE)</f>
        <v xml:space="preserve">Amy R </v>
      </c>
    </row>
    <row r="556" spans="1:17" x14ac:dyDescent="0.35">
      <c r="A556" s="20" t="s">
        <v>1815</v>
      </c>
      <c r="B556" s="20" cm="1">
        <f t="array" ref="B556:I556">VLOOKUP(A556,'Medical Examinations'!A555:J2890,{2,3,4,5,6,7,8,9},FALSE)</f>
        <v>51.65</v>
      </c>
      <c r="C556" s="20" t="str">
        <v>Obesity</v>
      </c>
      <c r="D556" s="20">
        <v>5.3</v>
      </c>
      <c r="E556" s="20" t="str">
        <v>Normal</v>
      </c>
      <c r="F556" s="20" t="str">
        <v>Yes</v>
      </c>
      <c r="G556" s="20" t="str">
        <v>No</v>
      </c>
      <c r="H556" s="20" t="str">
        <v>No</v>
      </c>
      <c r="I556" s="20">
        <v>0</v>
      </c>
      <c r="J556" s="20" t="s">
        <v>2379</v>
      </c>
      <c r="K556" s="21" cm="1">
        <f t="array" ref="K556:P556">VLOOKUP(A556,'Hospitalisation Details'!$A$1:K2898,{5,6,8,9,10,11},FALSE)</f>
        <v>28106</v>
      </c>
      <c r="L556" s="21" t="str">
        <v>46Years</v>
      </c>
      <c r="M556" s="22">
        <v>17862.919999999998</v>
      </c>
      <c r="N556" s="20" t="str">
        <v>tier - 1</v>
      </c>
      <c r="O556" s="20" t="str">
        <v>tier - 2</v>
      </c>
      <c r="P556" s="20" t="str">
        <v>R1012</v>
      </c>
      <c r="Q556" s="20" t="str">
        <f>VLOOKUP(A556,'Customer Names'!$A$1:E2890,5,FALSE)</f>
        <v>Brian</v>
      </c>
    </row>
    <row r="557" spans="1:17" x14ac:dyDescent="0.35">
      <c r="A557" s="20" t="s">
        <v>1814</v>
      </c>
      <c r="B557" s="20" cm="1">
        <f t="array" ref="B557:I557">VLOOKUP(A557,'Medical Examinations'!A556:J2891,{2,3,4,5,6,7,8,9},FALSE)</f>
        <v>44.52</v>
      </c>
      <c r="C557" s="20" t="str">
        <v>Obesity</v>
      </c>
      <c r="D557" s="20">
        <v>8.64</v>
      </c>
      <c r="E557" s="20" t="str">
        <v>Diabetes</v>
      </c>
      <c r="F557" s="20" t="str">
        <v>Yes</v>
      </c>
      <c r="G557" s="20" t="str">
        <v>No</v>
      </c>
      <c r="H557" s="20" t="str">
        <v>Yes</v>
      </c>
      <c r="I557" s="20">
        <v>1</v>
      </c>
      <c r="J557" s="20" t="s">
        <v>2379</v>
      </c>
      <c r="K557" s="21" cm="1">
        <f t="array" ref="K557:P557">VLOOKUP(A557,'Hospitalisation Details'!$A$1:K2899,{5,6,8,9,10,11},FALSE)</f>
        <v>23353</v>
      </c>
      <c r="L557" s="21" t="str">
        <v>59Years</v>
      </c>
      <c r="M557" s="22">
        <v>17832.599999999999</v>
      </c>
      <c r="N557" s="20" t="str">
        <v>tier - 1</v>
      </c>
      <c r="O557" s="20" t="str">
        <v>tier - 2</v>
      </c>
      <c r="P557" s="20" t="str">
        <v>R1012</v>
      </c>
      <c r="Q557" s="20" t="str">
        <f>VLOOKUP(A557,'Customer Names'!$A$1:E2891,5,FALSE)</f>
        <v>Mike G</v>
      </c>
    </row>
    <row r="558" spans="1:17" x14ac:dyDescent="0.35">
      <c r="A558" s="20" t="s">
        <v>1813</v>
      </c>
      <c r="B558" s="20" cm="1">
        <f t="array" ref="B558:I558">VLOOKUP(A558,'Medical Examinations'!A557:J2892,{2,3,4,5,6,7,8,9},FALSE)</f>
        <v>53.29</v>
      </c>
      <c r="C558" s="20" t="str">
        <v>Obesity</v>
      </c>
      <c r="D558" s="20">
        <v>4.03</v>
      </c>
      <c r="E558" s="20" t="str">
        <v>Normal</v>
      </c>
      <c r="F558" s="20" t="str">
        <v>No</v>
      </c>
      <c r="G558" s="20" t="str">
        <v>No</v>
      </c>
      <c r="H558" s="20" t="str">
        <v>Yes</v>
      </c>
      <c r="I558" s="20">
        <v>1</v>
      </c>
      <c r="J558" s="20" t="s">
        <v>2379</v>
      </c>
      <c r="K558" s="21" cm="1">
        <f t="array" ref="K558:P558">VLOOKUP(A558,'Hospitalisation Details'!$A$1:K2900,{5,6,8,9,10,11},FALSE)</f>
        <v>29138</v>
      </c>
      <c r="L558" s="21" t="str">
        <v>43Years</v>
      </c>
      <c r="M558" s="22">
        <v>17779.939999999999</v>
      </c>
      <c r="N558" s="20" t="str">
        <v>tier - 1</v>
      </c>
      <c r="O558" s="20" t="str">
        <v>tier - 2</v>
      </c>
      <c r="P558" s="20" t="str">
        <v>R1012</v>
      </c>
      <c r="Q558" s="20" t="str">
        <f>VLOOKUP(A558,'Customer Names'!$A$1:E2892,5,FALSE)</f>
        <v xml:space="preserve">Simonezitrone Sr </v>
      </c>
    </row>
    <row r="559" spans="1:17" x14ac:dyDescent="0.35">
      <c r="A559" s="20" t="s">
        <v>1812</v>
      </c>
      <c r="B559" s="20" cm="1">
        <f t="array" ref="B559:I559">VLOOKUP(A559,'Medical Examinations'!A558:J2893,{2,3,4,5,6,7,8,9},FALSE)</f>
        <v>46.63</v>
      </c>
      <c r="C559" s="20" t="str">
        <v>Obesity</v>
      </c>
      <c r="D559" s="20">
        <v>4.26</v>
      </c>
      <c r="E559" s="20" t="str">
        <v>Normal</v>
      </c>
      <c r="F559" s="20" t="str">
        <v>Yes</v>
      </c>
      <c r="G559" s="20" t="str">
        <v>No</v>
      </c>
      <c r="H559" s="20" t="str">
        <v>No</v>
      </c>
      <c r="I559" s="20">
        <v>2</v>
      </c>
      <c r="J559" s="20" t="s">
        <v>2379</v>
      </c>
      <c r="K559" s="21" cm="1">
        <f t="array" ref="K559:P559">VLOOKUP(A559,'Hospitalisation Details'!$A$1:K2901,{5,6,8,9,10,11},FALSE)</f>
        <v>24279</v>
      </c>
      <c r="L559" s="21" t="str">
        <v>56Years</v>
      </c>
      <c r="M559" s="22">
        <v>17777.73</v>
      </c>
      <c r="N559" s="20" t="str">
        <v>tier - 1</v>
      </c>
      <c r="O559" s="20" t="str">
        <v>tier - 3</v>
      </c>
      <c r="P559" s="20" t="str">
        <v>R1012</v>
      </c>
      <c r="Q559" s="20" t="str">
        <f>VLOOKUP(A559,'Customer Names'!$A$1:E2893,5,FALSE)</f>
        <v>Nicholas</v>
      </c>
    </row>
    <row r="560" spans="1:17" x14ac:dyDescent="0.35">
      <c r="A560" s="20" t="s">
        <v>1811</v>
      </c>
      <c r="B560" s="20" cm="1">
        <f t="array" ref="B560:I560">VLOOKUP(A560,'Medical Examinations'!A559:J2894,{2,3,4,5,6,7,8,9},FALSE)</f>
        <v>28.88</v>
      </c>
      <c r="C560" s="20" t="str">
        <v>Overweight</v>
      </c>
      <c r="D560" s="20">
        <v>5.35</v>
      </c>
      <c r="E560" s="20" t="str">
        <v>Normal</v>
      </c>
      <c r="F560" s="20" t="str">
        <v>No</v>
      </c>
      <c r="G560" s="20" t="str">
        <v>No</v>
      </c>
      <c r="H560" s="20" t="str">
        <v>Yes</v>
      </c>
      <c r="I560" s="20">
        <v>1</v>
      </c>
      <c r="J560" s="20" t="s">
        <v>2381</v>
      </c>
      <c r="K560" s="21" cm="1">
        <f t="array" ref="K560:P560">VLOOKUP(A560,'Hospitalisation Details'!$A$1:K2902,{5,6,8,9,10,11},FALSE)</f>
        <v>37816</v>
      </c>
      <c r="L560" s="21" t="str">
        <v>19Years</v>
      </c>
      <c r="M560" s="22">
        <v>17748.509999999998</v>
      </c>
      <c r="N560" s="20" t="str">
        <v>tier - 1</v>
      </c>
      <c r="O560" s="20" t="str">
        <v>tier - 1</v>
      </c>
      <c r="P560" s="20" t="str">
        <v>R1012</v>
      </c>
      <c r="Q560" s="20" t="str">
        <f>VLOOKUP(A560,'Customer Names'!$A$1:E2894,5,FALSE)</f>
        <v>Angela M</v>
      </c>
    </row>
    <row r="561" spans="1:17" x14ac:dyDescent="0.35">
      <c r="A561" s="20" t="s">
        <v>1810</v>
      </c>
      <c r="B561" s="20" cm="1">
        <f t="array" ref="B561:I561">VLOOKUP(A561,'Medical Examinations'!A560:J2895,{2,3,4,5,6,7,8,9},FALSE)</f>
        <v>23.98</v>
      </c>
      <c r="C561" s="20" t="str">
        <v>Normal Weight</v>
      </c>
      <c r="D561" s="20">
        <v>4.9000000000000004</v>
      </c>
      <c r="E561" s="20" t="str">
        <v>Normal</v>
      </c>
      <c r="F561" s="20" t="str">
        <v>No</v>
      </c>
      <c r="G561" s="20" t="str">
        <v>No</v>
      </c>
      <c r="H561" s="20" t="str">
        <v>No</v>
      </c>
      <c r="I561" s="20">
        <v>0</v>
      </c>
      <c r="J561" s="20" t="s">
        <v>2379</v>
      </c>
      <c r="K561" s="21" cm="1">
        <f t="array" ref="K561:P561">VLOOKUP(A561,'Hospitalisation Details'!$A$1:K2903,{5,6,8,9,10,11},FALSE)</f>
        <v>34516</v>
      </c>
      <c r="L561" s="21" t="str">
        <v>28Years</v>
      </c>
      <c r="M561" s="22">
        <v>17663.14</v>
      </c>
      <c r="N561" s="20" t="str">
        <v>tier - 1</v>
      </c>
      <c r="O561" s="20" t="str">
        <v>tier - 3</v>
      </c>
      <c r="P561" s="20" t="str">
        <v>R1013</v>
      </c>
      <c r="Q561" s="20" t="str">
        <f>VLOOKUP(A561,'Customer Names'!$A$1:E2895,5,FALSE)</f>
        <v>Oz</v>
      </c>
    </row>
    <row r="562" spans="1:17" x14ac:dyDescent="0.35">
      <c r="A562" s="20" t="s">
        <v>1809</v>
      </c>
      <c r="B562" s="20" cm="1">
        <f t="array" ref="B562:I562">VLOOKUP(A562,'Medical Examinations'!A561:J2896,{2,3,4,5,6,7,8,9},FALSE)</f>
        <v>23.65</v>
      </c>
      <c r="C562" s="20" t="str">
        <v>Normal Weight</v>
      </c>
      <c r="D562" s="20">
        <v>4.5</v>
      </c>
      <c r="E562" s="20" t="str">
        <v>Normal</v>
      </c>
      <c r="F562" s="20" t="str">
        <v>No</v>
      </c>
      <c r="G562" s="20" t="str">
        <v>No</v>
      </c>
      <c r="H562" s="20" t="str">
        <v>No</v>
      </c>
      <c r="I562" s="20">
        <v>0</v>
      </c>
      <c r="J562" s="20" t="s">
        <v>2379</v>
      </c>
      <c r="K562" s="21" cm="1">
        <f t="array" ref="K562:P562">VLOOKUP(A562,'Hospitalisation Details'!$A$1:K2904,{5,6,8,9,10,11},FALSE)</f>
        <v>33171</v>
      </c>
      <c r="L562" s="21" t="str">
        <v>32Years</v>
      </c>
      <c r="M562" s="22">
        <v>17626.240000000002</v>
      </c>
      <c r="N562" s="20" t="str">
        <v>tier - 1</v>
      </c>
      <c r="O562" s="20" t="str">
        <v>tier - 3</v>
      </c>
      <c r="P562" s="20" t="str">
        <v>R1013</v>
      </c>
      <c r="Q562" s="20" t="str">
        <f>VLOOKUP(A562,'Customer Names'!$A$1:E2896,5,FALSE)</f>
        <v xml:space="preserve">Erin M </v>
      </c>
    </row>
    <row r="563" spans="1:17" x14ac:dyDescent="0.35">
      <c r="A563" s="20" t="s">
        <v>1808</v>
      </c>
      <c r="B563" s="20" cm="1">
        <f t="array" ref="B563:I563">VLOOKUP(A563,'Medical Examinations'!A562:J2897,{2,3,4,5,6,7,8,9},FALSE)</f>
        <v>49.09</v>
      </c>
      <c r="C563" s="20" t="str">
        <v>Obesity</v>
      </c>
      <c r="D563" s="20">
        <v>8.3800000000000008</v>
      </c>
      <c r="E563" s="20" t="str">
        <v>Diabetes</v>
      </c>
      <c r="F563" s="20" t="str">
        <v>Yes</v>
      </c>
      <c r="G563" s="20" t="str">
        <v>No</v>
      </c>
      <c r="H563" s="20" t="str">
        <v>No</v>
      </c>
      <c r="I563" s="20">
        <v>2</v>
      </c>
      <c r="J563" s="20" t="s">
        <v>2379</v>
      </c>
      <c r="K563" s="21" cm="1">
        <f t="array" ref="K563:P563">VLOOKUP(A563,'Hospitalisation Details'!$A$1:K2905,{5,6,8,9,10,11},FALSE)</f>
        <v>25775</v>
      </c>
      <c r="L563" s="21" t="str">
        <v>52Years</v>
      </c>
      <c r="M563" s="22">
        <v>17584.72</v>
      </c>
      <c r="N563" s="20" t="str">
        <v>tier - 1</v>
      </c>
      <c r="O563" s="20" t="str">
        <v>tier - 3</v>
      </c>
      <c r="P563" s="20" t="str">
        <v>R1012</v>
      </c>
      <c r="Q563" s="20" t="str">
        <f>VLOOKUP(A563,'Customer Names'!$A$1:E2897,5,FALSE)</f>
        <v xml:space="preserve">Bobby E </v>
      </c>
    </row>
    <row r="564" spans="1:17" x14ac:dyDescent="0.35">
      <c r="A564" s="20" t="s">
        <v>1807</v>
      </c>
      <c r="B564" s="20" cm="1">
        <f t="array" ref="B564:I564">VLOOKUP(A564,'Medical Examinations'!A563:J2898,{2,3,4,5,6,7,8,9},FALSE)</f>
        <v>28.024999999999999</v>
      </c>
      <c r="C564" s="20" t="str">
        <v>Overweight</v>
      </c>
      <c r="D564" s="20">
        <v>7.03</v>
      </c>
      <c r="E564" s="20" t="str">
        <v>Diabetes</v>
      </c>
      <c r="F564" s="20" t="str">
        <v>No</v>
      </c>
      <c r="G564" s="20" t="str">
        <v>No</v>
      </c>
      <c r="H564" s="20" t="str">
        <v>No</v>
      </c>
      <c r="I564" s="20">
        <v>0</v>
      </c>
      <c r="J564" s="20" t="s">
        <v>2381</v>
      </c>
      <c r="K564" s="21" cm="1">
        <f t="array" ref="K564:P564">VLOOKUP(A564,'Hospitalisation Details'!$A$1:K2906,{5,6,8,9,10,11},FALSE)</f>
        <v>37493</v>
      </c>
      <c r="L564" s="21" t="str">
        <v>20Years</v>
      </c>
      <c r="M564" s="22">
        <v>17560.38</v>
      </c>
      <c r="N564" s="20" t="str">
        <v>tier - 1</v>
      </c>
      <c r="O564" s="20" t="str">
        <v>tier - 1</v>
      </c>
      <c r="P564" s="20" t="str">
        <v>R1012</v>
      </c>
      <c r="Q564" s="20" t="str">
        <f>VLOOKUP(A564,'Customer Names'!$A$1:E2898,5,FALSE)</f>
        <v xml:space="preserve">Daniel P </v>
      </c>
    </row>
    <row r="565" spans="1:17" x14ac:dyDescent="0.35">
      <c r="A565" s="20" t="s">
        <v>1806</v>
      </c>
      <c r="B565" s="20" cm="1">
        <f t="array" ref="B565:I565">VLOOKUP(A565,'Medical Examinations'!A564:J2899,{2,3,4,5,6,7,8,9},FALSE)</f>
        <v>43.32</v>
      </c>
      <c r="C565" s="20" t="str">
        <v>Obesity</v>
      </c>
      <c r="D565" s="20">
        <v>8.75</v>
      </c>
      <c r="E565" s="20" t="str">
        <v>Diabetes</v>
      </c>
      <c r="F565" s="20" t="str">
        <v>Yes</v>
      </c>
      <c r="G565" s="20" t="str">
        <v>No</v>
      </c>
      <c r="H565" s="20" t="str">
        <v>Yes</v>
      </c>
      <c r="I565" s="20">
        <v>1</v>
      </c>
      <c r="J565" s="20" t="s">
        <v>2379</v>
      </c>
      <c r="K565" s="21" cm="1">
        <f t="array" ref="K565:P565">VLOOKUP(A565,'Hospitalisation Details'!$A$1:K2907,{5,6,8,9,10,11},FALSE)</f>
        <v>23331</v>
      </c>
      <c r="L565" s="21" t="str">
        <v>59Years</v>
      </c>
      <c r="M565" s="22">
        <v>17556.88</v>
      </c>
      <c r="N565" s="20" t="str">
        <v>tier - 1</v>
      </c>
      <c r="O565" s="20" t="str">
        <v>tier - 2</v>
      </c>
      <c r="P565" s="20" t="str">
        <v>R1012</v>
      </c>
      <c r="Q565" s="20" t="str">
        <f>VLOOKUP(A565,'Customer Names'!$A$1:E2899,5,FALSE)</f>
        <v xml:space="preserve">Marie E </v>
      </c>
    </row>
    <row r="566" spans="1:17" x14ac:dyDescent="0.35">
      <c r="A566" s="20" t="s">
        <v>1805</v>
      </c>
      <c r="B566" s="20" cm="1">
        <f t="array" ref="B566:I566">VLOOKUP(A566,'Medical Examinations'!A565:J2900,{2,3,4,5,6,7,8,9},FALSE)</f>
        <v>45.92</v>
      </c>
      <c r="C566" s="20" t="str">
        <v>Obesity</v>
      </c>
      <c r="D566" s="20">
        <v>9.51</v>
      </c>
      <c r="E566" s="20" t="str">
        <v>Diabetes</v>
      </c>
      <c r="F566" s="20" t="str">
        <v>No</v>
      </c>
      <c r="G566" s="20" t="str">
        <v>No</v>
      </c>
      <c r="H566" s="20" t="str">
        <v>No</v>
      </c>
      <c r="I566" s="20">
        <v>0</v>
      </c>
      <c r="J566" s="20" t="s">
        <v>2379</v>
      </c>
      <c r="K566" s="21" cm="1">
        <f t="array" ref="K566:P566">VLOOKUP(A566,'Hospitalisation Details'!$A$1:K2908,{5,6,8,9,10,11},FALSE)</f>
        <v>25031</v>
      </c>
      <c r="L566" s="21" t="str">
        <v>54Years</v>
      </c>
      <c r="M566" s="22">
        <v>17507.47</v>
      </c>
      <c r="N566" s="20" t="str">
        <v>tier - 1</v>
      </c>
      <c r="O566" s="20" t="str">
        <v>tier - 1</v>
      </c>
      <c r="P566" s="20" t="str">
        <v>R1026</v>
      </c>
      <c r="Q566" s="20" t="str">
        <f>VLOOKUP(A566,'Customer Names'!$A$1:E2900,5,FALSE)</f>
        <v>Katie</v>
      </c>
    </row>
    <row r="567" spans="1:17" x14ac:dyDescent="0.35">
      <c r="A567" s="20" t="s">
        <v>1804</v>
      </c>
      <c r="B567" s="20" cm="1">
        <f t="array" ref="B567:I567">VLOOKUP(A567,'Medical Examinations'!A566:J2901,{2,3,4,5,6,7,8,9},FALSE)</f>
        <v>44.03</v>
      </c>
      <c r="C567" s="20" t="str">
        <v>Obesity</v>
      </c>
      <c r="D567" s="20">
        <v>9.36</v>
      </c>
      <c r="E567" s="20" t="str">
        <v>Diabetes</v>
      </c>
      <c r="F567" s="20" t="str">
        <v>No</v>
      </c>
      <c r="G567" s="20" t="str">
        <v>No</v>
      </c>
      <c r="H567" s="20" t="str">
        <v>No</v>
      </c>
      <c r="I567" s="20">
        <v>0</v>
      </c>
      <c r="J567" s="20" t="s">
        <v>2379</v>
      </c>
      <c r="K567" s="21" cm="1">
        <f t="array" ref="K567:P567">VLOOKUP(A567,'Hospitalisation Details'!$A$1:K2909,{5,6,8,9,10,11},FALSE)</f>
        <v>23909</v>
      </c>
      <c r="L567" s="21" t="str">
        <v>57Years</v>
      </c>
      <c r="M567" s="22">
        <v>17505.650000000001</v>
      </c>
      <c r="N567" s="20" t="str">
        <v>tier - 1</v>
      </c>
      <c r="O567" s="20" t="str">
        <v>tier - 2</v>
      </c>
      <c r="P567" s="20" t="str">
        <v>R1023</v>
      </c>
      <c r="Q567" s="20" t="str">
        <f>VLOOKUP(A567,'Customer Names'!$A$1:E2901,5,FALSE)</f>
        <v>Eric D</v>
      </c>
    </row>
    <row r="568" spans="1:17" x14ac:dyDescent="0.35">
      <c r="A568" s="20" t="s">
        <v>1803</v>
      </c>
      <c r="B568" s="20" cm="1">
        <f t="array" ref="B568:I568">VLOOKUP(A568,'Medical Examinations'!A567:J2902,{2,3,4,5,6,7,8,9},FALSE)</f>
        <v>24.6</v>
      </c>
      <c r="C568" s="20" t="str">
        <v>Normal Weight</v>
      </c>
      <c r="D568" s="20">
        <v>4.8099999999999996</v>
      </c>
      <c r="E568" s="20" t="str">
        <v>Normal</v>
      </c>
      <c r="F568" s="20" t="str">
        <v>No</v>
      </c>
      <c r="G568" s="20" t="str">
        <v>No</v>
      </c>
      <c r="H568" s="20" t="str">
        <v>No</v>
      </c>
      <c r="I568" s="20">
        <v>0</v>
      </c>
      <c r="J568" s="20" t="s">
        <v>2381</v>
      </c>
      <c r="K568" s="21" cm="1">
        <f t="array" ref="K568:P568">VLOOKUP(A568,'Hospitalisation Details'!$A$1:K2910,{5,6,8,9,10,11},FALSE)</f>
        <v>33236</v>
      </c>
      <c r="L568" s="21" t="str">
        <v>32Years</v>
      </c>
      <c r="M568" s="22">
        <v>17496.310000000001</v>
      </c>
      <c r="N568" s="20" t="str">
        <v>tier - 1</v>
      </c>
      <c r="O568" s="20" t="str">
        <v>tier - 2</v>
      </c>
      <c r="P568" s="20" t="str">
        <v>R1011</v>
      </c>
      <c r="Q568" s="20" t="str">
        <f>VLOOKUP(A568,'Customer Names'!$A$1:E2902,5,FALSE)</f>
        <v>Tara</v>
      </c>
    </row>
    <row r="569" spans="1:17" x14ac:dyDescent="0.35">
      <c r="A569" s="20" t="s">
        <v>1802</v>
      </c>
      <c r="B569" s="20" cm="1">
        <f t="array" ref="B569:I569">VLOOKUP(A569,'Medical Examinations'!A568:J2903,{2,3,4,5,6,7,8,9},FALSE)</f>
        <v>49.15</v>
      </c>
      <c r="C569" s="20" t="str">
        <v>Obesity</v>
      </c>
      <c r="D569" s="20">
        <v>8.08</v>
      </c>
      <c r="E569" s="20" t="str">
        <v>Diabetes</v>
      </c>
      <c r="F569" s="20" t="str">
        <v>No</v>
      </c>
      <c r="G569" s="20" t="str">
        <v>No</v>
      </c>
      <c r="H569" s="20" t="str">
        <v>No</v>
      </c>
      <c r="I569" s="20">
        <v>0</v>
      </c>
      <c r="J569" s="20" t="s">
        <v>2379</v>
      </c>
      <c r="K569" s="21" cm="1">
        <f t="array" ref="K569:P569">VLOOKUP(A569,'Hospitalisation Details'!$A$1:K2911,{5,6,8,9,10,11},FALSE)</f>
        <v>26092</v>
      </c>
      <c r="L569" s="21" t="str">
        <v>52Years</v>
      </c>
      <c r="M569" s="22">
        <v>17479.53</v>
      </c>
      <c r="N569" s="20" t="str">
        <v>tier - 1</v>
      </c>
      <c r="O569" s="20" t="str">
        <v>tier - 1</v>
      </c>
      <c r="P569" s="20" t="str">
        <v>R1012</v>
      </c>
      <c r="Q569" s="20" t="str">
        <f>VLOOKUP(A569,'Customer Names'!$A$1:E2903,5,FALSE)</f>
        <v>Haley L</v>
      </c>
    </row>
    <row r="570" spans="1:17" x14ac:dyDescent="0.35">
      <c r="A570" s="20" t="s">
        <v>1801</v>
      </c>
      <c r="B570" s="20" cm="1">
        <f t="array" ref="B570:I570">VLOOKUP(A570,'Medical Examinations'!A569:J2904,{2,3,4,5,6,7,8,9},FALSE)</f>
        <v>28.31</v>
      </c>
      <c r="C570" s="20" t="str">
        <v>Overweight</v>
      </c>
      <c r="D570" s="20">
        <v>6.29</v>
      </c>
      <c r="E570" s="20" t="str">
        <v>Prediabetes</v>
      </c>
      <c r="F570" s="20" t="str">
        <v>No</v>
      </c>
      <c r="G570" s="20" t="str">
        <v>No</v>
      </c>
      <c r="H570" s="20" t="str">
        <v>Yes</v>
      </c>
      <c r="I570" s="20">
        <v>1</v>
      </c>
      <c r="J570" s="20" t="s">
        <v>2381</v>
      </c>
      <c r="K570" s="21" cm="1">
        <f t="array" ref="K570:P570">VLOOKUP(A570,'Hospitalisation Details'!$A$1:K2912,{5,6,8,9,10,11},FALSE)</f>
        <v>37927</v>
      </c>
      <c r="L570" s="21" t="str">
        <v>19Years</v>
      </c>
      <c r="M570" s="22">
        <v>17468.98</v>
      </c>
      <c r="N570" s="20" t="str">
        <v>tier - 2</v>
      </c>
      <c r="O570" s="20" t="str">
        <v>tier - 1</v>
      </c>
      <c r="P570" s="20" t="str">
        <v>R1012</v>
      </c>
      <c r="Q570" s="20" t="str">
        <f>VLOOKUP(A570,'Customer Names'!$A$1:E2904,5,FALSE)</f>
        <v xml:space="preserve">Kayla B </v>
      </c>
    </row>
    <row r="571" spans="1:17" x14ac:dyDescent="0.35">
      <c r="A571" s="20" t="s">
        <v>1800</v>
      </c>
      <c r="B571" s="20" cm="1">
        <f t="array" ref="B571:I571">VLOOKUP(A571,'Medical Examinations'!A570:J2905,{2,3,4,5,6,7,8,9},FALSE)</f>
        <v>22.99</v>
      </c>
      <c r="C571" s="20" t="str">
        <v>Normal Weight</v>
      </c>
      <c r="D571" s="20">
        <v>6.29</v>
      </c>
      <c r="E571" s="20" t="str">
        <v>Prediabetes</v>
      </c>
      <c r="F571" s="20" t="str">
        <v>No</v>
      </c>
      <c r="G571" s="20" t="str">
        <v>No</v>
      </c>
      <c r="H571" s="20" t="str">
        <v>No</v>
      </c>
      <c r="I571" s="20">
        <v>1</v>
      </c>
      <c r="J571" s="20" t="s">
        <v>2381</v>
      </c>
      <c r="K571" s="21" cm="1">
        <f t="array" ref="K571:P571">VLOOKUP(A571,'Hospitalisation Details'!$A$1:K2913,{5,6,8,9,10,11},FALSE)</f>
        <v>33895</v>
      </c>
      <c r="L571" s="21" t="str">
        <v>30Years</v>
      </c>
      <c r="M571" s="22">
        <v>17361.77</v>
      </c>
      <c r="N571" s="20" t="str">
        <v>tier - 2</v>
      </c>
      <c r="O571" s="20" t="str">
        <v>tier - 1</v>
      </c>
      <c r="P571" s="20" t="str">
        <v>R1012</v>
      </c>
      <c r="Q571" s="20" t="str">
        <f>VLOOKUP(A571,'Customer Names'!$A$1:E2905,5,FALSE)</f>
        <v xml:space="preserve">Mark D </v>
      </c>
    </row>
    <row r="572" spans="1:17" x14ac:dyDescent="0.35">
      <c r="A572" s="20" t="s">
        <v>1799</v>
      </c>
      <c r="B572" s="20" cm="1">
        <f t="array" ref="B572:I572">VLOOKUP(A572,'Medical Examinations'!A571:J2906,{2,3,4,5,6,7,8,9},FALSE)</f>
        <v>29.07</v>
      </c>
      <c r="C572" s="20" t="str">
        <v>Overweight</v>
      </c>
      <c r="D572" s="20">
        <v>5.12</v>
      </c>
      <c r="E572" s="20" t="str">
        <v>Normal</v>
      </c>
      <c r="F572" s="20" t="str">
        <v>No</v>
      </c>
      <c r="G572" s="20" t="str">
        <v>No</v>
      </c>
      <c r="H572" s="20" t="str">
        <v>Yes</v>
      </c>
      <c r="I572" s="20">
        <v>1</v>
      </c>
      <c r="J572" s="20" t="s">
        <v>2381</v>
      </c>
      <c r="K572" s="21" cm="1">
        <f t="array" ref="K572:P572">VLOOKUP(A572,'Hospitalisation Details'!$A$1:K2914,{5,6,8,9,10,11},FALSE)</f>
        <v>37926</v>
      </c>
      <c r="L572" s="21" t="str">
        <v>19Years</v>
      </c>
      <c r="M572" s="22">
        <v>17352.68</v>
      </c>
      <c r="N572" s="20" t="str">
        <v>tier - 2</v>
      </c>
      <c r="O572" s="20" t="str">
        <v>tier - 3</v>
      </c>
      <c r="P572" s="20" t="str">
        <v>R1012</v>
      </c>
      <c r="Q572" s="20" t="str">
        <f>VLOOKUP(A572,'Customer Names'!$A$1:E2906,5,FALSE)</f>
        <v xml:space="preserve">Patrick J </v>
      </c>
    </row>
    <row r="573" spans="1:17" x14ac:dyDescent="0.35">
      <c r="A573" s="20" t="s">
        <v>1798</v>
      </c>
      <c r="B573" s="20" cm="1">
        <f t="array" ref="B573:I573">VLOOKUP(A573,'Medical Examinations'!A572:J2907,{2,3,4,5,6,7,8,9},FALSE)</f>
        <v>42.02</v>
      </c>
      <c r="C573" s="20" t="str">
        <v>Obesity</v>
      </c>
      <c r="D573" s="20">
        <v>9.9499999999999993</v>
      </c>
      <c r="E573" s="20" t="str">
        <v>Diabetes</v>
      </c>
      <c r="F573" s="20" t="str">
        <v>Yes</v>
      </c>
      <c r="G573" s="20" t="str">
        <v>No</v>
      </c>
      <c r="H573" s="20" t="str">
        <v>Yes</v>
      </c>
      <c r="I573" s="20">
        <v>1</v>
      </c>
      <c r="J573" s="20" t="s">
        <v>2379</v>
      </c>
      <c r="K573" s="21" cm="1">
        <f t="array" ref="K573:P573">VLOOKUP(A573,'Hospitalisation Details'!$A$1:K2915,{5,6,8,9,10,11},FALSE)</f>
        <v>23204</v>
      </c>
      <c r="L573" s="21" t="str">
        <v>59Years</v>
      </c>
      <c r="M573" s="22">
        <v>17337.580000000002</v>
      </c>
      <c r="N573" s="20" t="str">
        <v>tier - 2</v>
      </c>
      <c r="O573" s="20" t="str">
        <v>tier - 3</v>
      </c>
      <c r="P573" s="20" t="str">
        <v>R1023</v>
      </c>
      <c r="Q573" s="20" t="str">
        <f>VLOOKUP(A573,'Customer Names'!$A$1:E2907,5,FALSE)</f>
        <v>Alejandro</v>
      </c>
    </row>
    <row r="574" spans="1:17" x14ac:dyDescent="0.35">
      <c r="A574" s="20" t="s">
        <v>1797</v>
      </c>
      <c r="B574" s="20" cm="1">
        <f t="array" ref="B574:I574">VLOOKUP(A574,'Medical Examinations'!A573:J2908,{2,3,4,5,6,7,8,9},FALSE)</f>
        <v>49.07</v>
      </c>
      <c r="C574" s="20" t="str">
        <v>Obesity</v>
      </c>
      <c r="D574" s="20">
        <v>9.08</v>
      </c>
      <c r="E574" s="20" t="str">
        <v>Diabetes</v>
      </c>
      <c r="F574" s="20" t="str">
        <v>Yes</v>
      </c>
      <c r="G574" s="20" t="str">
        <v>No</v>
      </c>
      <c r="H574" s="20" t="str">
        <v>No</v>
      </c>
      <c r="I574" s="20">
        <v>1</v>
      </c>
      <c r="J574" s="20" t="s">
        <v>2379</v>
      </c>
      <c r="K574" s="21" cm="1">
        <f t="array" ref="K574:P574">VLOOKUP(A574,'Hospitalisation Details'!$A$1:K2916,{5,6,8,9,10,11},FALSE)</f>
        <v>27631</v>
      </c>
      <c r="L574" s="21" t="str">
        <v>47Years</v>
      </c>
      <c r="M574" s="22">
        <v>17253.43</v>
      </c>
      <c r="N574" s="20" t="str">
        <v>tier - 2</v>
      </c>
      <c r="O574" s="20" t="str">
        <v>tier - 3</v>
      </c>
      <c r="P574" s="20" t="str">
        <v>R1026</v>
      </c>
      <c r="Q574" s="20" t="str">
        <f>VLOOKUP(A574,'Customer Names'!$A$1:E2908,5,FALSE)</f>
        <v>Beth A</v>
      </c>
    </row>
    <row r="575" spans="1:17" x14ac:dyDescent="0.35">
      <c r="A575" s="20" t="s">
        <v>1796</v>
      </c>
      <c r="B575" s="20" cm="1">
        <f t="array" ref="B575:I575">VLOOKUP(A575,'Medical Examinations'!A574:J2909,{2,3,4,5,6,7,8,9},FALSE)</f>
        <v>19.8</v>
      </c>
      <c r="C575" s="20" t="str">
        <v>Normal Weight</v>
      </c>
      <c r="D575" s="20">
        <v>4.82</v>
      </c>
      <c r="E575" s="20" t="str">
        <v>Normal</v>
      </c>
      <c r="F575" s="20" t="str">
        <v>No</v>
      </c>
      <c r="G575" s="20" t="str">
        <v>No</v>
      </c>
      <c r="H575" s="20" t="str">
        <v>No</v>
      </c>
      <c r="I575" s="20">
        <v>0</v>
      </c>
      <c r="J575" s="20" t="s">
        <v>2381</v>
      </c>
      <c r="K575" s="21" cm="1">
        <f t="array" ref="K575:P575">VLOOKUP(A575,'Hospitalisation Details'!$A$1:K2917,{5,6,8,9,10,11},FALSE)</f>
        <v>30246</v>
      </c>
      <c r="L575" s="21" t="str">
        <v>40Years</v>
      </c>
      <c r="M575" s="22">
        <v>17179.52</v>
      </c>
      <c r="N575" s="20" t="str">
        <v>tier - 2</v>
      </c>
      <c r="O575" s="20" t="str">
        <v>tier - 1</v>
      </c>
      <c r="P575" s="20" t="str">
        <v>R1013</v>
      </c>
      <c r="Q575" s="20" t="str">
        <f>VLOOKUP(A575,'Customer Names'!$A$1:E2909,5,FALSE)</f>
        <v>Jason R</v>
      </c>
    </row>
    <row r="576" spans="1:17" x14ac:dyDescent="0.35">
      <c r="A576" s="20" t="s">
        <v>1795</v>
      </c>
      <c r="B576" s="20" cm="1">
        <f t="array" ref="B576:I576">VLOOKUP(A576,'Medical Examinations'!A575:J2910,{2,3,4,5,6,7,8,9},FALSE)</f>
        <v>27.36</v>
      </c>
      <c r="C576" s="20" t="str">
        <v>Overweight</v>
      </c>
      <c r="D576" s="20">
        <v>4.6500000000000004</v>
      </c>
      <c r="E576" s="20" t="str">
        <v>Normal</v>
      </c>
      <c r="F576" s="20" t="str">
        <v>No</v>
      </c>
      <c r="G576" s="20" t="str">
        <v>yes</v>
      </c>
      <c r="H576" s="20" t="str">
        <v>No</v>
      </c>
      <c r="I576" s="20">
        <v>1</v>
      </c>
      <c r="J576" s="20" t="s">
        <v>2381</v>
      </c>
      <c r="K576" s="21" cm="1">
        <f t="array" ref="K576:P576">VLOOKUP(A576,'Hospitalisation Details'!$A$1:K2918,{5,6,8,9,10,11},FALSE)</f>
        <v>38217</v>
      </c>
      <c r="L576" s="21" t="str">
        <v>18Years</v>
      </c>
      <c r="M576" s="22">
        <v>17178.68</v>
      </c>
      <c r="N576" s="20" t="str">
        <v>tier - 2</v>
      </c>
      <c r="O576" s="20" t="str">
        <v>tier - 2</v>
      </c>
      <c r="P576" s="20" t="str">
        <v>R1019</v>
      </c>
      <c r="Q576" s="20" t="str">
        <f>VLOOKUP(A576,'Customer Names'!$A$1:E2910,5,FALSE)</f>
        <v>Yoshinori</v>
      </c>
    </row>
    <row r="577" spans="1:17" x14ac:dyDescent="0.35">
      <c r="A577" s="20" t="s">
        <v>1794</v>
      </c>
      <c r="B577" s="20" cm="1">
        <f t="array" ref="B577:I577">VLOOKUP(A577,'Medical Examinations'!A576:J2911,{2,3,4,5,6,7,8,9},FALSE)</f>
        <v>42.95</v>
      </c>
      <c r="C577" s="20" t="str">
        <v>Obesity</v>
      </c>
      <c r="D577" s="20">
        <v>5.16</v>
      </c>
      <c r="E577" s="20" t="str">
        <v>Normal</v>
      </c>
      <c r="F577" s="20" t="str">
        <v>Yes</v>
      </c>
      <c r="G577" s="20" t="str">
        <v>No</v>
      </c>
      <c r="H577" s="20" t="str">
        <v>No</v>
      </c>
      <c r="I577" s="20">
        <v>1</v>
      </c>
      <c r="J577" s="20" t="s">
        <v>2379</v>
      </c>
      <c r="K577" s="21" cm="1">
        <f t="array" ref="K577:P577">VLOOKUP(A577,'Hospitalisation Details'!$A$1:K2919,{5,6,8,9,10,11},FALSE)</f>
        <v>23535</v>
      </c>
      <c r="L577" s="21" t="str">
        <v>59Years</v>
      </c>
      <c r="M577" s="22">
        <v>17174.52</v>
      </c>
      <c r="N577" s="20" t="str">
        <v>tier - 2</v>
      </c>
      <c r="O577" s="20" t="str">
        <v>tier - 2</v>
      </c>
      <c r="P577" s="20" t="str">
        <v>R1012</v>
      </c>
      <c r="Q577" s="20" t="str">
        <f>VLOOKUP(A577,'Customer Names'!$A$1:E2911,5,FALSE)</f>
        <v xml:space="preserve">Adrienne G </v>
      </c>
    </row>
    <row r="578" spans="1:17" x14ac:dyDescent="0.35">
      <c r="A578" s="20" t="s">
        <v>1793</v>
      </c>
      <c r="B578" s="20" cm="1">
        <f t="array" ref="B578:I578">VLOOKUP(A578,'Medical Examinations'!A577:J2912,{2,3,4,5,6,7,8,9},FALSE)</f>
        <v>42.66</v>
      </c>
      <c r="C578" s="20" t="str">
        <v>Obesity</v>
      </c>
      <c r="D578" s="20">
        <v>10.44</v>
      </c>
      <c r="E578" s="20" t="str">
        <v>Diabetes</v>
      </c>
      <c r="F578" s="20" t="str">
        <v>No</v>
      </c>
      <c r="G578" s="20" t="str">
        <v>No</v>
      </c>
      <c r="H578" s="20" t="str">
        <v>No</v>
      </c>
      <c r="I578" s="20">
        <v>0</v>
      </c>
      <c r="J578" s="20" t="s">
        <v>2379</v>
      </c>
      <c r="K578" s="21" cm="1">
        <f t="array" ref="K578:P578">VLOOKUP(A578,'Hospitalisation Details'!$A$1:K2920,{5,6,8,9,10,11},FALSE)</f>
        <v>24001</v>
      </c>
      <c r="L578" s="21" t="str">
        <v>57Years</v>
      </c>
      <c r="M578" s="22">
        <v>17172.27</v>
      </c>
      <c r="N578" s="20" t="str">
        <v>tier - 2</v>
      </c>
      <c r="O578" s="20" t="str">
        <v>tier - 2</v>
      </c>
      <c r="P578" s="20" t="str">
        <v>R1026</v>
      </c>
      <c r="Q578" s="20" t="str">
        <f>VLOOKUP(A578,'Customer Names'!$A$1:E2912,5,FALSE)</f>
        <v>Meredith</v>
      </c>
    </row>
    <row r="579" spans="1:17" x14ac:dyDescent="0.35">
      <c r="A579" s="20" t="s">
        <v>1792</v>
      </c>
      <c r="B579" s="20" cm="1">
        <f t="array" ref="B579:I579">VLOOKUP(A579,'Medical Examinations'!A578:J2913,{2,3,4,5,6,7,8,9},FALSE)</f>
        <v>33.630000000000003</v>
      </c>
      <c r="C579" s="20" t="str">
        <v>Obesity</v>
      </c>
      <c r="D579" s="20">
        <v>5.69</v>
      </c>
      <c r="E579" s="20" t="str">
        <v>Normal</v>
      </c>
      <c r="F579" s="20" t="str">
        <v>No</v>
      </c>
      <c r="G579" s="20" t="str">
        <v>No</v>
      </c>
      <c r="H579" s="20" t="str">
        <v>No</v>
      </c>
      <c r="I579" s="20">
        <v>1</v>
      </c>
      <c r="J579" s="20" t="s">
        <v>2379</v>
      </c>
      <c r="K579" s="21" cm="1">
        <f t="array" ref="K579:P579">VLOOKUP(A579,'Hospitalisation Details'!$A$1:K2921,{5,6,8,9,10,11},FALSE)</f>
        <v>35949</v>
      </c>
      <c r="L579" s="21" t="str">
        <v>25Years</v>
      </c>
      <c r="M579" s="22">
        <v>17128.43</v>
      </c>
      <c r="N579" s="20" t="str">
        <v>tier - 2</v>
      </c>
      <c r="O579" s="20" t="str">
        <v>tier - 3</v>
      </c>
      <c r="P579" s="20" t="str">
        <v>R1016</v>
      </c>
      <c r="Q579" s="20" t="str">
        <f>VLOOKUP(A579,'Customer Names'!$A$1:E2913,5,FALSE)</f>
        <v>Junyong</v>
      </c>
    </row>
    <row r="580" spans="1:17" x14ac:dyDescent="0.35">
      <c r="A580" s="20" t="s">
        <v>1791</v>
      </c>
      <c r="B580" s="20" cm="1">
        <f t="array" ref="B580:I580">VLOOKUP(A580,'Medical Examinations'!A579:J2914,{2,3,4,5,6,7,8,9},FALSE)</f>
        <v>26.84</v>
      </c>
      <c r="C580" s="20" t="str">
        <v>Overweight</v>
      </c>
      <c r="D580" s="20">
        <v>6.5</v>
      </c>
      <c r="E580" s="20" t="str">
        <v>Diabetes</v>
      </c>
      <c r="F580" s="20" t="str">
        <v>No</v>
      </c>
      <c r="G580" s="20" t="str">
        <v>No</v>
      </c>
      <c r="H580" s="20" t="str">
        <v>No</v>
      </c>
      <c r="I580" s="20">
        <v>0</v>
      </c>
      <c r="J580" s="20" t="s">
        <v>2381</v>
      </c>
      <c r="K580" s="21" cm="1">
        <f t="array" ref="K580:P580">VLOOKUP(A580,'Hospitalisation Details'!$A$1:K2922,{5,6,8,9,10,11},FALSE)</f>
        <v>37435</v>
      </c>
      <c r="L580" s="21" t="str">
        <v>20Years</v>
      </c>
      <c r="M580" s="22">
        <v>17085.27</v>
      </c>
      <c r="N580" s="20" t="str">
        <v>tier - 2</v>
      </c>
      <c r="O580" s="20" t="str">
        <v>tier - 3</v>
      </c>
      <c r="P580" s="20" t="str">
        <v>R1013</v>
      </c>
      <c r="Q580" s="20" t="str">
        <f>VLOOKUP(A580,'Customer Names'!$A$1:E2914,5,FALSE)</f>
        <v xml:space="preserve">Kristen A </v>
      </c>
    </row>
    <row r="581" spans="1:17" x14ac:dyDescent="0.35">
      <c r="A581" s="20" t="s">
        <v>1790</v>
      </c>
      <c r="B581" s="20" cm="1">
        <f t="array" ref="B581:I581">VLOOKUP(A581,'Medical Examinations'!A580:J2915,{2,3,4,5,6,7,8,9},FALSE)</f>
        <v>28.3</v>
      </c>
      <c r="C581" s="20" t="str">
        <v>Overweight</v>
      </c>
      <c r="D581" s="20">
        <v>5.73</v>
      </c>
      <c r="E581" s="20" t="str">
        <v>Prediabetes</v>
      </c>
      <c r="F581" s="20" t="str">
        <v>No</v>
      </c>
      <c r="G581" s="20" t="str">
        <v>No</v>
      </c>
      <c r="H581" s="20" t="str">
        <v>Yes</v>
      </c>
      <c r="I581" s="20">
        <v>1</v>
      </c>
      <c r="J581" s="20" t="s">
        <v>2381</v>
      </c>
      <c r="K581" s="21" cm="1">
        <f t="array" ref="K581:P581">VLOOKUP(A581,'Hospitalisation Details'!$A$1:K2923,{5,6,8,9,10,11},FALSE)</f>
        <v>37981</v>
      </c>
      <c r="L581" s="21" t="str">
        <v>19Years</v>
      </c>
      <c r="M581" s="22">
        <v>17081.080000000002</v>
      </c>
      <c r="N581" s="20" t="str">
        <v>tier - 2</v>
      </c>
      <c r="O581" s="20" t="str">
        <v>tier - 2</v>
      </c>
      <c r="P581" s="20" t="str">
        <v>R1011</v>
      </c>
      <c r="Q581" s="20" t="str">
        <f>VLOOKUP(A581,'Customer Names'!$A$1:E2915,5,FALSE)</f>
        <v xml:space="preserve">Maria I </v>
      </c>
    </row>
    <row r="582" spans="1:17" x14ac:dyDescent="0.35">
      <c r="A582" s="20" t="s">
        <v>1789</v>
      </c>
      <c r="B582" s="20" cm="1">
        <f t="array" ref="B582:I582">VLOOKUP(A582,'Medical Examinations'!A581:J2916,{2,3,4,5,6,7,8,9},FALSE)</f>
        <v>27.06</v>
      </c>
      <c r="C582" s="20" t="str">
        <v>Overweight</v>
      </c>
      <c r="D582" s="20">
        <v>5.74</v>
      </c>
      <c r="E582" s="20" t="str">
        <v>Prediabetes</v>
      </c>
      <c r="F582" s="20" t="str">
        <v>Yes</v>
      </c>
      <c r="G582" s="20" t="str">
        <v>No</v>
      </c>
      <c r="H582" s="20" t="str">
        <v>No</v>
      </c>
      <c r="I582" s="20">
        <v>0</v>
      </c>
      <c r="J582" s="20" t="s">
        <v>2381</v>
      </c>
      <c r="K582" s="21" cm="1">
        <f t="array" ref="K582:P582">VLOOKUP(A582,'Hospitalisation Details'!$A$1:K2924,{5,6,8,9,10,11},FALSE)</f>
        <v>35226</v>
      </c>
      <c r="L582" s="21" t="str">
        <v>26Years</v>
      </c>
      <c r="M582" s="22">
        <v>17043.34</v>
      </c>
      <c r="N582" s="20" t="str">
        <v>tier - 2</v>
      </c>
      <c r="O582" s="20" t="str">
        <v>tier - 3</v>
      </c>
      <c r="P582" s="20" t="str">
        <v>R1013</v>
      </c>
      <c r="Q582" s="20" t="str">
        <f>VLOOKUP(A582,'Customer Names'!$A$1:E2916,5,FALSE)</f>
        <v>Jonathan</v>
      </c>
    </row>
    <row r="583" spans="1:17" x14ac:dyDescent="0.35">
      <c r="A583" s="20" t="s">
        <v>1788</v>
      </c>
      <c r="B583" s="20" cm="1">
        <f t="array" ref="B583:I583">VLOOKUP(A583,'Medical Examinations'!A582:J2917,{2,3,4,5,6,7,8,9},FALSE)</f>
        <v>47.13</v>
      </c>
      <c r="C583" s="20" t="str">
        <v>Obesity</v>
      </c>
      <c r="D583" s="20">
        <v>8.6999999999999993</v>
      </c>
      <c r="E583" s="20" t="str">
        <v>Diabetes</v>
      </c>
      <c r="F583" s="20" t="str">
        <v>No</v>
      </c>
      <c r="G583" s="20" t="str">
        <v>No</v>
      </c>
      <c r="H583" s="20" t="str">
        <v>No</v>
      </c>
      <c r="I583" s="20">
        <v>0</v>
      </c>
      <c r="J583" s="20" t="s">
        <v>2379</v>
      </c>
      <c r="K583" s="21" cm="1">
        <f t="array" ref="K583:P583">VLOOKUP(A583,'Hospitalisation Details'!$A$1:K2925,{5,6,8,9,10,11},FALSE)</f>
        <v>26167</v>
      </c>
      <c r="L583" s="21" t="str">
        <v>51Years</v>
      </c>
      <c r="M583" s="22">
        <v>17016.009999999998</v>
      </c>
      <c r="N583" s="20" t="str">
        <v>tier - 2</v>
      </c>
      <c r="O583" s="20" t="str">
        <v>tier - 2</v>
      </c>
      <c r="P583" s="20" t="str">
        <v>R1023</v>
      </c>
      <c r="Q583" s="20" t="str">
        <f>VLOOKUP(A583,'Customer Names'!$A$1:E2917,5,FALSE)</f>
        <v>Phil</v>
      </c>
    </row>
    <row r="584" spans="1:17" x14ac:dyDescent="0.35">
      <c r="A584" s="20" t="s">
        <v>1787</v>
      </c>
      <c r="B584" s="20" cm="1">
        <f t="array" ref="B584:I584">VLOOKUP(A584,'Medical Examinations'!A583:J2918,{2,3,4,5,6,7,8,9},FALSE)</f>
        <v>51.72</v>
      </c>
      <c r="C584" s="20" t="str">
        <v>Obesity</v>
      </c>
      <c r="D584" s="20">
        <v>5.09</v>
      </c>
      <c r="E584" s="20" t="str">
        <v>Normal</v>
      </c>
      <c r="F584" s="20" t="str">
        <v>No</v>
      </c>
      <c r="G584" s="20" t="str">
        <v>No</v>
      </c>
      <c r="H584" s="20" t="str">
        <v>No</v>
      </c>
      <c r="I584" s="20">
        <v>0</v>
      </c>
      <c r="J584" s="20" t="s">
        <v>2379</v>
      </c>
      <c r="K584" s="21" cm="1">
        <f t="array" ref="K584:P584">VLOOKUP(A584,'Hospitalisation Details'!$A$1:K2926,{5,6,8,9,10,11},FALSE)</f>
        <v>29418</v>
      </c>
      <c r="L584" s="21" t="str">
        <v>42Years</v>
      </c>
      <c r="M584" s="22">
        <v>16990.55</v>
      </c>
      <c r="N584" s="20" t="str">
        <v>tier - 2</v>
      </c>
      <c r="O584" s="20" t="str">
        <v>tier - 3</v>
      </c>
      <c r="P584" s="20" t="str">
        <v>R1012</v>
      </c>
      <c r="Q584" s="20" t="str">
        <f>VLOOKUP(A584,'Customer Names'!$A$1:E2918,5,FALSE)</f>
        <v>Benjamina C</v>
      </c>
    </row>
    <row r="585" spans="1:17" x14ac:dyDescent="0.35">
      <c r="A585" s="20" t="s">
        <v>1786</v>
      </c>
      <c r="B585" s="20" cm="1">
        <f t="array" ref="B585:I585">VLOOKUP(A585,'Medical Examinations'!A584:J2919,{2,3,4,5,6,7,8,9},FALSE)</f>
        <v>48.59</v>
      </c>
      <c r="C585" s="20" t="str">
        <v>Obesity</v>
      </c>
      <c r="D585" s="20">
        <v>5.57</v>
      </c>
      <c r="E585" s="20" t="str">
        <v>Normal</v>
      </c>
      <c r="F585" s="20" t="str">
        <v>No</v>
      </c>
      <c r="G585" s="20" t="str">
        <v>No</v>
      </c>
      <c r="H585" s="20" t="str">
        <v>No</v>
      </c>
      <c r="I585" s="20">
        <v>0</v>
      </c>
      <c r="J585" s="20" t="s">
        <v>2379</v>
      </c>
      <c r="K585" s="21" cm="1">
        <f t="array" ref="K585:P585">VLOOKUP(A585,'Hospitalisation Details'!$A$1:K2927,{5,6,8,9,10,11},FALSE)</f>
        <v>28362</v>
      </c>
      <c r="L585" s="21" t="str">
        <v>45Years</v>
      </c>
      <c r="M585" s="22">
        <v>16921.09</v>
      </c>
      <c r="N585" s="20" t="str">
        <v>tier - 2</v>
      </c>
      <c r="O585" s="20" t="str">
        <v>tier - 3</v>
      </c>
      <c r="P585" s="20" t="str">
        <v>R1023</v>
      </c>
      <c r="Q585" s="20" t="str">
        <f>VLOOKUP(A585,'Customer Names'!$A$1:E2919,5,FALSE)</f>
        <v>Christopher</v>
      </c>
    </row>
    <row r="586" spans="1:17" x14ac:dyDescent="0.35">
      <c r="A586" s="20" t="s">
        <v>1785</v>
      </c>
      <c r="B586" s="20" cm="1">
        <f t="array" ref="B586:I586">VLOOKUP(A586,'Medical Examinations'!A585:J2920,{2,3,4,5,6,7,8,9},FALSE)</f>
        <v>45.18</v>
      </c>
      <c r="C586" s="20" t="str">
        <v>Obesity</v>
      </c>
      <c r="D586" s="20">
        <v>10.87</v>
      </c>
      <c r="E586" s="20" t="str">
        <v>Diabetes</v>
      </c>
      <c r="F586" s="20" t="str">
        <v>No</v>
      </c>
      <c r="G586" s="20" t="str">
        <v>No</v>
      </c>
      <c r="H586" s="20" t="str">
        <v>No</v>
      </c>
      <c r="I586" s="20">
        <v>0</v>
      </c>
      <c r="J586" s="20" t="s">
        <v>2379</v>
      </c>
      <c r="K586" s="21" cm="1">
        <f t="array" ref="K586:P586">VLOOKUP(A586,'Hospitalisation Details'!$A$1:K2928,{5,6,8,9,10,11},FALSE)</f>
        <v>25132</v>
      </c>
      <c r="L586" s="21" t="str">
        <v>54Years</v>
      </c>
      <c r="M586" s="22">
        <v>16903.5</v>
      </c>
      <c r="N586" s="20" t="str">
        <v>tier - 2</v>
      </c>
      <c r="O586" s="20" t="str">
        <v>tier - 3</v>
      </c>
      <c r="P586" s="20" t="str">
        <v>R1012</v>
      </c>
      <c r="Q586" s="20" t="str">
        <f>VLOOKUP(A586,'Customer Names'!$A$1:E2920,5,FALSE)</f>
        <v>Alison B</v>
      </c>
    </row>
    <row r="587" spans="1:17" x14ac:dyDescent="0.35">
      <c r="A587" s="20" t="s">
        <v>1784</v>
      </c>
      <c r="B587" s="20" cm="1">
        <f t="array" ref="B587:I587">VLOOKUP(A587,'Medical Examinations'!A586:J2921,{2,3,4,5,6,7,8,9},FALSE)</f>
        <v>27.9</v>
      </c>
      <c r="C587" s="20" t="str">
        <v>Overweight</v>
      </c>
      <c r="D587" s="20">
        <v>6.02</v>
      </c>
      <c r="E587" s="20" t="str">
        <v>Prediabetes</v>
      </c>
      <c r="F587" s="20" t="str">
        <v>No</v>
      </c>
      <c r="G587" s="20" t="str">
        <v>No</v>
      </c>
      <c r="H587" s="20" t="str">
        <v>Yes</v>
      </c>
      <c r="I587" s="20">
        <v>1</v>
      </c>
      <c r="J587" s="20" t="s">
        <v>2381</v>
      </c>
      <c r="K587" s="21" cm="1">
        <f t="array" ref="K587:P587">VLOOKUP(A587,'Hospitalisation Details'!$A$1:K2929,{5,6,8,9,10,11},FALSE)</f>
        <v>37874</v>
      </c>
      <c r="L587" s="21" t="str">
        <v>19Years</v>
      </c>
      <c r="M587" s="22">
        <v>16884.919999999998</v>
      </c>
      <c r="N587" s="20" t="str">
        <v>tier - 2</v>
      </c>
      <c r="O587" s="20" t="str">
        <v>tier - 2</v>
      </c>
      <c r="P587" s="20" t="str">
        <v>R1011</v>
      </c>
      <c r="Q587" s="20" t="str">
        <f>VLOOKUP(A587,'Customer Names'!$A$1:E2921,5,FALSE)</f>
        <v>Caroline</v>
      </c>
    </row>
    <row r="588" spans="1:17" x14ac:dyDescent="0.35">
      <c r="A588" s="20" t="s">
        <v>1783</v>
      </c>
      <c r="B588" s="20" cm="1">
        <f t="array" ref="B588:I588">VLOOKUP(A588,'Medical Examinations'!A587:J2922,{2,3,4,5,6,7,8,9},FALSE)</f>
        <v>51.33</v>
      </c>
      <c r="C588" s="20" t="str">
        <v>Obesity</v>
      </c>
      <c r="D588" s="20">
        <v>7</v>
      </c>
      <c r="E588" s="20" t="str">
        <v>Diabetes</v>
      </c>
      <c r="F588" s="20" t="str">
        <v>No</v>
      </c>
      <c r="G588" s="20" t="str">
        <v>No</v>
      </c>
      <c r="H588" s="20" t="str">
        <v>No</v>
      </c>
      <c r="I588" s="20">
        <v>0</v>
      </c>
      <c r="J588" s="20" t="s">
        <v>2379</v>
      </c>
      <c r="K588" s="21" cm="1">
        <f t="array" ref="K588:P588">VLOOKUP(A588,'Hospitalisation Details'!$A$1:K2930,{5,6,8,9,10,11},FALSE)</f>
        <v>27249</v>
      </c>
      <c r="L588" s="21" t="str">
        <v>48Years</v>
      </c>
      <c r="M588" s="22">
        <v>16841.32</v>
      </c>
      <c r="N588" s="20" t="str">
        <v>tier - 2</v>
      </c>
      <c r="O588" s="20" t="str">
        <v>tier - 3</v>
      </c>
      <c r="P588" s="20" t="str">
        <v>R1011</v>
      </c>
      <c r="Q588" s="20" t="str">
        <f>VLOOKUP(A588,'Customer Names'!$A$1:E2922,5,FALSE)</f>
        <v>Alexis N</v>
      </c>
    </row>
    <row r="589" spans="1:17" x14ac:dyDescent="0.35">
      <c r="A589" s="20" t="s">
        <v>1782</v>
      </c>
      <c r="B589" s="20" cm="1">
        <f t="array" ref="B589:I589">VLOOKUP(A589,'Medical Examinations'!A588:J2923,{2,3,4,5,6,7,8,9},FALSE)</f>
        <v>30.59</v>
      </c>
      <c r="C589" s="20" t="str">
        <v>Obesity</v>
      </c>
      <c r="D589" s="20">
        <v>5.56</v>
      </c>
      <c r="E589" s="20" t="str">
        <v>Normal</v>
      </c>
      <c r="F589" s="20" t="str">
        <v>Yes</v>
      </c>
      <c r="G589" s="20" t="str">
        <v>No</v>
      </c>
      <c r="H589" s="20" t="str">
        <v>No</v>
      </c>
      <c r="I589" s="20">
        <v>1</v>
      </c>
      <c r="J589" s="20" t="s">
        <v>2379</v>
      </c>
      <c r="K589" s="21" cm="1">
        <f t="array" ref="K589:P589">VLOOKUP(A589,'Hospitalisation Details'!$A$1:K2931,{5,6,8,9,10,11},FALSE)</f>
        <v>34991</v>
      </c>
      <c r="L589" s="21" t="str">
        <v>27Years</v>
      </c>
      <c r="M589" s="22">
        <v>16796.41</v>
      </c>
      <c r="N589" s="20" t="str">
        <v>tier - 2</v>
      </c>
      <c r="O589" s="20" t="str">
        <v>tier - 3</v>
      </c>
      <c r="P589" s="20" t="str">
        <v>R1024</v>
      </c>
      <c r="Q589" s="20" t="str">
        <f>VLOOKUP(A589,'Customer Names'!$A$1:E2923,5,FALSE)</f>
        <v>Shanda L</v>
      </c>
    </row>
    <row r="590" spans="1:17" x14ac:dyDescent="0.35">
      <c r="A590" s="20" t="s">
        <v>1781</v>
      </c>
      <c r="B590" s="20" cm="1">
        <f t="array" ref="B590:I590">VLOOKUP(A590,'Medical Examinations'!A589:J2924,{2,3,4,5,6,7,8,9},FALSE)</f>
        <v>39.229999999999997</v>
      </c>
      <c r="C590" s="20" t="str">
        <v>Obesity</v>
      </c>
      <c r="D590" s="20">
        <v>8.4499999999999993</v>
      </c>
      <c r="E590" s="20" t="str">
        <v>Diabetes</v>
      </c>
      <c r="F590" s="20" t="str">
        <v>No</v>
      </c>
      <c r="G590" s="20" t="str">
        <v>No</v>
      </c>
      <c r="H590" s="20" t="str">
        <v>No</v>
      </c>
      <c r="I590" s="20">
        <v>0</v>
      </c>
      <c r="J590" s="20" t="s">
        <v>2379</v>
      </c>
      <c r="K590" s="21" cm="1">
        <f t="array" ref="K590:P590">VLOOKUP(A590,'Hospitalisation Details'!$A$1:K2932,{5,6,8,9,10,11},FALSE)</f>
        <v>22856</v>
      </c>
      <c r="L590" s="21" t="str">
        <v>60Years</v>
      </c>
      <c r="M590" s="22">
        <v>16779.400000000001</v>
      </c>
      <c r="N590" s="20" t="str">
        <v>tier - 2</v>
      </c>
      <c r="O590" s="20" t="str">
        <v>tier - 2</v>
      </c>
      <c r="P590" s="20" t="str">
        <v>R1026</v>
      </c>
      <c r="Q590" s="20" t="str">
        <f>VLOOKUP(A590,'Customer Names'!$A$1:E2924,5,FALSE)</f>
        <v>Lacey</v>
      </c>
    </row>
    <row r="591" spans="1:17" x14ac:dyDescent="0.35">
      <c r="A591" s="20" t="s">
        <v>1780</v>
      </c>
      <c r="B591" s="20" cm="1">
        <f t="array" ref="B591:I591">VLOOKUP(A591,'Medical Examinations'!A590:J2925,{2,3,4,5,6,7,8,9},FALSE)</f>
        <v>19.094999999999999</v>
      </c>
      <c r="C591" s="20" t="str">
        <v>Normal Weight</v>
      </c>
      <c r="D591" s="20">
        <v>6.19</v>
      </c>
      <c r="E591" s="20" t="str">
        <v>Prediabetes</v>
      </c>
      <c r="F591" s="20" t="str">
        <v>No</v>
      </c>
      <c r="G591" s="20" t="str">
        <v>No</v>
      </c>
      <c r="H591" s="20" t="str">
        <v>No</v>
      </c>
      <c r="I591" s="20">
        <v>0</v>
      </c>
      <c r="J591" s="20" t="s">
        <v>2381</v>
      </c>
      <c r="K591" s="21" cm="1">
        <f t="array" ref="K591:P591">VLOOKUP(A591,'Hospitalisation Details'!$A$1:K2933,{5,6,8,9,10,11},FALSE)</f>
        <v>32774</v>
      </c>
      <c r="L591" s="21" t="str">
        <v>33Years</v>
      </c>
      <c r="M591" s="22">
        <v>16776.3</v>
      </c>
      <c r="N591" s="20" t="str">
        <v>tier - 2</v>
      </c>
      <c r="O591" s="20" t="str">
        <v>tier - 2</v>
      </c>
      <c r="P591" s="20" t="str">
        <v>R1024</v>
      </c>
      <c r="Q591" s="20" t="str">
        <f>VLOOKUP(A591,'Customer Names'!$A$1:E2925,5,FALSE)</f>
        <v>Laurette</v>
      </c>
    </row>
    <row r="592" spans="1:17" x14ac:dyDescent="0.35">
      <c r="A592" s="20" t="s">
        <v>1779</v>
      </c>
      <c r="B592" s="20" cm="1">
        <f t="array" ref="B592:I592">VLOOKUP(A592,'Medical Examinations'!A591:J2926,{2,3,4,5,6,7,8,9},FALSE)</f>
        <v>49.72</v>
      </c>
      <c r="C592" s="20" t="str">
        <v>Obesity</v>
      </c>
      <c r="D592" s="20">
        <v>7.71</v>
      </c>
      <c r="E592" s="20" t="str">
        <v>Diabetes</v>
      </c>
      <c r="F592" s="20" t="str">
        <v>No</v>
      </c>
      <c r="G592" s="20" t="str">
        <v>No</v>
      </c>
      <c r="H592" s="20" t="str">
        <v>No</v>
      </c>
      <c r="I592" s="20">
        <v>0</v>
      </c>
      <c r="J592" s="20" t="s">
        <v>2379</v>
      </c>
      <c r="K592" s="21" cm="1">
        <f t="array" ref="K592:P592">VLOOKUP(A592,'Hospitalisation Details'!$A$1:K2934,{5,6,8,9,10,11},FALSE)</f>
        <v>27269</v>
      </c>
      <c r="L592" s="21" t="str">
        <v>48Years</v>
      </c>
      <c r="M592" s="22">
        <v>16770.990000000002</v>
      </c>
      <c r="N592" s="20" t="str">
        <v>tier - 2</v>
      </c>
      <c r="O592" s="20" t="str">
        <v>tier - 1</v>
      </c>
      <c r="P592" s="20" t="str">
        <v>R1012</v>
      </c>
      <c r="Q592" s="20" t="str">
        <f>VLOOKUP(A592,'Customer Names'!$A$1:E2926,5,FALSE)</f>
        <v>Jason</v>
      </c>
    </row>
    <row r="593" spans="1:17" x14ac:dyDescent="0.35">
      <c r="A593" s="20" t="s">
        <v>1778</v>
      </c>
      <c r="B593" s="20" cm="1">
        <f t="array" ref="B593:I593">VLOOKUP(A593,'Medical Examinations'!A592:J2927,{2,3,4,5,6,7,8,9},FALSE)</f>
        <v>21.754999999999999</v>
      </c>
      <c r="C593" s="20" t="str">
        <v>Normal Weight</v>
      </c>
      <c r="D593" s="20">
        <v>4.63</v>
      </c>
      <c r="E593" s="20" t="str">
        <v>Normal</v>
      </c>
      <c r="F593" s="20" t="str">
        <v>No</v>
      </c>
      <c r="G593" s="20" t="str">
        <v>No</v>
      </c>
      <c r="H593" s="20" t="str">
        <v>Yes</v>
      </c>
      <c r="I593" s="20">
        <v>1</v>
      </c>
      <c r="J593" s="20" t="s">
        <v>2381</v>
      </c>
      <c r="K593" s="21" cm="1">
        <f t="array" ref="K593:P593">VLOOKUP(A593,'Hospitalisation Details'!$A$1:K2935,{5,6,8,9,10,11},FALSE)</f>
        <v>34278</v>
      </c>
      <c r="L593" s="21" t="str">
        <v>29Years</v>
      </c>
      <c r="M593" s="22">
        <v>16657.72</v>
      </c>
      <c r="N593" s="20" t="str">
        <v>tier - 2</v>
      </c>
      <c r="O593" s="20" t="str">
        <v>tier - 1</v>
      </c>
      <c r="P593" s="20" t="str">
        <v>R1024</v>
      </c>
      <c r="Q593" s="20" t="str">
        <f>VLOOKUP(A593,'Customer Names'!$A$1:E2927,5,FALSE)</f>
        <v>Mary</v>
      </c>
    </row>
    <row r="594" spans="1:17" x14ac:dyDescent="0.35">
      <c r="A594" s="20" t="s">
        <v>1777</v>
      </c>
      <c r="B594" s="20" cm="1">
        <f t="array" ref="B594:I594">VLOOKUP(A594,'Medical Examinations'!A593:J2928,{2,3,4,5,6,7,8,9},FALSE)</f>
        <v>48.39</v>
      </c>
      <c r="C594" s="20" t="str">
        <v>Obesity</v>
      </c>
      <c r="D594" s="20">
        <v>4.6100000000000003</v>
      </c>
      <c r="E594" s="20" t="str">
        <v>Normal</v>
      </c>
      <c r="F594" s="20" t="str">
        <v>No</v>
      </c>
      <c r="G594" s="20" t="str">
        <v>No</v>
      </c>
      <c r="H594" s="20" t="str">
        <v>No</v>
      </c>
      <c r="I594" s="20">
        <v>0</v>
      </c>
      <c r="J594" s="20" t="s">
        <v>2379</v>
      </c>
      <c r="K594" s="21" cm="1">
        <f t="array" ref="K594:P594">VLOOKUP(A594,'Hospitalisation Details'!$A$1:K2936,{5,6,8,9,10,11},FALSE)</f>
        <v>28393</v>
      </c>
      <c r="L594" s="21" t="str">
        <v>45Years</v>
      </c>
      <c r="M594" s="22">
        <v>16631.61</v>
      </c>
      <c r="N594" s="20" t="str">
        <v>tier - 2</v>
      </c>
      <c r="O594" s="20" t="str">
        <v>tier - 1</v>
      </c>
      <c r="P594" s="20" t="str">
        <v>R1012</v>
      </c>
      <c r="Q594" s="20" t="str">
        <f>VLOOKUP(A594,'Customer Names'!$A$1:E2928,5,FALSE)</f>
        <v>Kati A</v>
      </c>
    </row>
    <row r="595" spans="1:17" x14ac:dyDescent="0.35">
      <c r="A595" s="20" t="s">
        <v>1776</v>
      </c>
      <c r="B595" s="20" cm="1">
        <f t="array" ref="B595:I595">VLOOKUP(A595,'Medical Examinations'!A594:J2929,{2,3,4,5,6,7,8,9},FALSE)</f>
        <v>47.15</v>
      </c>
      <c r="C595" s="20" t="str">
        <v>Obesity</v>
      </c>
      <c r="D595" s="20">
        <v>9.5299999999999994</v>
      </c>
      <c r="E595" s="20" t="str">
        <v>Diabetes</v>
      </c>
      <c r="F595" s="20" t="str">
        <v>Yes</v>
      </c>
      <c r="G595" s="20" t="str">
        <v>No</v>
      </c>
      <c r="H595" s="20" t="str">
        <v>No</v>
      </c>
      <c r="I595" s="20">
        <v>1</v>
      </c>
      <c r="J595" s="20" t="s">
        <v>2379</v>
      </c>
      <c r="K595" s="21" cm="1">
        <f t="array" ref="K595:P595">VLOOKUP(A595,'Hospitalisation Details'!$A$1:K2937,{5,6,8,9,10,11},FALSE)</f>
        <v>27599</v>
      </c>
      <c r="L595" s="21" t="str">
        <v>47Years</v>
      </c>
      <c r="M595" s="22">
        <v>16602.18</v>
      </c>
      <c r="N595" s="20" t="str">
        <v>tier - 2</v>
      </c>
      <c r="O595" s="20" t="str">
        <v>tier - 1</v>
      </c>
      <c r="P595" s="20" t="str">
        <v>R1026</v>
      </c>
      <c r="Q595" s="20" t="str">
        <f>VLOOKUP(A595,'Customer Names'!$A$1:E2929,5,FALSE)</f>
        <v>Kelly J</v>
      </c>
    </row>
    <row r="596" spans="1:17" x14ac:dyDescent="0.35">
      <c r="A596" s="20" t="s">
        <v>1775</v>
      </c>
      <c r="B596" s="20" cm="1">
        <f t="array" ref="B596:I596">VLOOKUP(A596,'Medical Examinations'!A595:J2930,{2,3,4,5,6,7,8,9},FALSE)</f>
        <v>47.59</v>
      </c>
      <c r="C596" s="20" t="str">
        <v>Obesity</v>
      </c>
      <c r="D596" s="20">
        <v>11.43</v>
      </c>
      <c r="E596" s="20" t="str">
        <v>Diabetes</v>
      </c>
      <c r="F596" s="20" t="str">
        <v>Yes</v>
      </c>
      <c r="G596" s="20" t="str">
        <v>No</v>
      </c>
      <c r="H596" s="20" t="str">
        <v>No</v>
      </c>
      <c r="I596" s="20">
        <v>2</v>
      </c>
      <c r="J596" s="20" t="s">
        <v>2379</v>
      </c>
      <c r="K596" s="21" cm="1">
        <f t="array" ref="K596:P596">VLOOKUP(A596,'Hospitalisation Details'!$A$1:K2938,{5,6,8,9,10,11},FALSE)</f>
        <v>25759</v>
      </c>
      <c r="L596" s="21" t="str">
        <v>52Years</v>
      </c>
      <c r="M596" s="22">
        <v>16600.16</v>
      </c>
      <c r="N596" s="20" t="str">
        <v>tier - 2</v>
      </c>
      <c r="O596" s="20" t="str">
        <v>tier - 2</v>
      </c>
      <c r="P596" s="20" t="str">
        <v>R1011</v>
      </c>
      <c r="Q596" s="20" t="str">
        <f>VLOOKUP(A596,'Customer Names'!$A$1:E2930,5,FALSE)</f>
        <v>Greer D</v>
      </c>
    </row>
    <row r="597" spans="1:17" x14ac:dyDescent="0.35">
      <c r="A597" s="20" t="s">
        <v>1774</v>
      </c>
      <c r="B597" s="20" cm="1">
        <f t="array" ref="B597:I597">VLOOKUP(A597,'Medical Examinations'!A596:J2931,{2,3,4,5,6,7,8,9},FALSE)</f>
        <v>39.81</v>
      </c>
      <c r="C597" s="20" t="str">
        <v>Obesity</v>
      </c>
      <c r="D597" s="20">
        <v>7.65</v>
      </c>
      <c r="E597" s="20" t="str">
        <v>Diabetes</v>
      </c>
      <c r="F597" s="20" t="str">
        <v>Yes</v>
      </c>
      <c r="G597" s="20" t="str">
        <v>No</v>
      </c>
      <c r="H597" s="20" t="str">
        <v>Yes</v>
      </c>
      <c r="I597" s="20">
        <v>1</v>
      </c>
      <c r="J597" s="20" t="s">
        <v>2379</v>
      </c>
      <c r="K597" s="21" cm="1">
        <f t="array" ref="K597:P597">VLOOKUP(A597,'Hospitalisation Details'!$A$1:K2939,{5,6,8,9,10,11},FALSE)</f>
        <v>23187</v>
      </c>
      <c r="L597" s="21" t="str">
        <v>59Years</v>
      </c>
      <c r="M597" s="22">
        <v>16587.96</v>
      </c>
      <c r="N597" s="20" t="str">
        <v>tier - 2</v>
      </c>
      <c r="O597" s="20" t="str">
        <v>tier - 2</v>
      </c>
      <c r="P597" s="20" t="str">
        <v>R1023</v>
      </c>
      <c r="Q597" s="20" t="str">
        <f>VLOOKUP(A597,'Customer Names'!$A$1:E2931,5,FALSE)</f>
        <v>Brent</v>
      </c>
    </row>
    <row r="598" spans="1:17" x14ac:dyDescent="0.35">
      <c r="A598" s="20" t="s">
        <v>1773</v>
      </c>
      <c r="B598" s="20" cm="1">
        <f t="array" ref="B598:I598">VLOOKUP(A598,'Medical Examinations'!A597:J2932,{2,3,4,5,6,7,8,9},FALSE)</f>
        <v>31.02</v>
      </c>
      <c r="C598" s="20" t="str">
        <v>Obesity</v>
      </c>
      <c r="D598" s="20">
        <v>5.87</v>
      </c>
      <c r="E598" s="20" t="str">
        <v>Prediabetes</v>
      </c>
      <c r="F598" s="20" t="str">
        <v>Yes</v>
      </c>
      <c r="G598" s="20" t="str">
        <v>No</v>
      </c>
      <c r="H598" s="20" t="str">
        <v>No</v>
      </c>
      <c r="I598" s="20">
        <v>0</v>
      </c>
      <c r="J598" s="20" t="s">
        <v>2379</v>
      </c>
      <c r="K598" s="21" cm="1">
        <f t="array" ref="K598:P598">VLOOKUP(A598,'Hospitalisation Details'!$A$1:K2940,{5,6,8,9,10,11},FALSE)</f>
        <v>37067</v>
      </c>
      <c r="L598" s="21" t="str">
        <v>21Years</v>
      </c>
      <c r="M598" s="22">
        <v>16586.5</v>
      </c>
      <c r="N598" s="20" t="str">
        <v>tier - 2</v>
      </c>
      <c r="O598" s="20" t="str">
        <v>tier - 1</v>
      </c>
      <c r="P598" s="20" t="str">
        <v>R1013</v>
      </c>
      <c r="Q598" s="20" t="str">
        <f>VLOOKUP(A598,'Customer Names'!$A$1:E2932,5,FALSE)</f>
        <v>Eugene M</v>
      </c>
    </row>
    <row r="599" spans="1:17" x14ac:dyDescent="0.35">
      <c r="A599" s="20" t="s">
        <v>1772</v>
      </c>
      <c r="B599" s="20" cm="1">
        <f t="array" ref="B599:I599">VLOOKUP(A599,'Medical Examinations'!A598:J2933,{2,3,4,5,6,7,8,9},FALSE)</f>
        <v>24.75</v>
      </c>
      <c r="C599" s="20" t="str">
        <v>Normal Weight</v>
      </c>
      <c r="D599" s="20">
        <v>4.3600000000000003</v>
      </c>
      <c r="E599" s="20" t="str">
        <v>Normal</v>
      </c>
      <c r="F599" s="20" t="str">
        <v>Yes</v>
      </c>
      <c r="G599" s="20" t="str">
        <v>No</v>
      </c>
      <c r="H599" s="20" t="str">
        <v>No</v>
      </c>
      <c r="I599" s="20">
        <v>1</v>
      </c>
      <c r="J599" s="20" t="s">
        <v>2381</v>
      </c>
      <c r="K599" s="21" cm="1">
        <f t="array" ref="K599:P599">VLOOKUP(A599,'Hospitalisation Details'!$A$1:K2941,{5,6,8,9,10,11},FALSE)</f>
        <v>35056</v>
      </c>
      <c r="L599" s="21" t="str">
        <v>27Years</v>
      </c>
      <c r="M599" s="22">
        <v>16577.78</v>
      </c>
      <c r="N599" s="20" t="str">
        <v>tier - 2</v>
      </c>
      <c r="O599" s="20" t="str">
        <v>tier - 1</v>
      </c>
      <c r="P599" s="20" t="str">
        <v>R1013</v>
      </c>
      <c r="Q599" s="20" t="str">
        <f>VLOOKUP(A599,'Customer Names'!$A$1:E2933,5,FALSE)</f>
        <v>Erin D</v>
      </c>
    </row>
    <row r="600" spans="1:17" x14ac:dyDescent="0.35">
      <c r="A600" s="20" t="s">
        <v>1771</v>
      </c>
      <c r="B600" s="20" cm="1">
        <f t="array" ref="B600:I600">VLOOKUP(A600,'Medical Examinations'!A599:J2934,{2,3,4,5,6,7,8,9},FALSE)</f>
        <v>30.114999999999998</v>
      </c>
      <c r="C600" s="20" t="str">
        <v>Obesity</v>
      </c>
      <c r="D600" s="20">
        <v>10.119999999999999</v>
      </c>
      <c r="E600" s="20" t="str">
        <v>Diabetes</v>
      </c>
      <c r="F600" s="20" t="str">
        <v>No</v>
      </c>
      <c r="G600" s="20" t="str">
        <v>No</v>
      </c>
      <c r="H600" s="20" t="str">
        <v>No</v>
      </c>
      <c r="I600" s="20">
        <v>3</v>
      </c>
      <c r="J600" s="20" t="s">
        <v>2379</v>
      </c>
      <c r="K600" s="21" cm="1">
        <f t="array" ref="K600:P600">VLOOKUP(A600,'Hospitalisation Details'!$A$1:K2942,{5,6,8,9,10,11},FALSE)</f>
        <v>21468</v>
      </c>
      <c r="L600" s="21" t="str">
        <v>64Years</v>
      </c>
      <c r="M600" s="22">
        <v>16455.71</v>
      </c>
      <c r="N600" s="20" t="str">
        <v>tier - 2</v>
      </c>
      <c r="O600" s="20" t="str">
        <v>tier - 2</v>
      </c>
      <c r="P600" s="20" t="str">
        <v>R1012</v>
      </c>
      <c r="Q600" s="20" t="str">
        <f>VLOOKUP(A600,'Customer Names'!$A$1:E2934,5,FALSE)</f>
        <v>Kamilla</v>
      </c>
    </row>
    <row r="601" spans="1:17" x14ac:dyDescent="0.35">
      <c r="A601" s="20" t="s">
        <v>1770</v>
      </c>
      <c r="B601" s="20" cm="1">
        <f t="array" ref="B601:I601">VLOOKUP(A601,'Medical Examinations'!A600:J2935,{2,3,4,5,6,7,8,9},FALSE)</f>
        <v>26.03</v>
      </c>
      <c r="C601" s="20" t="str">
        <v>Overweight</v>
      </c>
      <c r="D601" s="20">
        <v>4.01</v>
      </c>
      <c r="E601" s="20" t="str">
        <v>Normal</v>
      </c>
      <c r="F601" s="20" t="str">
        <v>No</v>
      </c>
      <c r="G601" s="20" t="str">
        <v>No</v>
      </c>
      <c r="H601" s="20" t="str">
        <v>Yes</v>
      </c>
      <c r="I601" s="20">
        <v>1</v>
      </c>
      <c r="J601" s="20" t="s">
        <v>2381</v>
      </c>
      <c r="K601" s="21" cm="1">
        <f t="array" ref="K601:P601">VLOOKUP(A601,'Hospitalisation Details'!$A$1:K2943,{5,6,8,9,10,11},FALSE)</f>
        <v>37975</v>
      </c>
      <c r="L601" s="21" t="str">
        <v>19Years</v>
      </c>
      <c r="M601" s="22">
        <v>16450.89</v>
      </c>
      <c r="N601" s="20" t="str">
        <v>tier - 2</v>
      </c>
      <c r="O601" s="20" t="str">
        <v>tier - 1</v>
      </c>
      <c r="P601" s="20" t="str">
        <v>R1012</v>
      </c>
      <c r="Q601" s="20" t="str">
        <f>VLOOKUP(A601,'Customer Names'!$A$1:E2935,5,FALSE)</f>
        <v xml:space="preserve">Wayne I </v>
      </c>
    </row>
    <row r="602" spans="1:17" x14ac:dyDescent="0.35">
      <c r="A602" s="20" t="s">
        <v>1769</v>
      </c>
      <c r="B602" s="20" cm="1">
        <f t="array" ref="B602:I602">VLOOKUP(A602,'Medical Examinations'!A601:J2936,{2,3,4,5,6,7,8,9},FALSE)</f>
        <v>20.045000000000002</v>
      </c>
      <c r="C602" s="20" t="str">
        <v>Normal Weight</v>
      </c>
      <c r="D602" s="20">
        <v>4.7699999999999996</v>
      </c>
      <c r="E602" s="20" t="str">
        <v>Normal</v>
      </c>
      <c r="F602" s="20" t="str">
        <v>Yes</v>
      </c>
      <c r="G602" s="20" t="str">
        <v>No</v>
      </c>
      <c r="H602" s="20" t="str">
        <v>No</v>
      </c>
      <c r="I602" s="20">
        <v>1</v>
      </c>
      <c r="J602" s="20" t="s">
        <v>2381</v>
      </c>
      <c r="K602" s="21" cm="1">
        <f t="array" ref="K602:P602">VLOOKUP(A602,'Hospitalisation Details'!$A$1:K2944,{5,6,8,9,10,11},FALSE)</f>
        <v>34970</v>
      </c>
      <c r="L602" s="21" t="str">
        <v>27Years</v>
      </c>
      <c r="M602" s="22">
        <v>16420.490000000002</v>
      </c>
      <c r="N602" s="20" t="str">
        <v>tier - 2</v>
      </c>
      <c r="O602" s="20" t="str">
        <v>tier - 3</v>
      </c>
      <c r="P602" s="20" t="str">
        <v>R1012</v>
      </c>
      <c r="Q602" s="20" t="str">
        <f>VLOOKUP(A602,'Customer Names'!$A$1:E2936,5,FALSE)</f>
        <v>Tracy L</v>
      </c>
    </row>
    <row r="603" spans="1:17" x14ac:dyDescent="0.35">
      <c r="A603" s="20" t="s">
        <v>1768</v>
      </c>
      <c r="B603" s="20" cm="1">
        <f t="array" ref="B603:I603">VLOOKUP(A603,'Medical Examinations'!A602:J2937,{2,3,4,5,6,7,8,9},FALSE)</f>
        <v>40.24</v>
      </c>
      <c r="C603" s="20" t="str">
        <v>Obesity</v>
      </c>
      <c r="D603" s="20">
        <v>6.83</v>
      </c>
      <c r="E603" s="20" t="str">
        <v>Diabetes</v>
      </c>
      <c r="F603" s="20" t="str">
        <v>No</v>
      </c>
      <c r="G603" s="20" t="str">
        <v>No</v>
      </c>
      <c r="H603" s="20" t="str">
        <v>No</v>
      </c>
      <c r="I603" s="20">
        <v>0</v>
      </c>
      <c r="J603" s="20" t="s">
        <v>2379</v>
      </c>
      <c r="K603" s="21" cm="1">
        <f t="array" ref="K603:P603">VLOOKUP(A603,'Hospitalisation Details'!$A$1:K2945,{5,6,8,9,10,11},FALSE)</f>
        <v>24081</v>
      </c>
      <c r="L603" s="21" t="str">
        <v>57Years</v>
      </c>
      <c r="M603" s="22">
        <v>16351.42</v>
      </c>
      <c r="N603" s="20" t="str">
        <v>tier - 2</v>
      </c>
      <c r="O603" s="20" t="str">
        <v>tier - 3</v>
      </c>
      <c r="P603" s="20" t="str">
        <v>R1026</v>
      </c>
      <c r="Q603" s="20" t="str">
        <f>VLOOKUP(A603,'Customer Names'!$A$1:E2937,5,FALSE)</f>
        <v>Heather</v>
      </c>
    </row>
    <row r="604" spans="1:17" x14ac:dyDescent="0.35">
      <c r="A604" s="20" t="s">
        <v>1767</v>
      </c>
      <c r="B604" s="20" cm="1">
        <f t="array" ref="B604:I604">VLOOKUP(A604,'Medical Examinations'!A603:J2938,{2,3,4,5,6,7,8,9},FALSE)</f>
        <v>43.15</v>
      </c>
      <c r="C604" s="20" t="str">
        <v>Obesity</v>
      </c>
      <c r="D604" s="20">
        <v>6.14</v>
      </c>
      <c r="E604" s="20" t="str">
        <v>Prediabetes</v>
      </c>
      <c r="F604" s="20" t="str">
        <v>Yes</v>
      </c>
      <c r="G604" s="20" t="str">
        <v>No</v>
      </c>
      <c r="H604" s="20" t="str">
        <v>Yes</v>
      </c>
      <c r="I604" s="20">
        <v>1</v>
      </c>
      <c r="J604" s="20" t="s">
        <v>2379</v>
      </c>
      <c r="K604" s="21" cm="1">
        <f t="array" ref="K604:P604">VLOOKUP(A604,'Hospitalisation Details'!$A$1:K2946,{5,6,8,9,10,11},FALSE)</f>
        <v>25423</v>
      </c>
      <c r="L604" s="21" t="str">
        <v>53Years</v>
      </c>
      <c r="M604" s="22">
        <v>16311.05</v>
      </c>
      <c r="N604" s="20" t="str">
        <v>tier - 2</v>
      </c>
      <c r="O604" s="20" t="str">
        <v>tier - 3</v>
      </c>
      <c r="P604" s="20" t="str">
        <v>R1026</v>
      </c>
      <c r="Q604" s="20" t="str">
        <f>VLOOKUP(A604,'Customer Names'!$A$1:E2938,5,FALSE)</f>
        <v>Megan C</v>
      </c>
    </row>
    <row r="605" spans="1:17" x14ac:dyDescent="0.35">
      <c r="A605" s="20" t="s">
        <v>1766</v>
      </c>
      <c r="B605" s="20" cm="1">
        <f t="array" ref="B605:I605">VLOOKUP(A605,'Medical Examinations'!A604:J2939,{2,3,4,5,6,7,8,9},FALSE)</f>
        <v>27.7</v>
      </c>
      <c r="C605" s="20" t="str">
        <v>Overweight</v>
      </c>
      <c r="D605" s="20">
        <v>5.6</v>
      </c>
      <c r="E605" s="20" t="str">
        <v>Normal</v>
      </c>
      <c r="F605" s="20" t="str">
        <v>No</v>
      </c>
      <c r="G605" s="20" t="str">
        <v>No</v>
      </c>
      <c r="H605" s="20" t="str">
        <v>Yes</v>
      </c>
      <c r="I605" s="20">
        <v>1</v>
      </c>
      <c r="J605" s="20" t="s">
        <v>2381</v>
      </c>
      <c r="K605" s="21" cm="1">
        <f t="array" ref="K605:P605">VLOOKUP(A605,'Hospitalisation Details'!$A$1:K2947,{5,6,8,9,10,11},FALSE)</f>
        <v>37857</v>
      </c>
      <c r="L605" s="21" t="str">
        <v>19Years</v>
      </c>
      <c r="M605" s="22">
        <v>16297.85</v>
      </c>
      <c r="N605" s="20" t="str">
        <v>tier - 2</v>
      </c>
      <c r="O605" s="20" t="str">
        <v>tier - 3</v>
      </c>
      <c r="P605" s="20" t="str">
        <v>R1011</v>
      </c>
      <c r="Q605" s="20" t="str">
        <f>VLOOKUP(A605,'Customer Names'!$A$1:E2939,5,FALSE)</f>
        <v>Jonathan</v>
      </c>
    </row>
    <row r="606" spans="1:17" x14ac:dyDescent="0.35">
      <c r="A606" s="20" t="s">
        <v>1765</v>
      </c>
      <c r="B606" s="20" cm="1">
        <f t="array" ref="B606:I606">VLOOKUP(A606,'Medical Examinations'!A605:J2940,{2,3,4,5,6,7,8,9},FALSE)</f>
        <v>45.68</v>
      </c>
      <c r="C606" s="20" t="str">
        <v>Obesity</v>
      </c>
      <c r="D606" s="20">
        <v>4.8</v>
      </c>
      <c r="E606" s="20" t="str">
        <v>Normal</v>
      </c>
      <c r="F606" s="20" t="str">
        <v>No</v>
      </c>
      <c r="G606" s="20" t="str">
        <v>No</v>
      </c>
      <c r="H606" s="20" t="str">
        <v>No</v>
      </c>
      <c r="I606" s="20">
        <v>2</v>
      </c>
      <c r="J606" s="20" t="s">
        <v>2379</v>
      </c>
      <c r="K606" s="21" cm="1">
        <f t="array" ref="K606:P606">VLOOKUP(A606,'Hospitalisation Details'!$A$1:K2948,{5,6,8,9,10,11},FALSE)</f>
        <v>26510</v>
      </c>
      <c r="L606" s="21" t="str">
        <v>50Years</v>
      </c>
      <c r="M606" s="22">
        <v>16267.32</v>
      </c>
      <c r="N606" s="20" t="str">
        <v>tier - 2</v>
      </c>
      <c r="O606" s="20" t="str">
        <v>tier - 2</v>
      </c>
      <c r="P606" s="20" t="str">
        <v>R1023</v>
      </c>
      <c r="Q606" s="20" t="str">
        <f>VLOOKUP(A606,'Customer Names'!$A$1:E2940,5,FALSE)</f>
        <v xml:space="preserve">Greg D </v>
      </c>
    </row>
    <row r="607" spans="1:17" x14ac:dyDescent="0.35">
      <c r="A607" s="20" t="s">
        <v>1764</v>
      </c>
      <c r="B607" s="20" cm="1">
        <f t="array" ref="B607:I607">VLOOKUP(A607,'Medical Examinations'!A606:J2941,{2,3,4,5,6,7,8,9},FALSE)</f>
        <v>27.3</v>
      </c>
      <c r="C607" s="20" t="str">
        <v>Overweight</v>
      </c>
      <c r="D607" s="20">
        <v>11.89</v>
      </c>
      <c r="E607" s="20" t="str">
        <v>Diabetes</v>
      </c>
      <c r="F607" s="20" t="str">
        <v>No</v>
      </c>
      <c r="G607" s="20" t="str">
        <v>No</v>
      </c>
      <c r="H607" s="20" t="str">
        <v>No</v>
      </c>
      <c r="I607" s="20">
        <v>0</v>
      </c>
      <c r="J607" s="20" t="s">
        <v>2381</v>
      </c>
      <c r="K607" s="21" cm="1">
        <f t="array" ref="K607:P607">VLOOKUP(A607,'Hospitalisation Details'!$A$1:K2949,{5,6,8,9,10,11},FALSE)</f>
        <v>37507</v>
      </c>
      <c r="L607" s="21" t="str">
        <v>20Years</v>
      </c>
      <c r="M607" s="22">
        <v>16232.85</v>
      </c>
      <c r="N607" s="20" t="str">
        <v>tier - 2</v>
      </c>
      <c r="O607" s="20" t="str">
        <v>tier - 1</v>
      </c>
      <c r="P607" s="20" t="str">
        <v>R1011</v>
      </c>
      <c r="Q607" s="20" t="str">
        <f>VLOOKUP(A607,'Customer Names'!$A$1:E2941,5,FALSE)</f>
        <v xml:space="preserve">Steven L </v>
      </c>
    </row>
    <row r="608" spans="1:17" x14ac:dyDescent="0.35">
      <c r="A608" s="20" t="s">
        <v>1763</v>
      </c>
      <c r="B608" s="20" cm="1">
        <f t="array" ref="B608:I608">VLOOKUP(A608,'Medical Examinations'!A607:J2942,{2,3,4,5,6,7,8,9},FALSE)</f>
        <v>54.45</v>
      </c>
      <c r="C608" s="20" t="str">
        <v>Obesity</v>
      </c>
      <c r="D608" s="20">
        <v>4.7300000000000004</v>
      </c>
      <c r="E608" s="20" t="str">
        <v>Normal</v>
      </c>
      <c r="F608" s="20" t="str">
        <v>Yes</v>
      </c>
      <c r="G608" s="20" t="str">
        <v>No</v>
      </c>
      <c r="H608" s="20" t="str">
        <v>No</v>
      </c>
      <c r="I608" s="20">
        <v>1</v>
      </c>
      <c r="J608" s="20" t="s">
        <v>2379</v>
      </c>
      <c r="K608" s="21" cm="1">
        <f t="array" ref="K608:P608">VLOOKUP(A608,'Hospitalisation Details'!$A$1:K2950,{5,6,8,9,10,11},FALSE)</f>
        <v>32376</v>
      </c>
      <c r="L608" s="21" t="str">
        <v>34Years</v>
      </c>
      <c r="M608" s="22">
        <v>16205.88</v>
      </c>
      <c r="N608" s="20" t="str">
        <v>tier - 2</v>
      </c>
      <c r="O608" s="20" t="str">
        <v>tier - 1</v>
      </c>
      <c r="P608" s="20" t="str">
        <v>R1012</v>
      </c>
      <c r="Q608" s="20" t="str">
        <f>VLOOKUP(A608,'Customer Names'!$A$1:E2942,5,FALSE)</f>
        <v>Gianfilippo</v>
      </c>
    </row>
    <row r="609" spans="1:17" x14ac:dyDescent="0.35">
      <c r="A609" s="20" t="s">
        <v>1762</v>
      </c>
      <c r="B609" s="20" cm="1">
        <f t="array" ref="B609:I609">VLOOKUP(A609,'Medical Examinations'!A608:J2943,{2,3,4,5,6,7,8,9},FALSE)</f>
        <v>54.43</v>
      </c>
      <c r="C609" s="20" t="str">
        <v>Obesity</v>
      </c>
      <c r="D609" s="20">
        <v>4.6100000000000003</v>
      </c>
      <c r="E609" s="20" t="str">
        <v>Normal</v>
      </c>
      <c r="F609" s="20" t="str">
        <v>Yes</v>
      </c>
      <c r="G609" s="20" t="str">
        <v>No</v>
      </c>
      <c r="H609" s="20" t="str">
        <v>No</v>
      </c>
      <c r="I609" s="20">
        <v>1</v>
      </c>
      <c r="J609" s="20" t="s">
        <v>2379</v>
      </c>
      <c r="K609" s="21" cm="1">
        <f t="array" ref="K609:P609">VLOOKUP(A609,'Hospitalisation Details'!$A$1:K2951,{5,6,8,9,10,11},FALSE)</f>
        <v>32361</v>
      </c>
      <c r="L609" s="21" t="str">
        <v>34Years</v>
      </c>
      <c r="M609" s="22">
        <v>16199.1</v>
      </c>
      <c r="N609" s="20" t="str">
        <v>tier - 2</v>
      </c>
      <c r="O609" s="20" t="str">
        <v>tier - 2</v>
      </c>
      <c r="P609" s="20" t="str">
        <v>R1012</v>
      </c>
      <c r="Q609" s="20" t="str">
        <f>VLOOKUP(A609,'Customer Names'!$A$1:E2943,5,FALSE)</f>
        <v>Hector</v>
      </c>
    </row>
    <row r="610" spans="1:17" x14ac:dyDescent="0.35">
      <c r="A610" s="20" t="s">
        <v>1761</v>
      </c>
      <c r="B610" s="20" cm="1">
        <f t="array" ref="B610:I610">VLOOKUP(A610,'Medical Examinations'!A609:J2944,{2,3,4,5,6,7,8,9},FALSE)</f>
        <v>48.01</v>
      </c>
      <c r="C610" s="20" t="str">
        <v>Obesity</v>
      </c>
      <c r="D610" s="20">
        <v>7.3</v>
      </c>
      <c r="E610" s="20" t="str">
        <v>Diabetes</v>
      </c>
      <c r="F610" s="20" t="str">
        <v>No</v>
      </c>
      <c r="G610" s="20" t="str">
        <v>No</v>
      </c>
      <c r="H610" s="20" t="str">
        <v>No</v>
      </c>
      <c r="I610" s="20">
        <v>0</v>
      </c>
      <c r="J610" s="20" t="s">
        <v>2379</v>
      </c>
      <c r="K610" s="21" cm="1">
        <f t="array" ref="K610:P610">VLOOKUP(A610,'Hospitalisation Details'!$A$1:K2952,{5,6,8,9,10,11},FALSE)</f>
        <v>27283</v>
      </c>
      <c r="L610" s="21" t="str">
        <v>48Years</v>
      </c>
      <c r="M610" s="22">
        <v>16190.97</v>
      </c>
      <c r="N610" s="20" t="str">
        <v>tier - 2</v>
      </c>
      <c r="O610" s="20" t="str">
        <v>tier - 3</v>
      </c>
      <c r="P610" s="20" t="str">
        <v>R1012</v>
      </c>
      <c r="Q610" s="20" t="str">
        <f>VLOOKUP(A610,'Customer Names'!$A$1:E2944,5,FALSE)</f>
        <v xml:space="preserve">Mark W </v>
      </c>
    </row>
    <row r="611" spans="1:17" x14ac:dyDescent="0.35">
      <c r="A611" s="20" t="s">
        <v>1760</v>
      </c>
      <c r="B611" s="20" cm="1">
        <f t="array" ref="B611:I611">VLOOKUP(A611,'Medical Examinations'!A610:J2945,{2,3,4,5,6,7,8,9},FALSE)</f>
        <v>48.32</v>
      </c>
      <c r="C611" s="20" t="str">
        <v>Obesity</v>
      </c>
      <c r="D611" s="20">
        <v>5.88</v>
      </c>
      <c r="E611" s="20" t="str">
        <v>Prediabetes</v>
      </c>
      <c r="F611" s="20" t="str">
        <v>No</v>
      </c>
      <c r="G611" s="20" t="str">
        <v>No</v>
      </c>
      <c r="H611" s="20" t="str">
        <v>No</v>
      </c>
      <c r="I611" s="20">
        <v>0</v>
      </c>
      <c r="J611" s="20" t="s">
        <v>2379</v>
      </c>
      <c r="K611" s="21" cm="1">
        <f t="array" ref="K611:P611">VLOOKUP(A611,'Hospitalisation Details'!$A$1:K2953,{5,6,8,9,10,11},FALSE)</f>
        <v>30138</v>
      </c>
      <c r="L611" s="21" t="str">
        <v>40Years</v>
      </c>
      <c r="M611" s="22">
        <v>16152.04</v>
      </c>
      <c r="N611" s="20" t="str">
        <v>tier - 2</v>
      </c>
      <c r="O611" s="20" t="str">
        <v>tier - 1</v>
      </c>
      <c r="P611" s="20" t="str">
        <v>R1026</v>
      </c>
      <c r="Q611" s="20" t="str">
        <f>VLOOKUP(A611,'Customer Names'!$A$1:E2945,5,FALSE)</f>
        <v>Aubri</v>
      </c>
    </row>
    <row r="612" spans="1:17" x14ac:dyDescent="0.35">
      <c r="A612" s="20" t="s">
        <v>1759</v>
      </c>
      <c r="B612" s="20" cm="1">
        <f t="array" ref="B612:I612">VLOOKUP(A612,'Medical Examinations'!A611:J2946,{2,3,4,5,6,7,8,9},FALSE)</f>
        <v>22.895</v>
      </c>
      <c r="C612" s="20" t="str">
        <v>Normal Weight</v>
      </c>
      <c r="D612" s="20">
        <v>4.0599999999999996</v>
      </c>
      <c r="E612" s="20" t="str">
        <v>Normal</v>
      </c>
      <c r="F612" s="20" t="str">
        <v>No</v>
      </c>
      <c r="G612" s="20" t="str">
        <v>No</v>
      </c>
      <c r="H612" s="20" t="str">
        <v>Yes</v>
      </c>
      <c r="I612" s="20">
        <v>1</v>
      </c>
      <c r="J612" s="20" t="s">
        <v>2381</v>
      </c>
      <c r="K612" s="21" cm="1">
        <f t="array" ref="K612:P612">VLOOKUP(A612,'Hospitalisation Details'!$A$1:K2954,{5,6,8,9,10,11},FALSE)</f>
        <v>34315</v>
      </c>
      <c r="L612" s="21" t="str">
        <v>29Years</v>
      </c>
      <c r="M612" s="22">
        <v>16138.76</v>
      </c>
      <c r="N612" s="20" t="str">
        <v>tier - 2</v>
      </c>
      <c r="O612" s="20" t="str">
        <v>tier - 3</v>
      </c>
      <c r="P612" s="20" t="str">
        <v>R1017</v>
      </c>
      <c r="Q612" s="20" t="str">
        <f>VLOOKUP(A612,'Customer Names'!$A$1:E2946,5,FALSE)</f>
        <v>Justin</v>
      </c>
    </row>
    <row r="613" spans="1:17" x14ac:dyDescent="0.35">
      <c r="A613" s="20" t="s">
        <v>1758</v>
      </c>
      <c r="B613" s="20" cm="1">
        <f t="array" ref="B613:I613">VLOOKUP(A613,'Medical Examinations'!A612:J2947,{2,3,4,5,6,7,8,9},FALSE)</f>
        <v>54.85</v>
      </c>
      <c r="C613" s="20" t="str">
        <v>Obesity</v>
      </c>
      <c r="D613" s="20">
        <v>4.9000000000000004</v>
      </c>
      <c r="E613" s="20" t="str">
        <v>Normal</v>
      </c>
      <c r="F613" s="20" t="str">
        <v>No</v>
      </c>
      <c r="G613" s="20" t="str">
        <v>No</v>
      </c>
      <c r="H613" s="20" t="str">
        <v>No</v>
      </c>
      <c r="I613" s="20">
        <v>1</v>
      </c>
      <c r="J613" s="20" t="s">
        <v>2379</v>
      </c>
      <c r="K613" s="21" cm="1">
        <f t="array" ref="K613:P613">VLOOKUP(A613,'Hospitalisation Details'!$A$1:K2955,{5,6,8,9,10,11},FALSE)</f>
        <v>32056</v>
      </c>
      <c r="L613" s="21" t="str">
        <v>35Years</v>
      </c>
      <c r="M613" s="22">
        <v>16122.65</v>
      </c>
      <c r="N613" s="20" t="str">
        <v>tier - 2</v>
      </c>
      <c r="O613" s="20" t="str">
        <v>tier - 1</v>
      </c>
      <c r="P613" s="20" t="str">
        <v>R1011</v>
      </c>
      <c r="Q613" s="20" t="str">
        <f>VLOOKUP(A613,'Customer Names'!$A$1:E2947,5,FALSE)</f>
        <v xml:space="preserve">Megan A </v>
      </c>
    </row>
    <row r="614" spans="1:17" x14ac:dyDescent="0.35">
      <c r="A614" s="20" t="s">
        <v>1757</v>
      </c>
      <c r="B614" s="20" cm="1">
        <f t="array" ref="B614:I614">VLOOKUP(A614,'Medical Examinations'!A613:J2948,{2,3,4,5,6,7,8,9},FALSE)</f>
        <v>21.85</v>
      </c>
      <c r="C614" s="20" t="str">
        <v>Normal Weight</v>
      </c>
      <c r="D614" s="20">
        <v>5.52</v>
      </c>
      <c r="E614" s="20" t="str">
        <v>Normal</v>
      </c>
      <c r="F614" s="20" t="str">
        <v>No</v>
      </c>
      <c r="G614" s="20" t="str">
        <v>No</v>
      </c>
      <c r="H614" s="20" t="str">
        <v>Yes</v>
      </c>
      <c r="I614" s="20">
        <v>1</v>
      </c>
      <c r="J614" s="20" t="s">
        <v>2381</v>
      </c>
      <c r="K614" s="21" cm="1">
        <f t="array" ref="K614:P614">VLOOKUP(A614,'Hospitalisation Details'!$A$1:K2956,{5,6,8,9,10,11},FALSE)</f>
        <v>34189</v>
      </c>
      <c r="L614" s="21" t="str">
        <v>29Years</v>
      </c>
      <c r="M614" s="22">
        <v>16115.3</v>
      </c>
      <c r="N614" s="20" t="str">
        <v>tier - 2</v>
      </c>
      <c r="O614" s="20" t="str">
        <v>tier - 1</v>
      </c>
      <c r="P614" s="20" t="str">
        <v>R1024</v>
      </c>
      <c r="Q614" s="20" t="str">
        <f>VLOOKUP(A614,'Customer Names'!$A$1:E2948,5,FALSE)</f>
        <v xml:space="preserve">Erika M </v>
      </c>
    </row>
    <row r="615" spans="1:17" x14ac:dyDescent="0.35">
      <c r="A615" s="20" t="s">
        <v>1756</v>
      </c>
      <c r="B615" s="20" cm="1">
        <f t="array" ref="B615:I615">VLOOKUP(A615,'Medical Examinations'!A614:J2949,{2,3,4,5,6,7,8,9},FALSE)</f>
        <v>51.86</v>
      </c>
      <c r="C615" s="20" t="str">
        <v>Obesity</v>
      </c>
      <c r="D615" s="20">
        <v>5.2</v>
      </c>
      <c r="E615" s="20" t="str">
        <v>Normal</v>
      </c>
      <c r="F615" s="20" t="str">
        <v>Yes</v>
      </c>
      <c r="G615" s="20" t="str">
        <v>No</v>
      </c>
      <c r="H615" s="20" t="str">
        <v>No</v>
      </c>
      <c r="I615" s="20">
        <v>0</v>
      </c>
      <c r="J615" s="20" t="s">
        <v>2379</v>
      </c>
      <c r="K615" s="21" cm="1">
        <f t="array" ref="K615:P615">VLOOKUP(A615,'Hospitalisation Details'!$A$1:K2957,{5,6,8,9,10,11},FALSE)</f>
        <v>31286</v>
      </c>
      <c r="L615" s="21" t="str">
        <v>37Years</v>
      </c>
      <c r="M615" s="22">
        <v>16097.94</v>
      </c>
      <c r="N615" s="20" t="str">
        <v>tier - 2</v>
      </c>
      <c r="O615" s="20" t="str">
        <v>tier - 3</v>
      </c>
      <c r="P615" s="20" t="str">
        <v>R1012</v>
      </c>
      <c r="Q615" s="20" t="str">
        <f>VLOOKUP(A615,'Customer Names'!$A$1:E2949,5,FALSE)</f>
        <v xml:space="preserve">Daniel G </v>
      </c>
    </row>
    <row r="616" spans="1:17" x14ac:dyDescent="0.35">
      <c r="A616" s="20" t="s">
        <v>1755</v>
      </c>
      <c r="B616" s="20" cm="1">
        <f t="array" ref="B616:I616">VLOOKUP(A616,'Medical Examinations'!A615:J2950,{2,3,4,5,6,7,8,9},FALSE)</f>
        <v>39.049999999999997</v>
      </c>
      <c r="C616" s="20" t="str">
        <v>Obesity</v>
      </c>
      <c r="D616" s="20">
        <v>7.59</v>
      </c>
      <c r="E616" s="20" t="str">
        <v>Diabetes</v>
      </c>
      <c r="F616" s="20" t="str">
        <v>No</v>
      </c>
      <c r="G616" s="20" t="str">
        <v>No</v>
      </c>
      <c r="H616" s="20" t="str">
        <v>No</v>
      </c>
      <c r="I616" s="20">
        <v>3</v>
      </c>
      <c r="J616" s="20" t="s">
        <v>2379</v>
      </c>
      <c r="K616" s="21" cm="1">
        <f t="array" ref="K616:P616">VLOOKUP(A616,'Hospitalisation Details'!$A$1:K2958,{5,6,8,9,10,11},FALSE)</f>
        <v>21357</v>
      </c>
      <c r="L616" s="21" t="str">
        <v>64Years</v>
      </c>
      <c r="M616" s="22">
        <v>16085.13</v>
      </c>
      <c r="N616" s="20" t="str">
        <v>tier - 2</v>
      </c>
      <c r="O616" s="20" t="str">
        <v>tier - 2</v>
      </c>
      <c r="P616" s="20" t="str">
        <v>R1013</v>
      </c>
      <c r="Q616" s="20" t="str">
        <f>VLOOKUP(A616,'Customer Names'!$A$1:E2950,5,FALSE)</f>
        <v xml:space="preserve">Devin C </v>
      </c>
    </row>
    <row r="617" spans="1:17" x14ac:dyDescent="0.35">
      <c r="A617" s="20" t="s">
        <v>1754</v>
      </c>
      <c r="B617" s="20" cm="1">
        <f t="array" ref="B617:I617">VLOOKUP(A617,'Medical Examinations'!A616:J2951,{2,3,4,5,6,7,8,9},FALSE)</f>
        <v>31.824999999999999</v>
      </c>
      <c r="C617" s="20" t="str">
        <v>Obesity</v>
      </c>
      <c r="D617" s="20">
        <v>8.2799999999999994</v>
      </c>
      <c r="E617" s="20" t="str">
        <v>Diabetes</v>
      </c>
      <c r="F617" s="20" t="str">
        <v>No</v>
      </c>
      <c r="G617" s="20" t="str">
        <v>No</v>
      </c>
      <c r="H617" s="20" t="str">
        <v>No</v>
      </c>
      <c r="I617" s="20">
        <v>3</v>
      </c>
      <c r="J617" s="20" t="s">
        <v>2379</v>
      </c>
      <c r="K617" s="21" cm="1">
        <f t="array" ref="K617:P617">VLOOKUP(A617,'Hospitalisation Details'!$A$1:K2959,{5,6,8,9,10,11},FALSE)</f>
        <v>21480</v>
      </c>
      <c r="L617" s="21" t="str">
        <v>64Years</v>
      </c>
      <c r="M617" s="22">
        <v>16069.08</v>
      </c>
      <c r="N617" s="20" t="str">
        <v>tier - 2</v>
      </c>
      <c r="O617" s="20" t="str">
        <v>tier - 2</v>
      </c>
      <c r="P617" s="20" t="str">
        <v>R1024</v>
      </c>
      <c r="Q617" s="20" t="str">
        <f>VLOOKUP(A617,'Customer Names'!$A$1:E2951,5,FALSE)</f>
        <v>Louise A</v>
      </c>
    </row>
    <row r="618" spans="1:17" x14ac:dyDescent="0.35">
      <c r="A618" s="20" t="s">
        <v>1753</v>
      </c>
      <c r="B618" s="20" cm="1">
        <f t="array" ref="B618:I618">VLOOKUP(A618,'Medical Examinations'!A617:J2952,{2,3,4,5,6,7,8,9},FALSE)</f>
        <v>46.43</v>
      </c>
      <c r="C618" s="20" t="str">
        <v>Obesity</v>
      </c>
      <c r="D618" s="20">
        <v>6.72</v>
      </c>
      <c r="E618" s="20" t="str">
        <v>Diabetes</v>
      </c>
      <c r="F618" s="20" t="str">
        <v>No</v>
      </c>
      <c r="G618" s="20" t="str">
        <v>No</v>
      </c>
      <c r="H618" s="20" t="str">
        <v>No</v>
      </c>
      <c r="I618" s="20">
        <v>0</v>
      </c>
      <c r="J618" s="20" t="s">
        <v>2379</v>
      </c>
      <c r="K618" s="21" cm="1">
        <f t="array" ref="K618:P618">VLOOKUP(A618,'Hospitalisation Details'!$A$1:K2960,{5,6,8,9,10,11},FALSE)</f>
        <v>28749</v>
      </c>
      <c r="L618" s="21" t="str">
        <v>44Years</v>
      </c>
      <c r="M618" s="22">
        <v>16062.89</v>
      </c>
      <c r="N618" s="20" t="str">
        <v>tier - 2</v>
      </c>
      <c r="O618" s="20" t="str">
        <v>tier - 2</v>
      </c>
      <c r="P618" s="20" t="str">
        <v>R1026</v>
      </c>
      <c r="Q618" s="20" t="str">
        <f>VLOOKUP(A618,'Customer Names'!$A$1:E2952,5,FALSE)</f>
        <v>Sarah</v>
      </c>
    </row>
    <row r="619" spans="1:17" x14ac:dyDescent="0.35">
      <c r="A619" s="20" t="s">
        <v>1752</v>
      </c>
      <c r="B619" s="20" cm="1">
        <f t="array" ref="B619:I619">VLOOKUP(A619,'Medical Examinations'!A618:J2953,{2,3,4,5,6,7,8,9},FALSE)</f>
        <v>53.63</v>
      </c>
      <c r="C619" s="20" t="str">
        <v>Obesity</v>
      </c>
      <c r="D619" s="20">
        <v>5.47</v>
      </c>
      <c r="E619" s="20" t="str">
        <v>Normal</v>
      </c>
      <c r="F619" s="20" t="str">
        <v>Yes</v>
      </c>
      <c r="G619" s="20" t="str">
        <v>No</v>
      </c>
      <c r="H619" s="20" t="str">
        <v>No</v>
      </c>
      <c r="I619" s="20">
        <v>1</v>
      </c>
      <c r="J619" s="20" t="s">
        <v>2379</v>
      </c>
      <c r="K619" s="21" cm="1">
        <f t="array" ref="K619:P619">VLOOKUP(A619,'Hospitalisation Details'!$A$1:K2961,{5,6,8,9,10,11},FALSE)</f>
        <v>32482</v>
      </c>
      <c r="L619" s="21" t="str">
        <v>34Years</v>
      </c>
      <c r="M619" s="22">
        <v>16059.06</v>
      </c>
      <c r="N619" s="20" t="str">
        <v>tier - 2</v>
      </c>
      <c r="O619" s="20" t="str">
        <v>tier - 3</v>
      </c>
      <c r="P619" s="20" t="str">
        <v>R1012</v>
      </c>
      <c r="Q619" s="20" t="str">
        <f>VLOOKUP(A619,'Customer Names'!$A$1:E2953,5,FALSE)</f>
        <v>Amy</v>
      </c>
    </row>
    <row r="620" spans="1:17" x14ac:dyDescent="0.35">
      <c r="A620" s="20" t="s">
        <v>1751</v>
      </c>
      <c r="B620" s="20" cm="1">
        <f t="array" ref="B620:I620">VLOOKUP(A620,'Medical Examinations'!A619:J2954,{2,3,4,5,6,7,8,9},FALSE)</f>
        <v>48.7</v>
      </c>
      <c r="C620" s="20" t="str">
        <v>Obesity</v>
      </c>
      <c r="D620" s="20">
        <v>4.71</v>
      </c>
      <c r="E620" s="20" t="str">
        <v>Normal</v>
      </c>
      <c r="F620" s="20" t="str">
        <v>No</v>
      </c>
      <c r="G620" s="20" t="str">
        <v>No</v>
      </c>
      <c r="H620" s="20" t="str">
        <v>No</v>
      </c>
      <c r="I620" s="20">
        <v>0</v>
      </c>
      <c r="J620" s="20" t="s">
        <v>2379</v>
      </c>
      <c r="K620" s="21" cm="1">
        <f t="array" ref="K620:P620">VLOOKUP(A620,'Hospitalisation Details'!$A$1:K2962,{5,6,8,9,10,11},FALSE)</f>
        <v>29483</v>
      </c>
      <c r="L620" s="21" t="str">
        <v>42Years</v>
      </c>
      <c r="M620" s="22">
        <v>15966.19</v>
      </c>
      <c r="N620" s="20" t="str">
        <v>tier - 2</v>
      </c>
      <c r="O620" s="20" t="str">
        <v>tier - 2</v>
      </c>
      <c r="P620" s="20" t="str">
        <v>R1012</v>
      </c>
      <c r="Q620" s="20" t="str">
        <f>VLOOKUP(A620,'Customer Names'!$A$1:E2954,5,FALSE)</f>
        <v xml:space="preserve">Brittany L </v>
      </c>
    </row>
    <row r="621" spans="1:17" x14ac:dyDescent="0.35">
      <c r="A621" s="20" t="s">
        <v>1750</v>
      </c>
      <c r="B621" s="20" cm="1">
        <f t="array" ref="B621:I621">VLOOKUP(A621,'Medical Examinations'!A620:J2955,{2,3,4,5,6,7,8,9},FALSE)</f>
        <v>48.81</v>
      </c>
      <c r="C621" s="20" t="str">
        <v>Obesity</v>
      </c>
      <c r="D621" s="20">
        <v>5.49</v>
      </c>
      <c r="E621" s="20" t="str">
        <v>Normal</v>
      </c>
      <c r="F621" s="20" t="str">
        <v>No</v>
      </c>
      <c r="G621" s="20" t="str">
        <v>No</v>
      </c>
      <c r="H621" s="20" t="str">
        <v>No</v>
      </c>
      <c r="I621" s="20">
        <v>0</v>
      </c>
      <c r="J621" s="20" t="s">
        <v>2379</v>
      </c>
      <c r="K621" s="21" cm="1">
        <f t="array" ref="K621:P621">VLOOKUP(A621,'Hospitalisation Details'!$A$1:K2963,{5,6,8,9,10,11},FALSE)</f>
        <v>30156</v>
      </c>
      <c r="L621" s="21" t="str">
        <v>40Years</v>
      </c>
      <c r="M621" s="22">
        <v>15965.29</v>
      </c>
      <c r="N621" s="20" t="str">
        <v>tier - 2</v>
      </c>
      <c r="O621" s="20" t="str">
        <v>tier - 1</v>
      </c>
      <c r="P621" s="20" t="str">
        <v>R1012</v>
      </c>
      <c r="Q621" s="20" t="str">
        <f>VLOOKUP(A621,'Customer Names'!$A$1:E2955,5,FALSE)</f>
        <v>Jessica L</v>
      </c>
    </row>
    <row r="622" spans="1:17" x14ac:dyDescent="0.35">
      <c r="A622" s="20" t="s">
        <v>1749</v>
      </c>
      <c r="B622" s="20" cm="1">
        <f t="array" ref="B622:I622">VLOOKUP(A622,'Medical Examinations'!A621:J2956,{2,3,4,5,6,7,8,9},FALSE)</f>
        <v>47.53</v>
      </c>
      <c r="C622" s="20" t="str">
        <v>Obesity</v>
      </c>
      <c r="D622" s="20">
        <v>4.72</v>
      </c>
      <c r="E622" s="20" t="str">
        <v>Normal</v>
      </c>
      <c r="F622" s="20" t="str">
        <v>No</v>
      </c>
      <c r="G622" s="20" t="str">
        <v>No</v>
      </c>
      <c r="H622" s="20" t="str">
        <v>No</v>
      </c>
      <c r="I622" s="20">
        <v>0</v>
      </c>
      <c r="J622" s="20" t="s">
        <v>2379</v>
      </c>
      <c r="K622" s="21" cm="1">
        <f t="array" ref="K622:P622">VLOOKUP(A622,'Hospitalisation Details'!$A$1:K2964,{5,6,8,9,10,11},FALSE)</f>
        <v>29506</v>
      </c>
      <c r="L622" s="21" t="str">
        <v>42Years</v>
      </c>
      <c r="M622" s="22">
        <v>15922.29</v>
      </c>
      <c r="N622" s="20" t="str">
        <v>tier - 2</v>
      </c>
      <c r="O622" s="20" t="str">
        <v>tier - 3</v>
      </c>
      <c r="P622" s="20" t="str">
        <v>R1026</v>
      </c>
      <c r="Q622" s="20" t="str">
        <f>VLOOKUP(A622,'Customer Names'!$A$1:E2956,5,FALSE)</f>
        <v>Kristina K</v>
      </c>
    </row>
    <row r="623" spans="1:17" x14ac:dyDescent="0.35">
      <c r="A623" s="20" t="s">
        <v>1748</v>
      </c>
      <c r="B623" s="20" cm="1">
        <f t="array" ref="B623:I623">VLOOKUP(A623,'Medical Examinations'!A622:J2957,{2,3,4,5,6,7,8,9},FALSE)</f>
        <v>36.85</v>
      </c>
      <c r="C623" s="20" t="str">
        <v>Obesity</v>
      </c>
      <c r="D623" s="20">
        <v>6.7</v>
      </c>
      <c r="E623" s="20" t="str">
        <v>Diabetes</v>
      </c>
      <c r="F623" s="20" t="str">
        <v>No</v>
      </c>
      <c r="G623" s="20" t="str">
        <v>No</v>
      </c>
      <c r="H623" s="20" t="str">
        <v>No</v>
      </c>
      <c r="I623" s="20">
        <v>0</v>
      </c>
      <c r="J623" s="20" t="s">
        <v>2379</v>
      </c>
      <c r="K623" s="21" cm="1">
        <f t="array" ref="K623:P623">VLOOKUP(A623,'Hospitalisation Details'!$A$1:K2965,{5,6,8,9,10,11},FALSE)</f>
        <v>23005</v>
      </c>
      <c r="L623" s="21" t="str">
        <v>60Years</v>
      </c>
      <c r="M623" s="22">
        <v>15840.81</v>
      </c>
      <c r="N623" s="20" t="str">
        <v>tier - 2</v>
      </c>
      <c r="O623" s="20" t="str">
        <v>tier - 1</v>
      </c>
      <c r="P623" s="20" t="str">
        <v>R1022</v>
      </c>
      <c r="Q623" s="20" t="str">
        <f>VLOOKUP(A623,'Customer Names'!$A$1:E2957,5,FALSE)</f>
        <v>Brad</v>
      </c>
    </row>
    <row r="624" spans="1:17" x14ac:dyDescent="0.35">
      <c r="A624" s="20" t="s">
        <v>1747</v>
      </c>
      <c r="B624" s="20" cm="1">
        <f t="array" ref="B624:I624">VLOOKUP(A624,'Medical Examinations'!A623:J2958,{2,3,4,5,6,7,8,9},FALSE)</f>
        <v>29.3</v>
      </c>
      <c r="C624" s="20" t="str">
        <v>Overweight</v>
      </c>
      <c r="D624" s="20">
        <v>5.5</v>
      </c>
      <c r="E624" s="20" t="str">
        <v>Normal</v>
      </c>
      <c r="F624" s="20" t="str">
        <v>No</v>
      </c>
      <c r="G624" s="20" t="str">
        <v>No</v>
      </c>
      <c r="H624" s="20" t="str">
        <v>No</v>
      </c>
      <c r="I624" s="20">
        <v>0</v>
      </c>
      <c r="J624" s="20" t="s">
        <v>2379</v>
      </c>
      <c r="K624" s="21" cm="1">
        <f t="array" ref="K624:P624">VLOOKUP(A624,'Hospitalisation Details'!$A$1:K2966,{5,6,8,9,10,11},FALSE)</f>
        <v>30266</v>
      </c>
      <c r="L624" s="21" t="str">
        <v>40Years</v>
      </c>
      <c r="M624" s="22">
        <v>15828.82</v>
      </c>
      <c r="N624" s="20" t="str">
        <v>tier - 2</v>
      </c>
      <c r="O624" s="20" t="str">
        <v>tier - 3</v>
      </c>
      <c r="P624" s="20" t="str">
        <v>R1011</v>
      </c>
      <c r="Q624" s="20" t="str">
        <f>VLOOKUP(A624,'Customer Names'!$A$1:E2958,5,FALSE)</f>
        <v>Margaret O</v>
      </c>
    </row>
    <row r="625" spans="1:17" x14ac:dyDescent="0.35">
      <c r="A625" s="20" t="s">
        <v>1746</v>
      </c>
      <c r="B625" s="20" cm="1">
        <f t="array" ref="B625:I625">VLOOKUP(A625,'Medical Examinations'!A624:J2959,{2,3,4,5,6,7,8,9},FALSE)</f>
        <v>19.3</v>
      </c>
      <c r="C625" s="20" t="str">
        <v>Normal Weight</v>
      </c>
      <c r="D625" s="20">
        <v>4.46</v>
      </c>
      <c r="E625" s="20" t="str">
        <v>Normal</v>
      </c>
      <c r="F625" s="20" t="str">
        <v>No</v>
      </c>
      <c r="G625" s="20" t="str">
        <v>No</v>
      </c>
      <c r="H625" s="20" t="str">
        <v>No</v>
      </c>
      <c r="I625" s="20">
        <v>1</v>
      </c>
      <c r="J625" s="20" t="s">
        <v>2381</v>
      </c>
      <c r="K625" s="21" cm="1">
        <f t="array" ref="K625:P625">VLOOKUP(A625,'Hospitalisation Details'!$A$1:K2967,{5,6,8,9,10,11},FALSE)</f>
        <v>30859</v>
      </c>
      <c r="L625" s="21" t="str">
        <v>38Years</v>
      </c>
      <c r="M625" s="22">
        <v>15820.7</v>
      </c>
      <c r="N625" s="20" t="str">
        <v>tier - 2</v>
      </c>
      <c r="O625" s="20" t="str">
        <v>tier - 3</v>
      </c>
      <c r="P625" s="20" t="str">
        <v>R1011</v>
      </c>
      <c r="Q625" s="20" t="str">
        <f>VLOOKUP(A625,'Customer Names'!$A$1:E2959,5,FALSE)</f>
        <v xml:space="preserve">Craig R </v>
      </c>
    </row>
    <row r="626" spans="1:17" x14ac:dyDescent="0.35">
      <c r="A626" s="20" t="s">
        <v>1745</v>
      </c>
      <c r="B626" s="20" cm="1">
        <f t="array" ref="B626:I626">VLOOKUP(A626,'Medical Examinations'!A625:J2960,{2,3,4,5,6,7,8,9},FALSE)</f>
        <v>24.13</v>
      </c>
      <c r="C626" s="20" t="str">
        <v>Normal Weight</v>
      </c>
      <c r="D626" s="20">
        <v>5.29</v>
      </c>
      <c r="E626" s="20" t="str">
        <v>Normal</v>
      </c>
      <c r="F626" s="20" t="str">
        <v>Yes</v>
      </c>
      <c r="G626" s="20" t="str">
        <v>No</v>
      </c>
      <c r="H626" s="20" t="str">
        <v>Yes</v>
      </c>
      <c r="I626" s="20">
        <v>1</v>
      </c>
      <c r="J626" s="20" t="s">
        <v>2381</v>
      </c>
      <c r="K626" s="21" cm="1">
        <f t="array" ref="K626:P626">VLOOKUP(A626,'Hospitalisation Details'!$A$1:K2968,{5,6,8,9,10,11},FALSE)</f>
        <v>35712</v>
      </c>
      <c r="L626" s="21" t="str">
        <v>25Years</v>
      </c>
      <c r="M626" s="22">
        <v>15817.99</v>
      </c>
      <c r="N626" s="20" t="str">
        <v>tier - 2</v>
      </c>
      <c r="O626" s="20" t="str">
        <v>tier - 2</v>
      </c>
      <c r="P626" s="20" t="str">
        <v>R1012</v>
      </c>
      <c r="Q626" s="20" t="str">
        <f>VLOOKUP(A626,'Customer Names'!$A$1:E2960,5,FALSE)</f>
        <v>Simo</v>
      </c>
    </row>
    <row r="627" spans="1:17" x14ac:dyDescent="0.35">
      <c r="A627" s="20" t="s">
        <v>1744</v>
      </c>
      <c r="B627" s="20" cm="1">
        <f t="array" ref="B627:I627">VLOOKUP(A627,'Medical Examinations'!A626:J2961,{2,3,4,5,6,7,8,9},FALSE)</f>
        <v>46.7</v>
      </c>
      <c r="C627" s="20" t="str">
        <v>Obesity</v>
      </c>
      <c r="D627" s="20">
        <v>10.99</v>
      </c>
      <c r="E627" s="20" t="str">
        <v>Diabetes</v>
      </c>
      <c r="F627" s="20" t="str">
        <v>No</v>
      </c>
      <c r="G627" s="20" t="str">
        <v>No</v>
      </c>
      <c r="H627" s="20" t="str">
        <v>No</v>
      </c>
      <c r="I627" s="20">
        <v>0</v>
      </c>
      <c r="J627" s="20" t="s">
        <v>2379</v>
      </c>
      <c r="K627" s="21" cm="1">
        <f t="array" ref="K627:P627">VLOOKUP(A627,'Hospitalisation Details'!$A$1:K2969,{5,6,8,9,10,11},FALSE)</f>
        <v>27270</v>
      </c>
      <c r="L627" s="21" t="str">
        <v>48Years</v>
      </c>
      <c r="M627" s="22">
        <v>15746.62</v>
      </c>
      <c r="N627" s="20" t="str">
        <v>tier - 2</v>
      </c>
      <c r="O627" s="20" t="str">
        <v>tier - 1</v>
      </c>
      <c r="P627" s="20" t="str">
        <v>R1012</v>
      </c>
      <c r="Q627" s="20" t="str">
        <f>VLOOKUP(A627,'Customer Names'!$A$1:E2961,5,FALSE)</f>
        <v>Christopher J</v>
      </c>
    </row>
    <row r="628" spans="1:17" x14ac:dyDescent="0.35">
      <c r="A628" s="20" t="s">
        <v>1743</v>
      </c>
      <c r="B628" s="20" cm="1">
        <f t="array" ref="B628:I628">VLOOKUP(A628,'Medical Examinations'!A627:J2962,{2,3,4,5,6,7,8,9},FALSE)</f>
        <v>45.27</v>
      </c>
      <c r="C628" s="20" t="str">
        <v>Obesity</v>
      </c>
      <c r="D628" s="20">
        <v>5.2</v>
      </c>
      <c r="E628" s="20" t="str">
        <v>Normal</v>
      </c>
      <c r="F628" s="20" t="str">
        <v>Yes</v>
      </c>
      <c r="G628" s="20" t="str">
        <v>No</v>
      </c>
      <c r="H628" s="20" t="str">
        <v>No</v>
      </c>
      <c r="I628" s="20">
        <v>0</v>
      </c>
      <c r="J628" s="20" t="s">
        <v>2379</v>
      </c>
      <c r="K628" s="21" cm="1">
        <f t="array" ref="K628:P628">VLOOKUP(A628,'Hospitalisation Details'!$A$1:K2970,{5,6,8,9,10,11},FALSE)</f>
        <v>28023</v>
      </c>
      <c r="L628" s="21" t="str">
        <v>46Years</v>
      </c>
      <c r="M628" s="22">
        <v>15698.86</v>
      </c>
      <c r="N628" s="20" t="str">
        <v>tier - 2</v>
      </c>
      <c r="O628" s="20" t="str">
        <v>tier - 2</v>
      </c>
      <c r="P628" s="20" t="str">
        <v>R1012</v>
      </c>
      <c r="Q628" s="20" t="str">
        <f>VLOOKUP(A628,'Customer Names'!$A$1:E2962,5,FALSE)</f>
        <v xml:space="preserve">Mario Sr </v>
      </c>
    </row>
    <row r="629" spans="1:17" x14ac:dyDescent="0.35">
      <c r="A629" s="20" t="s">
        <v>1742</v>
      </c>
      <c r="B629" s="20" cm="1">
        <f t="array" ref="B629:I629">VLOOKUP(A629,'Medical Examinations'!A628:J2963,{2,3,4,5,6,7,8,9},FALSE)</f>
        <v>44.29</v>
      </c>
      <c r="C629" s="20" t="str">
        <v>Obesity</v>
      </c>
      <c r="D629" s="20">
        <v>9.66</v>
      </c>
      <c r="E629" s="20" t="str">
        <v>Diabetes</v>
      </c>
      <c r="F629" s="20" t="str">
        <v>No</v>
      </c>
      <c r="G629" s="20" t="str">
        <v>No</v>
      </c>
      <c r="H629" s="20" t="str">
        <v>No</v>
      </c>
      <c r="I629" s="20">
        <v>2</v>
      </c>
      <c r="J629" s="20" t="s">
        <v>2379</v>
      </c>
      <c r="K629" s="21" cm="1">
        <f t="array" ref="K629:P629">VLOOKUP(A629,'Hospitalisation Details'!$A$1:K2971,{5,6,8,9,10,11},FALSE)</f>
        <v>26841</v>
      </c>
      <c r="L629" s="21" t="str">
        <v>49Years</v>
      </c>
      <c r="M629" s="22">
        <v>15670.3</v>
      </c>
      <c r="N629" s="20" t="str">
        <v>tier - 2</v>
      </c>
      <c r="O629" s="20" t="str">
        <v>tier - 2</v>
      </c>
      <c r="P629" s="20" t="str">
        <v>R1026</v>
      </c>
      <c r="Q629" s="20" t="str">
        <f>VLOOKUP(A629,'Customer Names'!$A$1:E2963,5,FALSE)</f>
        <v xml:space="preserve">Meghann R </v>
      </c>
    </row>
    <row r="630" spans="1:17" x14ac:dyDescent="0.35">
      <c r="A630" s="20" t="s">
        <v>1741</v>
      </c>
      <c r="B630" s="20" cm="1">
        <f t="array" ref="B630:I630">VLOOKUP(A630,'Medical Examinations'!A629:J2964,{2,3,4,5,6,7,8,9},FALSE)</f>
        <v>54.59</v>
      </c>
      <c r="C630" s="20" t="str">
        <v>Obesity</v>
      </c>
      <c r="D630" s="20">
        <v>4.22</v>
      </c>
      <c r="E630" s="20" t="str">
        <v>Normal</v>
      </c>
      <c r="F630" s="20" t="str">
        <v>Yes</v>
      </c>
      <c r="G630" s="20" t="str">
        <v>No</v>
      </c>
      <c r="H630" s="20" t="str">
        <v>No</v>
      </c>
      <c r="I630" s="20">
        <v>1</v>
      </c>
      <c r="J630" s="20" t="s">
        <v>2379</v>
      </c>
      <c r="K630" s="21" cm="1">
        <f t="array" ref="K630:P630">VLOOKUP(A630,'Hospitalisation Details'!$A$1:K2972,{5,6,8,9,10,11},FALSE)</f>
        <v>32499</v>
      </c>
      <c r="L630" s="21" t="str">
        <v>34Years</v>
      </c>
      <c r="M630" s="22">
        <v>15646.28</v>
      </c>
      <c r="N630" s="20" t="str">
        <v>tier - 2</v>
      </c>
      <c r="O630" s="20" t="str">
        <v>tier - 2</v>
      </c>
      <c r="P630" s="20" t="str">
        <v>R1011</v>
      </c>
      <c r="Q630" s="20" t="str">
        <f>VLOOKUP(A630,'Customer Names'!$A$1:E2964,5,FALSE)</f>
        <v>Scott M</v>
      </c>
    </row>
    <row r="631" spans="1:17" x14ac:dyDescent="0.35">
      <c r="A631" s="20" t="s">
        <v>1740</v>
      </c>
      <c r="B631" s="20" cm="1">
        <f t="array" ref="B631:I631">VLOOKUP(A631,'Medical Examinations'!A630:J2965,{2,3,4,5,6,7,8,9},FALSE)</f>
        <v>32.965000000000003</v>
      </c>
      <c r="C631" s="20" t="str">
        <v>Obesity</v>
      </c>
      <c r="D631" s="20">
        <v>11.78</v>
      </c>
      <c r="E631" s="20" t="str">
        <v>Diabetes</v>
      </c>
      <c r="F631" s="20" t="str">
        <v>No</v>
      </c>
      <c r="G631" s="20" t="str">
        <v>No</v>
      </c>
      <c r="H631" s="20" t="str">
        <v>No</v>
      </c>
      <c r="I631" s="20">
        <v>0</v>
      </c>
      <c r="J631" s="20" t="s">
        <v>2379</v>
      </c>
      <c r="K631" s="21" cm="1">
        <f t="array" ref="K631:P631">VLOOKUP(A631,'Hospitalisation Details'!$A$1:K2973,{5,6,8,9,10,11},FALSE)</f>
        <v>22073</v>
      </c>
      <c r="L631" s="21" t="str">
        <v>63Years</v>
      </c>
      <c r="M631" s="22">
        <v>15612.19</v>
      </c>
      <c r="N631" s="20" t="str">
        <v>tier - 2</v>
      </c>
      <c r="O631" s="20" t="str">
        <v>tier - 2</v>
      </c>
      <c r="P631" s="20" t="str">
        <v>R1012</v>
      </c>
      <c r="Q631" s="20" t="str">
        <f>VLOOKUP(A631,'Customer Names'!$A$1:E2965,5,FALSE)</f>
        <v xml:space="preserve">Caitlin E </v>
      </c>
    </row>
    <row r="632" spans="1:17" x14ac:dyDescent="0.35">
      <c r="A632" s="20" t="s">
        <v>1739</v>
      </c>
      <c r="B632" s="20" cm="1">
        <f t="array" ref="B632:I632">VLOOKUP(A632,'Medical Examinations'!A631:J2966,{2,3,4,5,6,7,8,9},FALSE)</f>
        <v>38.049999999999997</v>
      </c>
      <c r="C632" s="20" t="str">
        <v>Obesity</v>
      </c>
      <c r="D632" s="20">
        <v>9.6199999999999992</v>
      </c>
      <c r="E632" s="20" t="str">
        <v>Diabetes</v>
      </c>
      <c r="F632" s="20" t="str">
        <v>No</v>
      </c>
      <c r="G632" s="20" t="str">
        <v>No</v>
      </c>
      <c r="H632" s="20" t="str">
        <v>No</v>
      </c>
      <c r="I632" s="20">
        <v>0</v>
      </c>
      <c r="J632" s="20" t="s">
        <v>2379</v>
      </c>
      <c r="K632" s="21" cm="1">
        <f t="array" ref="K632:P632">VLOOKUP(A632,'Hospitalisation Details'!$A$1:K2974,{5,6,8,9,10,11},FALSE)</f>
        <v>24043</v>
      </c>
      <c r="L632" s="21" t="str">
        <v>57Years</v>
      </c>
      <c r="M632" s="22">
        <v>15608.58</v>
      </c>
      <c r="N632" s="20" t="str">
        <v>tier - 2</v>
      </c>
      <c r="O632" s="20" t="str">
        <v>tier - 2</v>
      </c>
      <c r="P632" s="20" t="str">
        <v>R1026</v>
      </c>
      <c r="Q632" s="20" t="str">
        <f>VLOOKUP(A632,'Customer Names'!$A$1:E2966,5,FALSE)</f>
        <v xml:space="preserve">Samantha A </v>
      </c>
    </row>
    <row r="633" spans="1:17" x14ac:dyDescent="0.35">
      <c r="A633" s="20" t="s">
        <v>1738</v>
      </c>
      <c r="B633" s="20" cm="1">
        <f t="array" ref="B633:I633">VLOOKUP(A633,'Medical Examinations'!A632:J2967,{2,3,4,5,6,7,8,9},FALSE)</f>
        <v>46.14</v>
      </c>
      <c r="C633" s="20" t="str">
        <v>Obesity</v>
      </c>
      <c r="D633" s="20">
        <v>10.78</v>
      </c>
      <c r="E633" s="20" t="str">
        <v>Diabetes</v>
      </c>
      <c r="F633" s="20" t="str">
        <v>No</v>
      </c>
      <c r="G633" s="20" t="str">
        <v>No</v>
      </c>
      <c r="H633" s="20" t="str">
        <v>No</v>
      </c>
      <c r="I633" s="20">
        <v>0</v>
      </c>
      <c r="J633" s="20" t="s">
        <v>2379</v>
      </c>
      <c r="K633" s="21" cm="1">
        <f t="array" ref="K633:P633">VLOOKUP(A633,'Hospitalisation Details'!$A$1:K2975,{5,6,8,9,10,11},FALSE)</f>
        <v>27240</v>
      </c>
      <c r="L633" s="21" t="str">
        <v>48Years</v>
      </c>
      <c r="M633" s="22">
        <v>15556.67</v>
      </c>
      <c r="N633" s="20" t="str">
        <v>tier - 2</v>
      </c>
      <c r="O633" s="20" t="str">
        <v>tier - 2</v>
      </c>
      <c r="P633" s="20" t="str">
        <v>R1012</v>
      </c>
      <c r="Q633" s="20" t="str">
        <f>VLOOKUP(A633,'Customer Names'!$A$1:E2967,5,FALSE)</f>
        <v>Erik</v>
      </c>
    </row>
    <row r="634" spans="1:17" x14ac:dyDescent="0.35">
      <c r="A634" s="20" t="s">
        <v>1737</v>
      </c>
      <c r="B634" s="20" cm="1">
        <f t="array" ref="B634:I634">VLOOKUP(A634,'Medical Examinations'!A633:J2968,{2,3,4,5,6,7,8,9},FALSE)</f>
        <v>41.325000000000003</v>
      </c>
      <c r="C634" s="20" t="str">
        <v>Obesity</v>
      </c>
      <c r="D634" s="20">
        <v>5.1100000000000003</v>
      </c>
      <c r="E634" s="20" t="str">
        <v>Normal</v>
      </c>
      <c r="F634" s="20" t="str">
        <v>Yes</v>
      </c>
      <c r="G634" s="20" t="str">
        <v>No</v>
      </c>
      <c r="H634" s="20" t="str">
        <v>No</v>
      </c>
      <c r="I634" s="20">
        <v>2</v>
      </c>
      <c r="J634" s="20" t="s">
        <v>2379</v>
      </c>
      <c r="K634" s="21" cm="1">
        <f t="array" ref="K634:P634">VLOOKUP(A634,'Hospitalisation Details'!$A$1:K2976,{5,6,8,9,10,11},FALSE)</f>
        <v>21825</v>
      </c>
      <c r="L634" s="21" t="str">
        <v>63Years</v>
      </c>
      <c r="M634" s="22">
        <v>15555.19</v>
      </c>
      <c r="N634" s="20" t="str">
        <v>tier - 2</v>
      </c>
      <c r="O634" s="20" t="str">
        <v>tier - 3</v>
      </c>
      <c r="P634" s="20" t="str">
        <v>R1012</v>
      </c>
      <c r="Q634" s="20" t="str">
        <f>VLOOKUP(A634,'Customer Names'!$A$1:E2968,5,FALSE)</f>
        <v>Christopher</v>
      </c>
    </row>
    <row r="635" spans="1:17" x14ac:dyDescent="0.35">
      <c r="A635" s="20" t="s">
        <v>1736</v>
      </c>
      <c r="B635" s="20" cm="1">
        <f t="array" ref="B635:I635">VLOOKUP(A635,'Medical Examinations'!A634:J2969,{2,3,4,5,6,7,8,9},FALSE)</f>
        <v>44.64</v>
      </c>
      <c r="C635" s="20" t="str">
        <v>Obesity</v>
      </c>
      <c r="D635" s="20">
        <v>7.18</v>
      </c>
      <c r="E635" s="20" t="str">
        <v>Diabetes</v>
      </c>
      <c r="F635" s="20" t="str">
        <v>No</v>
      </c>
      <c r="G635" s="20" t="str">
        <v>No</v>
      </c>
      <c r="H635" s="20" t="str">
        <v>No</v>
      </c>
      <c r="I635" s="20">
        <v>0</v>
      </c>
      <c r="J635" s="20" t="s">
        <v>2379</v>
      </c>
      <c r="K635" s="21" cm="1">
        <f t="array" ref="K635:P635">VLOOKUP(A635,'Hospitalisation Details'!$A$1:K2977,{5,6,8,9,10,11},FALSE)</f>
        <v>27208</v>
      </c>
      <c r="L635" s="21" t="str">
        <v>48Years</v>
      </c>
      <c r="M635" s="22">
        <v>15532.16</v>
      </c>
      <c r="N635" s="20" t="str">
        <v>tier - 2</v>
      </c>
      <c r="O635" s="20" t="str">
        <v>tier - 2</v>
      </c>
      <c r="P635" s="20" t="str">
        <v>R1026</v>
      </c>
      <c r="Q635" s="20" t="str">
        <f>VLOOKUP(A635,'Customer Names'!$A$1:E2969,5,FALSE)</f>
        <v>Maya</v>
      </c>
    </row>
    <row r="636" spans="1:17" x14ac:dyDescent="0.35">
      <c r="A636" s="20" t="s">
        <v>1735</v>
      </c>
      <c r="B636" s="20" cm="1">
        <f t="array" ref="B636:I636">VLOOKUP(A636,'Medical Examinations'!A635:J2970,{2,3,4,5,6,7,8,9},FALSE)</f>
        <v>25.175000000000001</v>
      </c>
      <c r="C636" s="20" t="str">
        <v>Overweight</v>
      </c>
      <c r="D636" s="20">
        <v>4.96</v>
      </c>
      <c r="E636" s="20" t="str">
        <v>Normal</v>
      </c>
      <c r="F636" s="20" t="str">
        <v>No</v>
      </c>
      <c r="G636" s="20" t="str">
        <v>yes</v>
      </c>
      <c r="H636" s="20" t="str">
        <v>No</v>
      </c>
      <c r="I636" s="20">
        <v>1</v>
      </c>
      <c r="J636" s="20" t="s">
        <v>2379</v>
      </c>
      <c r="K636" s="21" cm="1">
        <f t="array" ref="K636:P636">VLOOKUP(A636,'Hospitalisation Details'!$A$1:K2978,{5,6,8,9,10,11},FALSE)</f>
        <v>38185</v>
      </c>
      <c r="L636" s="21" t="str">
        <v>18Years</v>
      </c>
      <c r="M636" s="22">
        <v>15518.18</v>
      </c>
      <c r="N636" s="20" t="str">
        <v>tier - 2</v>
      </c>
      <c r="O636" s="20" t="str">
        <v>tier - 3</v>
      </c>
      <c r="P636" s="20" t="str">
        <v>R1015</v>
      </c>
      <c r="Q636" s="20" t="str">
        <f>VLOOKUP(A636,'Customer Names'!$A$1:E2970,5,FALSE)</f>
        <v>Zachary T</v>
      </c>
    </row>
    <row r="637" spans="1:17" x14ac:dyDescent="0.35">
      <c r="A637" s="20" t="s">
        <v>1734</v>
      </c>
      <c r="B637" s="20" cm="1">
        <f t="array" ref="B637:I637">VLOOKUP(A637,'Medical Examinations'!A636:J2971,{2,3,4,5,6,7,8,9},FALSE)</f>
        <v>43.11</v>
      </c>
      <c r="C637" s="20" t="str">
        <v>Obesity</v>
      </c>
      <c r="D637" s="20">
        <v>4.67</v>
      </c>
      <c r="E637" s="20" t="str">
        <v>Normal</v>
      </c>
      <c r="F637" s="20" t="str">
        <v>Yes</v>
      </c>
      <c r="G637" s="20" t="str">
        <v>No</v>
      </c>
      <c r="H637" s="20" t="str">
        <v>No</v>
      </c>
      <c r="I637" s="20">
        <v>0</v>
      </c>
      <c r="J637" s="20" t="s">
        <v>2379</v>
      </c>
      <c r="K637" s="21" cm="1">
        <f t="array" ref="K637:P637">VLOOKUP(A637,'Hospitalisation Details'!$A$1:K2979,{5,6,8,9,10,11},FALSE)</f>
        <v>27961</v>
      </c>
      <c r="L637" s="21" t="str">
        <v>46Years</v>
      </c>
      <c r="M637" s="22">
        <v>15450.48</v>
      </c>
      <c r="N637" s="20" t="str">
        <v>tier - 2</v>
      </c>
      <c r="O637" s="20" t="str">
        <v>tier - 1</v>
      </c>
      <c r="P637" s="20" t="str">
        <v>R1026</v>
      </c>
      <c r="Q637" s="20" t="str">
        <f>VLOOKUP(A637,'Customer Names'!$A$1:E2971,5,FALSE)</f>
        <v>Hilda</v>
      </c>
    </row>
    <row r="638" spans="1:17" x14ac:dyDescent="0.35">
      <c r="A638" s="20" t="s">
        <v>1733</v>
      </c>
      <c r="B638" s="20" cm="1">
        <f t="array" ref="B638:I638">VLOOKUP(A638,'Medical Examinations'!A637:J2972,{2,3,4,5,6,7,8,9},FALSE)</f>
        <v>53.32</v>
      </c>
      <c r="C638" s="20" t="str">
        <v>Obesity</v>
      </c>
      <c r="D638" s="20">
        <v>5.0599999999999996</v>
      </c>
      <c r="E638" s="20" t="str">
        <v>Normal</v>
      </c>
      <c r="F638" s="20" t="str">
        <v>No</v>
      </c>
      <c r="G638" s="20" t="str">
        <v>No</v>
      </c>
      <c r="H638" s="20" t="str">
        <v>No</v>
      </c>
      <c r="I638" s="20">
        <v>0</v>
      </c>
      <c r="J638" s="20" t="s">
        <v>2379</v>
      </c>
      <c r="K638" s="21" cm="1">
        <f t="array" ref="K638:P638">VLOOKUP(A638,'Hospitalisation Details'!$A$1:K2980,{5,6,8,9,10,11},FALSE)</f>
        <v>33171</v>
      </c>
      <c r="L638" s="21" t="str">
        <v>32Years</v>
      </c>
      <c r="M638" s="22">
        <v>15440.2</v>
      </c>
      <c r="N638" s="20" t="str">
        <v>tier - 2</v>
      </c>
      <c r="O638" s="20" t="str">
        <v>tier - 1</v>
      </c>
      <c r="P638" s="20" t="str">
        <v>R1012</v>
      </c>
      <c r="Q638" s="20" t="str">
        <f>VLOOKUP(A638,'Customer Names'!$A$1:E2972,5,FALSE)</f>
        <v>Stephanie</v>
      </c>
    </row>
    <row r="639" spans="1:17" x14ac:dyDescent="0.35">
      <c r="A639" s="20" t="s">
        <v>1732</v>
      </c>
      <c r="B639" s="20" cm="1">
        <f t="array" ref="B639:I639">VLOOKUP(A639,'Medical Examinations'!A638:J2973,{2,3,4,5,6,7,8,9},FALSE)</f>
        <v>38.04</v>
      </c>
      <c r="C639" s="20" t="str">
        <v>Obesity</v>
      </c>
      <c r="D639" s="20">
        <v>5.0199999999999996</v>
      </c>
      <c r="E639" s="20" t="str">
        <v>Normal</v>
      </c>
      <c r="F639" s="20" t="str">
        <v>Yes</v>
      </c>
      <c r="G639" s="20" t="str">
        <v>No</v>
      </c>
      <c r="H639" s="20" t="str">
        <v>No</v>
      </c>
      <c r="I639" s="20">
        <v>1</v>
      </c>
      <c r="J639" s="20" t="s">
        <v>2379</v>
      </c>
      <c r="K639" s="21" cm="1">
        <f t="array" ref="K639:P639">VLOOKUP(A639,'Hospitalisation Details'!$A$1:K2981,{5,6,8,9,10,11},FALSE)</f>
        <v>23624</v>
      </c>
      <c r="L639" s="21" t="str">
        <v>58Years</v>
      </c>
      <c r="M639" s="22">
        <v>15377.77</v>
      </c>
      <c r="N639" s="20" t="str">
        <v>tier - 2</v>
      </c>
      <c r="O639" s="20" t="str">
        <v>tier - 2</v>
      </c>
      <c r="P639" s="20" t="str">
        <v>R1012</v>
      </c>
      <c r="Q639" s="20" t="str">
        <f>VLOOKUP(A639,'Customer Names'!$A$1:E2973,5,FALSE)</f>
        <v>Doug</v>
      </c>
    </row>
    <row r="640" spans="1:17" x14ac:dyDescent="0.35">
      <c r="A640" s="20" t="s">
        <v>1731</v>
      </c>
      <c r="B640" s="20" cm="1">
        <f t="array" ref="B640:I640">VLOOKUP(A640,'Medical Examinations'!A639:J2974,{2,3,4,5,6,7,8,9},FALSE)</f>
        <v>37.9</v>
      </c>
      <c r="C640" s="20" t="str">
        <v>Obesity</v>
      </c>
      <c r="D640" s="20">
        <v>7.76</v>
      </c>
      <c r="E640" s="20" t="str">
        <v>Diabetes</v>
      </c>
      <c r="F640" s="20" t="str">
        <v>No</v>
      </c>
      <c r="G640" s="20" t="str">
        <v>No</v>
      </c>
      <c r="H640" s="20" t="str">
        <v>No</v>
      </c>
      <c r="I640" s="20">
        <v>0</v>
      </c>
      <c r="J640" s="20" t="s">
        <v>2379</v>
      </c>
      <c r="K640" s="21" cm="1">
        <f t="array" ref="K640:P640">VLOOKUP(A640,'Hospitalisation Details'!$A$1:K2982,{5,6,8,9,10,11},FALSE)</f>
        <v>22895</v>
      </c>
      <c r="L640" s="21" t="str">
        <v>60Years</v>
      </c>
      <c r="M640" s="22">
        <v>15368.22</v>
      </c>
      <c r="N640" s="20" t="str">
        <v>tier - 2</v>
      </c>
      <c r="O640" s="20" t="str">
        <v>tier - 2</v>
      </c>
      <c r="P640" s="20" t="str">
        <v>R1011</v>
      </c>
      <c r="Q640" s="20" t="str">
        <f>VLOOKUP(A640,'Customer Names'!$A$1:E2974,5,FALSE)</f>
        <v xml:space="preserve">Bethany N </v>
      </c>
    </row>
    <row r="641" spans="1:17" x14ac:dyDescent="0.35">
      <c r="A641" s="20" t="s">
        <v>1730</v>
      </c>
      <c r="B641" s="20" cm="1">
        <f t="array" ref="B641:I641">VLOOKUP(A641,'Medical Examinations'!A640:J2975,{2,3,4,5,6,7,8,9},FALSE)</f>
        <v>39.6</v>
      </c>
      <c r="C641" s="20" t="str">
        <v>Obesity</v>
      </c>
      <c r="D641" s="20">
        <v>9.32</v>
      </c>
      <c r="E641" s="20" t="str">
        <v>Diabetes</v>
      </c>
      <c r="F641" s="20" t="str">
        <v>No</v>
      </c>
      <c r="G641" s="20" t="str">
        <v>No</v>
      </c>
      <c r="H641" s="20" t="str">
        <v>No</v>
      </c>
      <c r="I641" s="20">
        <v>0</v>
      </c>
      <c r="J641" s="20" t="s">
        <v>2379</v>
      </c>
      <c r="K641" s="21" cm="1">
        <f t="array" ref="K641:P641">VLOOKUP(A641,'Hospitalisation Details'!$A$1:K2983,{5,6,8,9,10,11},FALSE)</f>
        <v>25037</v>
      </c>
      <c r="L641" s="21" t="str">
        <v>54Years</v>
      </c>
      <c r="M641" s="22">
        <v>15363.77</v>
      </c>
      <c r="N641" s="20" t="str">
        <v>tier - 2</v>
      </c>
      <c r="O641" s="20" t="str">
        <v>tier - 1</v>
      </c>
      <c r="P641" s="20" t="str">
        <v>R1026</v>
      </c>
      <c r="Q641" s="20" t="str">
        <f>VLOOKUP(A641,'Customer Names'!$A$1:E2975,5,FALSE)</f>
        <v>Sandra H</v>
      </c>
    </row>
    <row r="642" spans="1:17" x14ac:dyDescent="0.35">
      <c r="A642" s="20" t="s">
        <v>1729</v>
      </c>
      <c r="B642" s="20" cm="1">
        <f t="array" ref="B642:I642">VLOOKUP(A642,'Medical Examinations'!A641:J2976,{2,3,4,5,6,7,8,9},FALSE)</f>
        <v>50.92</v>
      </c>
      <c r="C642" s="20" t="str">
        <v>Obesity</v>
      </c>
      <c r="D642" s="20">
        <v>5.31</v>
      </c>
      <c r="E642" s="20" t="str">
        <v>Normal</v>
      </c>
      <c r="F642" s="20" t="str">
        <v>Yes</v>
      </c>
      <c r="G642" s="20" t="str">
        <v>No</v>
      </c>
      <c r="H642" s="20" t="str">
        <v>No</v>
      </c>
      <c r="I642" s="20">
        <v>1</v>
      </c>
      <c r="J642" s="20" t="s">
        <v>2379</v>
      </c>
      <c r="K642" s="21" cm="1">
        <f t="array" ref="K642:P642">VLOOKUP(A642,'Hospitalisation Details'!$A$1:K2984,{5,6,8,9,10,11},FALSE)</f>
        <v>32494</v>
      </c>
      <c r="L642" s="21" t="str">
        <v>34Years</v>
      </c>
      <c r="M642" s="22">
        <v>15361.5</v>
      </c>
      <c r="N642" s="20" t="str">
        <v>tier - 2</v>
      </c>
      <c r="O642" s="20" t="str">
        <v>tier - 3</v>
      </c>
      <c r="P642" s="20" t="str">
        <v>R1023</v>
      </c>
      <c r="Q642" s="20" t="str">
        <f>VLOOKUP(A642,'Customer Names'!$A$1:E2976,5,FALSE)</f>
        <v>Takuo</v>
      </c>
    </row>
    <row r="643" spans="1:17" x14ac:dyDescent="0.35">
      <c r="A643" s="20" t="s">
        <v>1728</v>
      </c>
      <c r="B643" s="20" cm="1">
        <f t="array" ref="B643:I643">VLOOKUP(A643,'Medical Examinations'!A642:J2977,{2,3,4,5,6,7,8,9},FALSE)</f>
        <v>21.85</v>
      </c>
      <c r="C643" s="20" t="str">
        <v>Normal Weight</v>
      </c>
      <c r="D643" s="20">
        <v>5.56</v>
      </c>
      <c r="E643" s="20" t="str">
        <v>Normal</v>
      </c>
      <c r="F643" s="20" t="str">
        <v>Yes</v>
      </c>
      <c r="G643" s="20" t="str">
        <v>No</v>
      </c>
      <c r="H643" s="20" t="str">
        <v>No</v>
      </c>
      <c r="I643" s="20">
        <v>0</v>
      </c>
      <c r="J643" s="20" t="s">
        <v>2381</v>
      </c>
      <c r="K643" s="21" cm="1">
        <f t="array" ref="K643:P643">VLOOKUP(A643,'Hospitalisation Details'!$A$1:K2985,{5,6,8,9,10,11},FALSE)</f>
        <v>37086</v>
      </c>
      <c r="L643" s="21" t="str">
        <v>21Years</v>
      </c>
      <c r="M643" s="22">
        <v>15359.1</v>
      </c>
      <c r="N643" s="20" t="str">
        <v>tier - 2</v>
      </c>
      <c r="O643" s="20" t="str">
        <v>tier - 3</v>
      </c>
      <c r="P643" s="20" t="str">
        <v>R1024</v>
      </c>
      <c r="Q643" s="20" t="str">
        <f>VLOOKUP(A643,'Customer Names'!$A$1:E2977,5,FALSE)</f>
        <v xml:space="preserve">Kelly A </v>
      </c>
    </row>
    <row r="644" spans="1:17" x14ac:dyDescent="0.35">
      <c r="A644" s="20" t="s">
        <v>1727</v>
      </c>
      <c r="B644" s="20" cm="1">
        <f t="array" ref="B644:I644">VLOOKUP(A644,'Medical Examinations'!A643:J2978,{2,3,4,5,6,7,8,9},FALSE)</f>
        <v>36.08</v>
      </c>
      <c r="C644" s="20" t="str">
        <v>Obesity</v>
      </c>
      <c r="D644" s="20">
        <v>7.11</v>
      </c>
      <c r="E644" s="20" t="str">
        <v>Diabetes</v>
      </c>
      <c r="F644" s="20" t="str">
        <v>Yes</v>
      </c>
      <c r="G644" s="20" t="str">
        <v>No</v>
      </c>
      <c r="H644" s="20" t="str">
        <v>Yes</v>
      </c>
      <c r="I644" s="20">
        <v>1</v>
      </c>
      <c r="J644" s="20" t="s">
        <v>2379</v>
      </c>
      <c r="K644" s="21" cm="1">
        <f t="array" ref="K644:P644">VLOOKUP(A644,'Hospitalisation Details'!$A$1:K2986,{5,6,8,9,10,11},FALSE)</f>
        <v>23358</v>
      </c>
      <c r="L644" s="21" t="str">
        <v>59Years</v>
      </c>
      <c r="M644" s="22">
        <v>15322.77</v>
      </c>
      <c r="N644" s="20" t="str">
        <v>tier - 2</v>
      </c>
      <c r="O644" s="20" t="str">
        <v>tier - 3</v>
      </c>
      <c r="P644" s="20" t="str">
        <v>R1021</v>
      </c>
      <c r="Q644" s="20" t="str">
        <f>VLOOKUP(A644,'Customer Names'!$A$1:E2978,5,FALSE)</f>
        <v>Scott</v>
      </c>
    </row>
    <row r="645" spans="1:17" x14ac:dyDescent="0.35">
      <c r="A645" s="20" t="s">
        <v>1726</v>
      </c>
      <c r="B645" s="20" cm="1">
        <f t="array" ref="B645:I645">VLOOKUP(A645,'Medical Examinations'!A644:J2979,{2,3,4,5,6,7,8,9},FALSE)</f>
        <v>40.44</v>
      </c>
      <c r="C645" s="20" t="str">
        <v>Obesity</v>
      </c>
      <c r="D645" s="20">
        <v>5.13</v>
      </c>
      <c r="E645" s="20" t="str">
        <v>Normal</v>
      </c>
      <c r="F645" s="20" t="str">
        <v>Yes</v>
      </c>
      <c r="G645" s="20" t="str">
        <v>No</v>
      </c>
      <c r="H645" s="20" t="str">
        <v>Yes</v>
      </c>
      <c r="I645" s="20">
        <v>1</v>
      </c>
      <c r="J645" s="20" t="s">
        <v>2379</v>
      </c>
      <c r="K645" s="21" cm="1">
        <f t="array" ref="K645:P645">VLOOKUP(A645,'Hospitalisation Details'!$A$1:K2987,{5,6,8,9,10,11},FALSE)</f>
        <v>25462</v>
      </c>
      <c r="L645" s="21" t="str">
        <v>53Years</v>
      </c>
      <c r="M645" s="22">
        <v>15260.52</v>
      </c>
      <c r="N645" s="20" t="str">
        <v>tier - 2</v>
      </c>
      <c r="O645" s="20" t="str">
        <v>tier - 2</v>
      </c>
      <c r="P645" s="20" t="str">
        <v>R1023</v>
      </c>
      <c r="Q645" s="20" t="str">
        <f>VLOOKUP(A645,'Customer Names'!$A$1:E2979,5,FALSE)</f>
        <v>Benoit</v>
      </c>
    </row>
    <row r="646" spans="1:17" x14ac:dyDescent="0.35">
      <c r="A646" s="20" t="s">
        <v>1725</v>
      </c>
      <c r="B646" s="20" cm="1">
        <f t="array" ref="B646:I646">VLOOKUP(A646,'Medical Examinations'!A645:J2980,{2,3,4,5,6,7,8,9},FALSE)</f>
        <v>38.094999999999999</v>
      </c>
      <c r="C646" s="20" t="str">
        <v>Obesity</v>
      </c>
      <c r="D646" s="20">
        <v>10.199999999999999</v>
      </c>
      <c r="E646" s="20" t="str">
        <v>Diabetes</v>
      </c>
      <c r="F646" s="20" t="str">
        <v>No</v>
      </c>
      <c r="G646" s="20" t="str">
        <v>No</v>
      </c>
      <c r="H646" s="20" t="str">
        <v>No</v>
      </c>
      <c r="I646" s="20">
        <v>0</v>
      </c>
      <c r="J646" s="20" t="s">
        <v>2379</v>
      </c>
      <c r="K646" s="21" cm="1">
        <f t="array" ref="K646:P646">VLOOKUP(A646,'Hospitalisation Details'!$A$1:K2988,{5,6,8,9,10,11},FALSE)</f>
        <v>22122</v>
      </c>
      <c r="L646" s="21" t="str">
        <v>62Years</v>
      </c>
      <c r="M646" s="22">
        <v>15230.32</v>
      </c>
      <c r="N646" s="20" t="str">
        <v>tier - 2</v>
      </c>
      <c r="O646" s="20" t="str">
        <v>tier - 2</v>
      </c>
      <c r="P646" s="20" t="str">
        <v>R1024</v>
      </c>
      <c r="Q646" s="20" t="str">
        <f>VLOOKUP(A646,'Customer Names'!$A$1:E2980,5,FALSE)</f>
        <v xml:space="preserve">Elizabeth M </v>
      </c>
    </row>
    <row r="647" spans="1:17" x14ac:dyDescent="0.35">
      <c r="A647" s="20" t="s">
        <v>1724</v>
      </c>
      <c r="B647" s="20" cm="1">
        <f t="array" ref="B647:I647">VLOOKUP(A647,'Medical Examinations'!A646:J2981,{2,3,4,5,6,7,8,9},FALSE)</f>
        <v>44.95</v>
      </c>
      <c r="C647" s="20" t="str">
        <v>Obesity</v>
      </c>
      <c r="D647" s="20">
        <v>10.4</v>
      </c>
      <c r="E647" s="20" t="str">
        <v>Diabetes</v>
      </c>
      <c r="F647" s="20" t="str">
        <v>No</v>
      </c>
      <c r="G647" s="20" t="str">
        <v>No</v>
      </c>
      <c r="H647" s="20" t="str">
        <v>No</v>
      </c>
      <c r="I647" s="20">
        <v>0</v>
      </c>
      <c r="J647" s="20" t="s">
        <v>2379</v>
      </c>
      <c r="K647" s="21" cm="1">
        <f t="array" ref="K647:P647">VLOOKUP(A647,'Hospitalisation Details'!$A$1:K2989,{5,6,8,9,10,11},FALSE)</f>
        <v>28817</v>
      </c>
      <c r="L647" s="21" t="str">
        <v>44Years</v>
      </c>
      <c r="M647" s="22">
        <v>15207.92</v>
      </c>
      <c r="N647" s="20" t="str">
        <v>tier - 2</v>
      </c>
      <c r="O647" s="20" t="str">
        <v>tier - 1</v>
      </c>
      <c r="P647" s="20" t="str">
        <v>R1012</v>
      </c>
      <c r="Q647" s="20" t="str">
        <f>VLOOKUP(A647,'Customer Names'!$A$1:E2981,5,FALSE)</f>
        <v xml:space="preserve">Jessica A </v>
      </c>
    </row>
    <row r="648" spans="1:17" x14ac:dyDescent="0.35">
      <c r="A648" s="20" t="s">
        <v>1723</v>
      </c>
      <c r="B648" s="20" cm="1">
        <f t="array" ref="B648:I648">VLOOKUP(A648,'Medical Examinations'!A647:J2982,{2,3,4,5,6,7,8,9},FALSE)</f>
        <v>35.54</v>
      </c>
      <c r="C648" s="20" t="str">
        <v>Obesity</v>
      </c>
      <c r="D648" s="20">
        <v>10.67</v>
      </c>
      <c r="E648" s="20" t="str">
        <v>Diabetes</v>
      </c>
      <c r="F648" s="20" t="str">
        <v>No</v>
      </c>
      <c r="G648" s="20" t="str">
        <v>No</v>
      </c>
      <c r="H648" s="20" t="str">
        <v>No</v>
      </c>
      <c r="I648" s="20">
        <v>0</v>
      </c>
      <c r="J648" s="20" t="s">
        <v>2379</v>
      </c>
      <c r="K648" s="21" cm="1">
        <f t="array" ref="K648:P648">VLOOKUP(A648,'Hospitalisation Details'!$A$1:K2990,{5,6,8,9,10,11},FALSE)</f>
        <v>22814</v>
      </c>
      <c r="L648" s="21" t="str">
        <v>60Years</v>
      </c>
      <c r="M648" s="22">
        <v>15174.81</v>
      </c>
      <c r="N648" s="20" t="str">
        <v>tier - 2</v>
      </c>
      <c r="O648" s="20" t="str">
        <v>tier - 1</v>
      </c>
      <c r="P648" s="20" t="str">
        <v>R1012</v>
      </c>
      <c r="Q648" s="20" t="str">
        <f>VLOOKUP(A648,'Customer Names'!$A$1:E2982,5,FALSE)</f>
        <v>Monica K</v>
      </c>
    </row>
    <row r="649" spans="1:17" x14ac:dyDescent="0.35">
      <c r="A649" s="20" t="s">
        <v>1722</v>
      </c>
      <c r="B649" s="20" cm="1">
        <f t="array" ref="B649:I649">VLOOKUP(A649,'Medical Examinations'!A648:J2983,{2,3,4,5,6,7,8,9},FALSE)</f>
        <v>39.799999999999997</v>
      </c>
      <c r="C649" s="20" t="str">
        <v>Obesity</v>
      </c>
      <c r="D649" s="20">
        <v>4.6500000000000004</v>
      </c>
      <c r="E649" s="20" t="str">
        <v>Normal</v>
      </c>
      <c r="F649" s="20" t="str">
        <v>Yes</v>
      </c>
      <c r="G649" s="20" t="str">
        <v>No</v>
      </c>
      <c r="H649" s="20" t="str">
        <v>No</v>
      </c>
      <c r="I649" s="20">
        <v>2</v>
      </c>
      <c r="J649" s="20" t="s">
        <v>2379</v>
      </c>
      <c r="K649" s="21" cm="1">
        <f t="array" ref="K649:P649">VLOOKUP(A649,'Hospitalisation Details'!$A$1:K2991,{5,6,8,9,10,11},FALSE)</f>
        <v>21887</v>
      </c>
      <c r="L649" s="21" t="str">
        <v>63Years</v>
      </c>
      <c r="M649" s="22">
        <v>15170.07</v>
      </c>
      <c r="N649" s="20" t="str">
        <v>tier - 2</v>
      </c>
      <c r="O649" s="20" t="str">
        <v>tier - 3</v>
      </c>
      <c r="P649" s="20" t="str">
        <v>R1011</v>
      </c>
      <c r="Q649" s="20" t="str">
        <f>VLOOKUP(A649,'Customer Names'!$A$1:E2983,5,FALSE)</f>
        <v>Kevin L</v>
      </c>
    </row>
    <row r="650" spans="1:17" x14ac:dyDescent="0.35">
      <c r="A650" s="20" t="s">
        <v>1721</v>
      </c>
      <c r="B650" s="20" cm="1">
        <f t="array" ref="B650:I650">VLOOKUP(A650,'Medical Examinations'!A649:J2984,{2,3,4,5,6,7,8,9},FALSE)</f>
        <v>33.659999999999997</v>
      </c>
      <c r="C650" s="20" t="str">
        <v>Obesity</v>
      </c>
      <c r="D650" s="20">
        <v>5.65</v>
      </c>
      <c r="E650" s="20" t="str">
        <v>Normal</v>
      </c>
      <c r="F650" s="20" t="str">
        <v>Yes</v>
      </c>
      <c r="G650" s="20" t="str">
        <v>No</v>
      </c>
      <c r="H650" s="20" t="str">
        <v>No</v>
      </c>
      <c r="I650" s="20">
        <v>2</v>
      </c>
      <c r="J650" s="20" t="s">
        <v>2379</v>
      </c>
      <c r="K650" s="21" cm="1">
        <f t="array" ref="K650:P650">VLOOKUP(A650,'Hospitalisation Details'!$A$1:K2992,{5,6,8,9,10,11},FALSE)</f>
        <v>21705</v>
      </c>
      <c r="L650" s="21" t="str">
        <v>64Years</v>
      </c>
      <c r="M650" s="22">
        <v>15161.53</v>
      </c>
      <c r="N650" s="20" t="str">
        <v>tier - 2</v>
      </c>
      <c r="O650" s="20" t="str">
        <v>tier - 1</v>
      </c>
      <c r="P650" s="20" t="str">
        <v>R1013</v>
      </c>
      <c r="Q650" s="20" t="str">
        <f>VLOOKUP(A650,'Customer Names'!$A$1:E2984,5,FALSE)</f>
        <v>Gregory</v>
      </c>
    </row>
    <row r="651" spans="1:17" x14ac:dyDescent="0.35">
      <c r="A651" s="20" t="s">
        <v>1720</v>
      </c>
      <c r="B651" s="20" cm="1">
        <f t="array" ref="B651:I651">VLOOKUP(A651,'Medical Examinations'!A650:J2985,{2,3,4,5,6,7,8,9},FALSE)</f>
        <v>35.5</v>
      </c>
      <c r="C651" s="20" t="str">
        <v>Obesity</v>
      </c>
      <c r="D651" s="20">
        <v>11.97</v>
      </c>
      <c r="E651" s="20" t="str">
        <v>Diabetes</v>
      </c>
      <c r="F651" s="20" t="str">
        <v>No</v>
      </c>
      <c r="G651" s="20" t="str">
        <v>No</v>
      </c>
      <c r="H651" s="20" t="str">
        <v>No</v>
      </c>
      <c r="I651" s="20">
        <v>0</v>
      </c>
      <c r="J651" s="20" t="s">
        <v>2379</v>
      </c>
      <c r="K651" s="21" cm="1">
        <f t="array" ref="K651:P651">VLOOKUP(A651,'Hospitalisation Details'!$A$1:K2993,{5,6,8,9,10,11},FALSE)</f>
        <v>22944</v>
      </c>
      <c r="L651" s="21" t="str">
        <v>60Years</v>
      </c>
      <c r="M651" s="22">
        <v>15161.25</v>
      </c>
      <c r="N651" s="20" t="str">
        <v>tier - 2</v>
      </c>
      <c r="O651" s="20" t="str">
        <v>tier - 2</v>
      </c>
      <c r="P651" s="20" t="str">
        <v>R1012</v>
      </c>
      <c r="Q651" s="20" t="str">
        <f>VLOOKUP(A651,'Customer Names'!$A$1:E2985,5,FALSE)</f>
        <v>Della</v>
      </c>
    </row>
    <row r="652" spans="1:17" x14ac:dyDescent="0.35">
      <c r="A652" s="20" t="s">
        <v>1719</v>
      </c>
      <c r="B652" s="20" cm="1">
        <f t="array" ref="B652:I652">VLOOKUP(A652,'Medical Examinations'!A651:J2986,{2,3,4,5,6,7,8,9},FALSE)</f>
        <v>41.63</v>
      </c>
      <c r="C652" s="20" t="str">
        <v>Obesity</v>
      </c>
      <c r="D652" s="20">
        <v>6.71</v>
      </c>
      <c r="E652" s="20" t="str">
        <v>Diabetes</v>
      </c>
      <c r="F652" s="20" t="str">
        <v>No</v>
      </c>
      <c r="G652" s="20" t="str">
        <v>No</v>
      </c>
      <c r="H652" s="20" t="str">
        <v>No</v>
      </c>
      <c r="I652" s="20">
        <v>0</v>
      </c>
      <c r="J652" s="20" t="s">
        <v>2379</v>
      </c>
      <c r="K652" s="21" cm="1">
        <f t="array" ref="K652:P652">VLOOKUP(A652,'Hospitalisation Details'!$A$1:K2994,{5,6,8,9,10,11},FALSE)</f>
        <v>26262</v>
      </c>
      <c r="L652" s="21" t="str">
        <v>51Years</v>
      </c>
      <c r="M652" s="22">
        <v>15150.44</v>
      </c>
      <c r="N652" s="20" t="str">
        <v>tier - 2</v>
      </c>
      <c r="O652" s="20" t="str">
        <v>tier - 1</v>
      </c>
      <c r="P652" s="20" t="str">
        <v>R1023</v>
      </c>
      <c r="Q652" s="20" t="str">
        <f>VLOOKUP(A652,'Customer Names'!$A$1:E2986,5,FALSE)</f>
        <v>David</v>
      </c>
    </row>
    <row r="653" spans="1:17" x14ac:dyDescent="0.35">
      <c r="A653" s="20" t="s">
        <v>1718</v>
      </c>
      <c r="B653" s="20" cm="1">
        <f t="array" ref="B653:I653">VLOOKUP(A653,'Medical Examinations'!A652:J2987,{2,3,4,5,6,7,8,9},FALSE)</f>
        <v>46.49</v>
      </c>
      <c r="C653" s="20" t="str">
        <v>Obesity</v>
      </c>
      <c r="D653" s="20">
        <v>11.92</v>
      </c>
      <c r="E653" s="20" t="str">
        <v>Diabetes</v>
      </c>
      <c r="F653" s="20" t="str">
        <v>No</v>
      </c>
      <c r="G653" s="20" t="str">
        <v>No</v>
      </c>
      <c r="H653" s="20" t="str">
        <v>No</v>
      </c>
      <c r="I653" s="20">
        <v>0</v>
      </c>
      <c r="J653" s="20" t="s">
        <v>2379</v>
      </c>
      <c r="K653" s="21" cm="1">
        <f t="array" ref="K653:P653">VLOOKUP(A653,'Hospitalisation Details'!$A$1:K2995,{5,6,8,9,10,11},FALSE)</f>
        <v>28738</v>
      </c>
      <c r="L653" s="21" t="str">
        <v>44Years</v>
      </c>
      <c r="M653" s="22">
        <v>15123.19</v>
      </c>
      <c r="N653" s="20" t="str">
        <v>tier - 2</v>
      </c>
      <c r="O653" s="20" t="str">
        <v>tier - 1</v>
      </c>
      <c r="P653" s="20" t="str">
        <v>R1011</v>
      </c>
      <c r="Q653" s="20" t="str">
        <f>VLOOKUP(A653,'Customer Names'!$A$1:E2987,5,FALSE)</f>
        <v>Victoria</v>
      </c>
    </row>
    <row r="654" spans="1:17" x14ac:dyDescent="0.35">
      <c r="A654" s="20" t="s">
        <v>1717</v>
      </c>
      <c r="B654" s="20" cm="1">
        <f t="array" ref="B654:I654">VLOOKUP(A654,'Medical Examinations'!A653:J2988,{2,3,4,5,6,7,8,9},FALSE)</f>
        <v>43.29</v>
      </c>
      <c r="C654" s="20" t="str">
        <v>Obesity</v>
      </c>
      <c r="D654" s="20">
        <v>5.35</v>
      </c>
      <c r="E654" s="20" t="str">
        <v>Normal</v>
      </c>
      <c r="F654" s="20" t="str">
        <v>No</v>
      </c>
      <c r="G654" s="20" t="str">
        <v>No</v>
      </c>
      <c r="H654" s="20" t="str">
        <v>No</v>
      </c>
      <c r="I654" s="20">
        <v>2</v>
      </c>
      <c r="J654" s="20" t="s">
        <v>2379</v>
      </c>
      <c r="K654" s="21" cm="1">
        <f t="array" ref="K654:P654">VLOOKUP(A654,'Hospitalisation Details'!$A$1:K2996,{5,6,8,9,10,11},FALSE)</f>
        <v>26610</v>
      </c>
      <c r="L654" s="21" t="str">
        <v>50Years</v>
      </c>
      <c r="M654" s="22">
        <v>15103.69</v>
      </c>
      <c r="N654" s="20" t="str">
        <v>tier - 2</v>
      </c>
      <c r="O654" s="20" t="str">
        <v>tier - 1</v>
      </c>
      <c r="P654" s="20" t="str">
        <v>R1012</v>
      </c>
      <c r="Q654" s="20" t="str">
        <f>VLOOKUP(A654,'Customer Names'!$A$1:E2988,5,FALSE)</f>
        <v>Tasos</v>
      </c>
    </row>
    <row r="655" spans="1:17" x14ac:dyDescent="0.35">
      <c r="A655" s="20" t="s">
        <v>1716</v>
      </c>
      <c r="B655" s="20" cm="1">
        <f t="array" ref="B655:I655">VLOOKUP(A655,'Medical Examinations'!A654:J2989,{2,3,4,5,6,7,8,9},FALSE)</f>
        <v>43.08</v>
      </c>
      <c r="C655" s="20" t="str">
        <v>Obesity</v>
      </c>
      <c r="D655" s="20">
        <v>8.9600000000000009</v>
      </c>
      <c r="E655" s="20" t="str">
        <v>Diabetes</v>
      </c>
      <c r="F655" s="20" t="str">
        <v>Yes</v>
      </c>
      <c r="G655" s="20" t="str">
        <v>No</v>
      </c>
      <c r="H655" s="20" t="str">
        <v>No</v>
      </c>
      <c r="I655" s="20">
        <v>1</v>
      </c>
      <c r="J655" s="20" t="s">
        <v>2379</v>
      </c>
      <c r="K655" s="21" cm="1">
        <f t="array" ref="K655:P655">VLOOKUP(A655,'Hospitalisation Details'!$A$1:K2997,{5,6,8,9,10,11},FALSE)</f>
        <v>27693</v>
      </c>
      <c r="L655" s="21" t="str">
        <v>47Years</v>
      </c>
      <c r="M655" s="22">
        <v>15090.35</v>
      </c>
      <c r="N655" s="20" t="str">
        <v>tier - 2</v>
      </c>
      <c r="O655" s="20" t="str">
        <v>tier - 1</v>
      </c>
      <c r="P655" s="20" t="str">
        <v>R1023</v>
      </c>
      <c r="Q655" s="20" t="str">
        <f>VLOOKUP(A655,'Customer Names'!$A$1:E2989,5,FALSE)</f>
        <v>Thomas</v>
      </c>
    </row>
    <row r="656" spans="1:17" x14ac:dyDescent="0.35">
      <c r="A656" s="20" t="s">
        <v>1715</v>
      </c>
      <c r="B656" s="20" cm="1">
        <f t="array" ref="B656:I656">VLOOKUP(A656,'Medical Examinations'!A655:J2990,{2,3,4,5,6,7,8,9},FALSE)</f>
        <v>39.07</v>
      </c>
      <c r="C656" s="20" t="str">
        <v>Obesity</v>
      </c>
      <c r="D656" s="20">
        <v>11.93</v>
      </c>
      <c r="E656" s="20" t="str">
        <v>Diabetes</v>
      </c>
      <c r="F656" s="20" t="str">
        <v>No</v>
      </c>
      <c r="G656" s="20" t="str">
        <v>No</v>
      </c>
      <c r="H656" s="20" t="str">
        <v>No</v>
      </c>
      <c r="I656" s="20">
        <v>0</v>
      </c>
      <c r="J656" s="20" t="s">
        <v>2379</v>
      </c>
      <c r="K656" s="21" cm="1">
        <f t="array" ref="K656:P656">VLOOKUP(A656,'Hospitalisation Details'!$A$1:K2998,{5,6,8,9,10,11},FALSE)</f>
        <v>25001</v>
      </c>
      <c r="L656" s="21" t="str">
        <v>54Years</v>
      </c>
      <c r="M656" s="22">
        <v>15052.68</v>
      </c>
      <c r="N656" s="20" t="str">
        <v>tier - 2</v>
      </c>
      <c r="O656" s="20" t="str">
        <v>tier - 2</v>
      </c>
      <c r="P656" s="20" t="str">
        <v>R1022</v>
      </c>
      <c r="Q656" s="20" t="str">
        <f>VLOOKUP(A656,'Customer Names'!$A$1:E2990,5,FALSE)</f>
        <v>Lukasz</v>
      </c>
    </row>
    <row r="657" spans="1:17" x14ac:dyDescent="0.35">
      <c r="A657" s="20" t="s">
        <v>1714</v>
      </c>
      <c r="B657" s="20" cm="1">
        <f t="array" ref="B657:I657">VLOOKUP(A657,'Medical Examinations'!A656:J2991,{2,3,4,5,6,7,8,9},FALSE)</f>
        <v>41.3</v>
      </c>
      <c r="C657" s="20" t="str">
        <v>Obesity</v>
      </c>
      <c r="D657" s="20">
        <v>9.59</v>
      </c>
      <c r="E657" s="20" t="str">
        <v>Diabetes</v>
      </c>
      <c r="F657" s="20" t="str">
        <v>No</v>
      </c>
      <c r="G657" s="20" t="str">
        <v>No</v>
      </c>
      <c r="H657" s="20" t="str">
        <v>No</v>
      </c>
      <c r="I657" s="20">
        <v>0</v>
      </c>
      <c r="J657" s="20" t="s">
        <v>2379</v>
      </c>
      <c r="K657" s="21" cm="1">
        <f t="array" ref="K657:P657">VLOOKUP(A657,'Hospitalisation Details'!$A$1:K2999,{5,6,8,9,10,11},FALSE)</f>
        <v>26160</v>
      </c>
      <c r="L657" s="21" t="str">
        <v>51Years</v>
      </c>
      <c r="M657" s="22">
        <v>15038.51</v>
      </c>
      <c r="N657" s="20" t="str">
        <v>tier - 2</v>
      </c>
      <c r="O657" s="20" t="str">
        <v>tier - 3</v>
      </c>
      <c r="P657" s="20" t="str">
        <v>R1023</v>
      </c>
      <c r="Q657" s="20" t="str">
        <f>VLOOKUP(A657,'Customer Names'!$A$1:E2991,5,FALSE)</f>
        <v xml:space="preserve">Matthew A </v>
      </c>
    </row>
    <row r="658" spans="1:17" x14ac:dyDescent="0.35">
      <c r="A658" s="20" t="s">
        <v>1713</v>
      </c>
      <c r="B658" s="20" cm="1">
        <f t="array" ref="B658:I658">VLOOKUP(A658,'Medical Examinations'!A657:J2992,{2,3,4,5,6,7,8,9},FALSE)</f>
        <v>42.95</v>
      </c>
      <c r="C658" s="20" t="str">
        <v>Obesity</v>
      </c>
      <c r="D658" s="20">
        <v>11.88</v>
      </c>
      <c r="E658" s="20" t="str">
        <v>Diabetes</v>
      </c>
      <c r="F658" s="20" t="str">
        <v>Yes</v>
      </c>
      <c r="G658" s="20" t="str">
        <v>No</v>
      </c>
      <c r="H658" s="20" t="str">
        <v>No</v>
      </c>
      <c r="I658" s="20">
        <v>2</v>
      </c>
      <c r="J658" s="20" t="s">
        <v>2379</v>
      </c>
      <c r="K658" s="21" cm="1">
        <f t="array" ref="K658:P658">VLOOKUP(A658,'Hospitalisation Details'!$A$1:K3000,{5,6,8,9,10,11},FALSE)</f>
        <v>25822</v>
      </c>
      <c r="L658" s="21" t="str">
        <v>52Years</v>
      </c>
      <c r="M658" s="22">
        <v>15026.3</v>
      </c>
      <c r="N658" s="20" t="str">
        <v>tier - 2</v>
      </c>
      <c r="O658" s="20" t="str">
        <v>tier - 3</v>
      </c>
      <c r="P658" s="20" t="str">
        <v>R1011</v>
      </c>
      <c r="Q658" s="20" t="str">
        <f>VLOOKUP(A658,'Customer Names'!$A$1:E2992,5,FALSE)</f>
        <v>Meta</v>
      </c>
    </row>
    <row r="659" spans="1:17" x14ac:dyDescent="0.35">
      <c r="A659" s="20" t="s">
        <v>1712</v>
      </c>
      <c r="B659" s="20" cm="1">
        <f t="array" ref="B659:I659">VLOOKUP(A659,'Medical Examinations'!A658:J2993,{2,3,4,5,6,7,8,9},FALSE)</f>
        <v>46.96</v>
      </c>
      <c r="C659" s="20" t="str">
        <v>Obesity</v>
      </c>
      <c r="D659" s="20">
        <v>4.6399999999999997</v>
      </c>
      <c r="E659" s="20" t="str">
        <v>Normal</v>
      </c>
      <c r="F659" s="20" t="str">
        <v>No</v>
      </c>
      <c r="G659" s="20" t="str">
        <v>No</v>
      </c>
      <c r="H659" s="20" t="str">
        <v>Yes</v>
      </c>
      <c r="I659" s="20">
        <v>1</v>
      </c>
      <c r="J659" s="20" t="s">
        <v>2379</v>
      </c>
      <c r="K659" s="21" cm="1">
        <f t="array" ref="K659:P659">VLOOKUP(A659,'Hospitalisation Details'!$A$1:K3001,{5,6,8,9,10,11},FALSE)</f>
        <v>29184</v>
      </c>
      <c r="L659" s="21" t="str">
        <v>43Years</v>
      </c>
      <c r="M659" s="22">
        <v>15025.76</v>
      </c>
      <c r="N659" s="20" t="str">
        <v>tier - 2</v>
      </c>
      <c r="O659" s="20" t="str">
        <v>tier - 1</v>
      </c>
      <c r="P659" s="20" t="str">
        <v>R1011</v>
      </c>
      <c r="Q659" s="20" t="str">
        <f>VLOOKUP(A659,'Customer Names'!$A$1:E2993,5,FALSE)</f>
        <v>Rachel E</v>
      </c>
    </row>
    <row r="660" spans="1:17" x14ac:dyDescent="0.35">
      <c r="A660" s="20" t="s">
        <v>1711</v>
      </c>
      <c r="B660" s="20" cm="1">
        <f t="array" ref="B660:I660">VLOOKUP(A660,'Medical Examinations'!A659:J2994,{2,3,4,5,6,7,8,9},FALSE)</f>
        <v>30.495000000000001</v>
      </c>
      <c r="C660" s="20" t="str">
        <v>Obesity</v>
      </c>
      <c r="D660" s="20">
        <v>9.5299999999999994</v>
      </c>
      <c r="E660" s="20" t="str">
        <v>Diabetes</v>
      </c>
      <c r="F660" s="20" t="str">
        <v>No</v>
      </c>
      <c r="G660" s="20" t="str">
        <v>No</v>
      </c>
      <c r="H660" s="20" t="str">
        <v>No</v>
      </c>
      <c r="I660" s="20">
        <v>0</v>
      </c>
      <c r="J660" s="20" t="s">
        <v>2379</v>
      </c>
      <c r="K660" s="21" cm="1">
        <f t="array" ref="K660:P660">VLOOKUP(A660,'Hospitalisation Details'!$A$1:K3002,{5,6,8,9,10,11},FALSE)</f>
        <v>22136</v>
      </c>
      <c r="L660" s="21" t="str">
        <v>62Years</v>
      </c>
      <c r="M660" s="22">
        <v>15019.76</v>
      </c>
      <c r="N660" s="20" t="str">
        <v>tier - 2</v>
      </c>
      <c r="O660" s="20" t="str">
        <v>tier - 2</v>
      </c>
      <c r="P660" s="20" t="str">
        <v>R1012</v>
      </c>
      <c r="Q660" s="20" t="str">
        <f>VLOOKUP(A660,'Customer Names'!$A$1:E2994,5,FALSE)</f>
        <v>Angelica</v>
      </c>
    </row>
    <row r="661" spans="1:17" x14ac:dyDescent="0.35">
      <c r="A661" s="20" t="s">
        <v>1710</v>
      </c>
      <c r="B661" s="20" cm="1">
        <f t="array" ref="B661:I661">VLOOKUP(A661,'Medical Examinations'!A660:J2995,{2,3,4,5,6,7,8,9},FALSE)</f>
        <v>17.954999999999998</v>
      </c>
      <c r="C661" s="20" t="str">
        <v>Underweight</v>
      </c>
      <c r="D661" s="20">
        <v>5.29</v>
      </c>
      <c r="E661" s="20" t="str">
        <v>Normal</v>
      </c>
      <c r="F661" s="20" t="str">
        <v>Yes</v>
      </c>
      <c r="G661" s="20" t="str">
        <v>No</v>
      </c>
      <c r="H661" s="20" t="str">
        <v>No</v>
      </c>
      <c r="I661" s="20">
        <v>1</v>
      </c>
      <c r="J661" s="20" t="s">
        <v>2381</v>
      </c>
      <c r="K661" s="21" cm="1">
        <f t="array" ref="K661:P661">VLOOKUP(A661,'Hospitalisation Details'!$A$1:K3003,{5,6,8,9,10,11},FALSE)</f>
        <v>34913</v>
      </c>
      <c r="L661" s="21" t="str">
        <v>27Years</v>
      </c>
      <c r="M661" s="22">
        <v>15006.58</v>
      </c>
      <c r="N661" s="20" t="str">
        <v>tier - 2</v>
      </c>
      <c r="O661" s="20" t="str">
        <v>tier - 2</v>
      </c>
      <c r="P661" s="20" t="str">
        <v>R1024</v>
      </c>
      <c r="Q661" s="20" t="str">
        <f>VLOOKUP(A661,'Customer Names'!$A$1:E2995,5,FALSE)</f>
        <v>Kathleen</v>
      </c>
    </row>
    <row r="662" spans="1:17" x14ac:dyDescent="0.35">
      <c r="A662" s="20" t="s">
        <v>1709</v>
      </c>
      <c r="B662" s="20" cm="1">
        <f t="array" ref="B662:I662">VLOOKUP(A662,'Medical Examinations'!A661:J2996,{2,3,4,5,6,7,8,9},FALSE)</f>
        <v>25.6</v>
      </c>
      <c r="C662" s="20" t="str">
        <v>Overweight</v>
      </c>
      <c r="D662" s="20">
        <v>10.95</v>
      </c>
      <c r="E662" s="20" t="str">
        <v>Diabetes</v>
      </c>
      <c r="F662" s="20" t="str">
        <v>No</v>
      </c>
      <c r="G662" s="20" t="str">
        <v>No</v>
      </c>
      <c r="H662" s="20" t="str">
        <v>No</v>
      </c>
      <c r="I662" s="20">
        <v>3</v>
      </c>
      <c r="J662" s="20" t="s">
        <v>2379</v>
      </c>
      <c r="K662" s="21" cm="1">
        <f t="array" ref="K662:P662">VLOOKUP(A662,'Hospitalisation Details'!$A$1:K3004,{5,6,8,9,10,11},FALSE)</f>
        <v>21395</v>
      </c>
      <c r="L662" s="21" t="str">
        <v>64Years</v>
      </c>
      <c r="M662" s="22">
        <v>14988.43</v>
      </c>
      <c r="N662" s="20" t="str">
        <v>tier - 2</v>
      </c>
      <c r="O662" s="20" t="str">
        <v>tier - 3</v>
      </c>
      <c r="P662" s="20" t="str">
        <v>R1011</v>
      </c>
      <c r="Q662" s="20" t="str">
        <f>VLOOKUP(A662,'Customer Names'!$A$1:E2996,5,FALSE)</f>
        <v xml:space="preserve">Gabriel D </v>
      </c>
    </row>
    <row r="663" spans="1:17" x14ac:dyDescent="0.35">
      <c r="A663" s="20" t="s">
        <v>1708</v>
      </c>
      <c r="B663" s="20" cm="1">
        <f t="array" ref="B663:I663">VLOOKUP(A663,'Medical Examinations'!A662:J2997,{2,3,4,5,6,7,8,9},FALSE)</f>
        <v>34.21</v>
      </c>
      <c r="C663" s="20" t="str">
        <v>Obesity</v>
      </c>
      <c r="D663" s="20">
        <v>9.17</v>
      </c>
      <c r="E663" s="20" t="str">
        <v>Diabetes</v>
      </c>
      <c r="F663" s="20" t="str">
        <v>No</v>
      </c>
      <c r="G663" s="20" t="str">
        <v>No</v>
      </c>
      <c r="H663" s="20" t="str">
        <v>No</v>
      </c>
      <c r="I663" s="20">
        <v>0</v>
      </c>
      <c r="J663" s="20" t="s">
        <v>2379</v>
      </c>
      <c r="K663" s="21" cm="1">
        <f t="array" ref="K663:P663">VLOOKUP(A663,'Hospitalisation Details'!$A$1:K3005,{5,6,8,9,10,11},FALSE)</f>
        <v>22979</v>
      </c>
      <c r="L663" s="21" t="str">
        <v>60Years</v>
      </c>
      <c r="M663" s="22">
        <v>14945.34</v>
      </c>
      <c r="N663" s="20" t="str">
        <v>tier - 2</v>
      </c>
      <c r="O663" s="20" t="str">
        <v>tier - 1</v>
      </c>
      <c r="P663" s="20" t="str">
        <v>R1021</v>
      </c>
      <c r="Q663" s="20" t="str">
        <f>VLOOKUP(A663,'Customer Names'!$A$1:E2997,5,FALSE)</f>
        <v>Jeff T</v>
      </c>
    </row>
    <row r="664" spans="1:17" x14ac:dyDescent="0.35">
      <c r="A664" s="20" t="s">
        <v>1707</v>
      </c>
      <c r="B664" s="20" cm="1">
        <f t="array" ref="B664:I664">VLOOKUP(A664,'Medical Examinations'!A663:J2998,{2,3,4,5,6,7,8,9},FALSE)</f>
        <v>39.74</v>
      </c>
      <c r="C664" s="20" t="str">
        <v>Obesity</v>
      </c>
      <c r="D664" s="20">
        <v>7.39</v>
      </c>
      <c r="E664" s="20" t="str">
        <v>Diabetes</v>
      </c>
      <c r="F664" s="20" t="str">
        <v>No</v>
      </c>
      <c r="G664" s="20" t="str">
        <v>No</v>
      </c>
      <c r="H664" s="20" t="str">
        <v>No</v>
      </c>
      <c r="I664" s="20">
        <v>0</v>
      </c>
      <c r="J664" s="20" t="s">
        <v>2379</v>
      </c>
      <c r="K664" s="21" cm="1">
        <f t="array" ref="K664:P664">VLOOKUP(A664,'Hospitalisation Details'!$A$1:K3006,{5,6,8,9,10,11},FALSE)</f>
        <v>25150</v>
      </c>
      <c r="L664" s="21" t="str">
        <v>54Years</v>
      </c>
      <c r="M664" s="22">
        <v>14926.97</v>
      </c>
      <c r="N664" s="20" t="str">
        <v>tier - 2</v>
      </c>
      <c r="O664" s="20" t="str">
        <v>tier - 2</v>
      </c>
      <c r="P664" s="20" t="str">
        <v>R1012</v>
      </c>
      <c r="Q664" s="20" t="str">
        <f>VLOOKUP(A664,'Customer Names'!$A$1:E2998,5,FALSE)</f>
        <v>Neil D</v>
      </c>
    </row>
    <row r="665" spans="1:17" x14ac:dyDescent="0.35">
      <c r="A665" s="20" t="s">
        <v>1706</v>
      </c>
      <c r="B665" s="20" cm="1">
        <f t="array" ref="B665:I665">VLOOKUP(A665,'Medical Examinations'!A664:J2999,{2,3,4,5,6,7,8,9},FALSE)</f>
        <v>49.53</v>
      </c>
      <c r="C665" s="20" t="str">
        <v>Obesity</v>
      </c>
      <c r="D665" s="20">
        <v>9.1300000000000008</v>
      </c>
      <c r="E665" s="20" t="str">
        <v>Diabetes</v>
      </c>
      <c r="F665" s="20" t="str">
        <v>Yes</v>
      </c>
      <c r="G665" s="20" t="str">
        <v>No</v>
      </c>
      <c r="H665" s="20" t="str">
        <v>No</v>
      </c>
      <c r="I665" s="20">
        <v>0</v>
      </c>
      <c r="J665" s="20" t="s">
        <v>2379</v>
      </c>
      <c r="K665" s="21" cm="1">
        <f t="array" ref="K665:P665">VLOOKUP(A665,'Hospitalisation Details'!$A$1:K3007,{5,6,8,9,10,11},FALSE)</f>
        <v>29771</v>
      </c>
      <c r="L665" s="21" t="str">
        <v>41Years</v>
      </c>
      <c r="M665" s="22">
        <v>14908.27</v>
      </c>
      <c r="N665" s="20" t="str">
        <v>tier - 2</v>
      </c>
      <c r="O665" s="20" t="str">
        <v>tier - 1</v>
      </c>
      <c r="P665" s="20" t="str">
        <v>R1011</v>
      </c>
      <c r="Q665" s="20" t="str">
        <f>VLOOKUP(A665,'Customer Names'!$A$1:E2999,5,FALSE)</f>
        <v xml:space="preserve">Katherine L </v>
      </c>
    </row>
    <row r="666" spans="1:17" x14ac:dyDescent="0.35">
      <c r="A666" s="20" t="s">
        <v>1705</v>
      </c>
      <c r="B666" s="20" cm="1">
        <f t="array" ref="B666:I666">VLOOKUP(A666,'Medical Examinations'!A665:J3000,{2,3,4,5,6,7,8,9},FALSE)</f>
        <v>39.33</v>
      </c>
      <c r="C666" s="20" t="str">
        <v>Obesity</v>
      </c>
      <c r="D666" s="20">
        <v>10.4</v>
      </c>
      <c r="E666" s="20" t="str">
        <v>Diabetes</v>
      </c>
      <c r="F666" s="20" t="str">
        <v>No</v>
      </c>
      <c r="G666" s="20" t="str">
        <v>No</v>
      </c>
      <c r="H666" s="20" t="str">
        <v>No</v>
      </c>
      <c r="I666" s="20">
        <v>3</v>
      </c>
      <c r="J666" s="20" t="s">
        <v>2379</v>
      </c>
      <c r="K666" s="21" cm="1">
        <f t="array" ref="K666:P666">VLOOKUP(A666,'Hospitalisation Details'!$A$1:K3008,{5,6,8,9,10,11},FALSE)</f>
        <v>21475</v>
      </c>
      <c r="L666" s="21" t="str">
        <v>64Years</v>
      </c>
      <c r="M666" s="22">
        <v>14901.52</v>
      </c>
      <c r="N666" s="20" t="str">
        <v>tier - 2</v>
      </c>
      <c r="O666" s="20" t="str">
        <v>tier - 2</v>
      </c>
      <c r="P666" s="20" t="str">
        <v>R1024</v>
      </c>
      <c r="Q666" s="20" t="str">
        <f>VLOOKUP(A666,'Customer Names'!$A$1:E3000,5,FALSE)</f>
        <v>Ariel E</v>
      </c>
    </row>
    <row r="667" spans="1:17" x14ac:dyDescent="0.35">
      <c r="A667" s="20" t="s">
        <v>1704</v>
      </c>
      <c r="B667" s="20" cm="1">
        <f t="array" ref="B667:I667">VLOOKUP(A667,'Medical Examinations'!A666:J3001,{2,3,4,5,6,7,8,9},FALSE)</f>
        <v>39.979999999999997</v>
      </c>
      <c r="C667" s="20" t="str">
        <v>Obesity</v>
      </c>
      <c r="D667" s="20">
        <v>9.4600000000000009</v>
      </c>
      <c r="E667" s="20" t="str">
        <v>Diabetes</v>
      </c>
      <c r="F667" s="20" t="str">
        <v>Yes</v>
      </c>
      <c r="G667" s="20" t="str">
        <v>No</v>
      </c>
      <c r="H667" s="20" t="str">
        <v>No</v>
      </c>
      <c r="I667" s="20">
        <v>2</v>
      </c>
      <c r="J667" s="20" t="s">
        <v>2379</v>
      </c>
      <c r="K667" s="21" cm="1">
        <f t="array" ref="K667:P667">VLOOKUP(A667,'Hospitalisation Details'!$A$1:K3009,{5,6,8,9,10,11},FALSE)</f>
        <v>25883</v>
      </c>
      <c r="L667" s="21" t="str">
        <v>52Years</v>
      </c>
      <c r="M667" s="22">
        <v>14847.63</v>
      </c>
      <c r="N667" s="20" t="str">
        <v>tier - 2</v>
      </c>
      <c r="O667" s="20" t="str">
        <v>tier - 2</v>
      </c>
      <c r="P667" s="20" t="str">
        <v>R1023</v>
      </c>
      <c r="Q667" s="20" t="str">
        <f>VLOOKUP(A667,'Customer Names'!$A$1:E3001,5,FALSE)</f>
        <v>Christopher P</v>
      </c>
    </row>
    <row r="668" spans="1:17" x14ac:dyDescent="0.35">
      <c r="A668" s="20" t="s">
        <v>1703</v>
      </c>
      <c r="B668" s="20" cm="1">
        <f t="array" ref="B668:I668">VLOOKUP(A668,'Medical Examinations'!A667:J3002,{2,3,4,5,6,7,8,9},FALSE)</f>
        <v>46.51</v>
      </c>
      <c r="C668" s="20" t="str">
        <v>Obesity</v>
      </c>
      <c r="D668" s="20">
        <v>8.69</v>
      </c>
      <c r="E668" s="20" t="str">
        <v>Diabetes</v>
      </c>
      <c r="F668" s="20" t="str">
        <v>Yes</v>
      </c>
      <c r="G668" s="20" t="str">
        <v>No</v>
      </c>
      <c r="H668" s="20" t="str">
        <v>No</v>
      </c>
      <c r="I668" s="20">
        <v>0</v>
      </c>
      <c r="J668" s="20" t="s">
        <v>2379</v>
      </c>
      <c r="K668" s="21" cm="1">
        <f t="array" ref="K668:P668">VLOOKUP(A668,'Hospitalisation Details'!$A$1:K3010,{5,6,8,9,10,11},FALSE)</f>
        <v>29742</v>
      </c>
      <c r="L668" s="21" t="str">
        <v>42Years</v>
      </c>
      <c r="M668" s="22">
        <v>14843.96</v>
      </c>
      <c r="N668" s="20" t="str">
        <v>tier - 2</v>
      </c>
      <c r="O668" s="20" t="str">
        <v>tier - 3</v>
      </c>
      <c r="P668" s="20" t="str">
        <v>R1026</v>
      </c>
      <c r="Q668" s="20" t="str">
        <f>VLOOKUP(A668,'Customer Names'!$A$1:E3002,5,FALSE)</f>
        <v xml:space="preserve">Erin M </v>
      </c>
    </row>
    <row r="669" spans="1:17" x14ac:dyDescent="0.35">
      <c r="A669" s="20" t="s">
        <v>1702</v>
      </c>
      <c r="B669" s="20" cm="1">
        <f t="array" ref="B669:I669">VLOOKUP(A669,'Medical Examinations'!A668:J3003,{2,3,4,5,6,7,8,9},FALSE)</f>
        <v>43.58</v>
      </c>
      <c r="C669" s="20" t="str">
        <v>Obesity</v>
      </c>
      <c r="D669" s="20">
        <v>4.2300000000000004</v>
      </c>
      <c r="E669" s="20" t="str">
        <v>Normal</v>
      </c>
      <c r="F669" s="20" t="str">
        <v>No</v>
      </c>
      <c r="G669" s="20" t="str">
        <v>No</v>
      </c>
      <c r="H669" s="20" t="str">
        <v>Yes</v>
      </c>
      <c r="I669" s="20">
        <v>1</v>
      </c>
      <c r="J669" s="20" t="s">
        <v>2379</v>
      </c>
      <c r="K669" s="21" cm="1">
        <f t="array" ref="K669:P669">VLOOKUP(A669,'Hospitalisation Details'!$A$1:K3011,{5,6,8,9,10,11},FALSE)</f>
        <v>29146</v>
      </c>
      <c r="L669" s="21" t="str">
        <v>43Years</v>
      </c>
      <c r="M669" s="22">
        <v>14839.34</v>
      </c>
      <c r="N669" s="20" t="str">
        <v>tier - 2</v>
      </c>
      <c r="O669" s="20" t="str">
        <v>tier - 3</v>
      </c>
      <c r="P669" s="20" t="str">
        <v>R1026</v>
      </c>
      <c r="Q669" s="20" t="str">
        <f>VLOOKUP(A669,'Customer Names'!$A$1:E3003,5,FALSE)</f>
        <v xml:space="preserve">Molly K </v>
      </c>
    </row>
    <row r="670" spans="1:17" x14ac:dyDescent="0.35">
      <c r="A670" s="20" t="s">
        <v>1701</v>
      </c>
      <c r="B670" s="20" cm="1">
        <f t="array" ref="B670:I670">VLOOKUP(A670,'Medical Examinations'!A669:J3004,{2,3,4,5,6,7,8,9},FALSE)</f>
        <v>42.28</v>
      </c>
      <c r="C670" s="20" t="str">
        <v>Obesity</v>
      </c>
      <c r="D670" s="20">
        <v>9.16</v>
      </c>
      <c r="E670" s="20" t="str">
        <v>Diabetes</v>
      </c>
      <c r="F670" s="20" t="str">
        <v>Yes</v>
      </c>
      <c r="G670" s="20" t="str">
        <v>No</v>
      </c>
      <c r="H670" s="20" t="str">
        <v>No</v>
      </c>
      <c r="I670" s="20">
        <v>1</v>
      </c>
      <c r="J670" s="20" t="s">
        <v>2379</v>
      </c>
      <c r="K670" s="21" cm="1">
        <f t="array" ref="K670:P670">VLOOKUP(A670,'Hospitalisation Details'!$A$1:K3012,{5,6,8,9,10,11},FALSE)</f>
        <v>27738</v>
      </c>
      <c r="L670" s="21" t="str">
        <v>47Years</v>
      </c>
      <c r="M670" s="22">
        <v>14819</v>
      </c>
      <c r="N670" s="20" t="str">
        <v>tier - 2</v>
      </c>
      <c r="O670" s="20" t="str">
        <v>tier - 3</v>
      </c>
      <c r="P670" s="20" t="str">
        <v>R1023</v>
      </c>
      <c r="Q670" s="20" t="str">
        <f>VLOOKUP(A670,'Customer Names'!$A$1:E3004,5,FALSE)</f>
        <v xml:space="preserve">Ryan J </v>
      </c>
    </row>
    <row r="671" spans="1:17" x14ac:dyDescent="0.35">
      <c r="A671" s="20" t="s">
        <v>1700</v>
      </c>
      <c r="B671" s="20" cm="1">
        <f t="array" ref="B671:I671">VLOOKUP(A671,'Medical Examinations'!A670:J3005,{2,3,4,5,6,7,8,9},FALSE)</f>
        <v>35.520000000000003</v>
      </c>
      <c r="C671" s="20" t="str">
        <v>Obesity</v>
      </c>
      <c r="D671" s="20">
        <v>8.26</v>
      </c>
      <c r="E671" s="20" t="str">
        <v>Diabetes</v>
      </c>
      <c r="F671" s="20" t="str">
        <v>No</v>
      </c>
      <c r="G671" s="20" t="str">
        <v>No</v>
      </c>
      <c r="H671" s="20" t="str">
        <v>No</v>
      </c>
      <c r="I671" s="20">
        <v>0</v>
      </c>
      <c r="J671" s="20" t="s">
        <v>2379</v>
      </c>
      <c r="K671" s="21" cm="1">
        <f t="array" ref="K671:P671">VLOOKUP(A671,'Hospitalisation Details'!$A$1:K3013,{5,6,8,9,10,11},FALSE)</f>
        <v>23950</v>
      </c>
      <c r="L671" s="21" t="str">
        <v>57Years</v>
      </c>
      <c r="M671" s="22">
        <v>14750.42</v>
      </c>
      <c r="N671" s="20" t="str">
        <v>tier - 2</v>
      </c>
      <c r="O671" s="20" t="str">
        <v>tier - 2</v>
      </c>
      <c r="P671" s="20" t="str">
        <v>R1026</v>
      </c>
      <c r="Q671" s="20" t="str">
        <f>VLOOKUP(A671,'Customer Names'!$A$1:E3005,5,FALSE)</f>
        <v>Jennifer</v>
      </c>
    </row>
    <row r="672" spans="1:17" x14ac:dyDescent="0.35">
      <c r="A672" s="20" t="s">
        <v>1699</v>
      </c>
      <c r="B672" s="20" cm="1">
        <f t="array" ref="B672:I672">VLOOKUP(A672,'Medical Examinations'!A671:J3006,{2,3,4,5,6,7,8,9},FALSE)</f>
        <v>33.6</v>
      </c>
      <c r="C672" s="20" t="str">
        <v>Obesity</v>
      </c>
      <c r="D672" s="20">
        <v>11.25</v>
      </c>
      <c r="E672" s="20" t="str">
        <v>Diabetes</v>
      </c>
      <c r="F672" s="20" t="str">
        <v>No</v>
      </c>
      <c r="G672" s="20" t="str">
        <v>No</v>
      </c>
      <c r="H672" s="20" t="str">
        <v>No</v>
      </c>
      <c r="I672" s="20">
        <v>0</v>
      </c>
      <c r="J672" s="20" t="s">
        <v>2379</v>
      </c>
      <c r="K672" s="21" cm="1">
        <f t="array" ref="K672:P672">VLOOKUP(A672,'Hospitalisation Details'!$A$1:K3014,{5,6,8,9,10,11},FALSE)</f>
        <v>22856</v>
      </c>
      <c r="L672" s="21" t="str">
        <v>60Years</v>
      </c>
      <c r="M672" s="22">
        <v>14738.43</v>
      </c>
      <c r="N672" s="20" t="str">
        <v>tier - 2</v>
      </c>
      <c r="O672" s="20" t="str">
        <v>tier - 3</v>
      </c>
      <c r="P672" s="20" t="str">
        <v>R1021</v>
      </c>
      <c r="Q672" s="20" t="str">
        <f>VLOOKUP(A672,'Customer Names'!$A$1:E3006,5,FALSE)</f>
        <v>Daniel M</v>
      </c>
    </row>
    <row r="673" spans="1:17" x14ac:dyDescent="0.35">
      <c r="A673" s="20" t="s">
        <v>1698</v>
      </c>
      <c r="B673" s="20" cm="1">
        <f t="array" ref="B673:I673">VLOOKUP(A673,'Medical Examinations'!A672:J3007,{2,3,4,5,6,7,8,9},FALSE)</f>
        <v>22.42</v>
      </c>
      <c r="C673" s="20" t="str">
        <v>Normal Weight</v>
      </c>
      <c r="D673" s="20">
        <v>6.74</v>
      </c>
      <c r="E673" s="20" t="str">
        <v>Diabetes</v>
      </c>
      <c r="F673" s="20" t="str">
        <v>No</v>
      </c>
      <c r="G673" s="20" t="str">
        <v>No</v>
      </c>
      <c r="H673" s="20" t="str">
        <v>No</v>
      </c>
      <c r="I673" s="20">
        <v>0</v>
      </c>
      <c r="J673" s="20" t="s">
        <v>2381</v>
      </c>
      <c r="K673" s="21" cm="1">
        <f t="array" ref="K673:P673">VLOOKUP(A673,'Hospitalisation Details'!$A$1:K3015,{5,6,8,9,10,11},FALSE)</f>
        <v>37523</v>
      </c>
      <c r="L673" s="21" t="str">
        <v>20Years</v>
      </c>
      <c r="M673" s="22">
        <v>14711.74</v>
      </c>
      <c r="N673" s="20" t="str">
        <v>tier - 2</v>
      </c>
      <c r="O673" s="20" t="str">
        <v>tier - 2</v>
      </c>
      <c r="P673" s="20" t="str">
        <v>R1012</v>
      </c>
      <c r="Q673" s="20" t="str">
        <f>VLOOKUP(A673,'Customer Names'!$A$1:E3007,5,FALSE)</f>
        <v>Hiruni</v>
      </c>
    </row>
    <row r="674" spans="1:17" x14ac:dyDescent="0.35">
      <c r="A674" s="20" t="s">
        <v>1697</v>
      </c>
      <c r="B674" s="20" cm="1">
        <f t="array" ref="B674:I674">VLOOKUP(A674,'Medical Examinations'!A673:J3008,{2,3,4,5,6,7,8,9},FALSE)</f>
        <v>46.86</v>
      </c>
      <c r="C674" s="20" t="str">
        <v>Obesity</v>
      </c>
      <c r="D674" s="20">
        <v>4.87</v>
      </c>
      <c r="E674" s="20" t="str">
        <v>Normal</v>
      </c>
      <c r="F674" s="20" t="str">
        <v>No</v>
      </c>
      <c r="G674" s="20" t="str">
        <v>No</v>
      </c>
      <c r="H674" s="20" t="str">
        <v>No</v>
      </c>
      <c r="I674" s="20">
        <v>0</v>
      </c>
      <c r="J674" s="20" t="s">
        <v>2379</v>
      </c>
      <c r="K674" s="21" cm="1">
        <f t="array" ref="K674:P674">VLOOKUP(A674,'Hospitalisation Details'!$A$1:K3016,{5,6,8,9,10,11},FALSE)</f>
        <v>30198</v>
      </c>
      <c r="L674" s="21" t="str">
        <v>40Years</v>
      </c>
      <c r="M674" s="22">
        <v>14696.77</v>
      </c>
      <c r="N674" s="20" t="str">
        <v>tier - 2</v>
      </c>
      <c r="O674" s="20" t="str">
        <v>tier - 2</v>
      </c>
      <c r="P674" s="20" t="str">
        <v>R1011</v>
      </c>
      <c r="Q674" s="20" t="str">
        <f>VLOOKUP(A674,'Customer Names'!$A$1:E3008,5,FALSE)</f>
        <v xml:space="preserve">Reina H </v>
      </c>
    </row>
    <row r="675" spans="1:17" x14ac:dyDescent="0.35">
      <c r="A675" s="20" t="s">
        <v>1696</v>
      </c>
      <c r="B675" s="20" cm="1">
        <f t="array" ref="B675:I675">VLOOKUP(A675,'Medical Examinations'!A674:J3009,{2,3,4,5,6,7,8,9},FALSE)</f>
        <v>32.965000000000003</v>
      </c>
      <c r="C675" s="20" t="str">
        <v>Obesity</v>
      </c>
      <c r="D675" s="20">
        <v>6.68</v>
      </c>
      <c r="E675" s="20" t="str">
        <v>Diabetes</v>
      </c>
      <c r="F675" s="20" t="str">
        <v>No</v>
      </c>
      <c r="G675" s="20" t="str">
        <v>No</v>
      </c>
      <c r="H675" s="20" t="str">
        <v>No</v>
      </c>
      <c r="I675" s="20">
        <v>3</v>
      </c>
      <c r="J675" s="20" t="s">
        <v>2379</v>
      </c>
      <c r="K675" s="21" cm="1">
        <f t="array" ref="K675:P675">VLOOKUP(A675,'Hospitalisation Details'!$A$1:K3017,{5,6,8,9,10,11},FALSE)</f>
        <v>21389</v>
      </c>
      <c r="L675" s="21" t="str">
        <v>64Years</v>
      </c>
      <c r="M675" s="22">
        <v>14692.67</v>
      </c>
      <c r="N675" s="20" t="str">
        <v>tier - 2</v>
      </c>
      <c r="O675" s="20" t="str">
        <v>tier - 1</v>
      </c>
      <c r="P675" s="20" t="str">
        <v>R1012</v>
      </c>
      <c r="Q675" s="20" t="str">
        <f>VLOOKUP(A675,'Customer Names'!$A$1:E3009,5,FALSE)</f>
        <v>Kristi</v>
      </c>
    </row>
    <row r="676" spans="1:17" x14ac:dyDescent="0.35">
      <c r="A676" s="20" t="s">
        <v>1695</v>
      </c>
      <c r="B676" s="20" cm="1">
        <f t="array" ref="B676:I676">VLOOKUP(A676,'Medical Examinations'!A675:J3010,{2,3,4,5,6,7,8,9},FALSE)</f>
        <v>39.340000000000003</v>
      </c>
      <c r="C676" s="20" t="str">
        <v>Obesity</v>
      </c>
      <c r="D676" s="20">
        <v>5.0199999999999996</v>
      </c>
      <c r="E676" s="20" t="str">
        <v>Normal</v>
      </c>
      <c r="F676" s="20" t="str">
        <v>Yes</v>
      </c>
      <c r="G676" s="20" t="str">
        <v>No</v>
      </c>
      <c r="H676" s="20" t="str">
        <v>Yes</v>
      </c>
      <c r="I676" s="20">
        <v>1</v>
      </c>
      <c r="J676" s="20" t="s">
        <v>2379</v>
      </c>
      <c r="K676" s="21" cm="1">
        <f t="array" ref="K676:P676">VLOOKUP(A676,'Hospitalisation Details'!$A$1:K3018,{5,6,8,9,10,11},FALSE)</f>
        <v>25496</v>
      </c>
      <c r="L676" s="21" t="str">
        <v>53Years</v>
      </c>
      <c r="M676" s="22">
        <v>14665.75</v>
      </c>
      <c r="N676" s="20" t="str">
        <v>tier - 2</v>
      </c>
      <c r="O676" s="20" t="str">
        <v>tier - 1</v>
      </c>
      <c r="P676" s="20" t="str">
        <v>R1012</v>
      </c>
      <c r="Q676" s="20" t="str">
        <f>VLOOKUP(A676,'Customer Names'!$A$1:E3010,5,FALSE)</f>
        <v xml:space="preserve">Meredith L </v>
      </c>
    </row>
    <row r="677" spans="1:17" x14ac:dyDescent="0.35">
      <c r="A677" s="20" t="s">
        <v>1694</v>
      </c>
      <c r="B677" s="20" cm="1">
        <f t="array" ref="B677:I677">VLOOKUP(A677,'Medical Examinations'!A676:J3011,{2,3,4,5,6,7,8,9},FALSE)</f>
        <v>47</v>
      </c>
      <c r="C677" s="20" t="str">
        <v>Obesity</v>
      </c>
      <c r="D677" s="20">
        <v>10.64</v>
      </c>
      <c r="E677" s="20" t="str">
        <v>Diabetes</v>
      </c>
      <c r="F677" s="20" t="str">
        <v>Yes</v>
      </c>
      <c r="G677" s="20" t="str">
        <v>No</v>
      </c>
      <c r="H677" s="20" t="str">
        <v>No</v>
      </c>
      <c r="I677" s="20">
        <v>0</v>
      </c>
      <c r="J677" s="20" t="s">
        <v>2379</v>
      </c>
      <c r="K677" s="21" cm="1">
        <f t="array" ref="K677:P677">VLOOKUP(A677,'Hospitalisation Details'!$A$1:K3019,{5,6,8,9,10,11},FALSE)</f>
        <v>29903</v>
      </c>
      <c r="L677" s="21" t="str">
        <v>41Years</v>
      </c>
      <c r="M677" s="22">
        <v>14657.2</v>
      </c>
      <c r="N677" s="20" t="str">
        <v>tier - 2</v>
      </c>
      <c r="O677" s="20" t="str">
        <v>tier - 1</v>
      </c>
      <c r="P677" s="20" t="str">
        <v>R1012</v>
      </c>
      <c r="Q677" s="20" t="str">
        <f>VLOOKUP(A677,'Customer Names'!$A$1:E3011,5,FALSE)</f>
        <v>Jocelyn</v>
      </c>
    </row>
    <row r="678" spans="1:17" x14ac:dyDescent="0.35">
      <c r="A678" s="20" t="s">
        <v>1693</v>
      </c>
      <c r="B678" s="20" cm="1">
        <f t="array" ref="B678:I678">VLOOKUP(A678,'Medical Examinations'!A677:J3012,{2,3,4,5,6,7,8,9},FALSE)</f>
        <v>36.71</v>
      </c>
      <c r="C678" s="20" t="str">
        <v>Obesity</v>
      </c>
      <c r="D678" s="20">
        <v>8.74</v>
      </c>
      <c r="E678" s="20" t="str">
        <v>Diabetes</v>
      </c>
      <c r="F678" s="20" t="str">
        <v>Yes</v>
      </c>
      <c r="G678" s="20" t="str">
        <v>No</v>
      </c>
      <c r="H678" s="20" t="str">
        <v>No</v>
      </c>
      <c r="I678" s="20">
        <v>0</v>
      </c>
      <c r="J678" s="20" t="s">
        <v>2379</v>
      </c>
      <c r="K678" s="21" cm="1">
        <f t="array" ref="K678:P678">VLOOKUP(A678,'Hospitalisation Details'!$A$1:K3020,{5,6,8,9,10,11},FALSE)</f>
        <v>24716</v>
      </c>
      <c r="L678" s="21" t="str">
        <v>55Years</v>
      </c>
      <c r="M678" s="22">
        <v>14640.35</v>
      </c>
      <c r="N678" s="20" t="str">
        <v>tier - 2</v>
      </c>
      <c r="O678" s="20" t="str">
        <v>tier - 3</v>
      </c>
      <c r="P678" s="20" t="str">
        <v>R1026</v>
      </c>
      <c r="Q678" s="20" t="str">
        <f>VLOOKUP(A678,'Customer Names'!$A$1:E3012,5,FALSE)</f>
        <v>Daphne</v>
      </c>
    </row>
    <row r="679" spans="1:17" x14ac:dyDescent="0.35">
      <c r="A679" s="20" t="s">
        <v>1692</v>
      </c>
      <c r="B679" s="20" cm="1">
        <f t="array" ref="B679:I679">VLOOKUP(A679,'Medical Examinations'!A678:J3013,{2,3,4,5,6,7,8,9},FALSE)</f>
        <v>53.48</v>
      </c>
      <c r="C679" s="20" t="str">
        <v>Obesity</v>
      </c>
      <c r="D679" s="20">
        <v>5.64</v>
      </c>
      <c r="E679" s="20" t="str">
        <v>Normal</v>
      </c>
      <c r="F679" s="20" t="str">
        <v>No</v>
      </c>
      <c r="G679" s="20" t="str">
        <v>No</v>
      </c>
      <c r="H679" s="20" t="str">
        <v>No</v>
      </c>
      <c r="I679" s="20">
        <v>0</v>
      </c>
      <c r="J679" s="20" t="s">
        <v>2379</v>
      </c>
      <c r="K679" s="21" cm="1">
        <f t="array" ref="K679:P679">VLOOKUP(A679,'Hospitalisation Details'!$A$1:K3021,{5,6,8,9,10,11},FALSE)</f>
        <v>33471</v>
      </c>
      <c r="L679" s="21" t="str">
        <v>31Years</v>
      </c>
      <c r="M679" s="22">
        <v>14630.52</v>
      </c>
      <c r="N679" s="20" t="str">
        <v>tier - 2</v>
      </c>
      <c r="O679" s="20" t="str">
        <v>tier - 3</v>
      </c>
      <c r="P679" s="20" t="str">
        <v>R1011</v>
      </c>
      <c r="Q679" s="20" t="str">
        <f>VLOOKUP(A679,'Customer Names'!$A$1:E3013,5,FALSE)</f>
        <v>Margaret E</v>
      </c>
    </row>
    <row r="680" spans="1:17" x14ac:dyDescent="0.35">
      <c r="A680" s="20" t="s">
        <v>1691</v>
      </c>
      <c r="B680" s="20" cm="1">
        <f t="array" ref="B680:I680">VLOOKUP(A680,'Medical Examinations'!A679:J3014,{2,3,4,5,6,7,8,9},FALSE)</f>
        <v>35.5</v>
      </c>
      <c r="C680" s="20" t="str">
        <v>Obesity</v>
      </c>
      <c r="D680" s="20">
        <v>10.37</v>
      </c>
      <c r="E680" s="20" t="str">
        <v>Diabetes</v>
      </c>
      <c r="F680" s="20" t="str">
        <v>No</v>
      </c>
      <c r="G680" s="20" t="str">
        <v>No</v>
      </c>
      <c r="H680" s="20" t="str">
        <v>No</v>
      </c>
      <c r="I680" s="20">
        <v>0</v>
      </c>
      <c r="J680" s="20" t="s">
        <v>2379</v>
      </c>
      <c r="K680" s="21" cm="1">
        <f t="array" ref="K680:P680">VLOOKUP(A680,'Hospitalisation Details'!$A$1:K3022,{5,6,8,9,10,11},FALSE)</f>
        <v>24054</v>
      </c>
      <c r="L680" s="21" t="str">
        <v>57Years</v>
      </c>
      <c r="M680" s="22">
        <v>14612.33</v>
      </c>
      <c r="N680" s="20" t="str">
        <v>tier - 2</v>
      </c>
      <c r="O680" s="20" t="str">
        <v>tier - 3</v>
      </c>
      <c r="P680" s="20" t="str">
        <v>R1021</v>
      </c>
      <c r="Q680" s="20" t="str">
        <f>VLOOKUP(A680,'Customer Names'!$A$1:E3014,5,FALSE)</f>
        <v xml:space="preserve">Mario J </v>
      </c>
    </row>
    <row r="681" spans="1:17" x14ac:dyDescent="0.35">
      <c r="A681" s="20" t="s">
        <v>1690</v>
      </c>
      <c r="B681" s="20" cm="1">
        <f t="array" ref="B681:I681">VLOOKUP(A681,'Medical Examinations'!A680:J3015,{2,3,4,5,6,7,8,9},FALSE)</f>
        <v>36.979999999999997</v>
      </c>
      <c r="C681" s="20" t="str">
        <v>Obesity</v>
      </c>
      <c r="D681" s="20">
        <v>9.56</v>
      </c>
      <c r="E681" s="20" t="str">
        <v>Diabetes</v>
      </c>
      <c r="F681" s="20" t="str">
        <v>Yes</v>
      </c>
      <c r="G681" s="20" t="str">
        <v>No</v>
      </c>
      <c r="H681" s="20" t="str">
        <v>No</v>
      </c>
      <c r="I681" s="20">
        <v>0</v>
      </c>
      <c r="J681" s="20" t="s">
        <v>2379</v>
      </c>
      <c r="K681" s="21" cm="1">
        <f t="array" ref="K681:P681">VLOOKUP(A681,'Hospitalisation Details'!$A$1:K3023,{5,6,8,9,10,11},FALSE)</f>
        <v>24671</v>
      </c>
      <c r="L681" s="21" t="str">
        <v>55Years</v>
      </c>
      <c r="M681" s="22">
        <v>14600.62</v>
      </c>
      <c r="N681" s="20" t="str">
        <v>tier - 2</v>
      </c>
      <c r="O681" s="20" t="str">
        <v>tier - 3</v>
      </c>
      <c r="P681" s="20" t="str">
        <v>R1022</v>
      </c>
      <c r="Q681" s="20" t="str">
        <f>VLOOKUP(A681,'Customer Names'!$A$1:E3015,5,FALSE)</f>
        <v>Peter</v>
      </c>
    </row>
    <row r="682" spans="1:17" x14ac:dyDescent="0.35">
      <c r="A682" s="20" t="s">
        <v>1689</v>
      </c>
      <c r="B682" s="20" cm="1">
        <f t="array" ref="B682:I682">VLOOKUP(A682,'Medical Examinations'!A681:J3016,{2,3,4,5,6,7,8,9},FALSE)</f>
        <v>32.395000000000003</v>
      </c>
      <c r="C682" s="20" t="str">
        <v>Obesity</v>
      </c>
      <c r="D682" s="20">
        <v>8.23</v>
      </c>
      <c r="E682" s="20" t="str">
        <v>Diabetes</v>
      </c>
      <c r="F682" s="20" t="str">
        <v>Yes</v>
      </c>
      <c r="G682" s="20" t="str">
        <v>No</v>
      </c>
      <c r="H682" s="20" t="str">
        <v>Yes</v>
      </c>
      <c r="I682" s="20">
        <v>1</v>
      </c>
      <c r="J682" s="20" t="s">
        <v>2379</v>
      </c>
      <c r="K682" s="21" cm="1">
        <f t="array" ref="K682:P682">VLOOKUP(A682,'Hospitalisation Details'!$A$1:K3024,{5,6,8,9,10,11},FALSE)</f>
        <v>23298</v>
      </c>
      <c r="L682" s="21" t="str">
        <v>59Years</v>
      </c>
      <c r="M682" s="22">
        <v>14590.63</v>
      </c>
      <c r="N682" s="20" t="str">
        <v>tier - 2</v>
      </c>
      <c r="O682" s="20" t="str">
        <v>tier - 1</v>
      </c>
      <c r="P682" s="20" t="str">
        <v>R1024</v>
      </c>
      <c r="Q682" s="20" t="str">
        <f>VLOOKUP(A682,'Customer Names'!$A$1:E3016,5,FALSE)</f>
        <v>Carolina</v>
      </c>
    </row>
    <row r="683" spans="1:17" x14ac:dyDescent="0.35">
      <c r="A683" s="20" t="s">
        <v>1688</v>
      </c>
      <c r="B683" s="20" cm="1">
        <f t="array" ref="B683:I683">VLOOKUP(A683,'Medical Examinations'!A682:J3017,{2,3,4,5,6,7,8,9},FALSE)</f>
        <v>32.729999999999997</v>
      </c>
      <c r="C683" s="20" t="str">
        <v>Obesity</v>
      </c>
      <c r="D683" s="20">
        <v>7.03</v>
      </c>
      <c r="E683" s="20" t="str">
        <v>Diabetes</v>
      </c>
      <c r="F683" s="20" t="str">
        <v>No</v>
      </c>
      <c r="G683" s="20" t="str">
        <v>No</v>
      </c>
      <c r="H683" s="20" t="str">
        <v>No</v>
      </c>
      <c r="I683" s="20">
        <v>0</v>
      </c>
      <c r="J683" s="20" t="s">
        <v>2379</v>
      </c>
      <c r="K683" s="21" cm="1">
        <f t="array" ref="K683:P683">VLOOKUP(A683,'Hospitalisation Details'!$A$1:K3025,{5,6,8,9,10,11},FALSE)</f>
        <v>22983</v>
      </c>
      <c r="L683" s="21" t="str">
        <v>60Years</v>
      </c>
      <c r="M683" s="22">
        <v>14574.64</v>
      </c>
      <c r="N683" s="20" t="str">
        <v>tier - 2</v>
      </c>
      <c r="O683" s="20" t="str">
        <v>tier - 1</v>
      </c>
      <c r="P683" s="20" t="str">
        <v>R1025</v>
      </c>
      <c r="Q683" s="20" t="str">
        <f>VLOOKUP(A683,'Customer Names'!$A$1:E3017,5,FALSE)</f>
        <v xml:space="preserve">Jenny K </v>
      </c>
    </row>
    <row r="684" spans="1:17" x14ac:dyDescent="0.35">
      <c r="A684" s="20" t="s">
        <v>1687</v>
      </c>
      <c r="B684" s="20" cm="1">
        <f t="array" ref="B684:I684">VLOOKUP(A684,'Medical Examinations'!A683:J3018,{2,3,4,5,6,7,8,9},FALSE)</f>
        <v>20.52</v>
      </c>
      <c r="C684" s="20" t="str">
        <v>Normal Weight</v>
      </c>
      <c r="D684" s="20">
        <v>5.45</v>
      </c>
      <c r="E684" s="20" t="str">
        <v>Normal</v>
      </c>
      <c r="F684" s="20" t="str">
        <v>No</v>
      </c>
      <c r="G684" s="20" t="str">
        <v>No</v>
      </c>
      <c r="H684" s="20" t="str">
        <v>No</v>
      </c>
      <c r="I684" s="20">
        <v>1</v>
      </c>
      <c r="J684" s="20" t="s">
        <v>2381</v>
      </c>
      <c r="K684" s="21" cm="1">
        <f t="array" ref="K684:P684">VLOOKUP(A684,'Hospitalisation Details'!$A$1:K3026,{5,6,8,9,10,11},FALSE)</f>
        <v>36050</v>
      </c>
      <c r="L684" s="21" t="str">
        <v>24Years</v>
      </c>
      <c r="M684" s="22">
        <v>14571.89</v>
      </c>
      <c r="N684" s="20" t="str">
        <v>tier - 2</v>
      </c>
      <c r="O684" s="20" t="str">
        <v>tier - 1</v>
      </c>
      <c r="P684" s="20" t="str">
        <v>R1024</v>
      </c>
      <c r="Q684" s="20" t="str">
        <f>VLOOKUP(A684,'Customer Names'!$A$1:E3018,5,FALSE)</f>
        <v>Jessica</v>
      </c>
    </row>
    <row r="685" spans="1:17" x14ac:dyDescent="0.35">
      <c r="A685" s="20" t="s">
        <v>1686</v>
      </c>
      <c r="B685" s="20" cm="1">
        <f t="array" ref="B685:I685">VLOOKUP(A685,'Medical Examinations'!A684:J3019,{2,3,4,5,6,7,8,9},FALSE)</f>
        <v>51.72</v>
      </c>
      <c r="C685" s="20" t="str">
        <v>Obesity</v>
      </c>
      <c r="D685" s="20">
        <v>5.76</v>
      </c>
      <c r="E685" s="20" t="str">
        <v>Prediabetes</v>
      </c>
      <c r="F685" s="20" t="str">
        <v>No</v>
      </c>
      <c r="G685" s="20" t="str">
        <v>No</v>
      </c>
      <c r="H685" s="20" t="str">
        <v>No</v>
      </c>
      <c r="I685" s="20">
        <v>0</v>
      </c>
      <c r="J685" s="20" t="s">
        <v>2379</v>
      </c>
      <c r="K685" s="21" cm="1">
        <f t="array" ref="K685:P685">VLOOKUP(A685,'Hospitalisation Details'!$A$1:K3027,{5,6,8,9,10,11},FALSE)</f>
        <v>32703</v>
      </c>
      <c r="L685" s="21" t="str">
        <v>33Years</v>
      </c>
      <c r="M685" s="22">
        <v>14547.26</v>
      </c>
      <c r="N685" s="20" t="str">
        <v>tier - 2</v>
      </c>
      <c r="O685" s="20" t="str">
        <v>tier - 3</v>
      </c>
      <c r="P685" s="20" t="str">
        <v>R1011</v>
      </c>
      <c r="Q685" s="20" t="str">
        <f>VLOOKUP(A685,'Customer Names'!$A$1:E3019,5,FALSE)</f>
        <v>Kimberly D</v>
      </c>
    </row>
    <row r="686" spans="1:17" x14ac:dyDescent="0.35">
      <c r="A686" s="20" t="s">
        <v>1685</v>
      </c>
      <c r="B686" s="20" cm="1">
        <f t="array" ref="B686:I686">VLOOKUP(A686,'Medical Examinations'!A685:J3020,{2,3,4,5,6,7,8,9},FALSE)</f>
        <v>50.2</v>
      </c>
      <c r="C686" s="20" t="str">
        <v>Obesity</v>
      </c>
      <c r="D686" s="20">
        <v>5.4</v>
      </c>
      <c r="E686" s="20" t="str">
        <v>Normal</v>
      </c>
      <c r="F686" s="20" t="str">
        <v>No</v>
      </c>
      <c r="G686" s="20" t="str">
        <v>No</v>
      </c>
      <c r="H686" s="20" t="str">
        <v>No</v>
      </c>
      <c r="I686" s="20">
        <v>0</v>
      </c>
      <c r="J686" s="20" t="s">
        <v>2379</v>
      </c>
      <c r="K686" s="21" cm="1">
        <f t="array" ref="K686:P686">VLOOKUP(A686,'Hospitalisation Details'!$A$1:K3028,{5,6,8,9,10,11},FALSE)</f>
        <v>32711</v>
      </c>
      <c r="L686" s="21" t="str">
        <v>33Years</v>
      </c>
      <c r="M686" s="22">
        <v>14507.46</v>
      </c>
      <c r="N686" s="20" t="str">
        <v>tier - 2</v>
      </c>
      <c r="O686" s="20" t="str">
        <v>tier - 3</v>
      </c>
      <c r="P686" s="20" t="str">
        <v>R1012</v>
      </c>
      <c r="Q686" s="20" t="str">
        <f>VLOOKUP(A686,'Customer Names'!$A$1:E3020,5,FALSE)</f>
        <v>Marc-Olivier</v>
      </c>
    </row>
    <row r="687" spans="1:17" x14ac:dyDescent="0.35">
      <c r="A687" s="20" t="s">
        <v>1684</v>
      </c>
      <c r="B687" s="20" cm="1">
        <f t="array" ref="B687:I687">VLOOKUP(A687,'Medical Examinations'!A686:J3021,{2,3,4,5,6,7,8,9},FALSE)</f>
        <v>25.52</v>
      </c>
      <c r="C687" s="20" t="str">
        <v>Overweight</v>
      </c>
      <c r="D687" s="20">
        <v>6.35</v>
      </c>
      <c r="E687" s="20" t="str">
        <v>Prediabetes</v>
      </c>
      <c r="F687" s="20" t="str">
        <v>No</v>
      </c>
      <c r="G687" s="20" t="str">
        <v>No</v>
      </c>
      <c r="H687" s="20" t="str">
        <v>Yes</v>
      </c>
      <c r="I687" s="20">
        <v>1</v>
      </c>
      <c r="J687" s="20" t="s">
        <v>2379</v>
      </c>
      <c r="K687" s="21" cm="1">
        <f t="array" ref="K687:P687">VLOOKUP(A687,'Hospitalisation Details'!$A$1:K3029,{5,6,8,9,10,11},FALSE)</f>
        <v>29148</v>
      </c>
      <c r="L687" s="21" t="str">
        <v>43Years</v>
      </c>
      <c r="M687" s="22">
        <v>14478.33</v>
      </c>
      <c r="N687" s="20" t="str">
        <v>tier - 2</v>
      </c>
      <c r="O687" s="20" t="str">
        <v>tier - 2</v>
      </c>
      <c r="P687" s="20" t="str">
        <v>R1013</v>
      </c>
      <c r="Q687" s="20" t="str">
        <f>VLOOKUP(A687,'Customer Names'!$A$1:E3021,5,FALSE)</f>
        <v>Russell J</v>
      </c>
    </row>
    <row r="688" spans="1:17" x14ac:dyDescent="0.35">
      <c r="A688" s="20" t="s">
        <v>1683</v>
      </c>
      <c r="B688" s="20" cm="1">
        <f t="array" ref="B688:I688">VLOOKUP(A688,'Medical Examinations'!A687:J3022,{2,3,4,5,6,7,8,9},FALSE)</f>
        <v>35.200000000000003</v>
      </c>
      <c r="C688" s="20" t="str">
        <v>Obesity</v>
      </c>
      <c r="D688" s="20">
        <v>6.26</v>
      </c>
      <c r="E688" s="20" t="str">
        <v>Prediabetes</v>
      </c>
      <c r="F688" s="20" t="str">
        <v>Yes</v>
      </c>
      <c r="G688" s="20" t="str">
        <v>No</v>
      </c>
      <c r="H688" s="20" t="str">
        <v>No</v>
      </c>
      <c r="I688" s="20">
        <v>2</v>
      </c>
      <c r="J688" s="20" t="s">
        <v>2379</v>
      </c>
      <c r="K688" s="21" cm="1">
        <f t="array" ref="K688:P688">VLOOKUP(A688,'Hospitalisation Details'!$A$1:K3030,{5,6,8,9,10,11},FALSE)</f>
        <v>21874</v>
      </c>
      <c r="L688" s="21" t="str">
        <v>63Years</v>
      </c>
      <c r="M688" s="22">
        <v>14474.68</v>
      </c>
      <c r="N688" s="20" t="str">
        <v>tier - 2</v>
      </c>
      <c r="O688" s="20" t="str">
        <v>tier - 2</v>
      </c>
      <c r="P688" s="20" t="str">
        <v>R1013</v>
      </c>
      <c r="Q688" s="20" t="str">
        <f>VLOOKUP(A688,'Customer Names'!$A$1:E3022,5,FALSE)</f>
        <v>Karine</v>
      </c>
    </row>
    <row r="689" spans="1:17" x14ac:dyDescent="0.35">
      <c r="A689" s="20" t="s">
        <v>1682</v>
      </c>
      <c r="B689" s="20" cm="1">
        <f t="array" ref="B689:I689">VLOOKUP(A689,'Medical Examinations'!A688:J3023,{2,3,4,5,6,7,8,9},FALSE)</f>
        <v>41.26</v>
      </c>
      <c r="C689" s="20" t="str">
        <v>Obesity</v>
      </c>
      <c r="D689" s="20">
        <v>5.97</v>
      </c>
      <c r="E689" s="20" t="str">
        <v>Prediabetes</v>
      </c>
      <c r="F689" s="20" t="str">
        <v>Yes</v>
      </c>
      <c r="G689" s="20" t="str">
        <v>No</v>
      </c>
      <c r="H689" s="20" t="str">
        <v>No</v>
      </c>
      <c r="I689" s="20">
        <v>0</v>
      </c>
      <c r="J689" s="20" t="s">
        <v>2379</v>
      </c>
      <c r="K689" s="21" cm="1">
        <f t="array" ref="K689:P689">VLOOKUP(A689,'Hospitalisation Details'!$A$1:K3031,{5,6,8,9,10,11},FALSE)</f>
        <v>28091</v>
      </c>
      <c r="L689" s="21" t="str">
        <v>46Years</v>
      </c>
      <c r="M689" s="22">
        <v>14470.01</v>
      </c>
      <c r="N689" s="20" t="str">
        <v>tier - 2</v>
      </c>
      <c r="O689" s="20" t="str">
        <v>tier - 3</v>
      </c>
      <c r="P689" s="20" t="str">
        <v>R1012</v>
      </c>
      <c r="Q689" s="20" t="str">
        <f>VLOOKUP(A689,'Customer Names'!$A$1:E3023,5,FALSE)</f>
        <v>Cheryl</v>
      </c>
    </row>
    <row r="690" spans="1:17" x14ac:dyDescent="0.35">
      <c r="A690" s="20" t="s">
        <v>1681</v>
      </c>
      <c r="B690" s="20" cm="1">
        <f t="array" ref="B690:I690">VLOOKUP(A690,'Medical Examinations'!A689:J3024,{2,3,4,5,6,7,8,9},FALSE)</f>
        <v>17.195</v>
      </c>
      <c r="C690" s="20" t="str">
        <v>Underweight</v>
      </c>
      <c r="D690" s="20">
        <v>5.29</v>
      </c>
      <c r="E690" s="20" t="str">
        <v>Normal</v>
      </c>
      <c r="F690" s="20" t="str">
        <v>Yes</v>
      </c>
      <c r="G690" s="20" t="str">
        <v>No</v>
      </c>
      <c r="H690" s="20" t="str">
        <v>No</v>
      </c>
      <c r="I690" s="20">
        <v>0</v>
      </c>
      <c r="J690" s="20" t="s">
        <v>2381</v>
      </c>
      <c r="K690" s="21" cm="1">
        <f t="array" ref="K690:P690">VLOOKUP(A690,'Hospitalisation Details'!$A$1:K3032,{5,6,8,9,10,11},FALSE)</f>
        <v>35379</v>
      </c>
      <c r="L690" s="21" t="str">
        <v>26Years</v>
      </c>
      <c r="M690" s="22">
        <v>14455.64</v>
      </c>
      <c r="N690" s="20" t="str">
        <v>tier - 2</v>
      </c>
      <c r="O690" s="20" t="str">
        <v>tier - 3</v>
      </c>
      <c r="P690" s="20" t="str">
        <v>R1024</v>
      </c>
      <c r="Q690" s="20" t="str">
        <f>VLOOKUP(A690,'Customer Names'!$A$1:E3024,5,FALSE)</f>
        <v xml:space="preserve">Allison M </v>
      </c>
    </row>
    <row r="691" spans="1:17" x14ac:dyDescent="0.35">
      <c r="A691" s="20" t="s">
        <v>1680</v>
      </c>
      <c r="B691" s="20" cm="1">
        <f t="array" ref="B691:I691">VLOOKUP(A691,'Medical Examinations'!A690:J3025,{2,3,4,5,6,7,8,9},FALSE)</f>
        <v>23.085000000000001</v>
      </c>
      <c r="C691" s="20" t="str">
        <v>Normal Weight</v>
      </c>
      <c r="D691" s="20">
        <v>4.2699999999999996</v>
      </c>
      <c r="E691" s="20" t="str">
        <v>Normal</v>
      </c>
      <c r="F691" s="20" t="str">
        <v>Yes</v>
      </c>
      <c r="G691" s="20" t="str">
        <v>No</v>
      </c>
      <c r="H691" s="20" t="str">
        <v>No</v>
      </c>
      <c r="I691" s="20">
        <v>2</v>
      </c>
      <c r="J691" s="20" t="s">
        <v>2379</v>
      </c>
      <c r="K691" s="21" cm="1">
        <f t="array" ref="K691:P691">VLOOKUP(A691,'Hospitalisation Details'!$A$1:K3033,{5,6,8,9,10,11},FALSE)</f>
        <v>21765</v>
      </c>
      <c r="L691" s="21" t="str">
        <v>63Years</v>
      </c>
      <c r="M691" s="22">
        <v>14451.84</v>
      </c>
      <c r="N691" s="20" t="str">
        <v>tier - 2</v>
      </c>
      <c r="O691" s="20" t="str">
        <v>tier - 3</v>
      </c>
      <c r="P691" s="20" t="str">
        <v>R1023</v>
      </c>
      <c r="Q691" s="20" t="str">
        <f>VLOOKUP(A691,'Customer Names'!$A$1:E3025,5,FALSE)</f>
        <v>Adriana</v>
      </c>
    </row>
    <row r="692" spans="1:17" x14ac:dyDescent="0.35">
      <c r="A692" s="20" t="s">
        <v>1679</v>
      </c>
      <c r="B692" s="20" cm="1">
        <f t="array" ref="B692:I692">VLOOKUP(A692,'Medical Examinations'!A691:J3026,{2,3,4,5,6,7,8,9},FALSE)</f>
        <v>21.66</v>
      </c>
      <c r="C692" s="20" t="str">
        <v>Normal Weight</v>
      </c>
      <c r="D692" s="20">
        <v>5.2</v>
      </c>
      <c r="E692" s="20" t="str">
        <v>Normal</v>
      </c>
      <c r="F692" s="20" t="str">
        <v>Yes</v>
      </c>
      <c r="G692" s="20" t="str">
        <v>No</v>
      </c>
      <c r="H692" s="20" t="str">
        <v>No</v>
      </c>
      <c r="I692" s="20">
        <v>2</v>
      </c>
      <c r="J692" s="20" t="s">
        <v>2379</v>
      </c>
      <c r="K692" s="21" cm="1">
        <f t="array" ref="K692:P692">VLOOKUP(A692,'Hospitalisation Details'!$A$1:K3034,{5,6,8,9,10,11},FALSE)</f>
        <v>21730</v>
      </c>
      <c r="L692" s="21" t="str">
        <v>63Years</v>
      </c>
      <c r="M692" s="22">
        <v>14449.85</v>
      </c>
      <c r="N692" s="20" t="str">
        <v>tier - 2</v>
      </c>
      <c r="O692" s="20" t="str">
        <v>tier - 1</v>
      </c>
      <c r="P692" s="20" t="str">
        <v>R1024</v>
      </c>
      <c r="Q692" s="20" t="str">
        <f>VLOOKUP(A692,'Customer Names'!$A$1:E3026,5,FALSE)</f>
        <v>Miranda J</v>
      </c>
    </row>
    <row r="693" spans="1:17" x14ac:dyDescent="0.35">
      <c r="A693" s="20" t="s">
        <v>1678</v>
      </c>
      <c r="B693" s="20" cm="1">
        <f t="array" ref="B693:I693">VLOOKUP(A693,'Medical Examinations'!A692:J3027,{2,3,4,5,6,7,8,9},FALSE)</f>
        <v>36.47</v>
      </c>
      <c r="C693" s="20" t="str">
        <v>Obesity</v>
      </c>
      <c r="D693" s="20">
        <v>8.23</v>
      </c>
      <c r="E693" s="20" t="str">
        <v>Diabetes</v>
      </c>
      <c r="F693" s="20" t="str">
        <v>Yes</v>
      </c>
      <c r="G693" s="20" t="str">
        <v>No</v>
      </c>
      <c r="H693" s="20" t="str">
        <v>No</v>
      </c>
      <c r="I693" s="20">
        <v>0</v>
      </c>
      <c r="J693" s="20" t="s">
        <v>2379</v>
      </c>
      <c r="K693" s="21" cm="1">
        <f t="array" ref="K693:P693">VLOOKUP(A693,'Hospitalisation Details'!$A$1:K3035,{5,6,8,9,10,11},FALSE)</f>
        <v>24780</v>
      </c>
      <c r="L693" s="21" t="str">
        <v>55Years</v>
      </c>
      <c r="M693" s="22">
        <v>14427.63</v>
      </c>
      <c r="N693" s="20" t="str">
        <v>tier - 2</v>
      </c>
      <c r="O693" s="20" t="str">
        <v>tier - 2</v>
      </c>
      <c r="P693" s="20" t="str">
        <v>R1021</v>
      </c>
      <c r="Q693" s="20" t="str">
        <f>VLOOKUP(A693,'Customer Names'!$A$1:E3027,5,FALSE)</f>
        <v>Roberto</v>
      </c>
    </row>
    <row r="694" spans="1:17" x14ac:dyDescent="0.35">
      <c r="A694" s="20" t="s">
        <v>1677</v>
      </c>
      <c r="B694" s="20" cm="1">
        <f t="array" ref="B694:I694">VLOOKUP(A694,'Medical Examinations'!A693:J3028,{2,3,4,5,6,7,8,9},FALSE)</f>
        <v>36.08</v>
      </c>
      <c r="C694" s="20" t="str">
        <v>Obesity</v>
      </c>
      <c r="D694" s="20">
        <v>10.33</v>
      </c>
      <c r="E694" s="20" t="str">
        <v>Diabetes</v>
      </c>
      <c r="F694" s="20" t="str">
        <v>Yes</v>
      </c>
      <c r="G694" s="20" t="str">
        <v>No</v>
      </c>
      <c r="H694" s="20" t="str">
        <v>No</v>
      </c>
      <c r="I694" s="20">
        <v>0</v>
      </c>
      <c r="J694" s="20" t="s">
        <v>2379</v>
      </c>
      <c r="K694" s="21" cm="1">
        <f t="array" ref="K694:P694">VLOOKUP(A694,'Hospitalisation Details'!$A$1:K3036,{5,6,8,9,10,11},FALSE)</f>
        <v>24699</v>
      </c>
      <c r="L694" s="21" t="str">
        <v>55Years</v>
      </c>
      <c r="M694" s="22">
        <v>14426.66</v>
      </c>
      <c r="N694" s="20" t="str">
        <v>tier - 2</v>
      </c>
      <c r="O694" s="20" t="str">
        <v>tier - 2</v>
      </c>
      <c r="P694" s="20" t="str">
        <v>R1026</v>
      </c>
      <c r="Q694" s="20" t="str">
        <f>VLOOKUP(A694,'Customer Names'!$A$1:E3028,5,FALSE)</f>
        <v xml:space="preserve">Rebecca B </v>
      </c>
    </row>
    <row r="695" spans="1:17" x14ac:dyDescent="0.35">
      <c r="A695" s="20" t="s">
        <v>1676</v>
      </c>
      <c r="B695" s="20" cm="1">
        <f t="array" ref="B695:I695">VLOOKUP(A695,'Medical Examinations'!A694:J3029,{2,3,4,5,6,7,8,9},FALSE)</f>
        <v>23.18</v>
      </c>
      <c r="C695" s="20" t="str">
        <v>Normal Weight</v>
      </c>
      <c r="D695" s="20">
        <v>6.13</v>
      </c>
      <c r="E695" s="20" t="str">
        <v>Prediabetes</v>
      </c>
      <c r="F695" s="20" t="str">
        <v>No</v>
      </c>
      <c r="G695" s="20" t="str">
        <v>No</v>
      </c>
      <c r="H695" s="20" t="str">
        <v>No</v>
      </c>
      <c r="I695" s="20">
        <v>0</v>
      </c>
      <c r="J695" s="20" t="s">
        <v>2379</v>
      </c>
      <c r="K695" s="21" cm="1">
        <f t="array" ref="K695:P695">VLOOKUP(A695,'Hospitalisation Details'!$A$1:K3037,{5,6,8,9,10,11},FALSE)</f>
        <v>36382</v>
      </c>
      <c r="L695" s="21" t="str">
        <v>23Years</v>
      </c>
      <c r="M695" s="22">
        <v>14426.07</v>
      </c>
      <c r="N695" s="20" t="str">
        <v>tier - 2</v>
      </c>
      <c r="O695" s="20" t="str">
        <v>tier - 1</v>
      </c>
      <c r="P695" s="20" t="str">
        <v>R1012</v>
      </c>
      <c r="Q695" s="20" t="str">
        <f>VLOOKUP(A695,'Customer Names'!$A$1:E3029,5,FALSE)</f>
        <v>Tiffany</v>
      </c>
    </row>
    <row r="696" spans="1:17" x14ac:dyDescent="0.35">
      <c r="A696" s="20" t="s">
        <v>1675</v>
      </c>
      <c r="B696" s="20" cm="1">
        <f t="array" ref="B696:I696">VLOOKUP(A696,'Medical Examinations'!A695:J3030,{2,3,4,5,6,7,8,9},FALSE)</f>
        <v>39.159999999999997</v>
      </c>
      <c r="C696" s="20" t="str">
        <v>Obesity</v>
      </c>
      <c r="D696" s="20">
        <v>8.08</v>
      </c>
      <c r="E696" s="20" t="str">
        <v>Diabetes</v>
      </c>
      <c r="F696" s="20" t="str">
        <v>No</v>
      </c>
      <c r="G696" s="20" t="str">
        <v>No</v>
      </c>
      <c r="H696" s="20" t="str">
        <v>No</v>
      </c>
      <c r="I696" s="20">
        <v>3</v>
      </c>
      <c r="J696" s="20" t="s">
        <v>2379</v>
      </c>
      <c r="K696" s="21" cm="1">
        <f t="array" ref="K696:P696">VLOOKUP(A696,'Hospitalisation Details'!$A$1:K3038,{5,6,8,9,10,11},FALSE)</f>
        <v>21448</v>
      </c>
      <c r="L696" s="21" t="str">
        <v>64Years</v>
      </c>
      <c r="M696" s="22">
        <v>14418.28</v>
      </c>
      <c r="N696" s="20" t="str">
        <v>tier - 2</v>
      </c>
      <c r="O696" s="20" t="str">
        <v>tier - 3</v>
      </c>
      <c r="P696" s="20" t="str">
        <v>R1013</v>
      </c>
      <c r="Q696" s="20" t="str">
        <f>VLOOKUP(A696,'Customer Names'!$A$1:E3030,5,FALSE)</f>
        <v>Alexander</v>
      </c>
    </row>
    <row r="697" spans="1:17" x14ac:dyDescent="0.35">
      <c r="A697" s="20" t="s">
        <v>1674</v>
      </c>
      <c r="B697" s="20" cm="1">
        <f t="array" ref="B697:I697">VLOOKUP(A697,'Medical Examinations'!A696:J3031,{2,3,4,5,6,7,8,9},FALSE)</f>
        <v>38.19</v>
      </c>
      <c r="C697" s="20" t="str">
        <v>Obesity</v>
      </c>
      <c r="D697" s="20">
        <v>10.49</v>
      </c>
      <c r="E697" s="20" t="str">
        <v>Diabetes</v>
      </c>
      <c r="F697" s="20" t="str">
        <v>No</v>
      </c>
      <c r="G697" s="20" t="str">
        <v>No</v>
      </c>
      <c r="H697" s="20" t="str">
        <v>No</v>
      </c>
      <c r="I697" s="20">
        <v>3</v>
      </c>
      <c r="J697" s="20" t="s">
        <v>2379</v>
      </c>
      <c r="K697" s="21" cm="1">
        <f t="array" ref="K697:P697">VLOOKUP(A697,'Hospitalisation Details'!$A$1:K3039,{5,6,8,9,10,11},FALSE)</f>
        <v>21395</v>
      </c>
      <c r="L697" s="21" t="str">
        <v>64Years</v>
      </c>
      <c r="M697" s="22">
        <v>14410.93</v>
      </c>
      <c r="N697" s="20" t="str">
        <v>tier - 2</v>
      </c>
      <c r="O697" s="20" t="str">
        <v>tier - 2</v>
      </c>
      <c r="P697" s="20" t="str">
        <v>R1016</v>
      </c>
      <c r="Q697" s="20" t="str">
        <f>VLOOKUP(A697,'Customer Names'!$A$1:E3031,5,FALSE)</f>
        <v>Rich M</v>
      </c>
    </row>
    <row r="698" spans="1:17" x14ac:dyDescent="0.35">
      <c r="A698" s="20" t="s">
        <v>1673</v>
      </c>
      <c r="B698" s="20" cm="1">
        <f t="array" ref="B698:I698">VLOOKUP(A698,'Medical Examinations'!A697:J3032,{2,3,4,5,6,7,8,9},FALSE)</f>
        <v>26.41</v>
      </c>
      <c r="C698" s="20" t="str">
        <v>Overweight</v>
      </c>
      <c r="D698" s="20">
        <v>8.11</v>
      </c>
      <c r="E698" s="20" t="str">
        <v>Diabetes</v>
      </c>
      <c r="F698" s="20" t="str">
        <v>No</v>
      </c>
      <c r="G698" s="20" t="str">
        <v>No</v>
      </c>
      <c r="H698" s="20" t="str">
        <v>No</v>
      </c>
      <c r="I698" s="20">
        <v>3</v>
      </c>
      <c r="J698" s="20" t="s">
        <v>2379</v>
      </c>
      <c r="K698" s="21" cm="1">
        <f t="array" ref="K698:P698">VLOOKUP(A698,'Hospitalisation Details'!$A$1:K3040,{5,6,8,9,10,11},FALSE)</f>
        <v>21442</v>
      </c>
      <c r="L698" s="21" t="str">
        <v>64Years</v>
      </c>
      <c r="M698" s="22">
        <v>14394.56</v>
      </c>
      <c r="N698" s="20" t="str">
        <v>tier - 2</v>
      </c>
      <c r="O698" s="20" t="str">
        <v>tier - 1</v>
      </c>
      <c r="P698" s="20" t="str">
        <v>R1018</v>
      </c>
      <c r="Q698" s="20" t="str">
        <f>VLOOKUP(A698,'Customer Names'!$A$1:E3032,5,FALSE)</f>
        <v>Aaron C</v>
      </c>
    </row>
    <row r="699" spans="1:17" x14ac:dyDescent="0.35">
      <c r="A699" s="20" t="s">
        <v>1672</v>
      </c>
      <c r="B699" s="20" cm="1">
        <f t="array" ref="B699:I699">VLOOKUP(A699,'Medical Examinations'!A698:J3033,{2,3,4,5,6,7,8,9},FALSE)</f>
        <v>28.785</v>
      </c>
      <c r="C699" s="20" t="str">
        <v>Overweight</v>
      </c>
      <c r="D699" s="20">
        <v>6.6</v>
      </c>
      <c r="E699" s="20" t="str">
        <v>Diabetes</v>
      </c>
      <c r="F699" s="20" t="str">
        <v>No</v>
      </c>
      <c r="G699" s="20" t="str">
        <v>No</v>
      </c>
      <c r="H699" s="20" t="str">
        <v>No</v>
      </c>
      <c r="I699" s="20">
        <v>0</v>
      </c>
      <c r="J699" s="20" t="s">
        <v>2379</v>
      </c>
      <c r="K699" s="21" cm="1">
        <f t="array" ref="K699:P699">VLOOKUP(A699,'Hospitalisation Details'!$A$1:K3041,{5,6,8,9,10,11},FALSE)</f>
        <v>23915</v>
      </c>
      <c r="L699" s="21" t="str">
        <v>57Years</v>
      </c>
      <c r="M699" s="22">
        <v>14394.4</v>
      </c>
      <c r="N699" s="20" t="str">
        <v>tier - 2</v>
      </c>
      <c r="O699" s="20" t="str">
        <v>tier - 3</v>
      </c>
      <c r="P699" s="20" t="str">
        <v>R1024</v>
      </c>
      <c r="Q699" s="20" t="str">
        <f>VLOOKUP(A699,'Customer Names'!$A$1:E3033,5,FALSE)</f>
        <v>Kate</v>
      </c>
    </row>
    <row r="700" spans="1:17" x14ac:dyDescent="0.35">
      <c r="A700" s="20" t="s">
        <v>1671</v>
      </c>
      <c r="B700" s="20" cm="1">
        <f t="array" ref="B700:I700">VLOOKUP(A700,'Medical Examinations'!A699:J3034,{2,3,4,5,6,7,8,9},FALSE)</f>
        <v>26.695</v>
      </c>
      <c r="C700" s="20" t="str">
        <v>Overweight</v>
      </c>
      <c r="D700" s="20">
        <v>10.14</v>
      </c>
      <c r="E700" s="20" t="str">
        <v>Diabetes</v>
      </c>
      <c r="F700" s="20" t="str">
        <v>Yes</v>
      </c>
      <c r="G700" s="20" t="str">
        <v>No</v>
      </c>
      <c r="H700" s="20" t="str">
        <v>Yes</v>
      </c>
      <c r="I700" s="20">
        <v>1</v>
      </c>
      <c r="J700" s="20" t="s">
        <v>2379</v>
      </c>
      <c r="K700" s="21" cm="1">
        <f t="array" ref="K700:P700">VLOOKUP(A700,'Hospitalisation Details'!$A$1:K3042,{5,6,8,9,10,11},FALSE)</f>
        <v>23208</v>
      </c>
      <c r="L700" s="21" t="str">
        <v>59Years</v>
      </c>
      <c r="M700" s="22">
        <v>14382.71</v>
      </c>
      <c r="N700" s="20" t="str">
        <v>tier - 2</v>
      </c>
      <c r="O700" s="20" t="str">
        <v>tier - 2</v>
      </c>
      <c r="P700" s="20" t="str">
        <v>R1012</v>
      </c>
      <c r="Q700" s="20" t="str">
        <f>VLOOKUP(A700,'Customer Names'!$A$1:E3034,5,FALSE)</f>
        <v>Maria M</v>
      </c>
    </row>
    <row r="701" spans="1:17" x14ac:dyDescent="0.35">
      <c r="A701" s="20" t="s">
        <v>1670</v>
      </c>
      <c r="B701" s="20" cm="1">
        <f t="array" ref="B701:I701">VLOOKUP(A701,'Medical Examinations'!A700:J3035,{2,3,4,5,6,7,8,9},FALSE)</f>
        <v>32.799999999999997</v>
      </c>
      <c r="C701" s="20" t="str">
        <v>Obesity</v>
      </c>
      <c r="D701" s="20">
        <v>6.06</v>
      </c>
      <c r="E701" s="20" t="str">
        <v>Prediabetes</v>
      </c>
      <c r="F701" s="20" t="str">
        <v>Yes</v>
      </c>
      <c r="G701" s="20" t="str">
        <v>No</v>
      </c>
      <c r="H701" s="20" t="str">
        <v>No</v>
      </c>
      <c r="I701" s="20">
        <v>1</v>
      </c>
      <c r="J701" s="20" t="s">
        <v>2379</v>
      </c>
      <c r="K701" s="21" cm="1">
        <f t="array" ref="K701:P701">VLOOKUP(A701,'Hospitalisation Details'!$A$1:K3043,{5,6,8,9,10,11},FALSE)</f>
        <v>32463</v>
      </c>
      <c r="L701" s="21" t="str">
        <v>34Years</v>
      </c>
      <c r="M701" s="22">
        <v>14358.36</v>
      </c>
      <c r="N701" s="20" t="str">
        <v>tier - 2</v>
      </c>
      <c r="O701" s="20" t="str">
        <v>tier - 2</v>
      </c>
      <c r="P701" s="20" t="str">
        <v>R1011</v>
      </c>
      <c r="Q701" s="20" t="str">
        <f>VLOOKUP(A701,'Customer Names'!$A$1:E3035,5,FALSE)</f>
        <v>Daven W</v>
      </c>
    </row>
    <row r="702" spans="1:17" x14ac:dyDescent="0.35">
      <c r="A702" s="20" t="s">
        <v>1669</v>
      </c>
      <c r="B702" s="20" cm="1">
        <f t="array" ref="B702:I702">VLOOKUP(A702,'Medical Examinations'!A701:J3036,{2,3,4,5,6,7,8,9},FALSE)</f>
        <v>35.869999999999997</v>
      </c>
      <c r="C702" s="20" t="str">
        <v>Obesity</v>
      </c>
      <c r="D702" s="20">
        <v>9.91</v>
      </c>
      <c r="E702" s="20" t="str">
        <v>Diabetes</v>
      </c>
      <c r="F702" s="20" t="str">
        <v>Yes</v>
      </c>
      <c r="G702" s="20" t="str">
        <v>No</v>
      </c>
      <c r="H702" s="20" t="str">
        <v>No</v>
      </c>
      <c r="I702" s="20">
        <v>0</v>
      </c>
      <c r="J702" s="20" t="s">
        <v>2379</v>
      </c>
      <c r="K702" s="21" cm="1">
        <f t="array" ref="K702:P702">VLOOKUP(A702,'Hospitalisation Details'!$A$1:K3044,{5,6,8,9,10,11},FALSE)</f>
        <v>24755</v>
      </c>
      <c r="L702" s="21" t="str">
        <v>55Years</v>
      </c>
      <c r="M702" s="22">
        <v>14355.43</v>
      </c>
      <c r="N702" s="20" t="str">
        <v>tier - 2</v>
      </c>
      <c r="O702" s="20" t="str">
        <v>tier - 1</v>
      </c>
      <c r="P702" s="20" t="str">
        <v>R1026</v>
      </c>
      <c r="Q702" s="20" t="str">
        <f>VLOOKUP(A702,'Customer Names'!$A$1:E3036,5,FALSE)</f>
        <v>Brianne</v>
      </c>
    </row>
    <row r="703" spans="1:17" x14ac:dyDescent="0.35">
      <c r="A703" s="20" t="s">
        <v>1668</v>
      </c>
      <c r="B703" s="20" cm="1">
        <f t="array" ref="B703:I703">VLOOKUP(A703,'Medical Examinations'!A702:J3037,{2,3,4,5,6,7,8,9},FALSE)</f>
        <v>21.66</v>
      </c>
      <c r="C703" s="20" t="str">
        <v>Normal Weight</v>
      </c>
      <c r="D703" s="20">
        <v>4.1399999999999997</v>
      </c>
      <c r="E703" s="20" t="str">
        <v>Normal</v>
      </c>
      <c r="F703" s="20" t="str">
        <v>Yes</v>
      </c>
      <c r="G703" s="20" t="str">
        <v>No</v>
      </c>
      <c r="H703" s="20" t="str">
        <v>No</v>
      </c>
      <c r="I703" s="20">
        <v>2</v>
      </c>
      <c r="J703" s="20" t="s">
        <v>2379</v>
      </c>
      <c r="K703" s="21" cm="1">
        <f t="array" ref="K703:P703">VLOOKUP(A703,'Hospitalisation Details'!$A$1:K3045,{5,6,8,9,10,11},FALSE)</f>
        <v>21908</v>
      </c>
      <c r="L703" s="21" t="str">
        <v>63Years</v>
      </c>
      <c r="M703" s="22">
        <v>14349.85</v>
      </c>
      <c r="N703" s="20" t="str">
        <v>tier - 2</v>
      </c>
      <c r="O703" s="20" t="str">
        <v>tier - 2</v>
      </c>
      <c r="P703" s="20" t="str">
        <v>R1012</v>
      </c>
      <c r="Q703" s="20" t="str">
        <f>VLOOKUP(A703,'Customer Names'!$A$1:E3037,5,FALSE)</f>
        <v>Hiroki</v>
      </c>
    </row>
    <row r="704" spans="1:17" x14ac:dyDescent="0.35">
      <c r="A704" s="20" t="s">
        <v>1667</v>
      </c>
      <c r="B704" s="20" cm="1">
        <f t="array" ref="B704:I704">VLOOKUP(A704,'Medical Examinations'!A703:J3038,{2,3,4,5,6,7,8,9},FALSE)</f>
        <v>37.72</v>
      </c>
      <c r="C704" s="20" t="str">
        <v>Obesity</v>
      </c>
      <c r="D704" s="20">
        <v>4.38</v>
      </c>
      <c r="E704" s="20" t="str">
        <v>Normal</v>
      </c>
      <c r="F704" s="20" t="str">
        <v>Yes</v>
      </c>
      <c r="G704" s="20" t="str">
        <v>No</v>
      </c>
      <c r="H704" s="20" t="str">
        <v>Yes</v>
      </c>
      <c r="I704" s="20">
        <v>1</v>
      </c>
      <c r="J704" s="20" t="s">
        <v>2379</v>
      </c>
      <c r="K704" s="21" cm="1">
        <f t="array" ref="K704:P704">VLOOKUP(A704,'Hospitalisation Details'!$A$1:K3046,{5,6,8,9,10,11},FALSE)</f>
        <v>25472</v>
      </c>
      <c r="L704" s="21" t="str">
        <v>53Years</v>
      </c>
      <c r="M704" s="22">
        <v>14337.91</v>
      </c>
      <c r="N704" s="20" t="str">
        <v>tier - 2</v>
      </c>
      <c r="O704" s="20" t="str">
        <v>tier - 3</v>
      </c>
      <c r="P704" s="20" t="str">
        <v>R1022</v>
      </c>
      <c r="Q704" s="20" t="str">
        <f>VLOOKUP(A704,'Customer Names'!$A$1:E3038,5,FALSE)</f>
        <v>Anders</v>
      </c>
    </row>
    <row r="705" spans="1:17" x14ac:dyDescent="0.35">
      <c r="A705" s="20" t="s">
        <v>1666</v>
      </c>
      <c r="B705" s="20" cm="1">
        <f t="array" ref="B705:I705">VLOOKUP(A705,'Medical Examinations'!A704:J3039,{2,3,4,5,6,7,8,9},FALSE)</f>
        <v>39.700000000000003</v>
      </c>
      <c r="C705" s="20" t="str">
        <v>Obesity</v>
      </c>
      <c r="D705" s="20">
        <v>9.83</v>
      </c>
      <c r="E705" s="20" t="str">
        <v>Diabetes</v>
      </c>
      <c r="F705" s="20" t="str">
        <v>No</v>
      </c>
      <c r="G705" s="20" t="str">
        <v>No</v>
      </c>
      <c r="H705" s="20" t="str">
        <v>No</v>
      </c>
      <c r="I705" s="20">
        <v>3</v>
      </c>
      <c r="J705" s="20" t="s">
        <v>2379</v>
      </c>
      <c r="K705" s="21" cm="1">
        <f t="array" ref="K705:P705">VLOOKUP(A705,'Hospitalisation Details'!$A$1:K3047,{5,6,8,9,10,11},FALSE)</f>
        <v>21376</v>
      </c>
      <c r="L705" s="21" t="str">
        <v>64Years</v>
      </c>
      <c r="M705" s="22">
        <v>14319.03</v>
      </c>
      <c r="N705" s="20" t="str">
        <v>tier - 2</v>
      </c>
      <c r="O705" s="20" t="str">
        <v>tier - 2</v>
      </c>
      <c r="P705" s="20" t="str">
        <v>R1011</v>
      </c>
      <c r="Q705" s="20" t="str">
        <f>VLOOKUP(A705,'Customer Names'!$A$1:E3039,5,FALSE)</f>
        <v>Danielle</v>
      </c>
    </row>
    <row r="706" spans="1:17" x14ac:dyDescent="0.35">
      <c r="A706" s="20" t="s">
        <v>1665</v>
      </c>
      <c r="B706" s="20" cm="1">
        <f t="array" ref="B706:I706">VLOOKUP(A706,'Medical Examinations'!A705:J3040,{2,3,4,5,6,7,8,9},FALSE)</f>
        <v>35.97</v>
      </c>
      <c r="C706" s="20" t="str">
        <v>Obesity</v>
      </c>
      <c r="D706" s="20">
        <v>11.08</v>
      </c>
      <c r="E706" s="20" t="str">
        <v>Diabetes</v>
      </c>
      <c r="F706" s="20" t="str">
        <v>No</v>
      </c>
      <c r="G706" s="20" t="str">
        <v>No</v>
      </c>
      <c r="H706" s="20" t="str">
        <v>No</v>
      </c>
      <c r="I706" s="20">
        <v>3</v>
      </c>
      <c r="J706" s="20" t="s">
        <v>2379</v>
      </c>
      <c r="K706" s="21" cm="1">
        <f t="array" ref="K706:P706">VLOOKUP(A706,'Hospitalisation Details'!$A$1:K3048,{5,6,8,9,10,11},FALSE)</f>
        <v>21473</v>
      </c>
      <c r="L706" s="21" t="str">
        <v>64Years</v>
      </c>
      <c r="M706" s="22">
        <v>14313.85</v>
      </c>
      <c r="N706" s="20" t="str">
        <v>tier - 2</v>
      </c>
      <c r="O706" s="20" t="str">
        <v>tier - 3</v>
      </c>
      <c r="P706" s="20" t="str">
        <v>R1013</v>
      </c>
      <c r="Q706" s="20" t="str">
        <f>VLOOKUP(A706,'Customer Names'!$A$1:E3040,5,FALSE)</f>
        <v>Candace N</v>
      </c>
    </row>
    <row r="707" spans="1:17" x14ac:dyDescent="0.35">
      <c r="A707" s="20" t="s">
        <v>1664</v>
      </c>
      <c r="B707" s="20" cm="1">
        <f t="array" ref="B707:I707">VLOOKUP(A707,'Medical Examinations'!A706:J3041,{2,3,4,5,6,7,8,9},FALSE)</f>
        <v>37.85</v>
      </c>
      <c r="C707" s="20" t="str">
        <v>Obesity</v>
      </c>
      <c r="D707" s="20">
        <v>11.01</v>
      </c>
      <c r="E707" s="20" t="str">
        <v>Diabetes</v>
      </c>
      <c r="F707" s="20" t="str">
        <v>No</v>
      </c>
      <c r="G707" s="20" t="str">
        <v>No</v>
      </c>
      <c r="H707" s="20" t="str">
        <v>No</v>
      </c>
      <c r="I707" s="20">
        <v>0</v>
      </c>
      <c r="J707" s="20" t="s">
        <v>2379</v>
      </c>
      <c r="K707" s="21" cm="1">
        <f t="array" ref="K707:P707">VLOOKUP(A707,'Hospitalisation Details'!$A$1:K3049,{5,6,8,9,10,11},FALSE)</f>
        <v>25187</v>
      </c>
      <c r="L707" s="21" t="str">
        <v>54Years</v>
      </c>
      <c r="M707" s="22">
        <v>14285.9</v>
      </c>
      <c r="N707" s="20" t="str">
        <v>tier - 2</v>
      </c>
      <c r="O707" s="20" t="str">
        <v>tier - 3</v>
      </c>
      <c r="P707" s="20" t="str">
        <v>R1012</v>
      </c>
      <c r="Q707" s="20" t="str">
        <f>VLOOKUP(A707,'Customer Names'!$A$1:E3041,5,FALSE)</f>
        <v xml:space="preserve">Bruno F </v>
      </c>
    </row>
    <row r="708" spans="1:17" x14ac:dyDescent="0.35">
      <c r="A708" s="20" t="s">
        <v>1663</v>
      </c>
      <c r="B708" s="20" cm="1">
        <f t="array" ref="B708:I708">VLOOKUP(A708,'Medical Examinations'!A707:J3042,{2,3,4,5,6,7,8,9},FALSE)</f>
        <v>21.66</v>
      </c>
      <c r="C708" s="20" t="str">
        <v>Normal Weight</v>
      </c>
      <c r="D708" s="20">
        <v>4.37</v>
      </c>
      <c r="E708" s="20" t="str">
        <v>Normal</v>
      </c>
      <c r="F708" s="20" t="str">
        <v>No</v>
      </c>
      <c r="G708" s="20" t="str">
        <v>yes</v>
      </c>
      <c r="H708" s="20" t="str">
        <v>No</v>
      </c>
      <c r="I708" s="20">
        <v>1</v>
      </c>
      <c r="J708" s="20" t="s">
        <v>2381</v>
      </c>
      <c r="K708" s="21" cm="1">
        <f t="array" ref="K708:P708">VLOOKUP(A708,'Hospitalisation Details'!$A$1:K3050,{5,6,8,9,10,11},FALSE)</f>
        <v>38236</v>
      </c>
      <c r="L708" s="21" t="str">
        <v>18Years</v>
      </c>
      <c r="M708" s="22">
        <v>14283.46</v>
      </c>
      <c r="N708" s="20" t="str">
        <v>tier - 2</v>
      </c>
      <c r="O708" s="20" t="str">
        <v>tier - 2</v>
      </c>
      <c r="P708" s="20" t="str">
        <v>R1024</v>
      </c>
      <c r="Q708" s="20" t="str">
        <f>VLOOKUP(A708,'Customer Names'!$A$1:E3042,5,FALSE)</f>
        <v>Emily</v>
      </c>
    </row>
    <row r="709" spans="1:17" x14ac:dyDescent="0.35">
      <c r="A709" s="20" t="s">
        <v>1662</v>
      </c>
      <c r="B709" s="20" cm="1">
        <f t="array" ref="B709:I709">VLOOKUP(A709,'Medical Examinations'!A708:J3043,{2,3,4,5,6,7,8,9},FALSE)</f>
        <v>39.369999999999997</v>
      </c>
      <c r="C709" s="20" t="str">
        <v>Obesity</v>
      </c>
      <c r="D709" s="20">
        <v>5.91</v>
      </c>
      <c r="E709" s="20" t="str">
        <v>Prediabetes</v>
      </c>
      <c r="F709" s="20" t="str">
        <v>No</v>
      </c>
      <c r="G709" s="20" t="str">
        <v>No</v>
      </c>
      <c r="H709" s="20" t="str">
        <v>No</v>
      </c>
      <c r="I709" s="20">
        <v>2</v>
      </c>
      <c r="J709" s="20" t="s">
        <v>2379</v>
      </c>
      <c r="K709" s="21" cm="1">
        <f t="array" ref="K709:P709">VLOOKUP(A709,'Hospitalisation Details'!$A$1:K3051,{5,6,8,9,10,11},FALSE)</f>
        <v>26493</v>
      </c>
      <c r="L709" s="21" t="str">
        <v>50Years</v>
      </c>
      <c r="M709" s="22">
        <v>14258.33</v>
      </c>
      <c r="N709" s="20" t="str">
        <v>tier - 2</v>
      </c>
      <c r="O709" s="20" t="str">
        <v>tier - 2</v>
      </c>
      <c r="P709" s="20" t="str">
        <v>R1026</v>
      </c>
      <c r="Q709" s="20" t="str">
        <f>VLOOKUP(A709,'Customer Names'!$A$1:E3043,5,FALSE)</f>
        <v>Katie</v>
      </c>
    </row>
    <row r="710" spans="1:17" x14ac:dyDescent="0.35">
      <c r="A710" s="20" t="s">
        <v>1661</v>
      </c>
      <c r="B710" s="20" cm="1">
        <f t="array" ref="B710:I710">VLOOKUP(A710,'Medical Examinations'!A709:J3044,{2,3,4,5,6,7,8,9},FALSE)</f>
        <v>40.880000000000003</v>
      </c>
      <c r="C710" s="20" t="str">
        <v>Obesity</v>
      </c>
      <c r="D710" s="20">
        <v>7.65</v>
      </c>
      <c r="E710" s="20" t="str">
        <v>Diabetes</v>
      </c>
      <c r="F710" s="20" t="str">
        <v>No</v>
      </c>
      <c r="G710" s="20" t="str">
        <v>No</v>
      </c>
      <c r="H710" s="20" t="str">
        <v>No</v>
      </c>
      <c r="I710" s="20">
        <v>0</v>
      </c>
      <c r="J710" s="20" t="s">
        <v>2379</v>
      </c>
      <c r="K710" s="21" cm="1">
        <f t="array" ref="K710:P710">VLOOKUP(A710,'Hospitalisation Details'!$A$1:K3052,{5,6,8,9,10,11},FALSE)</f>
        <v>27389</v>
      </c>
      <c r="L710" s="21" t="str">
        <v>48Years</v>
      </c>
      <c r="M710" s="22">
        <v>14256.79</v>
      </c>
      <c r="N710" s="20" t="str">
        <v>tier - 2</v>
      </c>
      <c r="O710" s="20" t="str">
        <v>tier - 2</v>
      </c>
      <c r="P710" s="20" t="str">
        <v>R1026</v>
      </c>
      <c r="Q710" s="20" t="str">
        <f>VLOOKUP(A710,'Customer Names'!$A$1:E3044,5,FALSE)</f>
        <v>Sally</v>
      </c>
    </row>
    <row r="711" spans="1:17" x14ac:dyDescent="0.35">
      <c r="A711" s="20" t="s">
        <v>1660</v>
      </c>
      <c r="B711" s="20" cm="1">
        <f t="array" ref="B711:I711">VLOOKUP(A711,'Medical Examinations'!A710:J3045,{2,3,4,5,6,7,8,9},FALSE)</f>
        <v>26.22</v>
      </c>
      <c r="C711" s="20" t="str">
        <v>Overweight</v>
      </c>
      <c r="D711" s="20">
        <v>5.37</v>
      </c>
      <c r="E711" s="20" t="str">
        <v>Normal</v>
      </c>
      <c r="F711" s="20" t="str">
        <v>Yes</v>
      </c>
      <c r="G711" s="20" t="str">
        <v>No</v>
      </c>
      <c r="H711" s="20" t="str">
        <v>No</v>
      </c>
      <c r="I711" s="20">
        <v>2</v>
      </c>
      <c r="J711" s="20" t="s">
        <v>2379</v>
      </c>
      <c r="K711" s="21" cm="1">
        <f t="array" ref="K711:P711">VLOOKUP(A711,'Hospitalisation Details'!$A$1:K3053,{5,6,8,9,10,11},FALSE)</f>
        <v>21862</v>
      </c>
      <c r="L711" s="21" t="str">
        <v>63Years</v>
      </c>
      <c r="M711" s="22">
        <v>14256.19</v>
      </c>
      <c r="N711" s="20" t="str">
        <v>tier - 2</v>
      </c>
      <c r="O711" s="20" t="str">
        <v>tier - 3</v>
      </c>
      <c r="P711" s="20" t="str">
        <v>R1012</v>
      </c>
      <c r="Q711" s="20" t="str">
        <f>VLOOKUP(A711,'Customer Names'!$A$1:E3045,5,FALSE)</f>
        <v>Meaghan J</v>
      </c>
    </row>
    <row r="712" spans="1:17" x14ac:dyDescent="0.35">
      <c r="A712" s="20" t="s">
        <v>1659</v>
      </c>
      <c r="B712" s="20" cm="1">
        <f t="array" ref="B712:I712">VLOOKUP(A712,'Medical Examinations'!A711:J3046,{2,3,4,5,6,7,8,9},FALSE)</f>
        <v>25.08</v>
      </c>
      <c r="C712" s="20" t="str">
        <v>Overweight</v>
      </c>
      <c r="D712" s="20">
        <v>5.75</v>
      </c>
      <c r="E712" s="20" t="str">
        <v>Prediabetes</v>
      </c>
      <c r="F712" s="20" t="str">
        <v>Yes</v>
      </c>
      <c r="G712" s="20" t="str">
        <v>No</v>
      </c>
      <c r="H712" s="20" t="str">
        <v>No</v>
      </c>
      <c r="I712" s="20">
        <v>2</v>
      </c>
      <c r="J712" s="20" t="s">
        <v>2379</v>
      </c>
      <c r="K712" s="21" cm="1">
        <f t="array" ref="K712:P712">VLOOKUP(A712,'Hospitalisation Details'!$A$1:K3054,{5,6,8,9,10,11},FALSE)</f>
        <v>21833</v>
      </c>
      <c r="L712" s="21" t="str">
        <v>63Years</v>
      </c>
      <c r="M712" s="22">
        <v>14254.61</v>
      </c>
      <c r="N712" s="20" t="str">
        <v>tier - 2</v>
      </c>
      <c r="O712" s="20" t="str">
        <v>tier - 1</v>
      </c>
      <c r="P712" s="20" t="str">
        <v>R1012</v>
      </c>
      <c r="Q712" s="20" t="str">
        <f>VLOOKUP(A712,'Customer Names'!$A$1:E3046,5,FALSE)</f>
        <v>Rina</v>
      </c>
    </row>
    <row r="713" spans="1:17" x14ac:dyDescent="0.35">
      <c r="A713" s="20" t="s">
        <v>1658</v>
      </c>
      <c r="B713" s="20" cm="1">
        <f t="array" ref="B713:I713">VLOOKUP(A713,'Medical Examinations'!A712:J3047,{2,3,4,5,6,7,8,9},FALSE)</f>
        <v>39.1</v>
      </c>
      <c r="C713" s="20" t="str">
        <v>Obesity</v>
      </c>
      <c r="D713" s="20">
        <v>6.79</v>
      </c>
      <c r="E713" s="20" t="str">
        <v>Diabetes</v>
      </c>
      <c r="F713" s="20" t="str">
        <v>Yes</v>
      </c>
      <c r="G713" s="20" t="str">
        <v>No</v>
      </c>
      <c r="H713" s="20" t="str">
        <v>No</v>
      </c>
      <c r="I713" s="20">
        <v>2</v>
      </c>
      <c r="J713" s="20" t="s">
        <v>2379</v>
      </c>
      <c r="K713" s="21" cm="1">
        <f t="array" ref="K713:P713">VLOOKUP(A713,'Hospitalisation Details'!$A$1:K3055,{5,6,8,9,10,11},FALSE)</f>
        <v>22549</v>
      </c>
      <c r="L713" s="21" t="str">
        <v>61Years</v>
      </c>
      <c r="M713" s="22">
        <v>14235.07</v>
      </c>
      <c r="N713" s="20" t="str">
        <v>tier - 2</v>
      </c>
      <c r="O713" s="20" t="str">
        <v>tier - 1</v>
      </c>
      <c r="P713" s="20" t="str">
        <v>R1011</v>
      </c>
      <c r="Q713" s="20" t="str">
        <f>VLOOKUP(A713,'Customer Names'!$A$1:E3047,5,FALSE)</f>
        <v xml:space="preserve">Kristin P </v>
      </c>
    </row>
    <row r="714" spans="1:17" x14ac:dyDescent="0.35">
      <c r="A714" s="20" t="s">
        <v>1657</v>
      </c>
      <c r="B714" s="20" cm="1">
        <f t="array" ref="B714:I714">VLOOKUP(A714,'Medical Examinations'!A713:J3048,{2,3,4,5,6,7,8,9},FALSE)</f>
        <v>37.905000000000001</v>
      </c>
      <c r="C714" s="20" t="str">
        <v>Obesity</v>
      </c>
      <c r="D714" s="20">
        <v>7.03</v>
      </c>
      <c r="E714" s="20" t="str">
        <v>Diabetes</v>
      </c>
      <c r="F714" s="20" t="str">
        <v>No</v>
      </c>
      <c r="G714" s="20" t="str">
        <v>No</v>
      </c>
      <c r="H714" s="20" t="str">
        <v>No</v>
      </c>
      <c r="I714" s="20">
        <v>3</v>
      </c>
      <c r="J714" s="20" t="s">
        <v>2379</v>
      </c>
      <c r="K714" s="21" cm="1">
        <f t="array" ref="K714:P714">VLOOKUP(A714,'Hospitalisation Details'!$A$1:K3056,{5,6,8,9,10,11},FALSE)</f>
        <v>21449</v>
      </c>
      <c r="L714" s="21" t="str">
        <v>64Years</v>
      </c>
      <c r="M714" s="22">
        <v>14210.54</v>
      </c>
      <c r="N714" s="20" t="str">
        <v>tier - 2</v>
      </c>
      <c r="O714" s="20" t="str">
        <v>tier - 2</v>
      </c>
      <c r="P714" s="20" t="str">
        <v>R1012</v>
      </c>
      <c r="Q714" s="20" t="str">
        <f>VLOOKUP(A714,'Customer Names'!$A$1:E3048,5,FALSE)</f>
        <v>Albert</v>
      </c>
    </row>
    <row r="715" spans="1:17" x14ac:dyDescent="0.35">
      <c r="A715" s="20" t="s">
        <v>1656</v>
      </c>
      <c r="B715" s="20" cm="1">
        <f t="array" ref="B715:I715">VLOOKUP(A715,'Medical Examinations'!A714:J3049,{2,3,4,5,6,7,8,9},FALSE)</f>
        <v>43.35</v>
      </c>
      <c r="C715" s="20" t="str">
        <v>Obesity</v>
      </c>
      <c r="D715" s="20">
        <v>5.41</v>
      </c>
      <c r="E715" s="20" t="str">
        <v>Normal</v>
      </c>
      <c r="F715" s="20" t="str">
        <v>Yes</v>
      </c>
      <c r="G715" s="20" t="str">
        <v>No</v>
      </c>
      <c r="H715" s="20" t="str">
        <v>Yes</v>
      </c>
      <c r="I715" s="20">
        <v>1</v>
      </c>
      <c r="J715" s="20" t="s">
        <v>2379</v>
      </c>
      <c r="K715" s="21" cm="1">
        <f t="array" ref="K715:P715">VLOOKUP(A715,'Hospitalisation Details'!$A$1:K3057,{5,6,8,9,10,11},FALSE)</f>
        <v>30637</v>
      </c>
      <c r="L715" s="21" t="str">
        <v>39Years</v>
      </c>
      <c r="M715" s="22">
        <v>14209.4</v>
      </c>
      <c r="N715" s="20" t="str">
        <v>tier - 2</v>
      </c>
      <c r="O715" s="20" t="str">
        <v>tier - 1</v>
      </c>
      <c r="P715" s="20" t="str">
        <v>R1026</v>
      </c>
      <c r="Q715" s="20" t="str">
        <f>VLOOKUP(A715,'Customer Names'!$A$1:E3049,5,FALSE)</f>
        <v>Ashley</v>
      </c>
    </row>
    <row r="716" spans="1:17" x14ac:dyDescent="0.35">
      <c r="A716" s="20" t="s">
        <v>1655</v>
      </c>
      <c r="B716" s="20" cm="1">
        <f t="array" ref="B716:I716">VLOOKUP(A716,'Medical Examinations'!A715:J3050,{2,3,4,5,6,7,8,9},FALSE)</f>
        <v>36.15</v>
      </c>
      <c r="C716" s="20" t="str">
        <v>Obesity</v>
      </c>
      <c r="D716" s="20">
        <v>8.0500000000000007</v>
      </c>
      <c r="E716" s="20" t="str">
        <v>Diabetes</v>
      </c>
      <c r="F716" s="20" t="str">
        <v>No</v>
      </c>
      <c r="G716" s="20" t="str">
        <v>No</v>
      </c>
      <c r="H716" s="20" t="str">
        <v>No</v>
      </c>
      <c r="I716" s="20">
        <v>0</v>
      </c>
      <c r="J716" s="20" t="s">
        <v>2379</v>
      </c>
      <c r="K716" s="21" cm="1">
        <f t="array" ref="K716:P716">VLOOKUP(A716,'Hospitalisation Details'!$A$1:K3058,{5,6,8,9,10,11},FALSE)</f>
        <v>25197</v>
      </c>
      <c r="L716" s="21" t="str">
        <v>54Years</v>
      </c>
      <c r="M716" s="22">
        <v>14193.55</v>
      </c>
      <c r="N716" s="20" t="str">
        <v>tier - 2</v>
      </c>
      <c r="O716" s="20" t="str">
        <v>tier - 1</v>
      </c>
      <c r="P716" s="20" t="str">
        <v>R1026</v>
      </c>
      <c r="Q716" s="20" t="str">
        <f>VLOOKUP(A716,'Customer Names'!$A$1:E3050,5,FALSE)</f>
        <v>Shannon L</v>
      </c>
    </row>
    <row r="717" spans="1:17" x14ac:dyDescent="0.35">
      <c r="A717" s="20" t="s">
        <v>1654</v>
      </c>
      <c r="B717" s="20" cm="1">
        <f t="array" ref="B717:I717">VLOOKUP(A717,'Medical Examinations'!A716:J3051,{2,3,4,5,6,7,8,9},FALSE)</f>
        <v>44.98</v>
      </c>
      <c r="C717" s="20" t="str">
        <v>Obesity</v>
      </c>
      <c r="D717" s="20">
        <v>5.94</v>
      </c>
      <c r="E717" s="20" t="str">
        <v>Prediabetes</v>
      </c>
      <c r="F717" s="20" t="str">
        <v>No</v>
      </c>
      <c r="G717" s="20" t="str">
        <v>No</v>
      </c>
      <c r="H717" s="20" t="str">
        <v>No</v>
      </c>
      <c r="I717" s="20">
        <v>1</v>
      </c>
      <c r="J717" s="20" t="s">
        <v>2379</v>
      </c>
      <c r="K717" s="21" cm="1">
        <f t="array" ref="K717:P717">VLOOKUP(A717,'Hospitalisation Details'!$A$1:K3059,{5,6,8,9,10,11},FALSE)</f>
        <v>30870</v>
      </c>
      <c r="L717" s="21" t="str">
        <v>38Years</v>
      </c>
      <c r="M717" s="22">
        <v>14152.46</v>
      </c>
      <c r="N717" s="20" t="str">
        <v>tier - 2</v>
      </c>
      <c r="O717" s="20" t="str">
        <v>tier - 1</v>
      </c>
      <c r="P717" s="20" t="str">
        <v>R1012</v>
      </c>
      <c r="Q717" s="20" t="str">
        <f>VLOOKUP(A717,'Customer Names'!$A$1:E3051,5,FALSE)</f>
        <v>Amy B</v>
      </c>
    </row>
    <row r="718" spans="1:17" x14ac:dyDescent="0.35">
      <c r="A718" s="20" t="s">
        <v>1653</v>
      </c>
      <c r="B718" s="20" cm="1">
        <f t="array" ref="B718:I718">VLOOKUP(A718,'Medical Examinations'!A717:J3052,{2,3,4,5,6,7,8,9},FALSE)</f>
        <v>38.28</v>
      </c>
      <c r="C718" s="20" t="str">
        <v>Obesity</v>
      </c>
      <c r="D718" s="20">
        <v>5.51</v>
      </c>
      <c r="E718" s="20" t="str">
        <v>Normal</v>
      </c>
      <c r="F718" s="20" t="str">
        <v>No</v>
      </c>
      <c r="G718" s="20" t="str">
        <v>yes</v>
      </c>
      <c r="H718" s="20" t="str">
        <v>No</v>
      </c>
      <c r="I718" s="20">
        <v>1</v>
      </c>
      <c r="J718" s="20" t="s">
        <v>2379</v>
      </c>
      <c r="K718" s="21" cm="1">
        <f t="array" ref="K718:P718">VLOOKUP(A718,'Hospitalisation Details'!$A$1:K3060,{5,6,8,9,10,11},FALSE)</f>
        <v>38174</v>
      </c>
      <c r="L718" s="21" t="str">
        <v>18Years</v>
      </c>
      <c r="M718" s="22">
        <v>14133.04</v>
      </c>
      <c r="N718" s="20" t="str">
        <v>tier - 2</v>
      </c>
      <c r="O718" s="20" t="str">
        <v>tier - 3</v>
      </c>
      <c r="P718" s="20" t="str">
        <v>R1013</v>
      </c>
      <c r="Q718" s="20" t="str">
        <f>VLOOKUP(A718,'Customer Names'!$A$1:E3052,5,FALSE)</f>
        <v>A Danielle</v>
      </c>
    </row>
    <row r="719" spans="1:17" x14ac:dyDescent="0.35">
      <c r="A719" s="20" t="s">
        <v>1652</v>
      </c>
      <c r="B719" s="20" cm="1">
        <f t="array" ref="B719:I719">VLOOKUP(A719,'Medical Examinations'!A718:J3053,{2,3,4,5,6,7,8,9},FALSE)</f>
        <v>32.299999999999997</v>
      </c>
      <c r="C719" s="20" t="str">
        <v>Obesity</v>
      </c>
      <c r="D719" s="20">
        <v>6.55</v>
      </c>
      <c r="E719" s="20" t="str">
        <v>Diabetes</v>
      </c>
      <c r="F719" s="20" t="str">
        <v>Yes</v>
      </c>
      <c r="G719" s="20" t="str">
        <v>No</v>
      </c>
      <c r="H719" s="20" t="str">
        <v>No</v>
      </c>
      <c r="I719" s="20">
        <v>2</v>
      </c>
      <c r="J719" s="20" t="s">
        <v>2379</v>
      </c>
      <c r="K719" s="21" cm="1">
        <f t="array" ref="K719:P719">VLOOKUP(A719,'Hospitalisation Details'!$A$1:K3061,{5,6,8,9,10,11},FALSE)</f>
        <v>22446</v>
      </c>
      <c r="L719" s="21" t="str">
        <v>61Years</v>
      </c>
      <c r="M719" s="22">
        <v>14119.62</v>
      </c>
      <c r="N719" s="20" t="str">
        <v>tier - 2</v>
      </c>
      <c r="O719" s="20" t="str">
        <v>tier - 1</v>
      </c>
      <c r="P719" s="20" t="str">
        <v>R1012</v>
      </c>
      <c r="Q719" s="20" t="str">
        <f>VLOOKUP(A719,'Customer Names'!$A$1:E3053,5,FALSE)</f>
        <v>Conrad F</v>
      </c>
    </row>
    <row r="720" spans="1:17" x14ac:dyDescent="0.35">
      <c r="A720" s="20" t="s">
        <v>1651</v>
      </c>
      <c r="B720" s="20" cm="1">
        <f t="array" ref="B720:I720">VLOOKUP(A720,'Medical Examinations'!A719:J3054,{2,3,4,5,6,7,8,9},FALSE)</f>
        <v>39.51</v>
      </c>
      <c r="C720" s="20" t="str">
        <v>Obesity</v>
      </c>
      <c r="D720" s="20">
        <v>5.79</v>
      </c>
      <c r="E720" s="20" t="str">
        <v>Prediabetes</v>
      </c>
      <c r="F720" s="20" t="str">
        <v>Yes</v>
      </c>
      <c r="G720" s="20" t="str">
        <v>No</v>
      </c>
      <c r="H720" s="20" t="str">
        <v>No</v>
      </c>
      <c r="I720" s="20">
        <v>0</v>
      </c>
      <c r="J720" s="20" t="s">
        <v>2379</v>
      </c>
      <c r="K720" s="21" cm="1">
        <f t="array" ref="K720:P720">VLOOKUP(A720,'Hospitalisation Details'!$A$1:K3062,{5,6,8,9,10,11},FALSE)</f>
        <v>28029</v>
      </c>
      <c r="L720" s="21" t="str">
        <v>46Years</v>
      </c>
      <c r="M720" s="22">
        <v>14098.07</v>
      </c>
      <c r="N720" s="20" t="str">
        <v>tier - 2</v>
      </c>
      <c r="O720" s="20" t="str">
        <v>tier - 3</v>
      </c>
      <c r="P720" s="20" t="str">
        <v>R1023</v>
      </c>
      <c r="Q720" s="20" t="str">
        <f>VLOOKUP(A720,'Customer Names'!$A$1:E3054,5,FALSE)</f>
        <v>Josh</v>
      </c>
    </row>
    <row r="721" spans="1:17" x14ac:dyDescent="0.35">
      <c r="A721" s="20" t="s">
        <v>1650</v>
      </c>
      <c r="B721" s="20" cm="1">
        <f t="array" ref="B721:I721">VLOOKUP(A721,'Medical Examinations'!A720:J3055,{2,3,4,5,6,7,8,9},FALSE)</f>
        <v>50.46</v>
      </c>
      <c r="C721" s="20" t="str">
        <v>Obesity</v>
      </c>
      <c r="D721" s="20">
        <v>4.5599999999999996</v>
      </c>
      <c r="E721" s="20" t="str">
        <v>Normal</v>
      </c>
      <c r="F721" s="20" t="str">
        <v>No</v>
      </c>
      <c r="G721" s="20" t="str">
        <v>No</v>
      </c>
      <c r="H721" s="20" t="str">
        <v>No</v>
      </c>
      <c r="I721" s="20">
        <v>0</v>
      </c>
      <c r="J721" s="20" t="s">
        <v>2379</v>
      </c>
      <c r="K721" s="21" cm="1">
        <f t="array" ref="K721:P721">VLOOKUP(A721,'Hospitalisation Details'!$A$1:K3063,{5,6,8,9,10,11},FALSE)</f>
        <v>33493</v>
      </c>
      <c r="L721" s="21" t="str">
        <v>31Years</v>
      </c>
      <c r="M721" s="22">
        <v>14081.93</v>
      </c>
      <c r="N721" s="20" t="str">
        <v>tier - 2</v>
      </c>
      <c r="O721" s="20" t="str">
        <v>tier - 3</v>
      </c>
      <c r="P721" s="20" t="str">
        <v>R1012</v>
      </c>
      <c r="Q721" s="20" t="str">
        <f>VLOOKUP(A721,'Customer Names'!$A$1:E3055,5,FALSE)</f>
        <v>Maxime</v>
      </c>
    </row>
    <row r="722" spans="1:17" x14ac:dyDescent="0.35">
      <c r="A722" s="20" t="s">
        <v>1649</v>
      </c>
      <c r="B722" s="20" cm="1">
        <f t="array" ref="B722:I722">VLOOKUP(A722,'Medical Examinations'!A721:J3056,{2,3,4,5,6,7,8,9},FALSE)</f>
        <v>31.73</v>
      </c>
      <c r="C722" s="20" t="str">
        <v>Obesity</v>
      </c>
      <c r="D722" s="20">
        <v>7</v>
      </c>
      <c r="E722" s="20" t="str">
        <v>Diabetes</v>
      </c>
      <c r="F722" s="20" t="str">
        <v>No</v>
      </c>
      <c r="G722" s="20" t="str">
        <v>No</v>
      </c>
      <c r="H722" s="20" t="str">
        <v>No</v>
      </c>
      <c r="I722" s="20">
        <v>0</v>
      </c>
      <c r="J722" s="20" t="s">
        <v>2379</v>
      </c>
      <c r="K722" s="21" cm="1">
        <f t="array" ref="K722:P722">VLOOKUP(A722,'Hospitalisation Details'!$A$1:K3064,{5,6,8,9,10,11},FALSE)</f>
        <v>22228</v>
      </c>
      <c r="L722" s="21" t="str">
        <v>62Years</v>
      </c>
      <c r="M722" s="22">
        <v>14043.48</v>
      </c>
      <c r="N722" s="20" t="str">
        <v>tier - 2</v>
      </c>
      <c r="O722" s="20" t="str">
        <v>tier - 3</v>
      </c>
      <c r="P722" s="20" t="str">
        <v>R1024</v>
      </c>
      <c r="Q722" s="20" t="str">
        <f>VLOOKUP(A722,'Customer Names'!$A$1:E3056,5,FALSE)</f>
        <v>Natalie</v>
      </c>
    </row>
    <row r="723" spans="1:17" x14ac:dyDescent="0.35">
      <c r="A723" s="20" t="s">
        <v>1648</v>
      </c>
      <c r="B723" s="20" cm="1">
        <f t="array" ref="B723:I723">VLOOKUP(A723,'Medical Examinations'!A722:J3057,{2,3,4,5,6,7,8,9},FALSE)</f>
        <v>32.1</v>
      </c>
      <c r="C723" s="20" t="str">
        <v>Obesity</v>
      </c>
      <c r="D723" s="20">
        <v>6.57</v>
      </c>
      <c r="E723" s="20" t="str">
        <v>Diabetes</v>
      </c>
      <c r="F723" s="20" t="str">
        <v>Yes</v>
      </c>
      <c r="G723" s="20" t="str">
        <v>No</v>
      </c>
      <c r="H723" s="20" t="str">
        <v>Yes</v>
      </c>
      <c r="I723" s="20">
        <v>1</v>
      </c>
      <c r="J723" s="20" t="s">
        <v>2379</v>
      </c>
      <c r="K723" s="21" cm="1">
        <f t="array" ref="K723:P723">VLOOKUP(A723,'Hospitalisation Details'!$A$1:K3065,{5,6,8,9,10,11},FALSE)</f>
        <v>23200</v>
      </c>
      <c r="L723" s="21" t="str">
        <v>59Years</v>
      </c>
      <c r="M723" s="22">
        <v>14007.22</v>
      </c>
      <c r="N723" s="20" t="str">
        <v>tier - 2</v>
      </c>
      <c r="O723" s="20" t="str">
        <v>tier - 3</v>
      </c>
      <c r="P723" s="20" t="str">
        <v>R1011</v>
      </c>
      <c r="Q723" s="20" t="str">
        <f>VLOOKUP(A723,'Customer Names'!$A$1:E3057,5,FALSE)</f>
        <v>Melissa</v>
      </c>
    </row>
    <row r="724" spans="1:17" x14ac:dyDescent="0.35">
      <c r="A724" s="20" t="s">
        <v>1647</v>
      </c>
      <c r="B724" s="20" cm="1">
        <f t="array" ref="B724:I724">VLOOKUP(A724,'Medical Examinations'!A723:J3058,{2,3,4,5,6,7,8,9},FALSE)</f>
        <v>27.83</v>
      </c>
      <c r="C724" s="20" t="str">
        <v>Overweight</v>
      </c>
      <c r="D724" s="20">
        <v>11.61</v>
      </c>
      <c r="E724" s="20" t="str">
        <v>Diabetes</v>
      </c>
      <c r="F724" s="20" t="str">
        <v>Yes</v>
      </c>
      <c r="G724" s="20" t="str">
        <v>No</v>
      </c>
      <c r="H724" s="20" t="str">
        <v>Yes</v>
      </c>
      <c r="I724" s="20">
        <v>1</v>
      </c>
      <c r="J724" s="20" t="s">
        <v>2379</v>
      </c>
      <c r="K724" s="21" cm="1">
        <f t="array" ref="K724:P724">VLOOKUP(A724,'Hospitalisation Details'!$A$1:K3066,{5,6,8,9,10,11},FALSE)</f>
        <v>23198</v>
      </c>
      <c r="L724" s="21" t="str">
        <v>59Years</v>
      </c>
      <c r="M724" s="22">
        <v>14001.29</v>
      </c>
      <c r="N724" s="20" t="str">
        <v>tier - 2</v>
      </c>
      <c r="O724" s="20" t="str">
        <v>tier - 2</v>
      </c>
      <c r="P724" s="20" t="str">
        <v>R1013</v>
      </c>
      <c r="Q724" s="20" t="str">
        <f>VLOOKUP(A724,'Customer Names'!$A$1:E3058,5,FALSE)</f>
        <v xml:space="preserve">Laura P </v>
      </c>
    </row>
    <row r="725" spans="1:17" x14ac:dyDescent="0.35">
      <c r="A725" s="20" t="s">
        <v>1646</v>
      </c>
      <c r="B725" s="20" cm="1">
        <f t="array" ref="B725:I725">VLOOKUP(A725,'Medical Examinations'!A724:J3059,{2,3,4,5,6,7,8,9},FALSE)</f>
        <v>27.72</v>
      </c>
      <c r="C725" s="20" t="str">
        <v>Overweight</v>
      </c>
      <c r="D725" s="20">
        <v>8.16</v>
      </c>
      <c r="E725" s="20" t="str">
        <v>Diabetes</v>
      </c>
      <c r="F725" s="20" t="str">
        <v>Yes</v>
      </c>
      <c r="G725" s="20" t="str">
        <v>No</v>
      </c>
      <c r="H725" s="20" t="str">
        <v>Yes</v>
      </c>
      <c r="I725" s="20">
        <v>1</v>
      </c>
      <c r="J725" s="20" t="s">
        <v>2379</v>
      </c>
      <c r="K725" s="21" cm="1">
        <f t="array" ref="K725:P725">VLOOKUP(A725,'Hospitalisation Details'!$A$1:K3067,{5,6,8,9,10,11},FALSE)</f>
        <v>23368</v>
      </c>
      <c r="L725" s="21" t="str">
        <v>59Years</v>
      </c>
      <c r="M725" s="22">
        <v>14001.13</v>
      </c>
      <c r="N725" s="20" t="str">
        <v>tier - 2</v>
      </c>
      <c r="O725" s="20" t="str">
        <v>tier - 1</v>
      </c>
      <c r="P725" s="20" t="str">
        <v>R1013</v>
      </c>
      <c r="Q725" s="20" t="str">
        <f>VLOOKUP(A725,'Customer Names'!$A$1:E3059,5,FALSE)</f>
        <v>Lisa</v>
      </c>
    </row>
    <row r="726" spans="1:17" x14ac:dyDescent="0.35">
      <c r="A726" s="20" t="s">
        <v>1645</v>
      </c>
      <c r="B726" s="20" cm="1">
        <f t="array" ref="B726:I726">VLOOKUP(A726,'Medical Examinations'!A725:J3060,{2,3,4,5,6,7,8,9},FALSE)</f>
        <v>36.765000000000001</v>
      </c>
      <c r="C726" s="20" t="str">
        <v>Obesity</v>
      </c>
      <c r="D726" s="20">
        <v>4.4800000000000004</v>
      </c>
      <c r="E726" s="20" t="str">
        <v>Normal</v>
      </c>
      <c r="F726" s="20" t="str">
        <v>Yes</v>
      </c>
      <c r="G726" s="20" t="str">
        <v>No</v>
      </c>
      <c r="H726" s="20" t="str">
        <v>No</v>
      </c>
      <c r="I726" s="20">
        <v>2</v>
      </c>
      <c r="J726" s="20" t="s">
        <v>2379</v>
      </c>
      <c r="K726" s="21" cm="1">
        <f t="array" ref="K726:P726">VLOOKUP(A726,'Hospitalisation Details'!$A$1:K3068,{5,6,8,9,10,11},FALSE)</f>
        <v>21799</v>
      </c>
      <c r="L726" s="21" t="str">
        <v>63Years</v>
      </c>
      <c r="M726" s="22">
        <v>13981.85</v>
      </c>
      <c r="N726" s="20" t="str">
        <v>tier - 2</v>
      </c>
      <c r="O726" s="20" t="str">
        <v>tier - 1</v>
      </c>
      <c r="P726" s="20" t="str">
        <v>R1016</v>
      </c>
      <c r="Q726" s="20" t="str">
        <f>VLOOKUP(A726,'Customer Names'!$A$1:E3060,5,FALSE)</f>
        <v xml:space="preserve">William D  Jr </v>
      </c>
    </row>
    <row r="727" spans="1:17" x14ac:dyDescent="0.35">
      <c r="A727" s="20" t="s">
        <v>1644</v>
      </c>
      <c r="B727" s="20" cm="1">
        <f t="array" ref="B727:I727">VLOOKUP(A727,'Medical Examinations'!A726:J3061,{2,3,4,5,6,7,8,9},FALSE)</f>
        <v>48.36</v>
      </c>
      <c r="C727" s="20" t="str">
        <v>Obesity</v>
      </c>
      <c r="D727" s="20">
        <v>4.08</v>
      </c>
      <c r="E727" s="20" t="str">
        <v>Normal</v>
      </c>
      <c r="F727" s="20" t="str">
        <v>No</v>
      </c>
      <c r="G727" s="20" t="str">
        <v>No</v>
      </c>
      <c r="H727" s="20" t="str">
        <v>No</v>
      </c>
      <c r="I727" s="20">
        <v>0</v>
      </c>
      <c r="J727" s="20" t="s">
        <v>2379</v>
      </c>
      <c r="K727" s="21" cm="1">
        <f t="array" ref="K727:P727">VLOOKUP(A727,'Hospitalisation Details'!$A$1:K3069,{5,6,8,9,10,11},FALSE)</f>
        <v>33067</v>
      </c>
      <c r="L727" s="21" t="str">
        <v>32Years</v>
      </c>
      <c r="M727" s="22">
        <v>13979.45</v>
      </c>
      <c r="N727" s="20" t="str">
        <v>tier - 2</v>
      </c>
      <c r="O727" s="20" t="str">
        <v>tier - 1</v>
      </c>
      <c r="P727" s="20" t="str">
        <v>R1023</v>
      </c>
      <c r="Q727" s="20" t="str">
        <f>VLOOKUP(A727,'Customer Names'!$A$1:E3061,5,FALSE)</f>
        <v>James</v>
      </c>
    </row>
    <row r="728" spans="1:17" x14ac:dyDescent="0.35">
      <c r="A728" s="20" t="s">
        <v>1643</v>
      </c>
      <c r="B728" s="20" cm="1">
        <f t="array" ref="B728:I728">VLOOKUP(A728,'Medical Examinations'!A727:J3062,{2,3,4,5,6,7,8,9},FALSE)</f>
        <v>31.445</v>
      </c>
      <c r="C728" s="20" t="str">
        <v>Obesity</v>
      </c>
      <c r="D728" s="20">
        <v>4.4000000000000004</v>
      </c>
      <c r="E728" s="20" t="str">
        <v>Normal</v>
      </c>
      <c r="F728" s="20" t="str">
        <v>Yes</v>
      </c>
      <c r="G728" s="20" t="str">
        <v>No</v>
      </c>
      <c r="H728" s="20" t="str">
        <v>No</v>
      </c>
      <c r="I728" s="20">
        <v>2</v>
      </c>
      <c r="J728" s="20" t="s">
        <v>2379</v>
      </c>
      <c r="K728" s="21" cm="1">
        <f t="array" ref="K728:P728">VLOOKUP(A728,'Hospitalisation Details'!$A$1:K3070,{5,6,8,9,10,11},FALSE)</f>
        <v>21791</v>
      </c>
      <c r="L728" s="21" t="str">
        <v>63Years</v>
      </c>
      <c r="M728" s="22">
        <v>13974.46</v>
      </c>
      <c r="N728" s="20" t="str">
        <v>tier - 2</v>
      </c>
      <c r="O728" s="20" t="str">
        <v>tier - 2</v>
      </c>
      <c r="P728" s="20" t="str">
        <v>R1019</v>
      </c>
      <c r="Q728" s="20" t="str">
        <f>VLOOKUP(A728,'Customer Names'!$A$1:E3062,5,FALSE)</f>
        <v>John</v>
      </c>
    </row>
    <row r="729" spans="1:17" x14ac:dyDescent="0.35">
      <c r="A729" s="20" t="s">
        <v>1642</v>
      </c>
      <c r="B729" s="20" cm="1">
        <f t="array" ref="B729:I729">VLOOKUP(A729,'Medical Examinations'!A728:J3063,{2,3,4,5,6,7,8,9},FALSE)</f>
        <v>27.55</v>
      </c>
      <c r="C729" s="20" t="str">
        <v>Overweight</v>
      </c>
      <c r="D729" s="20">
        <v>9.02</v>
      </c>
      <c r="E729" s="20" t="str">
        <v>Diabetes</v>
      </c>
      <c r="F729" s="20" t="str">
        <v>No</v>
      </c>
      <c r="G729" s="20" t="str">
        <v>No</v>
      </c>
      <c r="H729" s="20" t="str">
        <v>No</v>
      </c>
      <c r="I729" s="20">
        <v>0</v>
      </c>
      <c r="J729" s="20" t="s">
        <v>2379</v>
      </c>
      <c r="K729" s="21" cm="1">
        <f t="array" ref="K729:P729">VLOOKUP(A729,'Hospitalisation Details'!$A$1:K3071,{5,6,8,9,10,11},FALSE)</f>
        <v>22085</v>
      </c>
      <c r="L729" s="21" t="str">
        <v>62Years</v>
      </c>
      <c r="M729" s="22">
        <v>13937.67</v>
      </c>
      <c r="N729" s="20" t="str">
        <v>tier - 2</v>
      </c>
      <c r="O729" s="20" t="str">
        <v>tier - 1</v>
      </c>
      <c r="P729" s="20" t="str">
        <v>R1012</v>
      </c>
      <c r="Q729" s="20" t="str">
        <f>VLOOKUP(A729,'Customer Names'!$A$1:E3063,5,FALSE)</f>
        <v>Adam S</v>
      </c>
    </row>
    <row r="730" spans="1:17" x14ac:dyDescent="0.35">
      <c r="A730" s="20" t="s">
        <v>1641</v>
      </c>
      <c r="B730" s="20" cm="1">
        <f t="array" ref="B730:I730">VLOOKUP(A730,'Medical Examinations'!A729:J3064,{2,3,4,5,6,7,8,9},FALSE)</f>
        <v>33.11</v>
      </c>
      <c r="C730" s="20" t="str">
        <v>Obesity</v>
      </c>
      <c r="D730" s="20">
        <v>8.06</v>
      </c>
      <c r="E730" s="20" t="str">
        <v>Diabetes</v>
      </c>
      <c r="F730" s="20" t="str">
        <v>No</v>
      </c>
      <c r="G730" s="20" t="str">
        <v>No</v>
      </c>
      <c r="H730" s="20" t="str">
        <v>No</v>
      </c>
      <c r="I730" s="20">
        <v>0</v>
      </c>
      <c r="J730" s="20" t="s">
        <v>2379</v>
      </c>
      <c r="K730" s="21" cm="1">
        <f t="array" ref="K730:P730">VLOOKUP(A730,'Hospitalisation Details'!$A$1:K3072,{5,6,8,9,10,11},FALSE)</f>
        <v>22854</v>
      </c>
      <c r="L730" s="21" t="str">
        <v>60Years</v>
      </c>
      <c r="M730" s="22">
        <v>13919.82</v>
      </c>
      <c r="N730" s="20" t="str">
        <v>tier - 2</v>
      </c>
      <c r="O730" s="20" t="str">
        <v>tier - 2</v>
      </c>
      <c r="P730" s="20" t="str">
        <v>R1013</v>
      </c>
      <c r="Q730" s="20" t="str">
        <f>VLOOKUP(A730,'Customer Names'!$A$1:E3064,5,FALSE)</f>
        <v>Armando</v>
      </c>
    </row>
    <row r="731" spans="1:17" x14ac:dyDescent="0.35">
      <c r="A731" s="20" t="s">
        <v>1640</v>
      </c>
      <c r="B731" s="20" cm="1">
        <f t="array" ref="B731:I731">VLOOKUP(A731,'Medical Examinations'!A730:J3065,{2,3,4,5,6,7,8,9},FALSE)</f>
        <v>36.85</v>
      </c>
      <c r="C731" s="20" t="str">
        <v>Obesity</v>
      </c>
      <c r="D731" s="20">
        <v>6.21</v>
      </c>
      <c r="E731" s="20" t="str">
        <v>Prediabetes</v>
      </c>
      <c r="F731" s="20" t="str">
        <v>Yes</v>
      </c>
      <c r="G731" s="20" t="str">
        <v>No</v>
      </c>
      <c r="H731" s="20" t="str">
        <v>No</v>
      </c>
      <c r="I731" s="20">
        <v>2</v>
      </c>
      <c r="J731" s="20" t="s">
        <v>2379</v>
      </c>
      <c r="K731" s="21" cm="1">
        <f t="array" ref="K731:P731">VLOOKUP(A731,'Hospitalisation Details'!$A$1:K3073,{5,6,8,9,10,11},FALSE)</f>
        <v>21738</v>
      </c>
      <c r="L731" s="21" t="str">
        <v>63Years</v>
      </c>
      <c r="M731" s="22">
        <v>13887.97</v>
      </c>
      <c r="N731" s="20" t="str">
        <v>tier - 2</v>
      </c>
      <c r="O731" s="20" t="str">
        <v>tier - 2</v>
      </c>
      <c r="P731" s="20" t="str">
        <v>R1013</v>
      </c>
      <c r="Q731" s="20" t="str">
        <f>VLOOKUP(A731,'Customer Names'!$A$1:E3065,5,FALSE)</f>
        <v>Dana</v>
      </c>
    </row>
    <row r="732" spans="1:17" x14ac:dyDescent="0.35">
      <c r="A732" s="20" t="s">
        <v>1639</v>
      </c>
      <c r="B732" s="20" cm="1">
        <f t="array" ref="B732:I732">VLOOKUP(A732,'Medical Examinations'!A731:J3066,{2,3,4,5,6,7,8,9},FALSE)</f>
        <v>36.299999999999997</v>
      </c>
      <c r="C732" s="20" t="str">
        <v>Obesity</v>
      </c>
      <c r="D732" s="20">
        <v>5.79</v>
      </c>
      <c r="E732" s="20" t="str">
        <v>Prediabetes</v>
      </c>
      <c r="F732" s="20" t="str">
        <v>Yes</v>
      </c>
      <c r="G732" s="20" t="str">
        <v>No</v>
      </c>
      <c r="H732" s="20" t="str">
        <v>No</v>
      </c>
      <c r="I732" s="20">
        <v>2</v>
      </c>
      <c r="J732" s="20" t="s">
        <v>2379</v>
      </c>
      <c r="K732" s="21" cm="1">
        <f t="array" ref="K732:P732">VLOOKUP(A732,'Hospitalisation Details'!$A$1:K3074,{5,6,8,9,10,11},FALSE)</f>
        <v>21913</v>
      </c>
      <c r="L732" s="21" t="str">
        <v>63Years</v>
      </c>
      <c r="M732" s="22">
        <v>13887.2</v>
      </c>
      <c r="N732" s="20" t="str">
        <v>tier - 2</v>
      </c>
      <c r="O732" s="20" t="str">
        <v>tier - 3</v>
      </c>
      <c r="P732" s="20" t="str">
        <v>R1013</v>
      </c>
      <c r="Q732" s="20" t="str">
        <f>VLOOKUP(A732,'Customer Names'!$A$1:E3066,5,FALSE)</f>
        <v>Jennifer L</v>
      </c>
    </row>
    <row r="733" spans="1:17" x14ac:dyDescent="0.35">
      <c r="A733" s="20" t="s">
        <v>1638</v>
      </c>
      <c r="B733" s="20" cm="1">
        <f t="array" ref="B733:I733">VLOOKUP(A733,'Medical Examinations'!A732:J3067,{2,3,4,5,6,7,8,9},FALSE)</f>
        <v>45.34</v>
      </c>
      <c r="C733" s="20" t="str">
        <v>Obesity</v>
      </c>
      <c r="D733" s="20">
        <v>5.69</v>
      </c>
      <c r="E733" s="20" t="str">
        <v>Normal</v>
      </c>
      <c r="F733" s="20" t="str">
        <v>Yes</v>
      </c>
      <c r="G733" s="20" t="str">
        <v>No</v>
      </c>
      <c r="H733" s="20" t="str">
        <v>No</v>
      </c>
      <c r="I733" s="20">
        <v>0</v>
      </c>
      <c r="J733" s="20" t="s">
        <v>2379</v>
      </c>
      <c r="K733" s="21" cm="1">
        <f t="array" ref="K733:P733">VLOOKUP(A733,'Hospitalisation Details'!$A$1:K3075,{5,6,8,9,10,11},FALSE)</f>
        <v>31315</v>
      </c>
      <c r="L733" s="21" t="str">
        <v>37Years</v>
      </c>
      <c r="M733" s="22">
        <v>13886.4</v>
      </c>
      <c r="N733" s="20" t="str">
        <v>tier - 2</v>
      </c>
      <c r="O733" s="20" t="str">
        <v>tier - 2</v>
      </c>
      <c r="P733" s="20" t="str">
        <v>R1012</v>
      </c>
      <c r="Q733" s="20" t="str">
        <f>VLOOKUP(A733,'Customer Names'!$A$1:E3067,5,FALSE)</f>
        <v>Benjamin</v>
      </c>
    </row>
    <row r="734" spans="1:17" x14ac:dyDescent="0.35">
      <c r="A734" s="20" t="s">
        <v>1637</v>
      </c>
      <c r="B734" s="20" cm="1">
        <f t="array" ref="B734:I734">VLOOKUP(A734,'Medical Examinations'!A733:J3068,{2,3,4,5,6,7,8,9},FALSE)</f>
        <v>31.8</v>
      </c>
      <c r="C734" s="20" t="str">
        <v>Obesity</v>
      </c>
      <c r="D734" s="20">
        <v>5.36</v>
      </c>
      <c r="E734" s="20" t="str">
        <v>Normal</v>
      </c>
      <c r="F734" s="20" t="str">
        <v>Yes</v>
      </c>
      <c r="G734" s="20" t="str">
        <v>No</v>
      </c>
      <c r="H734" s="20" t="str">
        <v>No</v>
      </c>
      <c r="I734" s="20">
        <v>2</v>
      </c>
      <c r="J734" s="20" t="s">
        <v>2379</v>
      </c>
      <c r="K734" s="21" cm="1">
        <f t="array" ref="K734:P734">VLOOKUP(A734,'Hospitalisation Details'!$A$1:K3076,{5,6,8,9,10,11},FALSE)</f>
        <v>21828</v>
      </c>
      <c r="L734" s="21" t="str">
        <v>63Years</v>
      </c>
      <c r="M734" s="22">
        <v>13880.95</v>
      </c>
      <c r="N734" s="20" t="str">
        <v>tier - 2</v>
      </c>
      <c r="O734" s="20" t="str">
        <v>tier - 2</v>
      </c>
      <c r="P734" s="20" t="str">
        <v>R1011</v>
      </c>
      <c r="Q734" s="20" t="str">
        <f>VLOOKUP(A734,'Customer Names'!$A$1:E3068,5,FALSE)</f>
        <v>Tanya</v>
      </c>
    </row>
    <row r="735" spans="1:17" x14ac:dyDescent="0.35">
      <c r="A735" s="20" t="s">
        <v>1636</v>
      </c>
      <c r="B735" s="20" cm="1">
        <f t="array" ref="B735:I735">VLOOKUP(A735,'Medical Examinations'!A734:J3069,{2,3,4,5,6,7,8,9},FALSE)</f>
        <v>41.02</v>
      </c>
      <c r="C735" s="20" t="str">
        <v>Obesity</v>
      </c>
      <c r="D735" s="20">
        <v>11.37</v>
      </c>
      <c r="E735" s="20" t="str">
        <v>Diabetes</v>
      </c>
      <c r="F735" s="20" t="str">
        <v>No</v>
      </c>
      <c r="G735" s="20" t="str">
        <v>No</v>
      </c>
      <c r="H735" s="20" t="str">
        <v>No</v>
      </c>
      <c r="I735" s="20">
        <v>0</v>
      </c>
      <c r="J735" s="20" t="s">
        <v>2379</v>
      </c>
      <c r="K735" s="21" cm="1">
        <f t="array" ref="K735:P735">VLOOKUP(A735,'Hospitalisation Details'!$A$1:K3077,{5,6,8,9,10,11},FALSE)</f>
        <v>28843</v>
      </c>
      <c r="L735" s="21" t="str">
        <v>44Years</v>
      </c>
      <c r="M735" s="22">
        <v>13874.89</v>
      </c>
      <c r="N735" s="20" t="str">
        <v>tier - 2</v>
      </c>
      <c r="O735" s="20" t="str">
        <v>tier - 1</v>
      </c>
      <c r="P735" s="20" t="str">
        <v>R1012</v>
      </c>
      <c r="Q735" s="20" t="str">
        <f>VLOOKUP(A735,'Customer Names'!$A$1:E3069,5,FALSE)</f>
        <v>Tracy</v>
      </c>
    </row>
    <row r="736" spans="1:17" x14ac:dyDescent="0.35">
      <c r="A736" s="20" t="s">
        <v>1635</v>
      </c>
      <c r="B736" s="20" cm="1">
        <f t="array" ref="B736:I736">VLOOKUP(A736,'Medical Examinations'!A735:J3070,{2,3,4,5,6,7,8,9},FALSE)</f>
        <v>32.68</v>
      </c>
      <c r="C736" s="20" t="str">
        <v>Obesity</v>
      </c>
      <c r="D736" s="20">
        <v>11.87</v>
      </c>
      <c r="E736" s="20" t="str">
        <v>Diabetes</v>
      </c>
      <c r="F736" s="20" t="str">
        <v>No</v>
      </c>
      <c r="G736" s="20" t="str">
        <v>No</v>
      </c>
      <c r="H736" s="20" t="str">
        <v>No</v>
      </c>
      <c r="I736" s="20">
        <v>0</v>
      </c>
      <c r="J736" s="20" t="s">
        <v>2379</v>
      </c>
      <c r="K736" s="21" cm="1">
        <f t="array" ref="K736:P736">VLOOKUP(A736,'Hospitalisation Details'!$A$1:K3078,{5,6,8,9,10,11},FALSE)</f>
        <v>22118</v>
      </c>
      <c r="L736" s="21" t="str">
        <v>62Years</v>
      </c>
      <c r="M736" s="22">
        <v>13844.8</v>
      </c>
      <c r="N736" s="20" t="str">
        <v>tier - 2</v>
      </c>
      <c r="O736" s="20" t="str">
        <v>tier - 2</v>
      </c>
      <c r="P736" s="20" t="str">
        <v>R1012</v>
      </c>
      <c r="Q736" s="20" t="str">
        <f>VLOOKUP(A736,'Customer Names'!$A$1:E3070,5,FALSE)</f>
        <v>Emily S</v>
      </c>
    </row>
    <row r="737" spans="1:17" x14ac:dyDescent="0.35">
      <c r="A737" s="20" t="s">
        <v>1634</v>
      </c>
      <c r="B737" s="20" cm="1">
        <f t="array" ref="B737:I737">VLOOKUP(A737,'Medical Examinations'!A736:J3071,{2,3,4,5,6,7,8,9},FALSE)</f>
        <v>21.7</v>
      </c>
      <c r="C737" s="20" t="str">
        <v>Normal Weight</v>
      </c>
      <c r="D737" s="20">
        <v>4.9000000000000004</v>
      </c>
      <c r="E737" s="20" t="str">
        <v>Normal</v>
      </c>
      <c r="F737" s="20" t="str">
        <v>No</v>
      </c>
      <c r="G737" s="20" t="str">
        <v>No</v>
      </c>
      <c r="H737" s="20" t="str">
        <v>Yes</v>
      </c>
      <c r="I737" s="20">
        <v>1</v>
      </c>
      <c r="J737" s="20" t="s">
        <v>2381</v>
      </c>
      <c r="K737" s="21" cm="1">
        <f t="array" ref="K737:P737">VLOOKUP(A737,'Hospitalisation Details'!$A$1:K3079,{5,6,8,9,10,11},FALSE)</f>
        <v>37779</v>
      </c>
      <c r="L737" s="21" t="str">
        <v>20Years</v>
      </c>
      <c r="M737" s="22">
        <v>13844.51</v>
      </c>
      <c r="N737" s="20" t="str">
        <v>tier - 2</v>
      </c>
      <c r="O737" s="20" t="str">
        <v>tier - 1</v>
      </c>
      <c r="P737" s="20" t="str">
        <v>R1011</v>
      </c>
      <c r="Q737" s="20" t="str">
        <f>VLOOKUP(A737,'Customer Names'!$A$1:E3071,5,FALSE)</f>
        <v>Kelly R</v>
      </c>
    </row>
    <row r="738" spans="1:17" x14ac:dyDescent="0.35">
      <c r="A738" s="20" t="s">
        <v>1633</v>
      </c>
      <c r="B738" s="20" cm="1">
        <f t="array" ref="B738:I738">VLOOKUP(A738,'Medical Examinations'!A737:J3072,{2,3,4,5,6,7,8,9},FALSE)</f>
        <v>40.479999999999997</v>
      </c>
      <c r="C738" s="20" t="str">
        <v>Obesity</v>
      </c>
      <c r="D738" s="20">
        <v>6.7</v>
      </c>
      <c r="E738" s="20" t="str">
        <v>Diabetes</v>
      </c>
      <c r="F738" s="20" t="str">
        <v>No</v>
      </c>
      <c r="G738" s="20" t="str">
        <v>No</v>
      </c>
      <c r="H738" s="20" t="str">
        <v>No</v>
      </c>
      <c r="I738" s="20">
        <v>3</v>
      </c>
      <c r="J738" s="20" t="s">
        <v>2379</v>
      </c>
      <c r="K738" s="21" cm="1">
        <f t="array" ref="K738:P738">VLOOKUP(A738,'Hospitalisation Details'!$A$1:K3080,{5,6,8,9,10,11},FALSE)</f>
        <v>21529</v>
      </c>
      <c r="L738" s="21" t="str">
        <v>64Years</v>
      </c>
      <c r="M738" s="22">
        <v>13831.12</v>
      </c>
      <c r="N738" s="20" t="str">
        <v>tier - 3</v>
      </c>
      <c r="O738" s="20" t="str">
        <v>tier - 1</v>
      </c>
      <c r="P738" s="20" t="str">
        <v>R1013</v>
      </c>
      <c r="Q738" s="20" t="str">
        <f>VLOOKUP(A738,'Customer Names'!$A$1:E3072,5,FALSE)</f>
        <v>Kyle</v>
      </c>
    </row>
    <row r="739" spans="1:17" x14ac:dyDescent="0.35">
      <c r="A739" s="20" t="s">
        <v>1632</v>
      </c>
      <c r="B739" s="20" cm="1">
        <f t="array" ref="B739:I739">VLOOKUP(A739,'Medical Examinations'!A738:J3073,{2,3,4,5,6,7,8,9},FALSE)</f>
        <v>34.5</v>
      </c>
      <c r="C739" s="20" t="str">
        <v>Obesity</v>
      </c>
      <c r="D739" s="20">
        <v>10.3</v>
      </c>
      <c r="E739" s="20" t="str">
        <v>Diabetes</v>
      </c>
      <c r="F739" s="20" t="str">
        <v>No</v>
      </c>
      <c r="G739" s="20" t="str">
        <v>No</v>
      </c>
      <c r="H739" s="20" t="str">
        <v>No</v>
      </c>
      <c r="I739" s="20">
        <v>3</v>
      </c>
      <c r="J739" s="20" t="s">
        <v>2379</v>
      </c>
      <c r="K739" s="21" cm="1">
        <f t="array" ref="K739:P739">VLOOKUP(A739,'Hospitalisation Details'!$A$1:K3081,{5,6,8,9,10,11},FALSE)</f>
        <v>21514</v>
      </c>
      <c r="L739" s="21" t="str">
        <v>64Years</v>
      </c>
      <c r="M739" s="22">
        <v>13822.8</v>
      </c>
      <c r="N739" s="20" t="str">
        <v>tier - 3</v>
      </c>
      <c r="O739" s="20" t="str">
        <v>tier - 3</v>
      </c>
      <c r="P739" s="20" t="str">
        <v>R1011</v>
      </c>
      <c r="Q739" s="20" t="str">
        <f>VLOOKUP(A739,'Customer Names'!$A$1:E3073,5,FALSE)</f>
        <v xml:space="preserve">Bruce A Jr </v>
      </c>
    </row>
    <row r="740" spans="1:17" x14ac:dyDescent="0.35">
      <c r="A740" s="20" t="s">
        <v>1631</v>
      </c>
      <c r="B740" s="20" cm="1">
        <f t="array" ref="B740:I740">VLOOKUP(A740,'Medical Examinations'!A739:J3074,{2,3,4,5,6,7,8,9},FALSE)</f>
        <v>45.9</v>
      </c>
      <c r="C740" s="20" t="str">
        <v>Obesity</v>
      </c>
      <c r="D740" s="20">
        <v>11.14</v>
      </c>
      <c r="E740" s="20" t="str">
        <v>Diabetes</v>
      </c>
      <c r="F740" s="20" t="str">
        <v>Yes</v>
      </c>
      <c r="G740" s="20" t="str">
        <v>No</v>
      </c>
      <c r="H740" s="20" t="str">
        <v>No</v>
      </c>
      <c r="I740" s="20">
        <v>1</v>
      </c>
      <c r="J740" s="20" t="s">
        <v>2379</v>
      </c>
      <c r="K740" s="21" cm="1">
        <f t="array" ref="K740:P740">VLOOKUP(A740,'Hospitalisation Details'!$A$1:K3082,{5,6,8,9,10,11},FALSE)</f>
        <v>31754</v>
      </c>
      <c r="L740" s="21" t="str">
        <v>36Years</v>
      </c>
      <c r="M740" s="22">
        <v>13819.49</v>
      </c>
      <c r="N740" s="20" t="str">
        <v>tier - 3</v>
      </c>
      <c r="O740" s="20" t="str">
        <v>tier - 2</v>
      </c>
      <c r="P740" s="20" t="str">
        <v>R1012</v>
      </c>
      <c r="Q740" s="20" t="str">
        <f>VLOOKUP(A740,'Customer Names'!$A$1:E3074,5,FALSE)</f>
        <v>Cary J</v>
      </c>
    </row>
    <row r="741" spans="1:17" x14ac:dyDescent="0.35">
      <c r="A741" s="20" t="s">
        <v>1630</v>
      </c>
      <c r="B741" s="20" cm="1">
        <f t="array" ref="B741:I741">VLOOKUP(A741,'Medical Examinations'!A740:J3075,{2,3,4,5,6,7,8,9},FALSE)</f>
        <v>33.479999999999997</v>
      </c>
      <c r="C741" s="20" t="str">
        <v>Obesity</v>
      </c>
      <c r="D741" s="20">
        <v>4.74</v>
      </c>
      <c r="E741" s="20" t="str">
        <v>Normal</v>
      </c>
      <c r="F741" s="20" t="str">
        <v>Yes</v>
      </c>
      <c r="G741" s="20" t="str">
        <v>No</v>
      </c>
      <c r="H741" s="20" t="str">
        <v>No</v>
      </c>
      <c r="I741" s="20">
        <v>2</v>
      </c>
      <c r="J741" s="20" t="s">
        <v>2379</v>
      </c>
      <c r="K741" s="21" cm="1">
        <f t="array" ref="K741:P741">VLOOKUP(A741,'Hospitalisation Details'!$A$1:K3083,{5,6,8,9,10,11},FALSE)</f>
        <v>24421</v>
      </c>
      <c r="L741" s="21" t="str">
        <v>56Years</v>
      </c>
      <c r="M741" s="22">
        <v>13801.61</v>
      </c>
      <c r="N741" s="20" t="str">
        <v>tier - 3</v>
      </c>
      <c r="O741" s="20" t="str">
        <v>tier - 3</v>
      </c>
      <c r="P741" s="20" t="str">
        <v>R1026</v>
      </c>
      <c r="Q741" s="20" t="str">
        <f>VLOOKUP(A741,'Customer Names'!$A$1:E3075,5,FALSE)</f>
        <v>Jill M</v>
      </c>
    </row>
    <row r="742" spans="1:17" x14ac:dyDescent="0.35">
      <c r="A742" s="20" t="s">
        <v>1629</v>
      </c>
      <c r="B742" s="20" cm="1">
        <f t="array" ref="B742:I742">VLOOKUP(A742,'Medical Examinations'!A741:J3076,{2,3,4,5,6,7,8,9},FALSE)</f>
        <v>28.31</v>
      </c>
      <c r="C742" s="20" t="str">
        <v>Overweight</v>
      </c>
      <c r="D742" s="20">
        <v>5.96</v>
      </c>
      <c r="E742" s="20" t="str">
        <v>Prediabetes</v>
      </c>
      <c r="F742" s="20" t="str">
        <v>Yes</v>
      </c>
      <c r="G742" s="20" t="str">
        <v>No</v>
      </c>
      <c r="H742" s="20" t="str">
        <v>No</v>
      </c>
      <c r="I742" s="20">
        <v>2</v>
      </c>
      <c r="J742" s="20" t="s">
        <v>2379</v>
      </c>
      <c r="K742" s="21" cm="1">
        <f t="array" ref="K742:P742">VLOOKUP(A742,'Hospitalisation Details'!$A$1:K3084,{5,6,8,9,10,11},FALSE)</f>
        <v>21768</v>
      </c>
      <c r="L742" s="21" t="str">
        <v>63Years</v>
      </c>
      <c r="M742" s="22">
        <v>13770.1</v>
      </c>
      <c r="N742" s="20" t="str">
        <v>tier - 3</v>
      </c>
      <c r="O742" s="20" t="str">
        <v>tier - 1</v>
      </c>
      <c r="P742" s="20" t="str">
        <v>R1012</v>
      </c>
      <c r="Q742" s="20" t="str">
        <f>VLOOKUP(A742,'Customer Names'!$A$1:E3076,5,FALSE)</f>
        <v>Chris</v>
      </c>
    </row>
    <row r="743" spans="1:17" x14ac:dyDescent="0.35">
      <c r="A743" s="20" t="s">
        <v>1628</v>
      </c>
      <c r="B743" s="20" cm="1">
        <f t="array" ref="B743:I743">VLOOKUP(A743,'Medical Examinations'!A742:J3077,{2,3,4,5,6,7,8,9},FALSE)</f>
        <v>21.565000000000001</v>
      </c>
      <c r="C743" s="20" t="str">
        <v>Normal Weight</v>
      </c>
      <c r="D743" s="20">
        <v>4.95</v>
      </c>
      <c r="E743" s="20" t="str">
        <v>Normal</v>
      </c>
      <c r="F743" s="20" t="str">
        <v>No</v>
      </c>
      <c r="G743" s="20" t="str">
        <v>yes</v>
      </c>
      <c r="H743" s="20" t="str">
        <v>No</v>
      </c>
      <c r="I743" s="20">
        <v>1</v>
      </c>
      <c r="J743" s="20" t="s">
        <v>2381</v>
      </c>
      <c r="K743" s="21" cm="1">
        <f t="array" ref="K743:P743">VLOOKUP(A743,'Hospitalisation Details'!$A$1:K3085,{5,6,8,9,10,11},FALSE)</f>
        <v>38184</v>
      </c>
      <c r="L743" s="21" t="str">
        <v>18Years</v>
      </c>
      <c r="M743" s="22">
        <v>13747.87</v>
      </c>
      <c r="N743" s="20" t="str">
        <v>tier - 3</v>
      </c>
      <c r="O743" s="20" t="str">
        <v>tier - 2</v>
      </c>
      <c r="P743" s="20" t="str">
        <v>R1018</v>
      </c>
      <c r="Q743" s="20" t="str">
        <f>VLOOKUP(A743,'Customer Names'!$A$1:E3077,5,FALSE)</f>
        <v xml:space="preserve">Michael E </v>
      </c>
    </row>
    <row r="744" spans="1:17" x14ac:dyDescent="0.35">
      <c r="A744" s="20" t="s">
        <v>1627</v>
      </c>
      <c r="B744" s="20" cm="1">
        <f t="array" ref="B744:I744">VLOOKUP(A744,'Medical Examinations'!A743:J3078,{2,3,4,5,6,7,8,9},FALSE)</f>
        <v>35.590000000000003</v>
      </c>
      <c r="C744" s="20" t="str">
        <v>Obesity</v>
      </c>
      <c r="D744" s="20">
        <v>5.21</v>
      </c>
      <c r="E744" s="20" t="str">
        <v>Normal</v>
      </c>
      <c r="F744" s="20" t="str">
        <v>Yes</v>
      </c>
      <c r="G744" s="20" t="str">
        <v>No</v>
      </c>
      <c r="H744" s="20" t="str">
        <v>Yes</v>
      </c>
      <c r="I744" s="20">
        <v>1</v>
      </c>
      <c r="J744" s="20" t="s">
        <v>2379</v>
      </c>
      <c r="K744" s="21" cm="1">
        <f t="array" ref="K744:P744">VLOOKUP(A744,'Hospitalisation Details'!$A$1:K3086,{5,6,8,9,10,11},FALSE)</f>
        <v>25499</v>
      </c>
      <c r="L744" s="21" t="str">
        <v>53Years</v>
      </c>
      <c r="M744" s="22">
        <v>13746.74</v>
      </c>
      <c r="N744" s="20" t="str">
        <v>tier - 3</v>
      </c>
      <c r="O744" s="20" t="str">
        <v>tier - 2</v>
      </c>
      <c r="P744" s="20" t="str">
        <v>R1026</v>
      </c>
      <c r="Q744" s="20" t="str">
        <f>VLOOKUP(A744,'Customer Names'!$A$1:E3078,5,FALSE)</f>
        <v>Lauren</v>
      </c>
    </row>
    <row r="745" spans="1:17" x14ac:dyDescent="0.35">
      <c r="A745" s="20" t="s">
        <v>1626</v>
      </c>
      <c r="B745" s="20" cm="1">
        <f t="array" ref="B745:I745">VLOOKUP(A745,'Medical Examinations'!A744:J3079,{2,3,4,5,6,7,8,9},FALSE)</f>
        <v>43.44</v>
      </c>
      <c r="C745" s="20" t="str">
        <v>Obesity</v>
      </c>
      <c r="D745" s="20">
        <v>4.8600000000000003</v>
      </c>
      <c r="E745" s="20" t="str">
        <v>Normal</v>
      </c>
      <c r="F745" s="20" t="str">
        <v>Yes</v>
      </c>
      <c r="G745" s="20" t="str">
        <v>No</v>
      </c>
      <c r="H745" s="20" t="str">
        <v>No</v>
      </c>
      <c r="I745" s="20">
        <v>0</v>
      </c>
      <c r="J745" s="20" t="s">
        <v>2379</v>
      </c>
      <c r="K745" s="21" cm="1">
        <f t="array" ref="K745:P745">VLOOKUP(A745,'Hospitalisation Details'!$A$1:K3087,{5,6,8,9,10,11},FALSE)</f>
        <v>31288</v>
      </c>
      <c r="L745" s="21" t="str">
        <v>37Years</v>
      </c>
      <c r="M745" s="22">
        <v>13726.21</v>
      </c>
      <c r="N745" s="20" t="str">
        <v>tier - 3</v>
      </c>
      <c r="O745" s="20" t="str">
        <v>tier - 3</v>
      </c>
      <c r="P745" s="20" t="str">
        <v>R1026</v>
      </c>
      <c r="Q745" s="20" t="str">
        <f>VLOOKUP(A745,'Customer Names'!$A$1:E3079,5,FALSE)</f>
        <v>Kathryn E</v>
      </c>
    </row>
    <row r="746" spans="1:17" x14ac:dyDescent="0.35">
      <c r="A746" s="20" t="s">
        <v>1625</v>
      </c>
      <c r="B746" s="20" cm="1">
        <f t="array" ref="B746:I746">VLOOKUP(A746,'Medical Examinations'!A745:J3080,{2,3,4,5,6,7,8,9},FALSE)</f>
        <v>21.754999999999999</v>
      </c>
      <c r="C746" s="20" t="str">
        <v>Normal Weight</v>
      </c>
      <c r="D746" s="20">
        <v>7.79</v>
      </c>
      <c r="E746" s="20" t="str">
        <v>Diabetes</v>
      </c>
      <c r="F746" s="20" t="str">
        <v>Yes</v>
      </c>
      <c r="G746" s="20" t="str">
        <v>No</v>
      </c>
      <c r="H746" s="20" t="str">
        <v>No</v>
      </c>
      <c r="I746" s="20">
        <v>0</v>
      </c>
      <c r="J746" s="20" t="s">
        <v>2379</v>
      </c>
      <c r="K746" s="21" cm="1">
        <f t="array" ref="K746:P746">VLOOKUP(A746,'Hospitalisation Details'!$A$1:K3088,{5,6,8,9,10,11},FALSE)</f>
        <v>29800</v>
      </c>
      <c r="L746" s="21" t="str">
        <v>41Years</v>
      </c>
      <c r="M746" s="22">
        <v>13725.47</v>
      </c>
      <c r="N746" s="20" t="str">
        <v>tier - 3</v>
      </c>
      <c r="O746" s="20" t="str">
        <v>tier - 2</v>
      </c>
      <c r="P746" s="20" t="str">
        <v>R1024</v>
      </c>
      <c r="Q746" s="20" t="str">
        <f>VLOOKUP(A746,'Customer Names'!$A$1:E3080,5,FALSE)</f>
        <v>Polly</v>
      </c>
    </row>
    <row r="747" spans="1:17" x14ac:dyDescent="0.35">
      <c r="A747" s="20" t="s">
        <v>1624</v>
      </c>
      <c r="B747" s="20" cm="1">
        <f t="array" ref="B747:I747">VLOOKUP(A747,'Medical Examinations'!A746:J3081,{2,3,4,5,6,7,8,9},FALSE)</f>
        <v>44.55</v>
      </c>
      <c r="C747" s="20" t="str">
        <v>Obesity</v>
      </c>
      <c r="D747" s="20">
        <v>7.12</v>
      </c>
      <c r="E747" s="20" t="str">
        <v>Diabetes</v>
      </c>
      <c r="F747" s="20" t="str">
        <v>Yes</v>
      </c>
      <c r="G747" s="20" t="str">
        <v>No</v>
      </c>
      <c r="H747" s="20" t="str">
        <v>No</v>
      </c>
      <c r="I747" s="20">
        <v>1</v>
      </c>
      <c r="J747" s="20" t="s">
        <v>2379</v>
      </c>
      <c r="K747" s="21" cm="1">
        <f t="array" ref="K747:P747">VLOOKUP(A747,'Hospitalisation Details'!$A$1:K3089,{5,6,8,9,10,11},FALSE)</f>
        <v>31740</v>
      </c>
      <c r="L747" s="21" t="str">
        <v>36Years</v>
      </c>
      <c r="M747" s="22">
        <v>13714.55</v>
      </c>
      <c r="N747" s="20" t="str">
        <v>tier - 3</v>
      </c>
      <c r="O747" s="20" t="str">
        <v>tier - 2</v>
      </c>
      <c r="P747" s="20" t="str">
        <v>R1023</v>
      </c>
      <c r="Q747" s="20" t="str">
        <f>VLOOKUP(A747,'Customer Names'!$A$1:E3081,5,FALSE)</f>
        <v xml:space="preserve">Mark H </v>
      </c>
    </row>
    <row r="748" spans="1:17" x14ac:dyDescent="0.35">
      <c r="A748" s="20" t="s">
        <v>1623</v>
      </c>
      <c r="B748" s="20" cm="1">
        <f t="array" ref="B748:I748">VLOOKUP(A748,'Medical Examinations'!A747:J3082,{2,3,4,5,6,7,8,9},FALSE)</f>
        <v>43.32</v>
      </c>
      <c r="C748" s="20" t="str">
        <v>Obesity</v>
      </c>
      <c r="D748" s="20">
        <v>4.67</v>
      </c>
      <c r="E748" s="20" t="str">
        <v>Normal</v>
      </c>
      <c r="F748" s="20" t="str">
        <v>Yes</v>
      </c>
      <c r="G748" s="20" t="str">
        <v>No</v>
      </c>
      <c r="H748" s="20" t="str">
        <v>No</v>
      </c>
      <c r="I748" s="20">
        <v>0</v>
      </c>
      <c r="J748" s="20" t="s">
        <v>2379</v>
      </c>
      <c r="K748" s="21" cm="1">
        <f t="array" ref="K748:P748">VLOOKUP(A748,'Hospitalisation Details'!$A$1:K3090,{5,6,8,9,10,11},FALSE)</f>
        <v>31304</v>
      </c>
      <c r="L748" s="21" t="str">
        <v>37Years</v>
      </c>
      <c r="M748" s="22">
        <v>13685.51</v>
      </c>
      <c r="N748" s="20" t="str">
        <v>tier - 3</v>
      </c>
      <c r="O748" s="20" t="str">
        <v>tier - 1</v>
      </c>
      <c r="P748" s="20" t="str">
        <v>R1026</v>
      </c>
      <c r="Q748" s="20" t="str">
        <f>VLOOKUP(A748,'Customer Names'!$A$1:E3082,5,FALSE)</f>
        <v xml:space="preserve">Jessie M </v>
      </c>
    </row>
    <row r="749" spans="1:17" x14ac:dyDescent="0.35">
      <c r="A749" s="20" t="s">
        <v>1622</v>
      </c>
      <c r="B749" s="20" cm="1">
        <f t="array" ref="B749:I749">VLOOKUP(A749,'Medical Examinations'!A748:J3083,{2,3,4,5,6,7,8,9},FALSE)</f>
        <v>31.23</v>
      </c>
      <c r="C749" s="20" t="str">
        <v>Obesity</v>
      </c>
      <c r="D749" s="20">
        <v>9.1199999999999992</v>
      </c>
      <c r="E749" s="20" t="str">
        <v>Diabetes</v>
      </c>
      <c r="F749" s="20" t="str">
        <v>Yes</v>
      </c>
      <c r="G749" s="20" t="str">
        <v>No</v>
      </c>
      <c r="H749" s="20" t="str">
        <v>Yes</v>
      </c>
      <c r="I749" s="20">
        <v>1</v>
      </c>
      <c r="J749" s="20" t="s">
        <v>2379</v>
      </c>
      <c r="K749" s="21" cm="1">
        <f t="array" ref="K749:P749">VLOOKUP(A749,'Hospitalisation Details'!$A$1:K3091,{5,6,8,9,10,11},FALSE)</f>
        <v>23227</v>
      </c>
      <c r="L749" s="21" t="str">
        <v>59Years</v>
      </c>
      <c r="M749" s="22">
        <v>13677.68</v>
      </c>
      <c r="N749" s="20" t="str">
        <v>tier - 3</v>
      </c>
      <c r="O749" s="20" t="str">
        <v>tier - 2</v>
      </c>
      <c r="P749" s="20" t="str">
        <v>R1021</v>
      </c>
      <c r="Q749" s="20" t="str">
        <f>VLOOKUP(A749,'Customer Names'!$A$1:E3083,5,FALSE)</f>
        <v>Chris</v>
      </c>
    </row>
    <row r="750" spans="1:17" x14ac:dyDescent="0.35">
      <c r="A750" s="20" t="s">
        <v>1621</v>
      </c>
      <c r="B750" s="20" cm="1">
        <f t="array" ref="B750:I750">VLOOKUP(A750,'Medical Examinations'!A749:J3084,{2,3,4,5,6,7,8,9},FALSE)</f>
        <v>42.81</v>
      </c>
      <c r="C750" s="20" t="str">
        <v>Obesity</v>
      </c>
      <c r="D750" s="20">
        <v>4.1500000000000004</v>
      </c>
      <c r="E750" s="20" t="str">
        <v>Normal</v>
      </c>
      <c r="F750" s="20" t="str">
        <v>No</v>
      </c>
      <c r="G750" s="20" t="str">
        <v>No</v>
      </c>
      <c r="H750" s="20" t="str">
        <v>No</v>
      </c>
      <c r="I750" s="20">
        <v>1</v>
      </c>
      <c r="J750" s="20" t="s">
        <v>2379</v>
      </c>
      <c r="K750" s="21" cm="1">
        <f t="array" ref="K750:P750">VLOOKUP(A750,'Hospitalisation Details'!$A$1:K3092,{5,6,8,9,10,11},FALSE)</f>
        <v>30883</v>
      </c>
      <c r="L750" s="21" t="str">
        <v>38Years</v>
      </c>
      <c r="M750" s="22">
        <v>13638.06</v>
      </c>
      <c r="N750" s="20" t="str">
        <v>tier - 3</v>
      </c>
      <c r="O750" s="20" t="str">
        <v>tier - 3</v>
      </c>
      <c r="P750" s="20" t="str">
        <v>R1023</v>
      </c>
      <c r="Q750" s="20" t="str">
        <f>VLOOKUP(A750,'Customer Names'!$A$1:E3084,5,FALSE)</f>
        <v>Daniel</v>
      </c>
    </row>
    <row r="751" spans="1:17" x14ac:dyDescent="0.35">
      <c r="A751" s="20" t="s">
        <v>1620</v>
      </c>
      <c r="B751" s="20" cm="1">
        <f t="array" ref="B751:I751">VLOOKUP(A751,'Medical Examinations'!A750:J3085,{2,3,4,5,6,7,8,9},FALSE)</f>
        <v>35.909999999999997</v>
      </c>
      <c r="C751" s="20" t="str">
        <v>Obesity</v>
      </c>
      <c r="D751" s="20">
        <v>6.72</v>
      </c>
      <c r="E751" s="20" t="str">
        <v>Diabetes</v>
      </c>
      <c r="F751" s="20" t="str">
        <v>Yes</v>
      </c>
      <c r="G751" s="20" t="str">
        <v>No</v>
      </c>
      <c r="H751" s="20" t="str">
        <v>No</v>
      </c>
      <c r="I751" s="20">
        <v>2</v>
      </c>
      <c r="J751" s="20" t="s">
        <v>2379</v>
      </c>
      <c r="K751" s="21" cm="1">
        <f t="array" ref="K751:P751">VLOOKUP(A751,'Hospitalisation Details'!$A$1:K3093,{5,6,8,9,10,11},FALSE)</f>
        <v>22639</v>
      </c>
      <c r="L751" s="21" t="str">
        <v>61Years</v>
      </c>
      <c r="M751" s="22">
        <v>13635.64</v>
      </c>
      <c r="N751" s="20" t="str">
        <v>tier - 3</v>
      </c>
      <c r="O751" s="20" t="str">
        <v>tier - 3</v>
      </c>
      <c r="P751" s="20" t="str">
        <v>R1024</v>
      </c>
      <c r="Q751" s="20" t="str">
        <f>VLOOKUP(A751,'Customer Names'!$A$1:E3085,5,FALSE)</f>
        <v>Megan</v>
      </c>
    </row>
    <row r="752" spans="1:17" x14ac:dyDescent="0.35">
      <c r="A752" s="20" t="s">
        <v>1619</v>
      </c>
      <c r="B752" s="20" cm="1">
        <f t="array" ref="B752:I752">VLOOKUP(A752,'Medical Examinations'!A751:J3086,{2,3,4,5,6,7,8,9},FALSE)</f>
        <v>36.65</v>
      </c>
      <c r="C752" s="20" t="str">
        <v>Obesity</v>
      </c>
      <c r="D752" s="20">
        <v>5.01</v>
      </c>
      <c r="E752" s="20" t="str">
        <v>Normal</v>
      </c>
      <c r="F752" s="20" t="str">
        <v>Yes</v>
      </c>
      <c r="G752" s="20" t="str">
        <v>No</v>
      </c>
      <c r="H752" s="20" t="str">
        <v>Yes</v>
      </c>
      <c r="I752" s="20">
        <v>1</v>
      </c>
      <c r="J752" s="20" t="s">
        <v>2379</v>
      </c>
      <c r="K752" s="21" cm="1">
        <f t="array" ref="K752:P752">VLOOKUP(A752,'Hospitalisation Details'!$A$1:K3094,{5,6,8,9,10,11},FALSE)</f>
        <v>25410</v>
      </c>
      <c r="L752" s="21" t="str">
        <v>53Years</v>
      </c>
      <c r="M752" s="22">
        <v>13622.01</v>
      </c>
      <c r="N752" s="20" t="str">
        <v>tier - 3</v>
      </c>
      <c r="O752" s="20" t="str">
        <v>tier - 3</v>
      </c>
      <c r="P752" s="20" t="str">
        <v>R1012</v>
      </c>
      <c r="Q752" s="20" t="str">
        <f>VLOOKUP(A752,'Customer Names'!$A$1:E3086,5,FALSE)</f>
        <v>Kevin</v>
      </c>
    </row>
    <row r="753" spans="1:17" x14ac:dyDescent="0.35">
      <c r="A753" s="20" t="s">
        <v>1618</v>
      </c>
      <c r="B753" s="20" cm="1">
        <f t="array" ref="B753:I753">VLOOKUP(A753,'Medical Examinations'!A752:J3087,{2,3,4,5,6,7,8,9},FALSE)</f>
        <v>22.04</v>
      </c>
      <c r="C753" s="20" t="str">
        <v>Normal Weight</v>
      </c>
      <c r="D753" s="20">
        <v>10.9</v>
      </c>
      <c r="E753" s="20" t="str">
        <v>Diabetes</v>
      </c>
      <c r="F753" s="20" t="str">
        <v>Yes</v>
      </c>
      <c r="G753" s="20" t="str">
        <v>No</v>
      </c>
      <c r="H753" s="20" t="str">
        <v>No</v>
      </c>
      <c r="I753" s="20">
        <v>2</v>
      </c>
      <c r="J753" s="20" t="s">
        <v>2379</v>
      </c>
      <c r="K753" s="21" cm="1">
        <f t="array" ref="K753:P753">VLOOKUP(A753,'Hospitalisation Details'!$A$1:K3095,{5,6,8,9,10,11},FALSE)</f>
        <v>22603</v>
      </c>
      <c r="L753" s="21" t="str">
        <v>61Years</v>
      </c>
      <c r="M753" s="22">
        <v>13616.36</v>
      </c>
      <c r="N753" s="20" t="str">
        <v>tier - 3</v>
      </c>
      <c r="O753" s="20" t="str">
        <v>tier - 3</v>
      </c>
      <c r="P753" s="20" t="str">
        <v>R1024</v>
      </c>
      <c r="Q753" s="20" t="str">
        <f>VLOOKUP(A753,'Customer Names'!$A$1:E3087,5,FALSE)</f>
        <v xml:space="preserve">Caroline S </v>
      </c>
    </row>
    <row r="754" spans="1:17" x14ac:dyDescent="0.35">
      <c r="A754" s="20" t="s">
        <v>1617</v>
      </c>
      <c r="B754" s="20" cm="1">
        <f t="array" ref="B754:I754">VLOOKUP(A754,'Medical Examinations'!A753:J3088,{2,3,4,5,6,7,8,9},FALSE)</f>
        <v>31.824999999999999</v>
      </c>
      <c r="C754" s="20" t="str">
        <v>Obesity</v>
      </c>
      <c r="D754" s="20">
        <v>5.52</v>
      </c>
      <c r="E754" s="20" t="str">
        <v>Normal</v>
      </c>
      <c r="F754" s="20" t="str">
        <v>Yes</v>
      </c>
      <c r="G754" s="20" t="str">
        <v>No</v>
      </c>
      <c r="H754" s="20" t="str">
        <v>No</v>
      </c>
      <c r="I754" s="20">
        <v>1</v>
      </c>
      <c r="J754" s="20" t="s">
        <v>2379</v>
      </c>
      <c r="K754" s="21" cm="1">
        <f t="array" ref="K754:P754">VLOOKUP(A754,'Hospitalisation Details'!$A$1:K3096,{5,6,8,9,10,11},FALSE)</f>
        <v>23630</v>
      </c>
      <c r="L754" s="21" t="str">
        <v>58Years</v>
      </c>
      <c r="M754" s="22">
        <v>13607.37</v>
      </c>
      <c r="N754" s="20" t="str">
        <v>tier - 3</v>
      </c>
      <c r="O754" s="20" t="str">
        <v>tier - 1</v>
      </c>
      <c r="P754" s="20" t="str">
        <v>R1024</v>
      </c>
      <c r="Q754" s="20" t="str">
        <f>VLOOKUP(A754,'Customer Names'!$A$1:E3088,5,FALSE)</f>
        <v>Nuta</v>
      </c>
    </row>
    <row r="755" spans="1:17" x14ac:dyDescent="0.35">
      <c r="A755" s="20" t="s">
        <v>1616</v>
      </c>
      <c r="B755" s="20" cm="1">
        <f t="array" ref="B755:I755">VLOOKUP(A755,'Medical Examinations'!A754:J3089,{2,3,4,5,6,7,8,9},FALSE)</f>
        <v>53.58</v>
      </c>
      <c r="C755" s="20" t="str">
        <v>Obesity</v>
      </c>
      <c r="D755" s="20">
        <v>4.55</v>
      </c>
      <c r="E755" s="20" t="str">
        <v>Normal</v>
      </c>
      <c r="F755" s="20" t="str">
        <v>No</v>
      </c>
      <c r="G755" s="20" t="str">
        <v>No</v>
      </c>
      <c r="H755" s="20" t="str">
        <v>No</v>
      </c>
      <c r="I755" s="20">
        <v>1</v>
      </c>
      <c r="J755" s="20" t="s">
        <v>2379</v>
      </c>
      <c r="K755" s="21" cm="1">
        <f t="array" ref="K755:P755">VLOOKUP(A755,'Hospitalisation Details'!$A$1:K3097,{5,6,8,9,10,11},FALSE)</f>
        <v>33830</v>
      </c>
      <c r="L755" s="21" t="str">
        <v>30Years</v>
      </c>
      <c r="M755" s="22">
        <v>13588.17</v>
      </c>
      <c r="N755" s="20" t="str">
        <v>tier - 3</v>
      </c>
      <c r="O755" s="20" t="str">
        <v>tier - 1</v>
      </c>
      <c r="P755" s="20" t="str">
        <v>R1012</v>
      </c>
      <c r="Q755" s="20" t="str">
        <f>VLOOKUP(A755,'Customer Names'!$A$1:E3089,5,FALSE)</f>
        <v>Margie</v>
      </c>
    </row>
    <row r="756" spans="1:17" x14ac:dyDescent="0.35">
      <c r="A756" s="20" t="s">
        <v>1615</v>
      </c>
      <c r="B756" s="20" cm="1">
        <f t="array" ref="B756:I756">VLOOKUP(A756,'Medical Examinations'!A755:J3090,{2,3,4,5,6,7,8,9},FALSE)</f>
        <v>34.299999999999997</v>
      </c>
      <c r="C756" s="20" t="str">
        <v>Obesity</v>
      </c>
      <c r="D756" s="20">
        <v>11.76</v>
      </c>
      <c r="E756" s="20" t="str">
        <v>Diabetes</v>
      </c>
      <c r="F756" s="20" t="str">
        <v>No</v>
      </c>
      <c r="G756" s="20" t="str">
        <v>No</v>
      </c>
      <c r="H756" s="20" t="str">
        <v>No</v>
      </c>
      <c r="I756" s="20">
        <v>0</v>
      </c>
      <c r="J756" s="20" t="s">
        <v>2379</v>
      </c>
      <c r="K756" s="21" cm="1">
        <f t="array" ref="K756:P756">VLOOKUP(A756,'Hospitalisation Details'!$A$1:K3098,{5,6,8,9,10,11},FALSE)</f>
        <v>25034</v>
      </c>
      <c r="L756" s="21" t="str">
        <v>54Years</v>
      </c>
      <c r="M756" s="22">
        <v>13566.04</v>
      </c>
      <c r="N756" s="20" t="str">
        <v>tier - 3</v>
      </c>
      <c r="O756" s="20" t="str">
        <v>tier - 3</v>
      </c>
      <c r="P756" s="20" t="str">
        <v>R1026</v>
      </c>
      <c r="Q756" s="20" t="str">
        <f>VLOOKUP(A756,'Customer Names'!$A$1:E3090,5,FALSE)</f>
        <v>Heidi</v>
      </c>
    </row>
    <row r="757" spans="1:17" x14ac:dyDescent="0.35">
      <c r="A757" s="20" t="s">
        <v>1614</v>
      </c>
      <c r="B757" s="20" cm="1">
        <f t="array" ref="B757:I757">VLOOKUP(A757,'Medical Examinations'!A756:J3091,{2,3,4,5,6,7,8,9},FALSE)</f>
        <v>32.11</v>
      </c>
      <c r="C757" s="20" t="str">
        <v>Obesity</v>
      </c>
      <c r="D757" s="20">
        <v>7.06</v>
      </c>
      <c r="E757" s="20" t="str">
        <v>Diabetes</v>
      </c>
      <c r="F757" s="20" t="str">
        <v>No</v>
      </c>
      <c r="G757" s="20" t="str">
        <v>No</v>
      </c>
      <c r="H757" s="20" t="str">
        <v>No</v>
      </c>
      <c r="I757" s="20">
        <v>0</v>
      </c>
      <c r="J757" s="20" t="s">
        <v>2379</v>
      </c>
      <c r="K757" s="21" cm="1">
        <f t="array" ref="K757:P757">VLOOKUP(A757,'Hospitalisation Details'!$A$1:K3099,{5,6,8,9,10,11},FALSE)</f>
        <v>22108</v>
      </c>
      <c r="L757" s="21" t="str">
        <v>62Years</v>
      </c>
      <c r="M757" s="22">
        <v>13555</v>
      </c>
      <c r="N757" s="20" t="str">
        <v>tier - 3</v>
      </c>
      <c r="O757" s="20" t="str">
        <v>tier - 3</v>
      </c>
      <c r="P757" s="20" t="str">
        <v>R1017</v>
      </c>
      <c r="Q757" s="20" t="str">
        <f>VLOOKUP(A757,'Customer Names'!$A$1:E3091,5,FALSE)</f>
        <v>Diego J</v>
      </c>
    </row>
    <row r="758" spans="1:17" x14ac:dyDescent="0.35">
      <c r="A758" s="20" t="s">
        <v>1613</v>
      </c>
      <c r="B758" s="20" cm="1">
        <f t="array" ref="B758:I758">VLOOKUP(A758,'Medical Examinations'!A757:J3092,{2,3,4,5,6,7,8,9},FALSE)</f>
        <v>31.78</v>
      </c>
      <c r="C758" s="20" t="str">
        <v>Obesity</v>
      </c>
      <c r="D758" s="20">
        <v>11.35</v>
      </c>
      <c r="E758" s="20" t="str">
        <v>Diabetes</v>
      </c>
      <c r="F758" s="20" t="str">
        <v>Yes</v>
      </c>
      <c r="G758" s="20" t="str">
        <v>No</v>
      </c>
      <c r="H758" s="20" t="str">
        <v>Yes</v>
      </c>
      <c r="I758" s="20">
        <v>1</v>
      </c>
      <c r="J758" s="20" t="s">
        <v>2379</v>
      </c>
      <c r="K758" s="21" cm="1">
        <f t="array" ref="K758:P758">VLOOKUP(A758,'Hospitalisation Details'!$A$1:K3100,{5,6,8,9,10,11},FALSE)</f>
        <v>23298</v>
      </c>
      <c r="L758" s="21" t="str">
        <v>59Years</v>
      </c>
      <c r="M758" s="22">
        <v>13511.28</v>
      </c>
      <c r="N758" s="20" t="str">
        <v>tier - 3</v>
      </c>
      <c r="O758" s="20" t="str">
        <v>tier - 1</v>
      </c>
      <c r="P758" s="20" t="str">
        <v>R1012</v>
      </c>
      <c r="Q758" s="20" t="str">
        <f>VLOOKUP(A758,'Customer Names'!$A$1:E3092,5,FALSE)</f>
        <v xml:space="preserve">Enrique M Sr </v>
      </c>
    </row>
    <row r="759" spans="1:17" x14ac:dyDescent="0.35">
      <c r="A759" s="20" t="s">
        <v>1612</v>
      </c>
      <c r="B759" s="20" cm="1">
        <f t="array" ref="B759:I759">VLOOKUP(A759,'Medical Examinations'!A758:J3093,{2,3,4,5,6,7,8,9},FALSE)</f>
        <v>46.89</v>
      </c>
      <c r="C759" s="20" t="str">
        <v>Obesity</v>
      </c>
      <c r="D759" s="20">
        <v>5.52</v>
      </c>
      <c r="E759" s="20" t="str">
        <v>Normal</v>
      </c>
      <c r="F759" s="20" t="str">
        <v>No</v>
      </c>
      <c r="G759" s="20" t="str">
        <v>No</v>
      </c>
      <c r="H759" s="20" t="str">
        <v>No</v>
      </c>
      <c r="I759" s="20">
        <v>0</v>
      </c>
      <c r="J759" s="20" t="s">
        <v>2379</v>
      </c>
      <c r="K759" s="21" cm="1">
        <f t="array" ref="K759:P759">VLOOKUP(A759,'Hospitalisation Details'!$A$1:K3101,{5,6,8,9,10,11},FALSE)</f>
        <v>33115</v>
      </c>
      <c r="L759" s="21" t="str">
        <v>32Years</v>
      </c>
      <c r="M759" s="22">
        <v>13480.83</v>
      </c>
      <c r="N759" s="20" t="str">
        <v>tier - 3</v>
      </c>
      <c r="O759" s="20" t="str">
        <v>tier - 2</v>
      </c>
      <c r="P759" s="20" t="str">
        <v>R1023</v>
      </c>
      <c r="Q759" s="20" t="str">
        <f>VLOOKUP(A759,'Customer Names'!$A$1:E3093,5,FALSE)</f>
        <v>Greg</v>
      </c>
    </row>
    <row r="760" spans="1:17" x14ac:dyDescent="0.35">
      <c r="A760" s="20" t="s">
        <v>1611</v>
      </c>
      <c r="B760" s="20" cm="1">
        <f t="array" ref="B760:I760">VLOOKUP(A760,'Medical Examinations'!A759:J3094,{2,3,4,5,6,7,8,9},FALSE)</f>
        <v>39.35</v>
      </c>
      <c r="C760" s="20" t="str">
        <v>Obesity</v>
      </c>
      <c r="D760" s="20">
        <v>7.86</v>
      </c>
      <c r="E760" s="20" t="str">
        <v>Diabetes</v>
      </c>
      <c r="F760" s="20" t="str">
        <v>Yes</v>
      </c>
      <c r="G760" s="20" t="str">
        <v>No</v>
      </c>
      <c r="H760" s="20" t="str">
        <v>No</v>
      </c>
      <c r="I760" s="20">
        <v>1</v>
      </c>
      <c r="J760" s="20" t="s">
        <v>2379</v>
      </c>
      <c r="K760" s="21" cm="1">
        <f t="array" ref="K760:P760">VLOOKUP(A760,'Hospitalisation Details'!$A$1:K3102,{5,6,8,9,10,11},FALSE)</f>
        <v>27613</v>
      </c>
      <c r="L760" s="21" t="str">
        <v>47Years</v>
      </c>
      <c r="M760" s="22">
        <v>13472.19</v>
      </c>
      <c r="N760" s="20" t="str">
        <v>tier - 3</v>
      </c>
      <c r="O760" s="20" t="str">
        <v>tier - 2</v>
      </c>
      <c r="P760" s="20" t="str">
        <v>R1012</v>
      </c>
      <c r="Q760" s="20" t="str">
        <f>VLOOKUP(A760,'Customer Names'!$A$1:E3094,5,FALSE)</f>
        <v>Filip</v>
      </c>
    </row>
    <row r="761" spans="1:17" x14ac:dyDescent="0.35">
      <c r="A761" s="20" t="s">
        <v>1610</v>
      </c>
      <c r="B761" s="20" cm="1">
        <f t="array" ref="B761:I761">VLOOKUP(A761,'Medical Examinations'!A760:J3095,{2,3,4,5,6,7,8,9},FALSE)</f>
        <v>39.200000000000003</v>
      </c>
      <c r="C761" s="20" t="str">
        <v>Obesity</v>
      </c>
      <c r="D761" s="20">
        <v>11.38</v>
      </c>
      <c r="E761" s="20" t="str">
        <v>Diabetes</v>
      </c>
      <c r="F761" s="20" t="str">
        <v>No</v>
      </c>
      <c r="G761" s="20" t="str">
        <v>No</v>
      </c>
      <c r="H761" s="20" t="str">
        <v>No</v>
      </c>
      <c r="I761" s="20">
        <v>0</v>
      </c>
      <c r="J761" s="20" t="s">
        <v>2379</v>
      </c>
      <c r="K761" s="21" cm="1">
        <f t="array" ref="K761:P761">VLOOKUP(A761,'Hospitalisation Details'!$A$1:K3103,{5,6,8,9,10,11},FALSE)</f>
        <v>22121</v>
      </c>
      <c r="L761" s="21" t="str">
        <v>62Years</v>
      </c>
      <c r="M761" s="22">
        <v>13470.86</v>
      </c>
      <c r="N761" s="20" t="str">
        <v>tier - 3</v>
      </c>
      <c r="O761" s="20" t="str">
        <v>tier - 3</v>
      </c>
      <c r="P761" s="20" t="str">
        <v>R1011</v>
      </c>
      <c r="Q761" s="20" t="str">
        <f>VLOOKUP(A761,'Customer Names'!$A$1:E3095,5,FALSE)</f>
        <v xml:space="preserve">Rosemary E </v>
      </c>
    </row>
    <row r="762" spans="1:17" x14ac:dyDescent="0.35">
      <c r="A762" s="20" t="s">
        <v>1609</v>
      </c>
      <c r="B762" s="20" cm="1">
        <f t="array" ref="B762:I762">VLOOKUP(A762,'Medical Examinations'!A761:J3096,{2,3,4,5,6,7,8,9},FALSE)</f>
        <v>39.159999999999997</v>
      </c>
      <c r="C762" s="20" t="str">
        <v>Obesity</v>
      </c>
      <c r="D762" s="20">
        <v>10.48</v>
      </c>
      <c r="E762" s="20" t="str">
        <v>Diabetes</v>
      </c>
      <c r="F762" s="20" t="str">
        <v>No</v>
      </c>
      <c r="G762" s="20" t="str">
        <v>No</v>
      </c>
      <c r="H762" s="20" t="str">
        <v>No</v>
      </c>
      <c r="I762" s="20">
        <v>0</v>
      </c>
      <c r="J762" s="20" t="s">
        <v>2379</v>
      </c>
      <c r="K762" s="21" cm="1">
        <f t="array" ref="K762:P762">VLOOKUP(A762,'Hospitalisation Details'!$A$1:K3104,{5,6,8,9,10,11},FALSE)</f>
        <v>22125</v>
      </c>
      <c r="L762" s="21" t="str">
        <v>62Years</v>
      </c>
      <c r="M762" s="22">
        <v>13470.8</v>
      </c>
      <c r="N762" s="20" t="str">
        <v>tier - 3</v>
      </c>
      <c r="O762" s="20" t="str">
        <v>tier - 2</v>
      </c>
      <c r="P762" s="20" t="str">
        <v>R1013</v>
      </c>
      <c r="Q762" s="20" t="str">
        <f>VLOOKUP(A762,'Customer Names'!$A$1:E3096,5,FALSE)</f>
        <v>Lisa</v>
      </c>
    </row>
    <row r="763" spans="1:17" x14ac:dyDescent="0.35">
      <c r="A763" s="20" t="s">
        <v>1608</v>
      </c>
      <c r="B763" s="20" cm="1">
        <f t="array" ref="B763:I763">VLOOKUP(A763,'Medical Examinations'!A762:J3097,{2,3,4,5,6,7,8,9},FALSE)</f>
        <v>44.1</v>
      </c>
      <c r="C763" s="20" t="str">
        <v>Obesity</v>
      </c>
      <c r="D763" s="20">
        <v>5.04</v>
      </c>
      <c r="E763" s="20" t="str">
        <v>Normal</v>
      </c>
      <c r="F763" s="20" t="str">
        <v>Yes</v>
      </c>
      <c r="G763" s="20" t="str">
        <v>No</v>
      </c>
      <c r="H763" s="20" t="str">
        <v>No</v>
      </c>
      <c r="I763" s="20">
        <v>0</v>
      </c>
      <c r="J763" s="20" t="s">
        <v>2379</v>
      </c>
      <c r="K763" s="21" cm="1">
        <f t="array" ref="K763:P763">VLOOKUP(A763,'Hospitalisation Details'!$A$1:K3105,{5,6,8,9,10,11},FALSE)</f>
        <v>31278</v>
      </c>
      <c r="L763" s="21" t="str">
        <v>37Years</v>
      </c>
      <c r="M763" s="22">
        <v>13465.8</v>
      </c>
      <c r="N763" s="20" t="str">
        <v>tier - 3</v>
      </c>
      <c r="O763" s="20" t="str">
        <v>tier - 1</v>
      </c>
      <c r="P763" s="20" t="str">
        <v>R1012</v>
      </c>
      <c r="Q763" s="20" t="str">
        <f>VLOOKUP(A763,'Customer Names'!$A$1:E3097,5,FALSE)</f>
        <v>Jason</v>
      </c>
    </row>
    <row r="764" spans="1:17" x14ac:dyDescent="0.35">
      <c r="A764" s="20" t="s">
        <v>1607</v>
      </c>
      <c r="B764" s="20" cm="1">
        <f t="array" ref="B764:I764">VLOOKUP(A764,'Medical Examinations'!A763:J3098,{2,3,4,5,6,7,8,9},FALSE)</f>
        <v>33.200000000000003</v>
      </c>
      <c r="C764" s="20" t="str">
        <v>Obesity</v>
      </c>
      <c r="D764" s="20">
        <v>9.06</v>
      </c>
      <c r="E764" s="20" t="str">
        <v>Diabetes</v>
      </c>
      <c r="F764" s="20" t="str">
        <v>No</v>
      </c>
      <c r="G764" s="20" t="str">
        <v>No</v>
      </c>
      <c r="H764" s="20" t="str">
        <v>No</v>
      </c>
      <c r="I764" s="20">
        <v>0</v>
      </c>
      <c r="J764" s="20" t="s">
        <v>2379</v>
      </c>
      <c r="K764" s="21" cm="1">
        <f t="array" ref="K764:P764">VLOOKUP(A764,'Hospitalisation Details'!$A$1:K3106,{5,6,8,9,10,11},FALSE)</f>
        <v>22266</v>
      </c>
      <c r="L764" s="21" t="str">
        <v>62Years</v>
      </c>
      <c r="M764" s="22">
        <v>13462.52</v>
      </c>
      <c r="N764" s="20" t="str">
        <v>tier - 3</v>
      </c>
      <c r="O764" s="20" t="str">
        <v>tier - 2</v>
      </c>
      <c r="P764" s="20" t="str">
        <v>R1011</v>
      </c>
      <c r="Q764" s="20" t="str">
        <f>VLOOKUP(A764,'Customer Names'!$A$1:E3098,5,FALSE)</f>
        <v>Courtney</v>
      </c>
    </row>
    <row r="765" spans="1:17" x14ac:dyDescent="0.35">
      <c r="A765" s="20" t="s">
        <v>1606</v>
      </c>
      <c r="B765" s="20" cm="1">
        <f t="array" ref="B765:I765">VLOOKUP(A765,'Medical Examinations'!A764:J3099,{2,3,4,5,6,7,8,9},FALSE)</f>
        <v>29.92</v>
      </c>
      <c r="C765" s="20" t="str">
        <v>Obesity</v>
      </c>
      <c r="D765" s="20">
        <v>11.07</v>
      </c>
      <c r="E765" s="20" t="str">
        <v>Diabetes</v>
      </c>
      <c r="F765" s="20" t="str">
        <v>No</v>
      </c>
      <c r="G765" s="20" t="str">
        <v>No</v>
      </c>
      <c r="H765" s="20" t="str">
        <v>No</v>
      </c>
      <c r="I765" s="20">
        <v>0</v>
      </c>
      <c r="J765" s="20" t="s">
        <v>2379</v>
      </c>
      <c r="K765" s="21" cm="1">
        <f t="array" ref="K765:P765">VLOOKUP(A765,'Hospitalisation Details'!$A$1:K3107,{5,6,8,9,10,11},FALSE)</f>
        <v>22108</v>
      </c>
      <c r="L765" s="21" t="str">
        <v>62Years</v>
      </c>
      <c r="M765" s="22">
        <v>13457.96</v>
      </c>
      <c r="N765" s="20" t="str">
        <v>tier - 3</v>
      </c>
      <c r="O765" s="20" t="str">
        <v>tier - 1</v>
      </c>
      <c r="P765" s="20" t="str">
        <v>R1013</v>
      </c>
      <c r="Q765" s="20" t="str">
        <f>VLOOKUP(A765,'Customer Names'!$A$1:E3099,5,FALSE)</f>
        <v xml:space="preserve">Jennifer R </v>
      </c>
    </row>
    <row r="766" spans="1:17" x14ac:dyDescent="0.35">
      <c r="A766" s="20" t="s">
        <v>1605</v>
      </c>
      <c r="B766" s="20" cm="1">
        <f t="array" ref="B766:I766">VLOOKUP(A766,'Medical Examinations'!A765:J3100,{2,3,4,5,6,7,8,9},FALSE)</f>
        <v>25</v>
      </c>
      <c r="C766" s="20" t="str">
        <v>Overweight</v>
      </c>
      <c r="D766" s="20">
        <v>10.45</v>
      </c>
      <c r="E766" s="20" t="str">
        <v>Diabetes</v>
      </c>
      <c r="F766" s="20" t="str">
        <v>No</v>
      </c>
      <c r="G766" s="20" t="str">
        <v>No</v>
      </c>
      <c r="H766" s="20" t="str">
        <v>No</v>
      </c>
      <c r="I766" s="20">
        <v>0</v>
      </c>
      <c r="J766" s="20" t="s">
        <v>2379</v>
      </c>
      <c r="K766" s="21" cm="1">
        <f t="array" ref="K766:P766">VLOOKUP(A766,'Hospitalisation Details'!$A$1:K3108,{5,6,8,9,10,11},FALSE)</f>
        <v>22141</v>
      </c>
      <c r="L766" s="21" t="str">
        <v>62Years</v>
      </c>
      <c r="M766" s="22">
        <v>13451.12</v>
      </c>
      <c r="N766" s="20" t="str">
        <v>tier - 3</v>
      </c>
      <c r="O766" s="20" t="str">
        <v>tier - 1</v>
      </c>
      <c r="P766" s="20" t="str">
        <v>R1011</v>
      </c>
      <c r="Q766" s="20" t="str">
        <f>VLOOKUP(A766,'Customer Names'!$A$1:E3100,5,FALSE)</f>
        <v>Lauren E</v>
      </c>
    </row>
    <row r="767" spans="1:17" x14ac:dyDescent="0.35">
      <c r="A767" s="20" t="s">
        <v>1604</v>
      </c>
      <c r="B767" s="20" cm="1">
        <f t="array" ref="B767:I767">VLOOKUP(A767,'Medical Examinations'!A766:J3101,{2,3,4,5,6,7,8,9},FALSE)</f>
        <v>38.869999999999997</v>
      </c>
      <c r="C767" s="20" t="str">
        <v>Obesity</v>
      </c>
      <c r="D767" s="20">
        <v>8.6300000000000008</v>
      </c>
      <c r="E767" s="20" t="str">
        <v>Diabetes</v>
      </c>
      <c r="F767" s="20" t="str">
        <v>Yes</v>
      </c>
      <c r="G767" s="20" t="str">
        <v>No</v>
      </c>
      <c r="H767" s="20" t="str">
        <v>No</v>
      </c>
      <c r="I767" s="20">
        <v>1</v>
      </c>
      <c r="J767" s="20" t="s">
        <v>2379</v>
      </c>
      <c r="K767" s="21" cm="1">
        <f t="array" ref="K767:P767">VLOOKUP(A767,'Hospitalisation Details'!$A$1:K3109,{5,6,8,9,10,11},FALSE)</f>
        <v>27574</v>
      </c>
      <c r="L767" s="21" t="str">
        <v>47Years</v>
      </c>
      <c r="M767" s="22">
        <v>13440.7</v>
      </c>
      <c r="N767" s="20" t="str">
        <v>tier - 3</v>
      </c>
      <c r="O767" s="20" t="str">
        <v>tier - 2</v>
      </c>
      <c r="P767" s="20" t="str">
        <v>R1012</v>
      </c>
      <c r="Q767" s="20" t="str">
        <f>VLOOKUP(A767,'Customer Names'!$A$1:E3101,5,FALSE)</f>
        <v xml:space="preserve">Ashley M </v>
      </c>
    </row>
    <row r="768" spans="1:17" x14ac:dyDescent="0.35">
      <c r="A768" s="20" t="s">
        <v>1603</v>
      </c>
      <c r="B768" s="20" cm="1">
        <f t="array" ref="B768:I768">VLOOKUP(A768,'Medical Examinations'!A767:J3102,{2,3,4,5,6,7,8,9},FALSE)</f>
        <v>32.299999999999997</v>
      </c>
      <c r="C768" s="20" t="str">
        <v>Obesity</v>
      </c>
      <c r="D768" s="20">
        <v>5.28</v>
      </c>
      <c r="E768" s="20" t="str">
        <v>Normal</v>
      </c>
      <c r="F768" s="20" t="str">
        <v>Yes</v>
      </c>
      <c r="G768" s="20" t="str">
        <v>No</v>
      </c>
      <c r="H768" s="20" t="str">
        <v>No</v>
      </c>
      <c r="I768" s="20">
        <v>2</v>
      </c>
      <c r="J768" s="20" t="s">
        <v>2379</v>
      </c>
      <c r="K768" s="21" cm="1">
        <f t="array" ref="K768:P768">VLOOKUP(A768,'Hospitalisation Details'!$A$1:K3110,{5,6,8,9,10,11},FALSE)</f>
        <v>24425</v>
      </c>
      <c r="L768" s="21" t="str">
        <v>56Years</v>
      </c>
      <c r="M768" s="22">
        <v>13430.27</v>
      </c>
      <c r="N768" s="20" t="str">
        <v>tier - 3</v>
      </c>
      <c r="O768" s="20" t="str">
        <v>tier - 3</v>
      </c>
      <c r="P768" s="20" t="str">
        <v>R1024</v>
      </c>
      <c r="Q768" s="20" t="str">
        <f>VLOOKUP(A768,'Customer Names'!$A$1:E3102,5,FALSE)</f>
        <v xml:space="preserve">Alison R </v>
      </c>
    </row>
    <row r="769" spans="1:17" x14ac:dyDescent="0.35">
      <c r="A769" s="20" t="s">
        <v>1602</v>
      </c>
      <c r="B769" s="20" cm="1">
        <f t="array" ref="B769:I769">VLOOKUP(A769,'Medical Examinations'!A768:J3103,{2,3,4,5,6,7,8,9},FALSE)</f>
        <v>31.16</v>
      </c>
      <c r="C769" s="20" t="str">
        <v>Obesity</v>
      </c>
      <c r="D769" s="20">
        <v>7.49</v>
      </c>
      <c r="E769" s="20" t="str">
        <v>Diabetes</v>
      </c>
      <c r="F769" s="20" t="str">
        <v>Yes</v>
      </c>
      <c r="G769" s="20" t="str">
        <v>No</v>
      </c>
      <c r="H769" s="20" t="str">
        <v>No</v>
      </c>
      <c r="I769" s="20">
        <v>2</v>
      </c>
      <c r="J769" s="20" t="s">
        <v>2379</v>
      </c>
      <c r="K769" s="21" cm="1">
        <f t="array" ref="K769:P769">VLOOKUP(A769,'Hospitalisation Details'!$A$1:K3111,{5,6,8,9,10,11},FALSE)</f>
        <v>22588</v>
      </c>
      <c r="L769" s="21" t="str">
        <v>61Years</v>
      </c>
      <c r="M769" s="22">
        <v>13429.04</v>
      </c>
      <c r="N769" s="20" t="str">
        <v>tier - 3</v>
      </c>
      <c r="O769" s="20" t="str">
        <v>tier - 3</v>
      </c>
      <c r="P769" s="20" t="str">
        <v>R1012</v>
      </c>
      <c r="Q769" s="20" t="str">
        <f>VLOOKUP(A769,'Customer Names'!$A$1:E3103,5,FALSE)</f>
        <v>Madeleine</v>
      </c>
    </row>
    <row r="770" spans="1:17" x14ac:dyDescent="0.35">
      <c r="A770" s="20" t="s">
        <v>1601</v>
      </c>
      <c r="B770" s="20" cm="1">
        <f t="array" ref="B770:I770">VLOOKUP(A770,'Medical Examinations'!A769:J3104,{2,3,4,5,6,7,8,9},FALSE)</f>
        <v>54.59</v>
      </c>
      <c r="C770" s="20" t="str">
        <v>Obesity</v>
      </c>
      <c r="D770" s="20">
        <v>4.2699999999999996</v>
      </c>
      <c r="E770" s="20" t="str">
        <v>Normal</v>
      </c>
      <c r="F770" s="20" t="str">
        <v>No</v>
      </c>
      <c r="G770" s="20" t="str">
        <v>No</v>
      </c>
      <c r="H770" s="20" t="str">
        <v>No</v>
      </c>
      <c r="I770" s="20">
        <v>0</v>
      </c>
      <c r="J770" s="20" t="s">
        <v>2379</v>
      </c>
      <c r="K770" s="21" cm="1">
        <f t="array" ref="K770:P770">VLOOKUP(A770,'Hospitalisation Details'!$A$1:K3112,{5,6,8,9,10,11},FALSE)</f>
        <v>34502</v>
      </c>
      <c r="L770" s="21" t="str">
        <v>28Years</v>
      </c>
      <c r="M770" s="22">
        <v>13417.05</v>
      </c>
      <c r="N770" s="20" t="str">
        <v>tier - 3</v>
      </c>
      <c r="O770" s="20" t="str">
        <v>tier - 3</v>
      </c>
      <c r="P770" s="20" t="str">
        <v>R1012</v>
      </c>
      <c r="Q770" s="20" t="str">
        <f>VLOOKUP(A770,'Customer Names'!$A$1:E3104,5,FALSE)</f>
        <v>Stacey</v>
      </c>
    </row>
    <row r="771" spans="1:17" x14ac:dyDescent="0.35">
      <c r="A771" s="20" t="s">
        <v>1600</v>
      </c>
      <c r="B771" s="20" cm="1">
        <f t="array" ref="B771:I771">VLOOKUP(A771,'Medical Examinations'!A770:J3105,{2,3,4,5,6,7,8,9},FALSE)</f>
        <v>21.09</v>
      </c>
      <c r="C771" s="20" t="str">
        <v>Normal Weight</v>
      </c>
      <c r="D771" s="20">
        <v>9.2200000000000006</v>
      </c>
      <c r="E771" s="20" t="str">
        <v>Diabetes</v>
      </c>
      <c r="F771" s="20" t="str">
        <v>Yes</v>
      </c>
      <c r="G771" s="20" t="str">
        <v>No</v>
      </c>
      <c r="H771" s="20" t="str">
        <v>No</v>
      </c>
      <c r="I771" s="20">
        <v>2</v>
      </c>
      <c r="J771" s="20" t="s">
        <v>2379</v>
      </c>
      <c r="K771" s="21" cm="1">
        <f t="array" ref="K771:P771">VLOOKUP(A771,'Hospitalisation Details'!$A$1:K3113,{5,6,8,9,10,11},FALSE)</f>
        <v>22484</v>
      </c>
      <c r="L771" s="21" t="str">
        <v>61Years</v>
      </c>
      <c r="M771" s="22">
        <v>13415.04</v>
      </c>
      <c r="N771" s="20" t="str">
        <v>tier - 3</v>
      </c>
      <c r="O771" s="20" t="str">
        <v>tier - 2</v>
      </c>
      <c r="P771" s="20" t="str">
        <v>R1012</v>
      </c>
      <c r="Q771" s="20" t="str">
        <f>VLOOKUP(A771,'Customer Names'!$A$1:E3105,5,FALSE)</f>
        <v>Kimberly</v>
      </c>
    </row>
    <row r="772" spans="1:17" x14ac:dyDescent="0.35">
      <c r="A772" s="20" t="s">
        <v>1599</v>
      </c>
      <c r="B772" s="20" cm="1">
        <f t="array" ref="B772:I772">VLOOKUP(A772,'Medical Examinations'!A771:J3106,{2,3,4,5,6,7,8,9},FALSE)</f>
        <v>52.41</v>
      </c>
      <c r="C772" s="20" t="str">
        <v>Obesity</v>
      </c>
      <c r="D772" s="20">
        <v>5.99</v>
      </c>
      <c r="E772" s="20" t="str">
        <v>Prediabetes</v>
      </c>
      <c r="F772" s="20" t="str">
        <v>No</v>
      </c>
      <c r="G772" s="20" t="str">
        <v>No</v>
      </c>
      <c r="H772" s="20" t="str">
        <v>No</v>
      </c>
      <c r="I772" s="20">
        <v>1</v>
      </c>
      <c r="J772" s="20" t="s">
        <v>2379</v>
      </c>
      <c r="K772" s="21" cm="1">
        <f t="array" ref="K772:P772">VLOOKUP(A772,'Hospitalisation Details'!$A$1:K3114,{5,6,8,9,10,11},FALSE)</f>
        <v>33957</v>
      </c>
      <c r="L772" s="21" t="str">
        <v>30Years</v>
      </c>
      <c r="M772" s="22">
        <v>13412.97</v>
      </c>
      <c r="N772" s="20" t="str">
        <v>tier - 3</v>
      </c>
      <c r="O772" s="20" t="str">
        <v>tier - 3</v>
      </c>
      <c r="P772" s="20" t="str">
        <v>R1023</v>
      </c>
      <c r="Q772" s="20" t="str">
        <f>VLOOKUP(A772,'Customer Names'!$A$1:E3106,5,FALSE)</f>
        <v>Matthew D</v>
      </c>
    </row>
    <row r="773" spans="1:17" x14ac:dyDescent="0.35">
      <c r="A773" s="20" t="s">
        <v>1598</v>
      </c>
      <c r="B773" s="20" cm="1">
        <f t="array" ref="B773:I773">VLOOKUP(A773,'Medical Examinations'!A772:J3107,{2,3,4,5,6,7,8,9},FALSE)</f>
        <v>41.47</v>
      </c>
      <c r="C773" s="20" t="str">
        <v>Obesity</v>
      </c>
      <c r="D773" s="20">
        <v>5.86</v>
      </c>
      <c r="E773" s="20" t="str">
        <v>Prediabetes</v>
      </c>
      <c r="F773" s="20" t="str">
        <v>Yes</v>
      </c>
      <c r="G773" s="20" t="str">
        <v>No</v>
      </c>
      <c r="H773" s="20" t="str">
        <v>No</v>
      </c>
      <c r="I773" s="20">
        <v>2</v>
      </c>
      <c r="J773" s="20" t="s">
        <v>2379</v>
      </c>
      <c r="K773" s="21" cm="1">
        <f t="array" ref="K773:P773">VLOOKUP(A773,'Hospitalisation Details'!$A$1:K3115,{5,6,8,9,10,11},FALSE)</f>
        <v>21904</v>
      </c>
      <c r="L773" s="21" t="str">
        <v>63Years</v>
      </c>
      <c r="M773" s="22">
        <v>13405.39</v>
      </c>
      <c r="N773" s="20" t="str">
        <v>tier - 3</v>
      </c>
      <c r="O773" s="20" t="str">
        <v>tier - 3</v>
      </c>
      <c r="P773" s="20" t="str">
        <v>R1013</v>
      </c>
      <c r="Q773" s="20" t="str">
        <f>VLOOKUP(A773,'Customer Names'!$A$1:E3107,5,FALSE)</f>
        <v>Michael</v>
      </c>
    </row>
    <row r="774" spans="1:17" x14ac:dyDescent="0.35">
      <c r="A774" s="20" t="s">
        <v>1597</v>
      </c>
      <c r="B774" s="20" cm="1">
        <f t="array" ref="B774:I774">VLOOKUP(A774,'Medical Examinations'!A773:J3108,{2,3,4,5,6,7,8,9},FALSE)</f>
        <v>33.1</v>
      </c>
      <c r="C774" s="20" t="str">
        <v>Obesity</v>
      </c>
      <c r="D774" s="20">
        <v>5.19</v>
      </c>
      <c r="E774" s="20" t="str">
        <v>Normal</v>
      </c>
      <c r="F774" s="20" t="str">
        <v>Yes</v>
      </c>
      <c r="G774" s="20" t="str">
        <v>No</v>
      </c>
      <c r="H774" s="20" t="str">
        <v>No</v>
      </c>
      <c r="I774" s="20">
        <v>2</v>
      </c>
      <c r="J774" s="20" t="s">
        <v>2379</v>
      </c>
      <c r="K774" s="21" cm="1">
        <f t="array" ref="K774:P774">VLOOKUP(A774,'Hospitalisation Details'!$A$1:K3116,{5,6,8,9,10,11},FALSE)</f>
        <v>21879</v>
      </c>
      <c r="L774" s="21" t="str">
        <v>63Years</v>
      </c>
      <c r="M774" s="22">
        <v>13393.76</v>
      </c>
      <c r="N774" s="20" t="str">
        <v>tier - 3</v>
      </c>
      <c r="O774" s="20" t="str">
        <v>tier - 1</v>
      </c>
      <c r="P774" s="20" t="str">
        <v>R1011</v>
      </c>
      <c r="Q774" s="20" t="str">
        <f>VLOOKUP(A774,'Customer Names'!$A$1:E3108,5,FALSE)</f>
        <v>Ben</v>
      </c>
    </row>
    <row r="775" spans="1:17" x14ac:dyDescent="0.35">
      <c r="A775" s="20" t="s">
        <v>1596</v>
      </c>
      <c r="B775" s="20" cm="1">
        <f t="array" ref="B775:I775">VLOOKUP(A775,'Medical Examinations'!A774:J3109,{2,3,4,5,6,7,8,9},FALSE)</f>
        <v>30.8</v>
      </c>
      <c r="C775" s="20" t="str">
        <v>Obesity</v>
      </c>
      <c r="D775" s="20">
        <v>4.37</v>
      </c>
      <c r="E775" s="20" t="str">
        <v>Normal</v>
      </c>
      <c r="F775" s="20" t="str">
        <v>Yes</v>
      </c>
      <c r="G775" s="20" t="str">
        <v>No</v>
      </c>
      <c r="H775" s="20" t="str">
        <v>No</v>
      </c>
      <c r="I775" s="20">
        <v>2</v>
      </c>
      <c r="J775" s="20" t="s">
        <v>2379</v>
      </c>
      <c r="K775" s="21" cm="1">
        <f t="array" ref="K775:P775">VLOOKUP(A775,'Hospitalisation Details'!$A$1:K3117,{5,6,8,9,10,11},FALSE)</f>
        <v>21893</v>
      </c>
      <c r="L775" s="21" t="str">
        <v>63Years</v>
      </c>
      <c r="M775" s="22">
        <v>13390.56</v>
      </c>
      <c r="N775" s="20" t="str">
        <v>tier - 3</v>
      </c>
      <c r="O775" s="20" t="str">
        <v>tier - 3</v>
      </c>
      <c r="P775" s="20" t="str">
        <v>R1011</v>
      </c>
      <c r="Q775" s="20" t="str">
        <f>VLOOKUP(A775,'Customer Names'!$A$1:E3109,5,FALSE)</f>
        <v>Chris</v>
      </c>
    </row>
    <row r="776" spans="1:17" x14ac:dyDescent="0.35">
      <c r="A776" s="20" t="s">
        <v>1595</v>
      </c>
      <c r="B776" s="20" cm="1">
        <f t="array" ref="B776:I776">VLOOKUP(A776,'Medical Examinations'!A775:J3110,{2,3,4,5,6,7,8,9},FALSE)</f>
        <v>42.06</v>
      </c>
      <c r="C776" s="20" t="str">
        <v>Obesity</v>
      </c>
      <c r="D776" s="20">
        <v>5.32</v>
      </c>
      <c r="E776" s="20" t="str">
        <v>Normal</v>
      </c>
      <c r="F776" s="20" t="str">
        <v>No</v>
      </c>
      <c r="G776" s="20" t="str">
        <v>No</v>
      </c>
      <c r="H776" s="20" t="str">
        <v>No</v>
      </c>
      <c r="I776" s="20">
        <v>1</v>
      </c>
      <c r="J776" s="20" t="s">
        <v>2379</v>
      </c>
      <c r="K776" s="21" cm="1">
        <f t="array" ref="K776:P776">VLOOKUP(A776,'Hospitalisation Details'!$A$1:K3118,{5,6,8,9,10,11},FALSE)</f>
        <v>30839</v>
      </c>
      <c r="L776" s="21" t="str">
        <v>39Years</v>
      </c>
      <c r="M776" s="22">
        <v>13383.67</v>
      </c>
      <c r="N776" s="20" t="str">
        <v>tier - 3</v>
      </c>
      <c r="O776" s="20" t="str">
        <v>tier - 2</v>
      </c>
      <c r="P776" s="20" t="str">
        <v>R1023</v>
      </c>
      <c r="Q776" s="20" t="str">
        <f>VLOOKUP(A776,'Customer Names'!$A$1:E3110,5,FALSE)</f>
        <v>Jeremy J</v>
      </c>
    </row>
    <row r="777" spans="1:17" x14ac:dyDescent="0.35">
      <c r="A777" s="20" t="s">
        <v>1594</v>
      </c>
      <c r="B777" s="20" cm="1">
        <f t="array" ref="B777:I777">VLOOKUP(A777,'Medical Examinations'!A776:J3111,{2,3,4,5,6,7,8,9},FALSE)</f>
        <v>39.270000000000003</v>
      </c>
      <c r="C777" s="20" t="str">
        <v>Obesity</v>
      </c>
      <c r="D777" s="20">
        <v>5.64</v>
      </c>
      <c r="E777" s="20" t="str">
        <v>Normal</v>
      </c>
      <c r="F777" s="20" t="str">
        <v>No</v>
      </c>
      <c r="G777" s="20" t="str">
        <v>No</v>
      </c>
      <c r="H777" s="20" t="str">
        <v>Yes</v>
      </c>
      <c r="I777" s="20">
        <v>1</v>
      </c>
      <c r="J777" s="20" t="s">
        <v>2379</v>
      </c>
      <c r="K777" s="21" cm="1">
        <f t="array" ref="K777:P777">VLOOKUP(A777,'Hospitalisation Details'!$A$1:K3119,{5,6,8,9,10,11},FALSE)</f>
        <v>29128</v>
      </c>
      <c r="L777" s="21" t="str">
        <v>43Years</v>
      </c>
      <c r="M777" s="22">
        <v>13377.41</v>
      </c>
      <c r="N777" s="20" t="str">
        <v>tier - 3</v>
      </c>
      <c r="O777" s="20" t="str">
        <v>tier - 3</v>
      </c>
      <c r="P777" s="20" t="str">
        <v>R1026</v>
      </c>
      <c r="Q777" s="20" t="str">
        <f>VLOOKUP(A777,'Customer Names'!$A$1:E3111,5,FALSE)</f>
        <v xml:space="preserve">Amy L </v>
      </c>
    </row>
    <row r="778" spans="1:17" x14ac:dyDescent="0.35">
      <c r="A778" s="20" t="s">
        <v>1593</v>
      </c>
      <c r="B778" s="20" cm="1">
        <f t="array" ref="B778:I778">VLOOKUP(A778,'Medical Examinations'!A777:J3112,{2,3,4,5,6,7,8,9},FALSE)</f>
        <v>30.71</v>
      </c>
      <c r="C778" s="20" t="str">
        <v>Obesity</v>
      </c>
      <c r="D778" s="20">
        <v>5.59</v>
      </c>
      <c r="E778" s="20" t="str">
        <v>Normal</v>
      </c>
      <c r="F778" s="20" t="str">
        <v>Yes</v>
      </c>
      <c r="G778" s="20" t="str">
        <v>No</v>
      </c>
      <c r="H778" s="20" t="str">
        <v>No</v>
      </c>
      <c r="I778" s="20">
        <v>1</v>
      </c>
      <c r="J778" s="20" t="s">
        <v>2379</v>
      </c>
      <c r="K778" s="21" cm="1">
        <f t="array" ref="K778:P778">VLOOKUP(A778,'Hospitalisation Details'!$A$1:K3120,{5,6,8,9,10,11},FALSE)</f>
        <v>23644</v>
      </c>
      <c r="L778" s="21" t="str">
        <v>58Years</v>
      </c>
      <c r="M778" s="22">
        <v>13375.76</v>
      </c>
      <c r="N778" s="20" t="str">
        <v>tier - 3</v>
      </c>
      <c r="O778" s="20" t="str">
        <v>tier - 2</v>
      </c>
      <c r="P778" s="20" t="str">
        <v>R1025</v>
      </c>
      <c r="Q778" s="20" t="str">
        <f>VLOOKUP(A778,'Customer Names'!$A$1:E3112,5,FALSE)</f>
        <v xml:space="preserve">Karen L </v>
      </c>
    </row>
    <row r="779" spans="1:17" x14ac:dyDescent="0.35">
      <c r="A779" s="20" t="s">
        <v>1592</v>
      </c>
      <c r="B779" s="20" cm="1">
        <f t="array" ref="B779:I779">VLOOKUP(A779,'Medical Examinations'!A778:J3113,{2,3,4,5,6,7,8,9},FALSE)</f>
        <v>47.19</v>
      </c>
      <c r="C779" s="20" t="str">
        <v>Obesity</v>
      </c>
      <c r="D779" s="20">
        <v>5.29</v>
      </c>
      <c r="E779" s="20" t="str">
        <v>Normal</v>
      </c>
      <c r="F779" s="20" t="str">
        <v>No</v>
      </c>
      <c r="G779" s="20" t="str">
        <v>No</v>
      </c>
      <c r="H779" s="20" t="str">
        <v>No</v>
      </c>
      <c r="I779" s="20">
        <v>0</v>
      </c>
      <c r="J779" s="20" t="s">
        <v>2379</v>
      </c>
      <c r="K779" s="21" cm="1">
        <f t="array" ref="K779:P779">VLOOKUP(A779,'Hospitalisation Details'!$A$1:K3121,{5,6,8,9,10,11},FALSE)</f>
        <v>33148</v>
      </c>
      <c r="L779" s="21" t="str">
        <v>32Years</v>
      </c>
      <c r="M779" s="22">
        <v>13360.94</v>
      </c>
      <c r="N779" s="20" t="str">
        <v>tier - 3</v>
      </c>
      <c r="O779" s="20" t="str">
        <v>tier - 1</v>
      </c>
      <c r="P779" s="20" t="str">
        <v>R1012</v>
      </c>
      <c r="Q779" s="20" t="str">
        <f>VLOOKUP(A779,'Customer Names'!$A$1:E3113,5,FALSE)</f>
        <v>Tennille</v>
      </c>
    </row>
    <row r="780" spans="1:17" x14ac:dyDescent="0.35">
      <c r="A780" s="20" t="s">
        <v>1591</v>
      </c>
      <c r="B780" s="20" cm="1">
        <f t="array" ref="B780:I780">VLOOKUP(A780,'Medical Examinations'!A779:J3114,{2,3,4,5,6,7,8,9},FALSE)</f>
        <v>30.02</v>
      </c>
      <c r="C780" s="20" t="str">
        <v>Obesity</v>
      </c>
      <c r="D780" s="20">
        <v>6.65</v>
      </c>
      <c r="E780" s="20" t="str">
        <v>Diabetes</v>
      </c>
      <c r="F780" s="20" t="str">
        <v>No</v>
      </c>
      <c r="G780" s="20" t="str">
        <v>No</v>
      </c>
      <c r="H780" s="20" t="str">
        <v>No</v>
      </c>
      <c r="I780" s="20">
        <v>0</v>
      </c>
      <c r="J780" s="20" t="s">
        <v>2379</v>
      </c>
      <c r="K780" s="21" cm="1">
        <f t="array" ref="K780:P780">VLOOKUP(A780,'Hospitalisation Details'!$A$1:K3122,{5,6,8,9,10,11},FALSE)</f>
        <v>22231</v>
      </c>
      <c r="L780" s="21" t="str">
        <v>62Years</v>
      </c>
      <c r="M780" s="22">
        <v>13352.1</v>
      </c>
      <c r="N780" s="20" t="str">
        <v>tier - 3</v>
      </c>
      <c r="O780" s="20" t="str">
        <v>tier - 1</v>
      </c>
      <c r="P780" s="20" t="str">
        <v>R1012</v>
      </c>
      <c r="Q780" s="20" t="str">
        <f>VLOOKUP(A780,'Customer Names'!$A$1:E3114,5,FALSE)</f>
        <v>Matt</v>
      </c>
    </row>
    <row r="781" spans="1:17" x14ac:dyDescent="0.35">
      <c r="A781" s="20" t="s">
        <v>1590</v>
      </c>
      <c r="B781" s="20" cm="1">
        <f t="array" ref="B781:I781">VLOOKUP(A781,'Medical Examinations'!A780:J3115,{2,3,4,5,6,7,8,9},FALSE)</f>
        <v>37.909999999999997</v>
      </c>
      <c r="C781" s="20" t="str">
        <v>Obesity</v>
      </c>
      <c r="D781" s="20">
        <v>5.68</v>
      </c>
      <c r="E781" s="20" t="str">
        <v>Normal</v>
      </c>
      <c r="F781" s="20" t="str">
        <v>Yes</v>
      </c>
      <c r="G781" s="20" t="str">
        <v>No</v>
      </c>
      <c r="H781" s="20" t="str">
        <v>No</v>
      </c>
      <c r="I781" s="20">
        <v>0</v>
      </c>
      <c r="J781" s="20" t="s">
        <v>2379</v>
      </c>
      <c r="K781" s="21" cm="1">
        <f t="array" ref="K781:P781">VLOOKUP(A781,'Hospitalisation Details'!$A$1:K3123,{5,6,8,9,10,11},FALSE)</f>
        <v>27995</v>
      </c>
      <c r="L781" s="21" t="str">
        <v>46Years</v>
      </c>
      <c r="M781" s="22">
        <v>13333.71</v>
      </c>
      <c r="N781" s="20" t="str">
        <v>tier - 3</v>
      </c>
      <c r="O781" s="20" t="str">
        <v>tier - 2</v>
      </c>
      <c r="P781" s="20" t="str">
        <v>R1012</v>
      </c>
      <c r="Q781" s="20" t="str">
        <f>VLOOKUP(A781,'Customer Names'!$A$1:E3115,5,FALSE)</f>
        <v>Emily</v>
      </c>
    </row>
    <row r="782" spans="1:17" x14ac:dyDescent="0.35">
      <c r="A782" s="20" t="s">
        <v>1589</v>
      </c>
      <c r="B782" s="20" cm="1">
        <f t="array" ref="B782:I782">VLOOKUP(A782,'Medical Examinations'!A781:J3116,{2,3,4,5,6,7,8,9},FALSE)</f>
        <v>54.61</v>
      </c>
      <c r="C782" s="20" t="str">
        <v>Obesity</v>
      </c>
      <c r="D782" s="20">
        <v>4.49</v>
      </c>
      <c r="E782" s="20" t="str">
        <v>Normal</v>
      </c>
      <c r="F782" s="20" t="str">
        <v>No</v>
      </c>
      <c r="G782" s="20" t="str">
        <v>No</v>
      </c>
      <c r="H782" s="20" t="str">
        <v>No</v>
      </c>
      <c r="I782" s="20">
        <v>0</v>
      </c>
      <c r="J782" s="20" t="s">
        <v>2379</v>
      </c>
      <c r="K782" s="21" cm="1">
        <f t="array" ref="K782:P782">VLOOKUP(A782,'Hospitalisation Details'!$A$1:K3124,{5,6,8,9,10,11},FALSE)</f>
        <v>34516</v>
      </c>
      <c r="L782" s="21" t="str">
        <v>28Years</v>
      </c>
      <c r="M782" s="22">
        <v>13292.52</v>
      </c>
      <c r="N782" s="20" t="str">
        <v>tier - 3</v>
      </c>
      <c r="O782" s="20" t="str">
        <v>tier - 3</v>
      </c>
      <c r="P782" s="20" t="str">
        <v>R1012</v>
      </c>
      <c r="Q782" s="20" t="str">
        <f>VLOOKUP(A782,'Customer Names'!$A$1:E3116,5,FALSE)</f>
        <v>Justin E</v>
      </c>
    </row>
    <row r="783" spans="1:17" x14ac:dyDescent="0.35">
      <c r="A783" s="20" t="s">
        <v>1588</v>
      </c>
      <c r="B783" s="20" cm="1">
        <f t="array" ref="B783:I783">VLOOKUP(A783,'Medical Examinations'!A782:J3117,{2,3,4,5,6,7,8,9},FALSE)</f>
        <v>36.005000000000003</v>
      </c>
      <c r="C783" s="20" t="str">
        <v>Obesity</v>
      </c>
      <c r="D783" s="20">
        <v>6.9</v>
      </c>
      <c r="E783" s="20" t="str">
        <v>Diabetes</v>
      </c>
      <c r="F783" s="20" t="str">
        <v>No</v>
      </c>
      <c r="G783" s="20" t="str">
        <v>No</v>
      </c>
      <c r="H783" s="20" t="str">
        <v>No</v>
      </c>
      <c r="I783" s="20">
        <v>0</v>
      </c>
      <c r="J783" s="20" t="s">
        <v>2379</v>
      </c>
      <c r="K783" s="21" cm="1">
        <f t="array" ref="K783:P783">VLOOKUP(A783,'Hospitalisation Details'!$A$1:K3125,{5,6,8,9,10,11},FALSE)</f>
        <v>22930</v>
      </c>
      <c r="L783" s="21" t="str">
        <v>60Years</v>
      </c>
      <c r="M783" s="22">
        <v>13228.85</v>
      </c>
      <c r="N783" s="20" t="str">
        <v>tier - 3</v>
      </c>
      <c r="O783" s="20" t="str">
        <v>tier - 3</v>
      </c>
      <c r="P783" s="20" t="str">
        <v>R1023</v>
      </c>
      <c r="Q783" s="20" t="str">
        <f>VLOOKUP(A783,'Customer Names'!$A$1:E3117,5,FALSE)</f>
        <v>Shalane</v>
      </c>
    </row>
    <row r="784" spans="1:17" x14ac:dyDescent="0.35">
      <c r="A784" s="20" t="s">
        <v>1587</v>
      </c>
      <c r="B784" s="20" cm="1">
        <f t="array" ref="B784:I784">VLOOKUP(A784,'Medical Examinations'!A783:J3118,{2,3,4,5,6,7,8,9},FALSE)</f>
        <v>28.7</v>
      </c>
      <c r="C784" s="20" t="str">
        <v>Overweight</v>
      </c>
      <c r="D784" s="20">
        <v>11.52</v>
      </c>
      <c r="E784" s="20" t="str">
        <v>Diabetes</v>
      </c>
      <c r="F784" s="20" t="str">
        <v>No</v>
      </c>
      <c r="G784" s="20" t="str">
        <v>No</v>
      </c>
      <c r="H784" s="20" t="str">
        <v>No</v>
      </c>
      <c r="I784" s="20">
        <v>0</v>
      </c>
      <c r="J784" s="20" t="s">
        <v>2379</v>
      </c>
      <c r="K784" s="21" cm="1">
        <f t="array" ref="K784:P784">VLOOKUP(A784,'Hospitalisation Details'!$A$1:K3126,{5,6,8,9,10,11},FALSE)</f>
        <v>22974</v>
      </c>
      <c r="L784" s="21" t="str">
        <v>60Years</v>
      </c>
      <c r="M784" s="22">
        <v>13224.69</v>
      </c>
      <c r="N784" s="20" t="str">
        <v>tier - 3</v>
      </c>
      <c r="O784" s="20" t="str">
        <v>tier - 2</v>
      </c>
      <c r="P784" s="20" t="str">
        <v>R1011</v>
      </c>
      <c r="Q784" s="20" t="str">
        <f>VLOOKUP(A784,'Customer Names'!$A$1:E3118,5,FALSE)</f>
        <v xml:space="preserve">Jessica N </v>
      </c>
    </row>
    <row r="785" spans="1:17" x14ac:dyDescent="0.35">
      <c r="A785" s="20" t="s">
        <v>1586</v>
      </c>
      <c r="B785" s="20" cm="1">
        <f t="array" ref="B785:I785">VLOOKUP(A785,'Medical Examinations'!A784:J3119,{2,3,4,5,6,7,8,9},FALSE)</f>
        <v>34.295000000000002</v>
      </c>
      <c r="C785" s="20" t="str">
        <v>Obesity</v>
      </c>
      <c r="D785" s="20">
        <v>11.24</v>
      </c>
      <c r="E785" s="20" t="str">
        <v>Diabetes</v>
      </c>
      <c r="F785" s="20" t="str">
        <v>No</v>
      </c>
      <c r="G785" s="20" t="str">
        <v>No</v>
      </c>
      <c r="H785" s="20" t="str">
        <v>No</v>
      </c>
      <c r="I785" s="20">
        <v>0</v>
      </c>
      <c r="J785" s="20" t="s">
        <v>2379</v>
      </c>
      <c r="K785" s="21" cm="1">
        <f t="array" ref="K785:P785">VLOOKUP(A785,'Hospitalisation Details'!$A$1:K3127,{5,6,8,9,10,11},FALSE)</f>
        <v>24059</v>
      </c>
      <c r="L785" s="21" t="str">
        <v>57Years</v>
      </c>
      <c r="M785" s="22">
        <v>13224.06</v>
      </c>
      <c r="N785" s="20" t="str">
        <v>tier - 3</v>
      </c>
      <c r="O785" s="20" t="str">
        <v>tier - 3</v>
      </c>
      <c r="P785" s="20" t="str">
        <v>R1024</v>
      </c>
      <c r="Q785" s="20" t="str">
        <f>VLOOKUP(A785,'Customer Names'!$A$1:E3119,5,FALSE)</f>
        <v>Melanie</v>
      </c>
    </row>
    <row r="786" spans="1:17" x14ac:dyDescent="0.35">
      <c r="A786" s="20" t="s">
        <v>1585</v>
      </c>
      <c r="B786" s="20" cm="1">
        <f t="array" ref="B786:I786">VLOOKUP(A786,'Medical Examinations'!A785:J3120,{2,3,4,5,6,7,8,9},FALSE)</f>
        <v>27.55</v>
      </c>
      <c r="C786" s="20" t="str">
        <v>Overweight</v>
      </c>
      <c r="D786" s="20">
        <v>10.98</v>
      </c>
      <c r="E786" s="20" t="str">
        <v>Diabetes</v>
      </c>
      <c r="F786" s="20" t="str">
        <v>No</v>
      </c>
      <c r="G786" s="20" t="str">
        <v>No</v>
      </c>
      <c r="H786" s="20" t="str">
        <v>No</v>
      </c>
      <c r="I786" s="20">
        <v>0</v>
      </c>
      <c r="J786" s="20" t="s">
        <v>2379</v>
      </c>
      <c r="K786" s="21" cm="1">
        <f t="array" ref="K786:P786">VLOOKUP(A786,'Hospitalisation Details'!$A$1:K3128,{5,6,8,9,10,11},FALSE)</f>
        <v>22987</v>
      </c>
      <c r="L786" s="21" t="str">
        <v>60Years</v>
      </c>
      <c r="M786" s="22">
        <v>13217.09</v>
      </c>
      <c r="N786" s="20" t="str">
        <v>tier - 3</v>
      </c>
      <c r="O786" s="20" t="str">
        <v>tier - 1</v>
      </c>
      <c r="P786" s="20" t="str">
        <v>R1024</v>
      </c>
      <c r="Q786" s="20" t="str">
        <f>VLOOKUP(A786,'Customer Names'!$A$1:E3120,5,FALSE)</f>
        <v>Ruth Angelica</v>
      </c>
    </row>
    <row r="787" spans="1:17" x14ac:dyDescent="0.35">
      <c r="A787" s="20" t="s">
        <v>1584</v>
      </c>
      <c r="B787" s="20" cm="1">
        <f t="array" ref="B787:I787">VLOOKUP(A787,'Medical Examinations'!A786:J3121,{2,3,4,5,6,7,8,9},FALSE)</f>
        <v>40.700000000000003</v>
      </c>
      <c r="C787" s="20" t="str">
        <v>Obesity</v>
      </c>
      <c r="D787" s="20">
        <v>5.42</v>
      </c>
      <c r="E787" s="20" t="str">
        <v>Normal</v>
      </c>
      <c r="F787" s="20" t="str">
        <v>No</v>
      </c>
      <c r="G787" s="20" t="str">
        <v>No</v>
      </c>
      <c r="H787" s="20" t="str">
        <v>No</v>
      </c>
      <c r="I787" s="20">
        <v>0</v>
      </c>
      <c r="J787" s="20" t="s">
        <v>2379</v>
      </c>
      <c r="K787" s="21" cm="1">
        <f t="array" ref="K787:P787">VLOOKUP(A787,'Hospitalisation Details'!$A$1:K3129,{5,6,8,9,10,11},FALSE)</f>
        <v>30239</v>
      </c>
      <c r="L787" s="21" t="str">
        <v>40Years</v>
      </c>
      <c r="M787" s="22">
        <v>13214.43</v>
      </c>
      <c r="N787" s="20" t="str">
        <v>tier - 3</v>
      </c>
      <c r="O787" s="20" t="str">
        <v>tier - 2</v>
      </c>
      <c r="P787" s="20" t="str">
        <v>R1012</v>
      </c>
      <c r="Q787" s="20" t="str">
        <f>VLOOKUP(A787,'Customer Names'!$A$1:E3121,5,FALSE)</f>
        <v>Una M</v>
      </c>
    </row>
    <row r="788" spans="1:17" x14ac:dyDescent="0.35">
      <c r="A788" s="20" t="s">
        <v>1583</v>
      </c>
      <c r="B788" s="20" cm="1">
        <f t="array" ref="B788:I788">VLOOKUP(A788,'Medical Examinations'!A787:J3122,{2,3,4,5,6,7,8,9},FALSE)</f>
        <v>18.335000000000001</v>
      </c>
      <c r="C788" s="20" t="str">
        <v>Underweight</v>
      </c>
      <c r="D788" s="20">
        <v>10.97</v>
      </c>
      <c r="E788" s="20" t="str">
        <v>Diabetes</v>
      </c>
      <c r="F788" s="20" t="str">
        <v>No</v>
      </c>
      <c r="G788" s="20" t="str">
        <v>No</v>
      </c>
      <c r="H788" s="20" t="str">
        <v>No</v>
      </c>
      <c r="I788" s="20">
        <v>0</v>
      </c>
      <c r="J788" s="20" t="s">
        <v>2379</v>
      </c>
      <c r="K788" s="21" cm="1">
        <f t="array" ref="K788:P788">VLOOKUP(A788,'Hospitalisation Details'!$A$1:K3130,{5,6,8,9,10,11},FALSE)</f>
        <v>22863</v>
      </c>
      <c r="L788" s="21" t="str">
        <v>60Years</v>
      </c>
      <c r="M788" s="22">
        <v>13204.29</v>
      </c>
      <c r="N788" s="20" t="str">
        <v>tier - 3</v>
      </c>
      <c r="O788" s="20" t="str">
        <v>tier - 1</v>
      </c>
      <c r="P788" s="20" t="str">
        <v>R1024</v>
      </c>
      <c r="Q788" s="20" t="str">
        <f>VLOOKUP(A788,'Customer Names'!$A$1:E3122,5,FALSE)</f>
        <v>Taralyn</v>
      </c>
    </row>
    <row r="789" spans="1:17" x14ac:dyDescent="0.35">
      <c r="A789" s="20" t="s">
        <v>1582</v>
      </c>
      <c r="B789" s="20" cm="1">
        <f t="array" ref="B789:I789">VLOOKUP(A789,'Medical Examinations'!A788:J3123,{2,3,4,5,6,7,8,9},FALSE)</f>
        <v>33.914999999999999</v>
      </c>
      <c r="C789" s="20" t="str">
        <v>Obesity</v>
      </c>
      <c r="D789" s="20">
        <v>9.56</v>
      </c>
      <c r="E789" s="20" t="str">
        <v>Diabetes</v>
      </c>
      <c r="F789" s="20" t="str">
        <v>Yes</v>
      </c>
      <c r="G789" s="20" t="str">
        <v>No</v>
      </c>
      <c r="H789" s="20" t="str">
        <v>No</v>
      </c>
      <c r="I789" s="20">
        <v>2</v>
      </c>
      <c r="J789" s="20" t="s">
        <v>2379</v>
      </c>
      <c r="K789" s="21" cm="1">
        <f t="array" ref="K789:P789">VLOOKUP(A789,'Hospitalisation Details'!$A$1:K3131,{5,6,8,9,10,11},FALSE)</f>
        <v>22621</v>
      </c>
      <c r="L789" s="21" t="str">
        <v>61Years</v>
      </c>
      <c r="M789" s="22">
        <v>13143.86</v>
      </c>
      <c r="N789" s="20" t="str">
        <v>tier - 3</v>
      </c>
      <c r="O789" s="20" t="str">
        <v>tier - 2</v>
      </c>
      <c r="P789" s="20" t="str">
        <v>R1016</v>
      </c>
      <c r="Q789" s="20" t="str">
        <f>VLOOKUP(A789,'Customer Names'!$A$1:E3123,5,FALSE)</f>
        <v>James A</v>
      </c>
    </row>
    <row r="790" spans="1:17" x14ac:dyDescent="0.35">
      <c r="A790" s="20" t="s">
        <v>1581</v>
      </c>
      <c r="B790" s="20" cm="1">
        <f t="array" ref="B790:I790">VLOOKUP(A790,'Medical Examinations'!A789:J3124,{2,3,4,5,6,7,8,9},FALSE)</f>
        <v>33.534999999999997</v>
      </c>
      <c r="C790" s="20" t="str">
        <v>Obesity</v>
      </c>
      <c r="D790" s="20">
        <v>9.4</v>
      </c>
      <c r="E790" s="20" t="str">
        <v>Diabetes</v>
      </c>
      <c r="F790" s="20" t="str">
        <v>Yes</v>
      </c>
      <c r="G790" s="20" t="str">
        <v>No</v>
      </c>
      <c r="H790" s="20" t="str">
        <v>No</v>
      </c>
      <c r="I790" s="20">
        <v>2</v>
      </c>
      <c r="J790" s="20" t="s">
        <v>2379</v>
      </c>
      <c r="K790" s="21" cm="1">
        <f t="array" ref="K790:P790">VLOOKUP(A790,'Hospitalisation Details'!$A$1:K3132,{5,6,8,9,10,11},FALSE)</f>
        <v>22621</v>
      </c>
      <c r="L790" s="21" t="str">
        <v>61Years</v>
      </c>
      <c r="M790" s="22">
        <v>13143.34</v>
      </c>
      <c r="N790" s="20" t="str">
        <v>tier - 3</v>
      </c>
      <c r="O790" s="20" t="str">
        <v>tier - 2</v>
      </c>
      <c r="P790" s="20" t="str">
        <v>R1020</v>
      </c>
      <c r="Q790" s="20" t="str">
        <f>VLOOKUP(A790,'Customer Names'!$A$1:E3124,5,FALSE)</f>
        <v>Ning</v>
      </c>
    </row>
    <row r="791" spans="1:17" x14ac:dyDescent="0.35">
      <c r="A791" s="20" t="s">
        <v>1580</v>
      </c>
      <c r="B791" s="20" cm="1">
        <f t="array" ref="B791:I791">VLOOKUP(A791,'Medical Examinations'!A790:J3125,{2,3,4,5,6,7,8,9},FALSE)</f>
        <v>23.655000000000001</v>
      </c>
      <c r="C791" s="20" t="str">
        <v>Normal Weight</v>
      </c>
      <c r="D791" s="20">
        <v>8.48</v>
      </c>
      <c r="E791" s="20" t="str">
        <v>Diabetes</v>
      </c>
      <c r="F791" s="20" t="str">
        <v>Yes</v>
      </c>
      <c r="G791" s="20" t="str">
        <v>No</v>
      </c>
      <c r="H791" s="20" t="str">
        <v>No</v>
      </c>
      <c r="I791" s="20">
        <v>2</v>
      </c>
      <c r="J791" s="20" t="s">
        <v>2379</v>
      </c>
      <c r="K791" s="21" cm="1">
        <f t="array" ref="K791:P791">VLOOKUP(A791,'Hospitalisation Details'!$A$1:K3133,{5,6,8,9,10,11},FALSE)</f>
        <v>22531</v>
      </c>
      <c r="L791" s="21" t="str">
        <v>61Years</v>
      </c>
      <c r="M791" s="22">
        <v>13129.6</v>
      </c>
      <c r="N791" s="20" t="str">
        <v>tier - 3</v>
      </c>
      <c r="O791" s="20" t="str">
        <v>tier - 2</v>
      </c>
      <c r="P791" s="20" t="str">
        <v>R1017</v>
      </c>
      <c r="Q791" s="20" t="str">
        <f>VLOOKUP(A791,'Customer Names'!$A$1:E3125,5,FALSE)</f>
        <v>Joel</v>
      </c>
    </row>
    <row r="792" spans="1:17" x14ac:dyDescent="0.35">
      <c r="A792" s="20" t="s">
        <v>1579</v>
      </c>
      <c r="B792" s="20" cm="1">
        <f t="array" ref="B792:I792">VLOOKUP(A792,'Medical Examinations'!A791:J3126,{2,3,4,5,6,7,8,9},FALSE)</f>
        <v>28</v>
      </c>
      <c r="C792" s="20" t="str">
        <v>Overweight</v>
      </c>
      <c r="D792" s="20">
        <v>5.57</v>
      </c>
      <c r="E792" s="20" t="str">
        <v>Normal</v>
      </c>
      <c r="F792" s="20" t="str">
        <v>No</v>
      </c>
      <c r="G792" s="20" t="str">
        <v>No</v>
      </c>
      <c r="H792" s="20" t="str">
        <v>No</v>
      </c>
      <c r="I792" s="20">
        <v>0</v>
      </c>
      <c r="J792" s="20" t="s">
        <v>2379</v>
      </c>
      <c r="K792" s="21" cm="1">
        <f t="array" ref="K792:P792">VLOOKUP(A792,'Hospitalisation Details'!$A$1:K3134,{5,6,8,9,10,11},FALSE)</f>
        <v>36388</v>
      </c>
      <c r="L792" s="21" t="str">
        <v>23Years</v>
      </c>
      <c r="M792" s="22">
        <v>13126.68</v>
      </c>
      <c r="N792" s="20" t="str">
        <v>tier - 3</v>
      </c>
      <c r="O792" s="20" t="str">
        <v>tier - 3</v>
      </c>
      <c r="P792" s="20" t="str">
        <v>R1011</v>
      </c>
      <c r="Q792" s="20" t="str">
        <f>VLOOKUP(A792,'Customer Names'!$A$1:E3126,5,FALSE)</f>
        <v xml:space="preserve">Pamela J </v>
      </c>
    </row>
    <row r="793" spans="1:17" x14ac:dyDescent="0.35">
      <c r="A793" s="20" t="s">
        <v>1578</v>
      </c>
      <c r="B793" s="20" cm="1">
        <f t="array" ref="B793:I793">VLOOKUP(A793,'Medical Examinations'!A792:J3127,{2,3,4,5,6,7,8,9},FALSE)</f>
        <v>30.23</v>
      </c>
      <c r="C793" s="20" t="str">
        <v>Obesity</v>
      </c>
      <c r="D793" s="20">
        <v>6.94</v>
      </c>
      <c r="E793" s="20" t="str">
        <v>Diabetes</v>
      </c>
      <c r="F793" s="20" t="str">
        <v>Yes</v>
      </c>
      <c r="G793" s="20" t="str">
        <v>No</v>
      </c>
      <c r="H793" s="20" t="str">
        <v>Yes</v>
      </c>
      <c r="I793" s="20">
        <v>1</v>
      </c>
      <c r="J793" s="20" t="s">
        <v>2379</v>
      </c>
      <c r="K793" s="21" cm="1">
        <f t="array" ref="K793:P793">VLOOKUP(A793,'Hospitalisation Details'!$A$1:K3135,{5,6,8,9,10,11},FALSE)</f>
        <v>23268</v>
      </c>
      <c r="L793" s="21" t="str">
        <v>59Years</v>
      </c>
      <c r="M793" s="22">
        <v>13116.84</v>
      </c>
      <c r="N793" s="20" t="str">
        <v>tier - 3</v>
      </c>
      <c r="O793" s="20" t="str">
        <v>tier - 1</v>
      </c>
      <c r="P793" s="20" t="str">
        <v>R1012</v>
      </c>
      <c r="Q793" s="20" t="str">
        <f>VLOOKUP(A793,'Customer Names'!$A$1:E3127,5,FALSE)</f>
        <v>Brittney</v>
      </c>
    </row>
    <row r="794" spans="1:17" x14ac:dyDescent="0.35">
      <c r="A794" s="20" t="s">
        <v>1577</v>
      </c>
      <c r="B794" s="20" cm="1">
        <f t="array" ref="B794:I794">VLOOKUP(A794,'Medical Examinations'!A793:J3128,{2,3,4,5,6,7,8,9},FALSE)</f>
        <v>51.14</v>
      </c>
      <c r="C794" s="20" t="str">
        <v>Obesity</v>
      </c>
      <c r="D794" s="20">
        <v>4.05</v>
      </c>
      <c r="E794" s="20" t="str">
        <v>Normal</v>
      </c>
      <c r="F794" s="20" t="str">
        <v>No</v>
      </c>
      <c r="G794" s="20" t="str">
        <v>No</v>
      </c>
      <c r="H794" s="20" t="str">
        <v>No</v>
      </c>
      <c r="I794" s="20">
        <v>1</v>
      </c>
      <c r="J794" s="20" t="s">
        <v>2379</v>
      </c>
      <c r="K794" s="21" cm="1">
        <f t="array" ref="K794:P794">VLOOKUP(A794,'Hospitalisation Details'!$A$1:K3136,{5,6,8,9,10,11},FALSE)</f>
        <v>33828</v>
      </c>
      <c r="L794" s="21" t="str">
        <v>30Years</v>
      </c>
      <c r="M794" s="22">
        <v>13113.51</v>
      </c>
      <c r="N794" s="20" t="str">
        <v>tier - 3</v>
      </c>
      <c r="O794" s="20" t="str">
        <v>tier - 2</v>
      </c>
      <c r="P794" s="20" t="str">
        <v>R1026</v>
      </c>
      <c r="Q794" s="20" t="str">
        <f>VLOOKUP(A794,'Customer Names'!$A$1:E3128,5,FALSE)</f>
        <v>Sheila</v>
      </c>
    </row>
    <row r="795" spans="1:17" x14ac:dyDescent="0.35">
      <c r="A795" s="20" t="s">
        <v>1576</v>
      </c>
      <c r="B795" s="20" cm="1">
        <f t="array" ref="B795:I795">VLOOKUP(A795,'Medical Examinations'!A794:J3129,{2,3,4,5,6,7,8,9},FALSE)</f>
        <v>24.32</v>
      </c>
      <c r="C795" s="20" t="str">
        <v>Normal Weight</v>
      </c>
      <c r="D795" s="20">
        <v>10.220000000000001</v>
      </c>
      <c r="E795" s="20" t="str">
        <v>Diabetes</v>
      </c>
      <c r="F795" s="20" t="str">
        <v>No</v>
      </c>
      <c r="G795" s="20" t="str">
        <v>No</v>
      </c>
      <c r="H795" s="20" t="str">
        <v>No</v>
      </c>
      <c r="I795" s="20">
        <v>0</v>
      </c>
      <c r="J795" s="20" t="s">
        <v>2379</v>
      </c>
      <c r="K795" s="21" cm="1">
        <f t="array" ref="K795:P795">VLOOKUP(A795,'Hospitalisation Details'!$A$1:K3137,{5,6,8,9,10,11},FALSE)</f>
        <v>22860</v>
      </c>
      <c r="L795" s="21" t="str">
        <v>60Years</v>
      </c>
      <c r="M795" s="22">
        <v>13112.6</v>
      </c>
      <c r="N795" s="20" t="str">
        <v>tier - 3</v>
      </c>
      <c r="O795" s="20" t="str">
        <v>tier - 3</v>
      </c>
      <c r="P795" s="20" t="str">
        <v>R1012</v>
      </c>
      <c r="Q795" s="20" t="str">
        <f>VLOOKUP(A795,'Customer Names'!$A$1:E3129,5,FALSE)</f>
        <v>Koji</v>
      </c>
    </row>
    <row r="796" spans="1:17" x14ac:dyDescent="0.35">
      <c r="A796" s="20" t="s">
        <v>1575</v>
      </c>
      <c r="B796" s="20" cm="1">
        <f t="array" ref="B796:I796">VLOOKUP(A796,'Medical Examinations'!A795:J3130,{2,3,4,5,6,7,8,9},FALSE)</f>
        <v>38.06</v>
      </c>
      <c r="C796" s="20" t="str">
        <v>Obesity</v>
      </c>
      <c r="D796" s="20">
        <v>9.24</v>
      </c>
      <c r="E796" s="20" t="str">
        <v>Diabetes</v>
      </c>
      <c r="F796" s="20" t="str">
        <v>No</v>
      </c>
      <c r="G796" s="20" t="str">
        <v>No</v>
      </c>
      <c r="H796" s="20" t="str">
        <v>No</v>
      </c>
      <c r="I796" s="20">
        <v>0</v>
      </c>
      <c r="J796" s="20" t="s">
        <v>2379</v>
      </c>
      <c r="K796" s="21" cm="1">
        <f t="array" ref="K796:P796">VLOOKUP(A796,'Hospitalisation Details'!$A$1:K3138,{5,6,8,9,10,11},FALSE)</f>
        <v>26236</v>
      </c>
      <c r="L796" s="21" t="str">
        <v>51Years</v>
      </c>
      <c r="M796" s="22">
        <v>13110.79</v>
      </c>
      <c r="N796" s="20" t="str">
        <v>tier - 3</v>
      </c>
      <c r="O796" s="20" t="str">
        <v>tier - 2</v>
      </c>
      <c r="P796" s="20" t="str">
        <v>R1011</v>
      </c>
      <c r="Q796" s="20" t="str">
        <f>VLOOKUP(A796,'Customer Names'!$A$1:E3130,5,FALSE)</f>
        <v>Sarah</v>
      </c>
    </row>
    <row r="797" spans="1:17" x14ac:dyDescent="0.35">
      <c r="A797" s="20" t="s">
        <v>1574</v>
      </c>
      <c r="B797" s="20" cm="1">
        <f t="array" ref="B797:I797">VLOOKUP(A797,'Medical Examinations'!A796:J3131,{2,3,4,5,6,7,8,9},FALSE)</f>
        <v>37.700000000000003</v>
      </c>
      <c r="C797" s="20" t="str">
        <v>Obesity</v>
      </c>
      <c r="D797" s="20">
        <v>8.6</v>
      </c>
      <c r="E797" s="20" t="str">
        <v>Diabetes</v>
      </c>
      <c r="F797" s="20" t="str">
        <v>No</v>
      </c>
      <c r="G797" s="20" t="str">
        <v>No</v>
      </c>
      <c r="H797" s="20" t="str">
        <v>No</v>
      </c>
      <c r="I797" s="20">
        <v>0</v>
      </c>
      <c r="J797" s="20" t="s">
        <v>2379</v>
      </c>
      <c r="K797" s="21" cm="1">
        <f t="array" ref="K797:P797">VLOOKUP(A797,'Hospitalisation Details'!$A$1:K3139,{5,6,8,9,10,11},FALSE)</f>
        <v>28688</v>
      </c>
      <c r="L797" s="21" t="str">
        <v>44Years</v>
      </c>
      <c r="M797" s="22">
        <v>13101.74</v>
      </c>
      <c r="N797" s="20" t="str">
        <v>tier - 3</v>
      </c>
      <c r="O797" s="20" t="str">
        <v>tier - 2</v>
      </c>
      <c r="P797" s="20" t="str">
        <v>R1026</v>
      </c>
      <c r="Q797" s="20" t="str">
        <f>VLOOKUP(A797,'Customer Names'!$A$1:E3131,5,FALSE)</f>
        <v>Colleen M</v>
      </c>
    </row>
    <row r="798" spans="1:17" x14ac:dyDescent="0.35">
      <c r="A798" s="20" t="s">
        <v>1573</v>
      </c>
      <c r="B798" s="20" cm="1">
        <f t="array" ref="B798:I798">VLOOKUP(A798,'Medical Examinations'!A797:J3132,{2,3,4,5,6,7,8,9},FALSE)</f>
        <v>44</v>
      </c>
      <c r="C798" s="20" t="str">
        <v>Obesity</v>
      </c>
      <c r="D798" s="20">
        <v>9.32</v>
      </c>
      <c r="E798" s="20" t="str">
        <v>Diabetes</v>
      </c>
      <c r="F798" s="20" t="str">
        <v>Yes</v>
      </c>
      <c r="G798" s="20" t="str">
        <v>No</v>
      </c>
      <c r="H798" s="20" t="str">
        <v>No</v>
      </c>
      <c r="I798" s="20">
        <v>2</v>
      </c>
      <c r="J798" s="20" t="s">
        <v>2379</v>
      </c>
      <c r="K798" s="21" cm="1">
        <f t="array" ref="K798:P798">VLOOKUP(A798,'Hospitalisation Details'!$A$1:K3140,{5,6,8,9,10,11},FALSE)</f>
        <v>22591</v>
      </c>
      <c r="L798" s="21" t="str">
        <v>61Years</v>
      </c>
      <c r="M798" s="22">
        <v>13063.88</v>
      </c>
      <c r="N798" s="20" t="str">
        <v>tier - 3</v>
      </c>
      <c r="O798" s="20" t="str">
        <v>tier - 2</v>
      </c>
      <c r="P798" s="20" t="str">
        <v>R1011</v>
      </c>
      <c r="Q798" s="20" t="str">
        <f>VLOOKUP(A798,'Customer Names'!$A$1:E3132,5,FALSE)</f>
        <v xml:space="preserve">Deedra G </v>
      </c>
    </row>
    <row r="799" spans="1:17" x14ac:dyDescent="0.35">
      <c r="A799" s="20" t="s">
        <v>1572</v>
      </c>
      <c r="B799" s="20" cm="1">
        <f t="array" ref="B799:I799">VLOOKUP(A799,'Medical Examinations'!A798:J3133,{2,3,4,5,6,7,8,9},FALSE)</f>
        <v>41.45</v>
      </c>
      <c r="C799" s="20" t="str">
        <v>Obesity</v>
      </c>
      <c r="D799" s="20">
        <v>6.12</v>
      </c>
      <c r="E799" s="20" t="str">
        <v>Prediabetes</v>
      </c>
      <c r="F799" s="20" t="str">
        <v>Yes</v>
      </c>
      <c r="G799" s="20" t="str">
        <v>No</v>
      </c>
      <c r="H799" s="20" t="str">
        <v>No</v>
      </c>
      <c r="I799" s="20">
        <v>0</v>
      </c>
      <c r="J799" s="20" t="s">
        <v>2379</v>
      </c>
      <c r="K799" s="21" cm="1">
        <f t="array" ref="K799:P799">VLOOKUP(A799,'Hospitalisation Details'!$A$1:K3141,{5,6,8,9,10,11},FALSE)</f>
        <v>31346</v>
      </c>
      <c r="L799" s="21" t="str">
        <v>37Years</v>
      </c>
      <c r="M799" s="22">
        <v>13051.22</v>
      </c>
      <c r="N799" s="20" t="str">
        <v>tier - 3</v>
      </c>
      <c r="O799" s="20" t="str">
        <v>tier - 1</v>
      </c>
      <c r="P799" s="20" t="str">
        <v>R1026</v>
      </c>
      <c r="Q799" s="20" t="str">
        <f>VLOOKUP(A799,'Customer Names'!$A$1:E3133,5,FALSE)</f>
        <v>Kulwinder</v>
      </c>
    </row>
    <row r="800" spans="1:17" x14ac:dyDescent="0.35">
      <c r="A800" s="20" t="s">
        <v>1571</v>
      </c>
      <c r="B800" s="20" cm="1">
        <f t="array" ref="B800:I800">VLOOKUP(A800,'Medical Examinations'!A799:J3134,{2,3,4,5,6,7,8,9},FALSE)</f>
        <v>25.364999999999998</v>
      </c>
      <c r="C800" s="20" t="str">
        <v>Overweight</v>
      </c>
      <c r="D800" s="20">
        <v>9.19</v>
      </c>
      <c r="E800" s="20" t="str">
        <v>Diabetes</v>
      </c>
      <c r="F800" s="20" t="str">
        <v>Yes</v>
      </c>
      <c r="G800" s="20" t="str">
        <v>No</v>
      </c>
      <c r="H800" s="20" t="str">
        <v>No</v>
      </c>
      <c r="I800" s="20">
        <v>0</v>
      </c>
      <c r="J800" s="20" t="s">
        <v>2379</v>
      </c>
      <c r="K800" s="21" cm="1">
        <f t="array" ref="K800:P800">VLOOKUP(A800,'Hospitalisation Details'!$A$1:K3142,{5,6,8,9,10,11},FALSE)</f>
        <v>24690</v>
      </c>
      <c r="L800" s="21" t="str">
        <v>55Years</v>
      </c>
      <c r="M800" s="22">
        <v>13047.33</v>
      </c>
      <c r="N800" s="20" t="str">
        <v>tier - 3</v>
      </c>
      <c r="O800" s="20" t="str">
        <v>tier - 3</v>
      </c>
      <c r="P800" s="20" t="str">
        <v>R1024</v>
      </c>
      <c r="Q800" s="20" t="str">
        <f>VLOOKUP(A800,'Customer Names'!$A$1:E3134,5,FALSE)</f>
        <v xml:space="preserve">Ann M </v>
      </c>
    </row>
    <row r="801" spans="1:17" x14ac:dyDescent="0.35">
      <c r="A801" s="20" t="s">
        <v>1570</v>
      </c>
      <c r="B801" s="20" cm="1">
        <f t="array" ref="B801:I801">VLOOKUP(A801,'Medical Examinations'!A800:J3135,{2,3,4,5,6,7,8,9},FALSE)</f>
        <v>34.56</v>
      </c>
      <c r="C801" s="20" t="str">
        <v>Obesity</v>
      </c>
      <c r="D801" s="20">
        <v>5.84</v>
      </c>
      <c r="E801" s="20" t="str">
        <v>Prediabetes</v>
      </c>
      <c r="F801" s="20" t="str">
        <v>Yes</v>
      </c>
      <c r="G801" s="20" t="str">
        <v>No</v>
      </c>
      <c r="H801" s="20" t="str">
        <v>Yes</v>
      </c>
      <c r="I801" s="20">
        <v>1</v>
      </c>
      <c r="J801" s="20" t="s">
        <v>2379</v>
      </c>
      <c r="K801" s="21" cm="1">
        <f t="array" ref="K801:P801">VLOOKUP(A801,'Hospitalisation Details'!$A$1:K3143,{5,6,8,9,10,11},FALSE)</f>
        <v>25469</v>
      </c>
      <c r="L801" s="21" t="str">
        <v>53Years</v>
      </c>
      <c r="M801" s="22">
        <v>13044.41</v>
      </c>
      <c r="N801" s="20" t="str">
        <v>tier - 3</v>
      </c>
      <c r="O801" s="20" t="str">
        <v>tier - 1</v>
      </c>
      <c r="P801" s="20" t="str">
        <v>R1012</v>
      </c>
      <c r="Q801" s="20" t="str">
        <f>VLOOKUP(A801,'Customer Names'!$A$1:E3135,5,FALSE)</f>
        <v>Sarah E</v>
      </c>
    </row>
    <row r="802" spans="1:17" x14ac:dyDescent="0.35">
      <c r="A802" s="20" t="s">
        <v>1569</v>
      </c>
      <c r="B802" s="20" cm="1">
        <f t="array" ref="B802:I802">VLOOKUP(A802,'Medical Examinations'!A801:J3136,{2,3,4,5,6,7,8,9},FALSE)</f>
        <v>28.2</v>
      </c>
      <c r="C802" s="20" t="str">
        <v>Overweight</v>
      </c>
      <c r="D802" s="20">
        <v>7.19</v>
      </c>
      <c r="E802" s="20" t="str">
        <v>Diabetes</v>
      </c>
      <c r="F802" s="20" t="str">
        <v>Yes</v>
      </c>
      <c r="G802" s="20" t="str">
        <v>No</v>
      </c>
      <c r="H802" s="20" t="str">
        <v>No</v>
      </c>
      <c r="I802" s="20">
        <v>2</v>
      </c>
      <c r="J802" s="20" t="s">
        <v>2379</v>
      </c>
      <c r="K802" s="21" cm="1">
        <f t="array" ref="K802:P802">VLOOKUP(A802,'Hospitalisation Details'!$A$1:K3144,{5,6,8,9,10,11},FALSE)</f>
        <v>22594</v>
      </c>
      <c r="L802" s="21" t="str">
        <v>61Years</v>
      </c>
      <c r="M802" s="22">
        <v>13041.92</v>
      </c>
      <c r="N802" s="20" t="str">
        <v>tier - 3</v>
      </c>
      <c r="O802" s="20" t="str">
        <v>tier - 1</v>
      </c>
      <c r="P802" s="20" t="str">
        <v>R1011</v>
      </c>
      <c r="Q802" s="20" t="str">
        <f>VLOOKUP(A802,'Customer Names'!$A$1:E3136,5,FALSE)</f>
        <v xml:space="preserve">Apryl J </v>
      </c>
    </row>
    <row r="803" spans="1:17" x14ac:dyDescent="0.35">
      <c r="A803" s="20" t="s">
        <v>1568</v>
      </c>
      <c r="B803" s="20" cm="1">
        <f t="array" ref="B803:I803">VLOOKUP(A803,'Medical Examinations'!A802:J3137,{2,3,4,5,6,7,8,9},FALSE)</f>
        <v>30.43</v>
      </c>
      <c r="C803" s="20" t="str">
        <v>Obesity</v>
      </c>
      <c r="D803" s="20">
        <v>9.39</v>
      </c>
      <c r="E803" s="20" t="str">
        <v>Diabetes</v>
      </c>
      <c r="F803" s="20" t="str">
        <v>No</v>
      </c>
      <c r="G803" s="20" t="str">
        <v>No</v>
      </c>
      <c r="H803" s="20" t="str">
        <v>No</v>
      </c>
      <c r="I803" s="20">
        <v>0</v>
      </c>
      <c r="J803" s="20" t="s">
        <v>2379</v>
      </c>
      <c r="K803" s="21" cm="1">
        <f t="array" ref="K803:P803">VLOOKUP(A803,'Hospitalisation Details'!$A$1:K3145,{5,6,8,9,10,11},FALSE)</f>
        <v>24050</v>
      </c>
      <c r="L803" s="21" t="str">
        <v>57Years</v>
      </c>
      <c r="M803" s="22">
        <v>13023.93</v>
      </c>
      <c r="N803" s="20" t="str">
        <v>tier - 3</v>
      </c>
      <c r="O803" s="20" t="str">
        <v>tier - 2</v>
      </c>
      <c r="P803" s="20" t="str">
        <v>R1025</v>
      </c>
      <c r="Q803" s="20" t="str">
        <f>VLOOKUP(A803,'Customer Names'!$A$1:E3137,5,FALSE)</f>
        <v>Ilana</v>
      </c>
    </row>
    <row r="804" spans="1:17" x14ac:dyDescent="0.35">
      <c r="A804" s="20" t="s">
        <v>1567</v>
      </c>
      <c r="B804" s="20" cm="1">
        <f t="array" ref="B804:I804">VLOOKUP(A804,'Medical Examinations'!A803:J3138,{2,3,4,5,6,7,8,9},FALSE)</f>
        <v>32.395000000000003</v>
      </c>
      <c r="C804" s="20" t="str">
        <v>Obesity</v>
      </c>
      <c r="D804" s="20">
        <v>4.2699999999999996</v>
      </c>
      <c r="E804" s="20" t="str">
        <v>Normal</v>
      </c>
      <c r="F804" s="20" t="str">
        <v>Yes</v>
      </c>
      <c r="G804" s="20" t="str">
        <v>No</v>
      </c>
      <c r="H804" s="20" t="str">
        <v>No</v>
      </c>
      <c r="I804" s="20">
        <v>1</v>
      </c>
      <c r="J804" s="20" t="s">
        <v>2379</v>
      </c>
      <c r="K804" s="21" cm="1">
        <f t="array" ref="K804:P804">VLOOKUP(A804,'Hospitalisation Details'!$A$1:K3146,{5,6,8,9,10,11},FALSE)</f>
        <v>23643</v>
      </c>
      <c r="L804" s="21" t="str">
        <v>58Years</v>
      </c>
      <c r="M804" s="22">
        <v>13019.16</v>
      </c>
      <c r="N804" s="20" t="str">
        <v>tier - 3</v>
      </c>
      <c r="O804" s="20" t="str">
        <v>tier - 1</v>
      </c>
      <c r="P804" s="20" t="str">
        <v>R1024</v>
      </c>
      <c r="Q804" s="20" t="str">
        <f>VLOOKUP(A804,'Customer Names'!$A$1:E3138,5,FALSE)</f>
        <v>Katherine</v>
      </c>
    </row>
    <row r="805" spans="1:17" x14ac:dyDescent="0.35">
      <c r="A805" s="20" t="s">
        <v>1566</v>
      </c>
      <c r="B805" s="20" cm="1">
        <f t="array" ref="B805:I805">VLOOKUP(A805,'Medical Examinations'!A804:J3139,{2,3,4,5,6,7,8,9},FALSE)</f>
        <v>24.035</v>
      </c>
      <c r="C805" s="20" t="str">
        <v>Normal Weight</v>
      </c>
      <c r="D805" s="20">
        <v>11.71</v>
      </c>
      <c r="E805" s="20" t="str">
        <v>Diabetes</v>
      </c>
      <c r="F805" s="20" t="str">
        <v>No</v>
      </c>
      <c r="G805" s="20" t="str">
        <v>No</v>
      </c>
      <c r="H805" s="20" t="str">
        <v>No</v>
      </c>
      <c r="I805" s="20">
        <v>0</v>
      </c>
      <c r="J805" s="20" t="s">
        <v>2379</v>
      </c>
      <c r="K805" s="21" cm="1">
        <f t="array" ref="K805:P805">VLOOKUP(A805,'Hospitalisation Details'!$A$1:K3147,{5,6,8,9,10,11},FALSE)</f>
        <v>22847</v>
      </c>
      <c r="L805" s="21" t="str">
        <v>60Years</v>
      </c>
      <c r="M805" s="22">
        <v>13012.21</v>
      </c>
      <c r="N805" s="20" t="str">
        <v>tier - 3</v>
      </c>
      <c r="O805" s="20" t="str">
        <v>tier - 1</v>
      </c>
      <c r="P805" s="20" t="str">
        <v>R1012</v>
      </c>
      <c r="Q805" s="20" t="str">
        <f>VLOOKUP(A805,'Customer Names'!$A$1:E3139,5,FALSE)</f>
        <v>Katherine</v>
      </c>
    </row>
    <row r="806" spans="1:17" x14ac:dyDescent="0.35">
      <c r="A806" s="20" t="s">
        <v>1565</v>
      </c>
      <c r="B806" s="20" cm="1">
        <f t="array" ref="B806:I806">VLOOKUP(A806,'Medical Examinations'!A805:J3140,{2,3,4,5,6,7,8,9},FALSE)</f>
        <v>37.119999999999997</v>
      </c>
      <c r="C806" s="20" t="str">
        <v>Obesity</v>
      </c>
      <c r="D806" s="20">
        <v>5.29</v>
      </c>
      <c r="E806" s="20" t="str">
        <v>Normal</v>
      </c>
      <c r="F806" s="20" t="str">
        <v>No</v>
      </c>
      <c r="G806" s="20" t="str">
        <v>No</v>
      </c>
      <c r="H806" s="20" t="str">
        <v>No</v>
      </c>
      <c r="I806" s="20">
        <v>2</v>
      </c>
      <c r="J806" s="20" t="s">
        <v>2379</v>
      </c>
      <c r="K806" s="21" cm="1">
        <f t="array" ref="K806:P806">VLOOKUP(A806,'Hospitalisation Details'!$A$1:K3148,{5,6,8,9,10,11},FALSE)</f>
        <v>26569</v>
      </c>
      <c r="L806" s="21" t="str">
        <v>50Years</v>
      </c>
      <c r="M806" s="22">
        <v>13010.86</v>
      </c>
      <c r="N806" s="20" t="str">
        <v>tier - 3</v>
      </c>
      <c r="O806" s="20" t="str">
        <v>tier - 2</v>
      </c>
      <c r="P806" s="20" t="str">
        <v>R1012</v>
      </c>
      <c r="Q806" s="20" t="str">
        <f>VLOOKUP(A806,'Customer Names'!$A$1:E3140,5,FALSE)</f>
        <v>Karl</v>
      </c>
    </row>
    <row r="807" spans="1:17" x14ac:dyDescent="0.35">
      <c r="A807" s="20" t="s">
        <v>1564</v>
      </c>
      <c r="B807" s="20" cm="1">
        <f t="array" ref="B807:I807">VLOOKUP(A807,'Medical Examinations'!A806:J3141,{2,3,4,5,6,7,8,9},FALSE)</f>
        <v>34.840000000000003</v>
      </c>
      <c r="C807" s="20" t="str">
        <v>Obesity</v>
      </c>
      <c r="D807" s="20">
        <v>6</v>
      </c>
      <c r="E807" s="20" t="str">
        <v>Prediabetes</v>
      </c>
      <c r="F807" s="20" t="str">
        <v>Yes</v>
      </c>
      <c r="G807" s="20" t="str">
        <v>No</v>
      </c>
      <c r="H807" s="20" t="str">
        <v>Yes</v>
      </c>
      <c r="I807" s="20">
        <v>1</v>
      </c>
      <c r="J807" s="20" t="s">
        <v>2379</v>
      </c>
      <c r="K807" s="21" cm="1">
        <f t="array" ref="K807:P807">VLOOKUP(A807,'Hospitalisation Details'!$A$1:K3149,{5,6,8,9,10,11},FALSE)</f>
        <v>25550</v>
      </c>
      <c r="L807" s="21" t="str">
        <v>53Years</v>
      </c>
      <c r="M807" s="22">
        <v>13008.07</v>
      </c>
      <c r="N807" s="20" t="str">
        <v>tier - 3</v>
      </c>
      <c r="O807" s="20" t="str">
        <v>tier - 3</v>
      </c>
      <c r="P807" s="20" t="str">
        <v>R1012</v>
      </c>
      <c r="Q807" s="20" t="str">
        <f>VLOOKUP(A807,'Customer Names'!$A$1:E3141,5,FALSE)</f>
        <v>Stephen</v>
      </c>
    </row>
    <row r="808" spans="1:17" x14ac:dyDescent="0.35">
      <c r="A808" s="20" t="s">
        <v>1563</v>
      </c>
      <c r="B808" s="20" cm="1">
        <f t="array" ref="B808:I808">VLOOKUP(A808,'Medical Examinations'!A807:J3142,{2,3,4,5,6,7,8,9},FALSE)</f>
        <v>29.53</v>
      </c>
      <c r="C808" s="20" t="str">
        <v>Overweight</v>
      </c>
      <c r="D808" s="20">
        <v>10.64</v>
      </c>
      <c r="E808" s="20" t="str">
        <v>Diabetes</v>
      </c>
      <c r="F808" s="20" t="str">
        <v>No</v>
      </c>
      <c r="G808" s="20" t="str">
        <v>No</v>
      </c>
      <c r="H808" s="20" t="str">
        <v>No</v>
      </c>
      <c r="I808" s="20">
        <v>0</v>
      </c>
      <c r="J808" s="20" t="s">
        <v>2379</v>
      </c>
      <c r="K808" s="21" cm="1">
        <f t="array" ref="K808:P808">VLOOKUP(A808,'Hospitalisation Details'!$A$1:K3150,{5,6,8,9,10,11},FALSE)</f>
        <v>22821</v>
      </c>
      <c r="L808" s="21" t="str">
        <v>60Years</v>
      </c>
      <c r="M808" s="22">
        <v>13004.95</v>
      </c>
      <c r="N808" s="20" t="str">
        <v>tier - 3</v>
      </c>
      <c r="O808" s="20" t="str">
        <v>tier - 1</v>
      </c>
      <c r="P808" s="20" t="str">
        <v>R1012</v>
      </c>
      <c r="Q808" s="20" t="str">
        <f>VLOOKUP(A808,'Customer Names'!$A$1:E3142,5,FALSE)</f>
        <v>Will</v>
      </c>
    </row>
    <row r="809" spans="1:17" x14ac:dyDescent="0.35">
      <c r="A809" s="20" t="s">
        <v>1562</v>
      </c>
      <c r="B809" s="20" cm="1">
        <f t="array" ref="B809:I809">VLOOKUP(A809,'Medical Examinations'!A808:J3143,{2,3,4,5,6,7,8,9},FALSE)</f>
        <v>42.51</v>
      </c>
      <c r="C809" s="20" t="str">
        <v>Obesity</v>
      </c>
      <c r="D809" s="20">
        <v>8.2100000000000009</v>
      </c>
      <c r="E809" s="20" t="str">
        <v>Diabetes</v>
      </c>
      <c r="F809" s="20" t="str">
        <v>Yes</v>
      </c>
      <c r="G809" s="20" t="str">
        <v>No</v>
      </c>
      <c r="H809" s="20" t="str">
        <v>No</v>
      </c>
      <c r="I809" s="20">
        <v>0</v>
      </c>
      <c r="J809" s="20" t="s">
        <v>2379</v>
      </c>
      <c r="K809" s="21" cm="1">
        <f t="array" ref="K809:P809">VLOOKUP(A809,'Hospitalisation Details'!$A$1:K3151,{5,6,8,9,10,11},FALSE)</f>
        <v>29889</v>
      </c>
      <c r="L809" s="21" t="str">
        <v>41Years</v>
      </c>
      <c r="M809" s="22">
        <v>13002.91</v>
      </c>
      <c r="N809" s="20" t="str">
        <v>tier - 3</v>
      </c>
      <c r="O809" s="20" t="str">
        <v>tier - 1</v>
      </c>
      <c r="P809" s="20" t="str">
        <v>R1012</v>
      </c>
      <c r="Q809" s="20" t="str">
        <f>VLOOKUP(A809,'Customer Names'!$A$1:E3143,5,FALSE)</f>
        <v>Bradley D</v>
      </c>
    </row>
    <row r="810" spans="1:17" x14ac:dyDescent="0.35">
      <c r="A810" s="20" t="s">
        <v>1561</v>
      </c>
      <c r="B810" s="20" cm="1">
        <f t="array" ref="B810:I810">VLOOKUP(A810,'Medical Examinations'!A809:J3144,{2,3,4,5,6,7,8,9},FALSE)</f>
        <v>38.14</v>
      </c>
      <c r="C810" s="20" t="str">
        <v>Obesity</v>
      </c>
      <c r="D810" s="20">
        <v>5.58</v>
      </c>
      <c r="E810" s="20" t="str">
        <v>Normal</v>
      </c>
      <c r="F810" s="20" t="str">
        <v>No</v>
      </c>
      <c r="G810" s="20" t="str">
        <v>No</v>
      </c>
      <c r="H810" s="20" t="str">
        <v>Yes</v>
      </c>
      <c r="I810" s="20">
        <v>1</v>
      </c>
      <c r="J810" s="20" t="s">
        <v>2379</v>
      </c>
      <c r="K810" s="21" cm="1">
        <f t="array" ref="K810:P810">VLOOKUP(A810,'Hospitalisation Details'!$A$1:K3152,{5,6,8,9,10,11},FALSE)</f>
        <v>29186</v>
      </c>
      <c r="L810" s="21" t="str">
        <v>43Years</v>
      </c>
      <c r="M810" s="22">
        <v>12994.12</v>
      </c>
      <c r="N810" s="20" t="str">
        <v>tier - 3</v>
      </c>
      <c r="O810" s="20" t="str">
        <v>tier - 2</v>
      </c>
      <c r="P810" s="20" t="str">
        <v>R1026</v>
      </c>
      <c r="Q810" s="20" t="str">
        <f>VLOOKUP(A810,'Customer Names'!$A$1:E3144,5,FALSE)</f>
        <v>Amy M</v>
      </c>
    </row>
    <row r="811" spans="1:17" x14ac:dyDescent="0.35">
      <c r="A811" s="20" t="s">
        <v>1560</v>
      </c>
      <c r="B811" s="20" cm="1">
        <f t="array" ref="B811:I811">VLOOKUP(A811,'Medical Examinations'!A810:J3145,{2,3,4,5,6,7,8,9},FALSE)</f>
        <v>39.93</v>
      </c>
      <c r="C811" s="20" t="str">
        <v>Obesity</v>
      </c>
      <c r="D811" s="20">
        <v>8.75</v>
      </c>
      <c r="E811" s="20" t="str">
        <v>Diabetes</v>
      </c>
      <c r="F811" s="20" t="str">
        <v>No</v>
      </c>
      <c r="G811" s="20" t="str">
        <v>No</v>
      </c>
      <c r="H811" s="20" t="str">
        <v>No</v>
      </c>
      <c r="I811" s="20">
        <v>0</v>
      </c>
      <c r="J811" s="20" t="s">
        <v>2379</v>
      </c>
      <c r="K811" s="21" cm="1">
        <f t="array" ref="K811:P811">VLOOKUP(A811,'Hospitalisation Details'!$A$1:K3153,{5,6,8,9,10,11},FALSE)</f>
        <v>22248</v>
      </c>
      <c r="L811" s="21" t="str">
        <v>62Years</v>
      </c>
      <c r="M811" s="22">
        <v>12982.87</v>
      </c>
      <c r="N811" s="20" t="str">
        <v>tier - 3</v>
      </c>
      <c r="O811" s="20" t="str">
        <v>tier - 1</v>
      </c>
      <c r="P811" s="20" t="str">
        <v>R1013</v>
      </c>
      <c r="Q811" s="20" t="str">
        <f>VLOOKUP(A811,'Customer Names'!$A$1:E3145,5,FALSE)</f>
        <v xml:space="preserve">Matthew W </v>
      </c>
    </row>
    <row r="812" spans="1:17" x14ac:dyDescent="0.35">
      <c r="A812" s="20" t="s">
        <v>1559</v>
      </c>
      <c r="B812" s="20" cm="1">
        <f t="array" ref="B812:I812">VLOOKUP(A812,'Medical Examinations'!A811:J3146,{2,3,4,5,6,7,8,9},FALSE)</f>
        <v>38.83</v>
      </c>
      <c r="C812" s="20" t="str">
        <v>Obesity</v>
      </c>
      <c r="D812" s="20">
        <v>11.86</v>
      </c>
      <c r="E812" s="20" t="str">
        <v>Diabetes</v>
      </c>
      <c r="F812" s="20" t="str">
        <v>No</v>
      </c>
      <c r="G812" s="20" t="str">
        <v>No</v>
      </c>
      <c r="H812" s="20" t="str">
        <v>No</v>
      </c>
      <c r="I812" s="20">
        <v>0</v>
      </c>
      <c r="J812" s="20" t="s">
        <v>2379</v>
      </c>
      <c r="K812" s="21" cm="1">
        <f t="array" ref="K812:P812">VLOOKUP(A812,'Hospitalisation Details'!$A$1:K3154,{5,6,8,9,10,11},FALSE)</f>
        <v>22182</v>
      </c>
      <c r="L812" s="21" t="str">
        <v>62Years</v>
      </c>
      <c r="M812" s="22">
        <v>12981.35</v>
      </c>
      <c r="N812" s="20" t="str">
        <v>tier - 3</v>
      </c>
      <c r="O812" s="20" t="str">
        <v>tier - 3</v>
      </c>
      <c r="P812" s="20" t="str">
        <v>R1013</v>
      </c>
      <c r="Q812" s="20" t="str">
        <f>VLOOKUP(A812,'Customer Names'!$A$1:E3146,5,FALSE)</f>
        <v>Doug</v>
      </c>
    </row>
    <row r="813" spans="1:17" x14ac:dyDescent="0.35">
      <c r="A813" s="20" t="s">
        <v>1558</v>
      </c>
      <c r="B813" s="20" cm="1">
        <f t="array" ref="B813:I813">VLOOKUP(A813,'Medical Examinations'!A812:J3147,{2,3,4,5,6,7,8,9},FALSE)</f>
        <v>37.4</v>
      </c>
      <c r="C813" s="20" t="str">
        <v>Obesity</v>
      </c>
      <c r="D813" s="20">
        <v>11.46</v>
      </c>
      <c r="E813" s="20" t="str">
        <v>Diabetes</v>
      </c>
      <c r="F813" s="20" t="str">
        <v>No</v>
      </c>
      <c r="G813" s="20" t="str">
        <v>No</v>
      </c>
      <c r="H813" s="20" t="str">
        <v>No</v>
      </c>
      <c r="I813" s="20">
        <v>0</v>
      </c>
      <c r="J813" s="20" t="s">
        <v>2379</v>
      </c>
      <c r="K813" s="21" cm="1">
        <f t="array" ref="K813:P813">VLOOKUP(A813,'Hospitalisation Details'!$A$1:K3155,{5,6,8,9,10,11},FALSE)</f>
        <v>22089</v>
      </c>
      <c r="L813" s="21" t="str">
        <v>62Years</v>
      </c>
      <c r="M813" s="22">
        <v>12979.36</v>
      </c>
      <c r="N813" s="20" t="str">
        <v>tier - 3</v>
      </c>
      <c r="O813" s="20" t="str">
        <v>tier - 1</v>
      </c>
      <c r="P813" s="20" t="str">
        <v>R1011</v>
      </c>
      <c r="Q813" s="20" t="str">
        <f>VLOOKUP(A813,'Customer Names'!$A$1:E3147,5,FALSE)</f>
        <v>Tom</v>
      </c>
    </row>
    <row r="814" spans="1:17" x14ac:dyDescent="0.35">
      <c r="A814" s="20" t="s">
        <v>1557</v>
      </c>
      <c r="B814" s="20" cm="1">
        <f t="array" ref="B814:I814">VLOOKUP(A814,'Medical Examinations'!A813:J3148,{2,3,4,5,6,7,8,9},FALSE)</f>
        <v>21.4</v>
      </c>
      <c r="C814" s="20" t="str">
        <v>Normal Weight</v>
      </c>
      <c r="D814" s="20">
        <v>9.0299999999999994</v>
      </c>
      <c r="E814" s="20" t="str">
        <v>Diabetes</v>
      </c>
      <c r="F814" s="20" t="str">
        <v>No</v>
      </c>
      <c r="G814" s="20" t="str">
        <v>No</v>
      </c>
      <c r="H814" s="20" t="str">
        <v>No</v>
      </c>
      <c r="I814" s="20">
        <v>0</v>
      </c>
      <c r="J814" s="20" t="s">
        <v>2379</v>
      </c>
      <c r="K814" s="21" cm="1">
        <f t="array" ref="K814:P814">VLOOKUP(A814,'Hospitalisation Details'!$A$1:K3156,{5,6,8,9,10,11},FALSE)</f>
        <v>22224</v>
      </c>
      <c r="L814" s="21" t="str">
        <v>62Years</v>
      </c>
      <c r="M814" s="22">
        <v>12957.12</v>
      </c>
      <c r="N814" s="20" t="str">
        <v>tier - 3</v>
      </c>
      <c r="O814" s="20" t="str">
        <v>tier - 1</v>
      </c>
      <c r="P814" s="20" t="str">
        <v>R1011</v>
      </c>
      <c r="Q814" s="20" t="str">
        <f>VLOOKUP(A814,'Customer Names'!$A$1:E3148,5,FALSE)</f>
        <v>Jonathan</v>
      </c>
    </row>
    <row r="815" spans="1:17" x14ac:dyDescent="0.35">
      <c r="A815" s="20" t="s">
        <v>1556</v>
      </c>
      <c r="B815" s="20" cm="1">
        <f t="array" ref="B815:I815">VLOOKUP(A815,'Medical Examinations'!A814:J3149,{2,3,4,5,6,7,8,9},FALSE)</f>
        <v>38.380000000000003</v>
      </c>
      <c r="C815" s="20" t="str">
        <v>Obesity</v>
      </c>
      <c r="D815" s="20">
        <v>8.26</v>
      </c>
      <c r="E815" s="20" t="str">
        <v>Diabetes</v>
      </c>
      <c r="F815" s="20" t="str">
        <v>Yes</v>
      </c>
      <c r="G815" s="20" t="str">
        <v>No</v>
      </c>
      <c r="H815" s="20" t="str">
        <v>No</v>
      </c>
      <c r="I815" s="20">
        <v>2</v>
      </c>
      <c r="J815" s="20" t="s">
        <v>2379</v>
      </c>
      <c r="K815" s="21" cm="1">
        <f t="array" ref="K815:P815">VLOOKUP(A815,'Hospitalisation Details'!$A$1:K3157,{5,6,8,9,10,11},FALSE)</f>
        <v>22513</v>
      </c>
      <c r="L815" s="21" t="str">
        <v>61Years</v>
      </c>
      <c r="M815" s="22">
        <v>12950.07</v>
      </c>
      <c r="N815" s="20" t="str">
        <v>tier - 3</v>
      </c>
      <c r="O815" s="20" t="str">
        <v>tier - 1</v>
      </c>
      <c r="P815" s="20" t="str">
        <v>R1012</v>
      </c>
      <c r="Q815" s="20" t="str">
        <f>VLOOKUP(A815,'Customer Names'!$A$1:E3149,5,FALSE)</f>
        <v xml:space="preserve">Wayne A </v>
      </c>
    </row>
    <row r="816" spans="1:17" x14ac:dyDescent="0.35">
      <c r="A816" s="20" t="s">
        <v>1555</v>
      </c>
      <c r="B816" s="20" cm="1">
        <f t="array" ref="B816:I816">VLOOKUP(A816,'Medical Examinations'!A815:J3150,{2,3,4,5,6,7,8,9},FALSE)</f>
        <v>33.659999999999997</v>
      </c>
      <c r="C816" s="20" t="str">
        <v>Obesity</v>
      </c>
      <c r="D816" s="20">
        <v>5.42</v>
      </c>
      <c r="E816" s="20" t="str">
        <v>Normal</v>
      </c>
      <c r="F816" s="20" t="str">
        <v>Yes</v>
      </c>
      <c r="G816" s="20" t="str">
        <v>No</v>
      </c>
      <c r="H816" s="20" t="str">
        <v>No</v>
      </c>
      <c r="I816" s="20">
        <v>2</v>
      </c>
      <c r="J816" s="20" t="s">
        <v>2379</v>
      </c>
      <c r="K816" s="21" cm="1">
        <f t="array" ref="K816:P816">VLOOKUP(A816,'Hospitalisation Details'!$A$1:K3158,{5,6,8,9,10,11},FALSE)</f>
        <v>24463</v>
      </c>
      <c r="L816" s="21" t="str">
        <v>56Years</v>
      </c>
      <c r="M816" s="22">
        <v>12949.16</v>
      </c>
      <c r="N816" s="20" t="str">
        <v>tier - 3</v>
      </c>
      <c r="O816" s="20" t="str">
        <v>tier - 3</v>
      </c>
      <c r="P816" s="20" t="str">
        <v>R1013</v>
      </c>
      <c r="Q816" s="20" t="str">
        <f>VLOOKUP(A816,'Customer Names'!$A$1:E3150,5,FALSE)</f>
        <v>Nobuyori</v>
      </c>
    </row>
    <row r="817" spans="1:17" x14ac:dyDescent="0.35">
      <c r="A817" s="20" t="s">
        <v>1554</v>
      </c>
      <c r="B817" s="20" cm="1">
        <f t="array" ref="B817:I817">VLOOKUP(A817,'Medical Examinations'!A816:J3151,{2,3,4,5,6,7,8,9},FALSE)</f>
        <v>31.79</v>
      </c>
      <c r="C817" s="20" t="str">
        <v>Obesity</v>
      </c>
      <c r="D817" s="20">
        <v>11.33</v>
      </c>
      <c r="E817" s="20" t="str">
        <v>Diabetes</v>
      </c>
      <c r="F817" s="20" t="str">
        <v>Yes</v>
      </c>
      <c r="G817" s="20" t="str">
        <v>No</v>
      </c>
      <c r="H817" s="20" t="str">
        <v>Yes</v>
      </c>
      <c r="I817" s="20">
        <v>1</v>
      </c>
      <c r="J817" s="20" t="s">
        <v>2379</v>
      </c>
      <c r="K817" s="21" cm="1">
        <f t="array" ref="K817:P817">VLOOKUP(A817,'Hospitalisation Details'!$A$1:K3159,{5,6,8,9,10,11},FALSE)</f>
        <v>23237</v>
      </c>
      <c r="L817" s="21" t="str">
        <v>59Years</v>
      </c>
      <c r="M817" s="22">
        <v>12928.79</v>
      </c>
      <c r="N817" s="20" t="str">
        <v>tier - 3</v>
      </c>
      <c r="O817" s="20" t="str">
        <v>tier - 2</v>
      </c>
      <c r="P817" s="20" t="str">
        <v>R1013</v>
      </c>
      <c r="Q817" s="20" t="str">
        <f>VLOOKUP(A817,'Customer Names'!$A$1:E3151,5,FALSE)</f>
        <v>Rich</v>
      </c>
    </row>
    <row r="818" spans="1:17" x14ac:dyDescent="0.35">
      <c r="A818" s="20" t="s">
        <v>1553</v>
      </c>
      <c r="B818" s="20" cm="1">
        <f t="array" ref="B818:I818">VLOOKUP(A818,'Medical Examinations'!A817:J3152,{2,3,4,5,6,7,8,9},FALSE)</f>
        <v>29.7</v>
      </c>
      <c r="C818" s="20" t="str">
        <v>Overweight</v>
      </c>
      <c r="D818" s="20">
        <v>7.69</v>
      </c>
      <c r="E818" s="20" t="str">
        <v>Diabetes</v>
      </c>
      <c r="F818" s="20" t="str">
        <v>Yes</v>
      </c>
      <c r="G818" s="20" t="str">
        <v>No</v>
      </c>
      <c r="H818" s="20" t="str">
        <v>Yes</v>
      </c>
      <c r="I818" s="20">
        <v>1</v>
      </c>
      <c r="J818" s="20" t="s">
        <v>2379</v>
      </c>
      <c r="K818" s="21" cm="1">
        <f t="array" ref="K818:P818">VLOOKUP(A818,'Hospitalisation Details'!$A$1:K3160,{5,6,8,9,10,11},FALSE)</f>
        <v>23255</v>
      </c>
      <c r="L818" s="21" t="str">
        <v>59Years</v>
      </c>
      <c r="M818" s="22">
        <v>12925.89</v>
      </c>
      <c r="N818" s="20" t="str">
        <v>tier - 3</v>
      </c>
      <c r="O818" s="20" t="str">
        <v>tier - 2</v>
      </c>
      <c r="P818" s="20" t="str">
        <v>R1013</v>
      </c>
      <c r="Q818" s="20" t="str">
        <f>VLOOKUP(A818,'Customer Names'!$A$1:E3152,5,FALSE)</f>
        <v>Marcos S</v>
      </c>
    </row>
    <row r="819" spans="1:17" x14ac:dyDescent="0.35">
      <c r="A819" s="20" t="s">
        <v>1552</v>
      </c>
      <c r="B819" s="20" cm="1">
        <f t="array" ref="B819:I819">VLOOKUP(A819,'Medical Examinations'!A818:J3153,{2,3,4,5,6,7,8,9},FALSE)</f>
        <v>25.46</v>
      </c>
      <c r="C819" s="20" t="str">
        <v>Overweight</v>
      </c>
      <c r="D819" s="20">
        <v>8.77</v>
      </c>
      <c r="E819" s="20" t="str">
        <v>Diabetes</v>
      </c>
      <c r="F819" s="20" t="str">
        <v>Yes</v>
      </c>
      <c r="G819" s="20" t="str">
        <v>No</v>
      </c>
      <c r="H819" s="20" t="str">
        <v>Yes</v>
      </c>
      <c r="I819" s="20">
        <v>1</v>
      </c>
      <c r="J819" s="20" t="s">
        <v>2379</v>
      </c>
      <c r="K819" s="21" cm="1">
        <f t="array" ref="K819:P819">VLOOKUP(A819,'Hospitalisation Details'!$A$1:K3161,{5,6,8,9,10,11},FALSE)</f>
        <v>23239</v>
      </c>
      <c r="L819" s="21" t="str">
        <v>59Years</v>
      </c>
      <c r="M819" s="22">
        <v>12913.99</v>
      </c>
      <c r="N819" s="20" t="str">
        <v>tier - 3</v>
      </c>
      <c r="O819" s="20" t="str">
        <v>tier - 2</v>
      </c>
      <c r="P819" s="20" t="str">
        <v>R1016</v>
      </c>
      <c r="Q819" s="20" t="str">
        <f>VLOOKUP(A819,'Customer Names'!$A$1:E3153,5,FALSE)</f>
        <v>Dave</v>
      </c>
    </row>
    <row r="820" spans="1:17" x14ac:dyDescent="0.35">
      <c r="A820" s="20" t="s">
        <v>1551</v>
      </c>
      <c r="B820" s="20" cm="1">
        <f t="array" ref="B820:I820">VLOOKUP(A820,'Medical Examinations'!A819:J3154,{2,3,4,5,6,7,8,9},FALSE)</f>
        <v>39.14</v>
      </c>
      <c r="C820" s="20" t="str">
        <v>Obesity</v>
      </c>
      <c r="D820" s="20">
        <v>4.91</v>
      </c>
      <c r="E820" s="20" t="str">
        <v>Normal</v>
      </c>
      <c r="F820" s="20" t="str">
        <v>No</v>
      </c>
      <c r="G820" s="20" t="str">
        <v>yes</v>
      </c>
      <c r="H820" s="20" t="str">
        <v>No</v>
      </c>
      <c r="I820" s="20">
        <v>1</v>
      </c>
      <c r="J820" s="20" t="s">
        <v>2379</v>
      </c>
      <c r="K820" s="21" cm="1">
        <f t="array" ref="K820:P820">VLOOKUP(A820,'Hospitalisation Details'!$A$1:K3162,{5,6,8,9,10,11},FALSE)</f>
        <v>38177</v>
      </c>
      <c r="L820" s="21" t="str">
        <v>18Years</v>
      </c>
      <c r="M820" s="22">
        <v>12890.06</v>
      </c>
      <c r="N820" s="20" t="str">
        <v>tier - 3</v>
      </c>
      <c r="O820" s="20" t="str">
        <v>tier - 1</v>
      </c>
      <c r="P820" s="20" t="str">
        <v>R1019</v>
      </c>
      <c r="Q820" s="20" t="str">
        <f>VLOOKUP(A820,'Customer Names'!$A$1:E3154,5,FALSE)</f>
        <v>Andy</v>
      </c>
    </row>
    <row r="821" spans="1:17" x14ac:dyDescent="0.35">
      <c r="A821" s="20" t="s">
        <v>1550</v>
      </c>
      <c r="B821" s="20" cm="1">
        <f t="array" ref="B821:I821">VLOOKUP(A821,'Medical Examinations'!A820:J3155,{2,3,4,5,6,7,8,9},FALSE)</f>
        <v>41.2</v>
      </c>
      <c r="C821" s="20" t="str">
        <v>Obesity</v>
      </c>
      <c r="D821" s="20">
        <v>4.95</v>
      </c>
      <c r="E821" s="20" t="str">
        <v>Normal</v>
      </c>
      <c r="F821" s="20" t="str">
        <v>No</v>
      </c>
      <c r="G821" s="20" t="str">
        <v>No</v>
      </c>
      <c r="H821" s="20" t="str">
        <v>No</v>
      </c>
      <c r="I821" s="20">
        <v>1</v>
      </c>
      <c r="J821" s="20" t="s">
        <v>2379</v>
      </c>
      <c r="K821" s="21" cm="1">
        <f t="array" ref="K821:P821">VLOOKUP(A821,'Hospitalisation Details'!$A$1:K3163,{5,6,8,9,10,11},FALSE)</f>
        <v>30900</v>
      </c>
      <c r="L821" s="21" t="str">
        <v>38Years</v>
      </c>
      <c r="M821" s="22">
        <v>12870.31</v>
      </c>
      <c r="N821" s="20" t="str">
        <v>tier - 3</v>
      </c>
      <c r="O821" s="20" t="str">
        <v>tier - 3</v>
      </c>
      <c r="P821" s="20" t="str">
        <v>R1012</v>
      </c>
      <c r="Q821" s="20" t="str">
        <f>VLOOKUP(A821,'Customer Names'!$A$1:E3155,5,FALSE)</f>
        <v>Mary</v>
      </c>
    </row>
    <row r="822" spans="1:17" x14ac:dyDescent="0.35">
      <c r="A822" s="20" t="s">
        <v>1549</v>
      </c>
      <c r="B822" s="20" cm="1">
        <f t="array" ref="B822:I822">VLOOKUP(A822,'Medical Examinations'!A821:J3156,{2,3,4,5,6,7,8,9},FALSE)</f>
        <v>28.81</v>
      </c>
      <c r="C822" s="20" t="str">
        <v>Overweight</v>
      </c>
      <c r="D822" s="20">
        <v>10.8</v>
      </c>
      <c r="E822" s="20" t="str">
        <v>Diabetes</v>
      </c>
      <c r="F822" s="20" t="str">
        <v>Yes</v>
      </c>
      <c r="G822" s="20" t="str">
        <v>No</v>
      </c>
      <c r="H822" s="20" t="str">
        <v>Yes</v>
      </c>
      <c r="I822" s="20">
        <v>1</v>
      </c>
      <c r="J822" s="20" t="s">
        <v>2379</v>
      </c>
      <c r="K822" s="21" cm="1">
        <f t="array" ref="K822:P822">VLOOKUP(A822,'Hospitalisation Details'!$A$1:K3164,{5,6,8,9,10,11},FALSE)</f>
        <v>23281</v>
      </c>
      <c r="L822" s="21" t="str">
        <v>59Years</v>
      </c>
      <c r="M822" s="22">
        <v>12856.84</v>
      </c>
      <c r="N822" s="20" t="str">
        <v>tier - 3</v>
      </c>
      <c r="O822" s="20" t="str">
        <v>tier - 3</v>
      </c>
      <c r="P822" s="20" t="str">
        <v>R1021</v>
      </c>
      <c r="Q822" s="20" t="str">
        <f>VLOOKUP(A822,'Customer Names'!$A$1:E3156,5,FALSE)</f>
        <v>Marcus B</v>
      </c>
    </row>
    <row r="823" spans="1:17" x14ac:dyDescent="0.35">
      <c r="A823" s="20" t="s">
        <v>1548</v>
      </c>
      <c r="B823" s="20" cm="1">
        <f t="array" ref="B823:I823">VLOOKUP(A823,'Medical Examinations'!A822:J3157,{2,3,4,5,6,7,8,9},FALSE)</f>
        <v>37.409999999999997</v>
      </c>
      <c r="C823" s="20" t="str">
        <v>Obesity</v>
      </c>
      <c r="D823" s="20">
        <v>7.21</v>
      </c>
      <c r="E823" s="20" t="str">
        <v>Diabetes</v>
      </c>
      <c r="F823" s="20" t="str">
        <v>No</v>
      </c>
      <c r="G823" s="20" t="str">
        <v>No</v>
      </c>
      <c r="H823" s="20" t="str">
        <v>No</v>
      </c>
      <c r="I823" s="20">
        <v>2</v>
      </c>
      <c r="J823" s="20" t="s">
        <v>2379</v>
      </c>
      <c r="K823" s="21" cm="1">
        <f t="array" ref="K823:P823">VLOOKUP(A823,'Hospitalisation Details'!$A$1:K3165,{5,6,8,9,10,11},FALSE)</f>
        <v>26929</v>
      </c>
      <c r="L823" s="21" t="str">
        <v>49Years</v>
      </c>
      <c r="M823" s="22">
        <v>12852.37</v>
      </c>
      <c r="N823" s="20" t="str">
        <v>tier - 3</v>
      </c>
      <c r="O823" s="20" t="str">
        <v>tier - 1</v>
      </c>
      <c r="P823" s="20" t="str">
        <v>R1012</v>
      </c>
      <c r="Q823" s="20" t="str">
        <f>VLOOKUP(A823,'Customer Names'!$A$1:E3157,5,FALSE)</f>
        <v xml:space="preserve">Thomas K </v>
      </c>
    </row>
    <row r="824" spans="1:17" x14ac:dyDescent="0.35">
      <c r="A824" s="20" t="s">
        <v>1547</v>
      </c>
      <c r="B824" s="20" cm="1">
        <f t="array" ref="B824:I824">VLOOKUP(A824,'Medical Examinations'!A823:J3158,{2,3,4,5,6,7,8,9},FALSE)</f>
        <v>52.54</v>
      </c>
      <c r="C824" s="20" t="str">
        <v>Obesity</v>
      </c>
      <c r="D824" s="20">
        <v>5.12</v>
      </c>
      <c r="E824" s="20" t="str">
        <v>Normal</v>
      </c>
      <c r="F824" s="20" t="str">
        <v>No</v>
      </c>
      <c r="G824" s="20" t="str">
        <v>No</v>
      </c>
      <c r="H824" s="20" t="str">
        <v>Yes</v>
      </c>
      <c r="I824" s="20">
        <v>1</v>
      </c>
      <c r="J824" s="20" t="s">
        <v>2379</v>
      </c>
      <c r="K824" s="21" cm="1">
        <f t="array" ref="K824:P824">VLOOKUP(A824,'Hospitalisation Details'!$A$1:K3166,{5,6,8,9,10,11},FALSE)</f>
        <v>34239</v>
      </c>
      <c r="L824" s="21" t="str">
        <v>29Years</v>
      </c>
      <c r="M824" s="22">
        <v>12847.24</v>
      </c>
      <c r="N824" s="20" t="str">
        <v>tier - 3</v>
      </c>
      <c r="O824" s="20" t="str">
        <v>tier - 2</v>
      </c>
      <c r="P824" s="20" t="str">
        <v>R1012</v>
      </c>
      <c r="Q824" s="20" t="str">
        <f>VLOOKUP(A824,'Customer Names'!$A$1:E3158,5,FALSE)</f>
        <v>Robert</v>
      </c>
    </row>
    <row r="825" spans="1:17" x14ac:dyDescent="0.35">
      <c r="A825" s="20" t="s">
        <v>1546</v>
      </c>
      <c r="B825" s="20" cm="1">
        <f t="array" ref="B825:I825">VLOOKUP(A825,'Medical Examinations'!A824:J3159,{2,3,4,5,6,7,8,9},FALSE)</f>
        <v>17.29</v>
      </c>
      <c r="C825" s="20" t="str">
        <v>Underweight</v>
      </c>
      <c r="D825" s="20">
        <v>4.62</v>
      </c>
      <c r="E825" s="20" t="str">
        <v>Normal</v>
      </c>
      <c r="F825" s="20" t="str">
        <v>No</v>
      </c>
      <c r="G825" s="20" t="str">
        <v>yes</v>
      </c>
      <c r="H825" s="20" t="str">
        <v>No</v>
      </c>
      <c r="I825" s="20">
        <v>1</v>
      </c>
      <c r="J825" s="20" t="s">
        <v>2381</v>
      </c>
      <c r="K825" s="21" cm="1">
        <f t="array" ref="K825:P825">VLOOKUP(A825,'Hospitalisation Details'!$A$1:K3167,{5,6,8,9,10,11},FALSE)</f>
        <v>38300</v>
      </c>
      <c r="L825" s="21" t="str">
        <v>18Years</v>
      </c>
      <c r="M825" s="22">
        <v>12829.46</v>
      </c>
      <c r="N825" s="20" t="str">
        <v>tier - 3</v>
      </c>
      <c r="O825" s="20" t="str">
        <v>tier - 3</v>
      </c>
      <c r="P825" s="20" t="str">
        <v>R1016</v>
      </c>
      <c r="Q825" s="20" t="str">
        <f>VLOOKUP(A825,'Customer Names'!$A$1:E3159,5,FALSE)</f>
        <v>Geoff</v>
      </c>
    </row>
    <row r="826" spans="1:17" x14ac:dyDescent="0.35">
      <c r="A826" s="20" t="s">
        <v>1545</v>
      </c>
      <c r="B826" s="20" cm="1">
        <f t="array" ref="B826:I826">VLOOKUP(A826,'Medical Examinations'!A825:J3160,{2,3,4,5,6,7,8,9},FALSE)</f>
        <v>31.74</v>
      </c>
      <c r="C826" s="20" t="str">
        <v>Obesity</v>
      </c>
      <c r="D826" s="20">
        <v>7.68</v>
      </c>
      <c r="E826" s="20" t="str">
        <v>Diabetes</v>
      </c>
      <c r="F826" s="20" t="str">
        <v>Yes</v>
      </c>
      <c r="G826" s="20" t="str">
        <v>No</v>
      </c>
      <c r="H826" s="20" t="str">
        <v>No</v>
      </c>
      <c r="I826" s="20">
        <v>0</v>
      </c>
      <c r="J826" s="20" t="s">
        <v>2379</v>
      </c>
      <c r="K826" s="21" cm="1">
        <f t="array" ref="K826:P826">VLOOKUP(A826,'Hospitalisation Details'!$A$1:K3168,{5,6,8,9,10,11},FALSE)</f>
        <v>24740</v>
      </c>
      <c r="L826" s="21" t="str">
        <v>55Years</v>
      </c>
      <c r="M826" s="22">
        <v>12823.25</v>
      </c>
      <c r="N826" s="20" t="str">
        <v>tier - 3</v>
      </c>
      <c r="O826" s="20" t="str">
        <v>tier - 3</v>
      </c>
      <c r="P826" s="20" t="str">
        <v>R1021</v>
      </c>
      <c r="Q826" s="20" t="str">
        <f>VLOOKUP(A826,'Customer Names'!$A$1:E3160,5,FALSE)</f>
        <v xml:space="preserve">Chris J </v>
      </c>
    </row>
    <row r="827" spans="1:17" x14ac:dyDescent="0.35">
      <c r="A827" s="20" t="s">
        <v>1544</v>
      </c>
      <c r="B827" s="20" cm="1">
        <f t="array" ref="B827:I827">VLOOKUP(A827,'Medical Examinations'!A826:J3161,{2,3,4,5,6,7,8,9},FALSE)</f>
        <v>26.504999999999999</v>
      </c>
      <c r="C827" s="20" t="str">
        <v>Overweight</v>
      </c>
      <c r="D827" s="20">
        <v>6.79</v>
      </c>
      <c r="E827" s="20" t="str">
        <v>Diabetes</v>
      </c>
      <c r="F827" s="20" t="str">
        <v>Yes</v>
      </c>
      <c r="G827" s="20" t="str">
        <v>No</v>
      </c>
      <c r="H827" s="20" t="str">
        <v>Yes</v>
      </c>
      <c r="I827" s="20">
        <v>1</v>
      </c>
      <c r="J827" s="20" t="s">
        <v>2379</v>
      </c>
      <c r="K827" s="21" cm="1">
        <f t="array" ref="K827:P827">VLOOKUP(A827,'Hospitalisation Details'!$A$1:K3169,{5,6,8,9,10,11},FALSE)</f>
        <v>23212</v>
      </c>
      <c r="L827" s="21" t="str">
        <v>59Years</v>
      </c>
      <c r="M827" s="22">
        <v>12815.44</v>
      </c>
      <c r="N827" s="20" t="str">
        <v>tier - 3</v>
      </c>
      <c r="O827" s="20" t="str">
        <v>tier - 3</v>
      </c>
      <c r="P827" s="20" t="str">
        <v>R1024</v>
      </c>
      <c r="Q827" s="20" t="str">
        <f>VLOOKUP(A827,'Customer Names'!$A$1:E3161,5,FALSE)</f>
        <v xml:space="preserve">Kate A </v>
      </c>
    </row>
    <row r="828" spans="1:17" x14ac:dyDescent="0.35">
      <c r="A828" s="20" t="s">
        <v>1543</v>
      </c>
      <c r="B828" s="20" cm="1">
        <f t="array" ref="B828:I828">VLOOKUP(A828,'Medical Examinations'!A827:J3162,{2,3,4,5,6,7,8,9},FALSE)</f>
        <v>36.479999999999997</v>
      </c>
      <c r="C828" s="20" t="str">
        <v>Obesity</v>
      </c>
      <c r="D828" s="20">
        <v>11.09</v>
      </c>
      <c r="E828" s="20" t="str">
        <v>Diabetes</v>
      </c>
      <c r="F828" s="20" t="str">
        <v>No</v>
      </c>
      <c r="G828" s="20" t="str">
        <v>No</v>
      </c>
      <c r="H828" s="20" t="str">
        <v>No</v>
      </c>
      <c r="I828" s="20">
        <v>0</v>
      </c>
      <c r="J828" s="20" t="s">
        <v>2379</v>
      </c>
      <c r="K828" s="21" cm="1">
        <f t="array" ref="K828:P828">VLOOKUP(A828,'Hospitalisation Details'!$A$1:K3170,{5,6,8,9,10,11},FALSE)</f>
        <v>28695</v>
      </c>
      <c r="L828" s="21" t="str">
        <v>44Years</v>
      </c>
      <c r="M828" s="22">
        <v>12797.21</v>
      </c>
      <c r="N828" s="20" t="str">
        <v>tier - 3</v>
      </c>
      <c r="O828" s="20" t="str">
        <v>tier - 1</v>
      </c>
      <c r="P828" s="20" t="str">
        <v>R1024</v>
      </c>
      <c r="Q828" s="20" t="str">
        <f>VLOOKUP(A828,'Customer Names'!$A$1:E3162,5,FALSE)</f>
        <v>Kelli</v>
      </c>
    </row>
    <row r="829" spans="1:17" x14ac:dyDescent="0.35">
      <c r="A829" s="20" t="s">
        <v>1542</v>
      </c>
      <c r="B829" s="20" cm="1">
        <f t="array" ref="B829:I829">VLOOKUP(A829,'Medical Examinations'!A828:J3163,{2,3,4,5,6,7,8,9},FALSE)</f>
        <v>39.159999999999997</v>
      </c>
      <c r="C829" s="20" t="str">
        <v>Obesity</v>
      </c>
      <c r="D829" s="20">
        <v>5.24</v>
      </c>
      <c r="E829" s="20" t="str">
        <v>Normal</v>
      </c>
      <c r="F829" s="20" t="str">
        <v>Yes</v>
      </c>
      <c r="G829" s="20" t="str">
        <v>No</v>
      </c>
      <c r="H829" s="20" t="str">
        <v>Yes</v>
      </c>
      <c r="I829" s="20">
        <v>1</v>
      </c>
      <c r="J829" s="20" t="s">
        <v>2379</v>
      </c>
      <c r="K829" s="21" cm="1">
        <f t="array" ref="K829:P829">VLOOKUP(A829,'Hospitalisation Details'!$A$1:K3171,{5,6,8,9,10,11},FALSE)</f>
        <v>30618</v>
      </c>
      <c r="L829" s="21" t="str">
        <v>39Years</v>
      </c>
      <c r="M829" s="22">
        <v>12788.18</v>
      </c>
      <c r="N829" s="20" t="str">
        <v>tier - 3</v>
      </c>
      <c r="O829" s="20" t="str">
        <v>tier - 1</v>
      </c>
      <c r="P829" s="20" t="str">
        <v>R1026</v>
      </c>
      <c r="Q829" s="20" t="str">
        <f>VLOOKUP(A829,'Customer Names'!$A$1:E3163,5,FALSE)</f>
        <v>Maggie M</v>
      </c>
    </row>
    <row r="830" spans="1:17" x14ac:dyDescent="0.35">
      <c r="A830" s="20" t="s">
        <v>1541</v>
      </c>
      <c r="B830" s="20" cm="1">
        <f t="array" ref="B830:I830">VLOOKUP(A830,'Medical Examinations'!A829:J3164,{2,3,4,5,6,7,8,9},FALSE)</f>
        <v>28.22</v>
      </c>
      <c r="C830" s="20" t="str">
        <v>Overweight</v>
      </c>
      <c r="D830" s="20">
        <v>7.51</v>
      </c>
      <c r="E830" s="20" t="str">
        <v>Diabetes</v>
      </c>
      <c r="F830" s="20" t="str">
        <v>Yes</v>
      </c>
      <c r="G830" s="20" t="str">
        <v>No</v>
      </c>
      <c r="H830" s="20" t="str">
        <v>Yes</v>
      </c>
      <c r="I830" s="20">
        <v>1</v>
      </c>
      <c r="J830" s="20" t="s">
        <v>2379</v>
      </c>
      <c r="K830" s="21" cm="1">
        <f t="array" ref="K830:P830">VLOOKUP(A830,'Hospitalisation Details'!$A$1:K3172,{5,6,8,9,10,11},FALSE)</f>
        <v>23350</v>
      </c>
      <c r="L830" s="21" t="str">
        <v>59Years</v>
      </c>
      <c r="M830" s="22">
        <v>12788.03</v>
      </c>
      <c r="N830" s="20" t="str">
        <v>tier - 3</v>
      </c>
      <c r="O830" s="20" t="str">
        <v>tier - 3</v>
      </c>
      <c r="P830" s="20" t="str">
        <v>R1025</v>
      </c>
      <c r="Q830" s="20" t="str">
        <f>VLOOKUP(A830,'Customer Names'!$A$1:E3164,5,FALSE)</f>
        <v xml:space="preserve">Michelle L </v>
      </c>
    </row>
    <row r="831" spans="1:17" x14ac:dyDescent="0.35">
      <c r="A831" s="20" t="s">
        <v>1540</v>
      </c>
      <c r="B831" s="20" cm="1">
        <f t="array" ref="B831:I831">VLOOKUP(A831,'Medical Examinations'!A830:J3165,{2,3,4,5,6,7,8,9},FALSE)</f>
        <v>35</v>
      </c>
      <c r="C831" s="20" t="str">
        <v>Obesity</v>
      </c>
      <c r="D831" s="20">
        <v>4.13</v>
      </c>
      <c r="E831" s="20" t="str">
        <v>Normal</v>
      </c>
      <c r="F831" s="20" t="str">
        <v>No</v>
      </c>
      <c r="G831" s="20" t="str">
        <v>No</v>
      </c>
      <c r="H831" s="20" t="str">
        <v>No</v>
      </c>
      <c r="I831" s="20">
        <v>2</v>
      </c>
      <c r="J831" s="20" t="s">
        <v>2379</v>
      </c>
      <c r="K831" s="21" cm="1">
        <f t="array" ref="K831:P831">VLOOKUP(A831,'Hospitalisation Details'!$A$1:K3173,{5,6,8,9,10,11},FALSE)</f>
        <v>26579</v>
      </c>
      <c r="L831" s="21" t="str">
        <v>50Years</v>
      </c>
      <c r="M831" s="22">
        <v>12776.05</v>
      </c>
      <c r="N831" s="20" t="str">
        <v>tier - 3</v>
      </c>
      <c r="O831" s="20" t="str">
        <v>tier - 3</v>
      </c>
      <c r="P831" s="20" t="str">
        <v>R1026</v>
      </c>
      <c r="Q831" s="20" t="str">
        <f>VLOOKUP(A831,'Customer Names'!$A$1:E3165,5,FALSE)</f>
        <v>Ashley K</v>
      </c>
    </row>
    <row r="832" spans="1:17" x14ac:dyDescent="0.35">
      <c r="A832" s="20" t="s">
        <v>1539</v>
      </c>
      <c r="B832" s="20" cm="1">
        <f t="array" ref="B832:I832">VLOOKUP(A832,'Medical Examinations'!A831:J3166,{2,3,4,5,6,7,8,9},FALSE)</f>
        <v>36.24</v>
      </c>
      <c r="C832" s="20" t="str">
        <v>Obesity</v>
      </c>
      <c r="D832" s="20">
        <v>8.3800000000000008</v>
      </c>
      <c r="E832" s="20" t="str">
        <v>Diabetes</v>
      </c>
      <c r="F832" s="20" t="str">
        <v>Yes</v>
      </c>
      <c r="G832" s="20" t="str">
        <v>No</v>
      </c>
      <c r="H832" s="20" t="str">
        <v>No</v>
      </c>
      <c r="I832" s="20">
        <v>1</v>
      </c>
      <c r="J832" s="20" t="s">
        <v>2379</v>
      </c>
      <c r="K832" s="21" cm="1">
        <f t="array" ref="K832:P832">VLOOKUP(A832,'Hospitalisation Details'!$A$1:K3174,{5,6,8,9,10,11},FALSE)</f>
        <v>27662</v>
      </c>
      <c r="L832" s="21" t="str">
        <v>47Years</v>
      </c>
      <c r="M832" s="22">
        <v>12770.27</v>
      </c>
      <c r="N832" s="20" t="str">
        <v>tier - 3</v>
      </c>
      <c r="O832" s="20" t="str">
        <v>tier - 3</v>
      </c>
      <c r="P832" s="20" t="str">
        <v>R1021</v>
      </c>
      <c r="Q832" s="20" t="str">
        <f>VLOOKUP(A832,'Customer Names'!$A$1:E3166,5,FALSE)</f>
        <v>Michael</v>
      </c>
    </row>
    <row r="833" spans="1:17" x14ac:dyDescent="0.35">
      <c r="A833" s="20" t="s">
        <v>1538</v>
      </c>
      <c r="B833" s="20" cm="1">
        <f t="array" ref="B833:I833">VLOOKUP(A833,'Medical Examinations'!A832:J3167,{2,3,4,5,6,7,8,9},FALSE)</f>
        <v>36.954999999999998</v>
      </c>
      <c r="C833" s="20" t="str">
        <v>Obesity</v>
      </c>
      <c r="D833" s="20">
        <v>8.07</v>
      </c>
      <c r="E833" s="20" t="str">
        <v>Diabetes</v>
      </c>
      <c r="F833" s="20" t="str">
        <v>No</v>
      </c>
      <c r="G833" s="20" t="str">
        <v>No</v>
      </c>
      <c r="H833" s="20" t="str">
        <v>No</v>
      </c>
      <c r="I833" s="20">
        <v>0</v>
      </c>
      <c r="J833" s="20" t="s">
        <v>2379</v>
      </c>
      <c r="K833" s="21" cm="1">
        <f t="array" ref="K833:P833">VLOOKUP(A833,'Hospitalisation Details'!$A$1:K3175,{5,6,8,9,10,11},FALSE)</f>
        <v>22920</v>
      </c>
      <c r="L833" s="21" t="str">
        <v>60Years</v>
      </c>
      <c r="M833" s="22">
        <v>12741.17</v>
      </c>
      <c r="N833" s="20" t="str">
        <v>tier - 3</v>
      </c>
      <c r="O833" s="20" t="str">
        <v>tier - 1</v>
      </c>
      <c r="P833" s="20" t="str">
        <v>R1017</v>
      </c>
      <c r="Q833" s="20" t="str">
        <f>VLOOKUP(A833,'Customer Names'!$A$1:E3167,5,FALSE)</f>
        <v xml:space="preserve">Ryan K </v>
      </c>
    </row>
    <row r="834" spans="1:17" x14ac:dyDescent="0.35">
      <c r="A834" s="20" t="s">
        <v>1537</v>
      </c>
      <c r="B834" s="20" cm="1">
        <f t="array" ref="B834:I834">VLOOKUP(A834,'Medical Examinations'!A833:J3168,{2,3,4,5,6,7,8,9},FALSE)</f>
        <v>29.64</v>
      </c>
      <c r="C834" s="20" t="str">
        <v>Overweight</v>
      </c>
      <c r="D834" s="20">
        <v>8.9499999999999993</v>
      </c>
      <c r="E834" s="20" t="str">
        <v>Diabetes</v>
      </c>
      <c r="F834" s="20" t="str">
        <v>No</v>
      </c>
      <c r="G834" s="20" t="str">
        <v>No</v>
      </c>
      <c r="H834" s="20" t="str">
        <v>No</v>
      </c>
      <c r="I834" s="20">
        <v>0</v>
      </c>
      <c r="J834" s="20" t="s">
        <v>2379</v>
      </c>
      <c r="K834" s="21" cm="1">
        <f t="array" ref="K834:P834">VLOOKUP(A834,'Hospitalisation Details'!$A$1:K3176,{5,6,8,9,10,11},FALSE)</f>
        <v>22891</v>
      </c>
      <c r="L834" s="21" t="str">
        <v>60Years</v>
      </c>
      <c r="M834" s="22">
        <v>12731</v>
      </c>
      <c r="N834" s="20" t="str">
        <v>tier - 3</v>
      </c>
      <c r="O834" s="20" t="str">
        <v>tier - 3</v>
      </c>
      <c r="P834" s="20" t="str">
        <v>R1016</v>
      </c>
      <c r="Q834" s="20" t="str">
        <f>VLOOKUP(A834,'Customer Names'!$A$1:E3168,5,FALSE)</f>
        <v>Matthew J</v>
      </c>
    </row>
    <row r="835" spans="1:17" x14ac:dyDescent="0.35">
      <c r="A835" s="20" t="s">
        <v>1536</v>
      </c>
      <c r="B835" s="20" cm="1">
        <f t="array" ref="B835:I835">VLOOKUP(A835,'Medical Examinations'!A834:J3169,{2,3,4,5,6,7,8,9},FALSE)</f>
        <v>42.74</v>
      </c>
      <c r="C835" s="20" t="str">
        <v>Obesity</v>
      </c>
      <c r="D835" s="20">
        <v>6.31</v>
      </c>
      <c r="E835" s="20" t="str">
        <v>Prediabetes</v>
      </c>
      <c r="F835" s="20" t="str">
        <v>Yes</v>
      </c>
      <c r="G835" s="20" t="str">
        <v>No</v>
      </c>
      <c r="H835" s="20" t="str">
        <v>No</v>
      </c>
      <c r="I835" s="20">
        <v>1</v>
      </c>
      <c r="J835" s="20" t="s">
        <v>2379</v>
      </c>
      <c r="K835" s="21" cm="1">
        <f t="array" ref="K835:P835">VLOOKUP(A835,'Hospitalisation Details'!$A$1:K3177,{5,6,8,9,10,11},FALSE)</f>
        <v>32341</v>
      </c>
      <c r="L835" s="21" t="str">
        <v>34Years</v>
      </c>
      <c r="M835" s="22">
        <v>12718.21</v>
      </c>
      <c r="N835" s="20" t="str">
        <v>tier - 3</v>
      </c>
      <c r="O835" s="20" t="str">
        <v>tier - 1</v>
      </c>
      <c r="P835" s="20" t="str">
        <v>R1026</v>
      </c>
      <c r="Q835" s="20" t="str">
        <f>VLOOKUP(A835,'Customer Names'!$A$1:E3169,5,FALSE)</f>
        <v>Karine</v>
      </c>
    </row>
    <row r="836" spans="1:17" x14ac:dyDescent="0.35">
      <c r="A836" s="20" t="s">
        <v>1535</v>
      </c>
      <c r="B836" s="20" cm="1">
        <f t="array" ref="B836:I836">VLOOKUP(A836,'Medical Examinations'!A835:J3170,{2,3,4,5,6,7,8,9},FALSE)</f>
        <v>36.130000000000003</v>
      </c>
      <c r="C836" s="20" t="str">
        <v>Obesity</v>
      </c>
      <c r="D836" s="20">
        <v>7.19</v>
      </c>
      <c r="E836" s="20" t="str">
        <v>Diabetes</v>
      </c>
      <c r="F836" s="20" t="str">
        <v>Yes</v>
      </c>
      <c r="G836" s="20" t="str">
        <v>No</v>
      </c>
      <c r="H836" s="20" t="str">
        <v>No</v>
      </c>
      <c r="I836" s="20">
        <v>2</v>
      </c>
      <c r="J836" s="20" t="s">
        <v>2379</v>
      </c>
      <c r="K836" s="21" cm="1">
        <f t="array" ref="K836:P836">VLOOKUP(A836,'Hospitalisation Details'!$A$1:K3178,{5,6,8,9,10,11},FALSE)</f>
        <v>25757</v>
      </c>
      <c r="L836" s="21" t="str">
        <v>52Years</v>
      </c>
      <c r="M836" s="22">
        <v>12713</v>
      </c>
      <c r="N836" s="20" t="str">
        <v>tier - 3</v>
      </c>
      <c r="O836" s="20" t="str">
        <v>tier - 1</v>
      </c>
      <c r="P836" s="20" t="str">
        <v>R1011</v>
      </c>
      <c r="Q836" s="20" t="str">
        <f>VLOOKUP(A836,'Customer Names'!$A$1:E3170,5,FALSE)</f>
        <v>Antonia G</v>
      </c>
    </row>
    <row r="837" spans="1:17" x14ac:dyDescent="0.35">
      <c r="A837" s="20" t="s">
        <v>1534</v>
      </c>
      <c r="B837" s="20" cm="1">
        <f t="array" ref="B837:I837">VLOOKUP(A837,'Medical Examinations'!A836:J3171,{2,3,4,5,6,7,8,9},FALSE)</f>
        <v>31.55</v>
      </c>
      <c r="C837" s="20" t="str">
        <v>Obesity</v>
      </c>
      <c r="D837" s="20">
        <v>6.11</v>
      </c>
      <c r="E837" s="20" t="str">
        <v>Prediabetes</v>
      </c>
      <c r="F837" s="20" t="str">
        <v>Yes</v>
      </c>
      <c r="G837" s="20" t="str">
        <v>No</v>
      </c>
      <c r="H837" s="20" t="str">
        <v>No</v>
      </c>
      <c r="I837" s="20">
        <v>1</v>
      </c>
      <c r="J837" s="20" t="s">
        <v>2379</v>
      </c>
      <c r="K837" s="21" cm="1">
        <f t="array" ref="K837:P837">VLOOKUP(A837,'Hospitalisation Details'!$A$1:K3179,{5,6,8,9,10,11},FALSE)</f>
        <v>23709</v>
      </c>
      <c r="L837" s="21" t="str">
        <v>58Years</v>
      </c>
      <c r="M837" s="22">
        <v>12700.63</v>
      </c>
      <c r="N837" s="20" t="str">
        <v>tier - 3</v>
      </c>
      <c r="O837" s="20" t="str">
        <v>tier - 3</v>
      </c>
      <c r="P837" s="20" t="str">
        <v>R1011</v>
      </c>
      <c r="Q837" s="20" t="str">
        <f>VLOOKUP(A837,'Customer Names'!$A$1:E3171,5,FALSE)</f>
        <v>Casondra L</v>
      </c>
    </row>
    <row r="838" spans="1:17" x14ac:dyDescent="0.35">
      <c r="A838" s="20" t="s">
        <v>1533</v>
      </c>
      <c r="B838" s="20" cm="1">
        <f t="array" ref="B838:I838">VLOOKUP(A838,'Medical Examinations'!A837:J3172,{2,3,4,5,6,7,8,9},FALSE)</f>
        <v>52.75</v>
      </c>
      <c r="C838" s="20" t="str">
        <v>Obesity</v>
      </c>
      <c r="D838" s="20">
        <v>6.02</v>
      </c>
      <c r="E838" s="20" t="str">
        <v>Prediabetes</v>
      </c>
      <c r="F838" s="20" t="str">
        <v>No</v>
      </c>
      <c r="G838" s="20" t="str">
        <v>No</v>
      </c>
      <c r="H838" s="20" t="str">
        <v>No</v>
      </c>
      <c r="I838" s="20">
        <v>1</v>
      </c>
      <c r="J838" s="20" t="s">
        <v>2379</v>
      </c>
      <c r="K838" s="21" cm="1">
        <f t="array" ref="K838:P838">VLOOKUP(A838,'Hospitalisation Details'!$A$1:K3180,{5,6,8,9,10,11},FALSE)</f>
        <v>33792</v>
      </c>
      <c r="L838" s="21" t="str">
        <v>30Years</v>
      </c>
      <c r="M838" s="22">
        <v>12699.56</v>
      </c>
      <c r="N838" s="20" t="str">
        <v>tier - 3</v>
      </c>
      <c r="O838" s="20" t="str">
        <v>tier - 2</v>
      </c>
      <c r="P838" s="20" t="str">
        <v>R1011</v>
      </c>
      <c r="Q838" s="20" t="str">
        <f>VLOOKUP(A838,'Customer Names'!$A$1:E3172,5,FALSE)</f>
        <v>Wendy</v>
      </c>
    </row>
    <row r="839" spans="1:17" x14ac:dyDescent="0.35">
      <c r="A839" s="20" t="s">
        <v>1532</v>
      </c>
      <c r="B839" s="20" cm="1">
        <f t="array" ref="B839:I839">VLOOKUP(A839,'Medical Examinations'!A838:J3173,{2,3,4,5,6,7,8,9},FALSE)</f>
        <v>36.67</v>
      </c>
      <c r="C839" s="20" t="str">
        <v>Obesity</v>
      </c>
      <c r="D839" s="20">
        <v>11.86</v>
      </c>
      <c r="E839" s="20" t="str">
        <v>Diabetes</v>
      </c>
      <c r="F839" s="20" t="str">
        <v>No</v>
      </c>
      <c r="G839" s="20" t="str">
        <v>No</v>
      </c>
      <c r="H839" s="20" t="str">
        <v>No</v>
      </c>
      <c r="I839" s="20">
        <v>0</v>
      </c>
      <c r="J839" s="20" t="s">
        <v>2379</v>
      </c>
      <c r="K839" s="21" cm="1">
        <f t="array" ref="K839:P839">VLOOKUP(A839,'Hospitalisation Details'!$A$1:K3181,{5,6,8,9,10,11},FALSE)</f>
        <v>27296</v>
      </c>
      <c r="L839" s="21" t="str">
        <v>48Years</v>
      </c>
      <c r="M839" s="22">
        <v>12697.48</v>
      </c>
      <c r="N839" s="20" t="str">
        <v>tier - 3</v>
      </c>
      <c r="O839" s="20" t="str">
        <v>tier - 3</v>
      </c>
      <c r="P839" s="20" t="str">
        <v>R1021</v>
      </c>
      <c r="Q839" s="20" t="str">
        <f>VLOOKUP(A839,'Customer Names'!$A$1:E3173,5,FALSE)</f>
        <v>Eric D</v>
      </c>
    </row>
    <row r="840" spans="1:17" x14ac:dyDescent="0.35">
      <c r="A840" s="20" t="s">
        <v>1531</v>
      </c>
      <c r="B840" s="20" cm="1">
        <f t="array" ref="B840:I840">VLOOKUP(A840,'Medical Examinations'!A839:J3174,{2,3,4,5,6,7,8,9},FALSE)</f>
        <v>38.06</v>
      </c>
      <c r="C840" s="20" t="str">
        <v>Obesity</v>
      </c>
      <c r="D840" s="20">
        <v>8.25</v>
      </c>
      <c r="E840" s="20" t="str">
        <v>Diabetes</v>
      </c>
      <c r="F840" s="20" t="str">
        <v>No</v>
      </c>
      <c r="G840" s="20" t="str">
        <v>No</v>
      </c>
      <c r="H840" s="20" t="str">
        <v>No</v>
      </c>
      <c r="I840" s="20">
        <v>0</v>
      </c>
      <c r="J840" s="20" t="s">
        <v>2379</v>
      </c>
      <c r="K840" s="21" cm="1">
        <f t="array" ref="K840:P840">VLOOKUP(A840,'Hospitalisation Details'!$A$1:K3182,{5,6,8,9,10,11},FALSE)</f>
        <v>22885</v>
      </c>
      <c r="L840" s="21" t="str">
        <v>60Years</v>
      </c>
      <c r="M840" s="22">
        <v>12648.7</v>
      </c>
      <c r="N840" s="20" t="str">
        <v>tier - 3</v>
      </c>
      <c r="O840" s="20" t="str">
        <v>tier - 2</v>
      </c>
      <c r="P840" s="20" t="str">
        <v>R1013</v>
      </c>
      <c r="Q840" s="20" t="str">
        <f>VLOOKUP(A840,'Customer Names'!$A$1:E3174,5,FALSE)</f>
        <v>Elizabeth</v>
      </c>
    </row>
    <row r="841" spans="1:17" x14ac:dyDescent="0.35">
      <c r="A841" s="20" t="s">
        <v>1530</v>
      </c>
      <c r="B841" s="20" cm="1">
        <f t="array" ref="B841:I841">VLOOKUP(A841,'Medical Examinations'!A840:J3175,{2,3,4,5,6,7,8,9},FALSE)</f>
        <v>38</v>
      </c>
      <c r="C841" s="20" t="str">
        <v>Obesity</v>
      </c>
      <c r="D841" s="20">
        <v>8.1300000000000008</v>
      </c>
      <c r="E841" s="20" t="str">
        <v>Diabetes</v>
      </c>
      <c r="F841" s="20" t="str">
        <v>No</v>
      </c>
      <c r="G841" s="20" t="str">
        <v>No</v>
      </c>
      <c r="H841" s="20" t="str">
        <v>No</v>
      </c>
      <c r="I841" s="20">
        <v>0</v>
      </c>
      <c r="J841" s="20" t="s">
        <v>2379</v>
      </c>
      <c r="K841" s="21" cm="1">
        <f t="array" ref="K841:P841">VLOOKUP(A841,'Hospitalisation Details'!$A$1:K3183,{5,6,8,9,10,11},FALSE)</f>
        <v>23999</v>
      </c>
      <c r="L841" s="21" t="str">
        <v>57Years</v>
      </c>
      <c r="M841" s="22">
        <v>12646.21</v>
      </c>
      <c r="N841" s="20" t="str">
        <v>tier - 3</v>
      </c>
      <c r="O841" s="20" t="str">
        <v>tier - 2</v>
      </c>
      <c r="P841" s="20" t="str">
        <v>R1011</v>
      </c>
      <c r="Q841" s="20" t="str">
        <f>VLOOKUP(A841,'Customer Names'!$A$1:E3175,5,FALSE)</f>
        <v>Laura F</v>
      </c>
    </row>
    <row r="842" spans="1:17" x14ac:dyDescent="0.35">
      <c r="A842" s="20" t="s">
        <v>1529</v>
      </c>
      <c r="B842" s="20" cm="1">
        <f t="array" ref="B842:I842">VLOOKUP(A842,'Medical Examinations'!A841:J3176,{2,3,4,5,6,7,8,9},FALSE)</f>
        <v>35.1</v>
      </c>
      <c r="C842" s="20" t="str">
        <v>Obesity</v>
      </c>
      <c r="D842" s="20">
        <v>10.1</v>
      </c>
      <c r="E842" s="20" t="str">
        <v>Diabetes</v>
      </c>
      <c r="F842" s="20" t="str">
        <v>No</v>
      </c>
      <c r="G842" s="20" t="str">
        <v>No</v>
      </c>
      <c r="H842" s="20" t="str">
        <v>No</v>
      </c>
      <c r="I842" s="20">
        <v>0</v>
      </c>
      <c r="J842" s="20" t="s">
        <v>2379</v>
      </c>
      <c r="K842" s="21" cm="1">
        <f t="array" ref="K842:P842">VLOOKUP(A842,'Hospitalisation Details'!$A$1:K3184,{5,6,8,9,10,11},FALSE)</f>
        <v>22838</v>
      </c>
      <c r="L842" s="21" t="str">
        <v>60Years</v>
      </c>
      <c r="M842" s="22">
        <v>12644.59</v>
      </c>
      <c r="N842" s="20" t="str">
        <v>tier - 3</v>
      </c>
      <c r="O842" s="20" t="str">
        <v>tier - 2</v>
      </c>
      <c r="P842" s="20" t="str">
        <v>R1011</v>
      </c>
      <c r="Q842" s="20" t="str">
        <f>VLOOKUP(A842,'Customer Names'!$A$1:E3176,5,FALSE)</f>
        <v xml:space="preserve">Amelia F </v>
      </c>
    </row>
    <row r="843" spans="1:17" x14ac:dyDescent="0.35">
      <c r="A843" s="20" t="s">
        <v>1528</v>
      </c>
      <c r="B843" s="20" cm="1">
        <f t="array" ref="B843:I843">VLOOKUP(A843,'Medical Examinations'!A842:J3177,{2,3,4,5,6,7,8,9},FALSE)</f>
        <v>33.82</v>
      </c>
      <c r="C843" s="20" t="str">
        <v>Obesity</v>
      </c>
      <c r="D843" s="20">
        <v>5.89</v>
      </c>
      <c r="E843" s="20" t="str">
        <v>Prediabetes</v>
      </c>
      <c r="F843" s="20" t="str">
        <v>Yes</v>
      </c>
      <c r="G843" s="20" t="str">
        <v>No</v>
      </c>
      <c r="H843" s="20" t="str">
        <v>No</v>
      </c>
      <c r="I843" s="20">
        <v>2</v>
      </c>
      <c r="J843" s="20" t="s">
        <v>2379</v>
      </c>
      <c r="K843" s="21" cm="1">
        <f t="array" ref="K843:P843">VLOOKUP(A843,'Hospitalisation Details'!$A$1:K3185,{5,6,8,9,10,11},FALSE)</f>
        <v>24458</v>
      </c>
      <c r="L843" s="21" t="str">
        <v>56Years</v>
      </c>
      <c r="M843" s="22">
        <v>12643.38</v>
      </c>
      <c r="N843" s="20" t="str">
        <v>tier - 3</v>
      </c>
      <c r="O843" s="20" t="str">
        <v>tier - 1</v>
      </c>
      <c r="P843" s="20" t="str">
        <v>R1012</v>
      </c>
      <c r="Q843" s="20" t="str">
        <f>VLOOKUP(A843,'Customer Names'!$A$1:E3177,5,FALSE)</f>
        <v xml:space="preserve">Amy L </v>
      </c>
    </row>
    <row r="844" spans="1:17" x14ac:dyDescent="0.35">
      <c r="A844" s="20" t="s">
        <v>1527</v>
      </c>
      <c r="B844" s="20" cm="1">
        <f t="array" ref="B844:I844">VLOOKUP(A844,'Medical Examinations'!A843:J3178,{2,3,4,5,6,7,8,9},FALSE)</f>
        <v>37.43</v>
      </c>
      <c r="C844" s="20" t="str">
        <v>Obesity</v>
      </c>
      <c r="D844" s="20">
        <v>4.97</v>
      </c>
      <c r="E844" s="20" t="str">
        <v>Normal</v>
      </c>
      <c r="F844" s="20" t="str">
        <v>No</v>
      </c>
      <c r="G844" s="20" t="str">
        <v>No</v>
      </c>
      <c r="H844" s="20" t="str">
        <v>No</v>
      </c>
      <c r="I844" s="20">
        <v>2</v>
      </c>
      <c r="J844" s="20" t="s">
        <v>2379</v>
      </c>
      <c r="K844" s="21" cm="1">
        <f t="array" ref="K844:P844">VLOOKUP(A844,'Hospitalisation Details'!$A$1:K3186,{5,6,8,9,10,11},FALSE)</f>
        <v>26547</v>
      </c>
      <c r="L844" s="21" t="str">
        <v>50Years</v>
      </c>
      <c r="M844" s="22">
        <v>12640.24</v>
      </c>
      <c r="N844" s="20" t="str">
        <v>tier - 3</v>
      </c>
      <c r="O844" s="20" t="str">
        <v>tier - 1</v>
      </c>
      <c r="P844" s="20" t="str">
        <v>R1011</v>
      </c>
      <c r="Q844" s="20" t="str">
        <f>VLOOKUP(A844,'Customer Names'!$A$1:E3178,5,FALSE)</f>
        <v>Katie J</v>
      </c>
    </row>
    <row r="845" spans="1:17" x14ac:dyDescent="0.35">
      <c r="A845" s="20" t="s">
        <v>1526</v>
      </c>
      <c r="B845" s="20" cm="1">
        <f t="array" ref="B845:I845">VLOOKUP(A845,'Medical Examinations'!A844:J3179,{2,3,4,5,6,7,8,9},FALSE)</f>
        <v>30.5</v>
      </c>
      <c r="C845" s="20" t="str">
        <v>Obesity</v>
      </c>
      <c r="D845" s="20">
        <v>9.9</v>
      </c>
      <c r="E845" s="20" t="str">
        <v>Diabetes</v>
      </c>
      <c r="F845" s="20" t="str">
        <v>No</v>
      </c>
      <c r="G845" s="20" t="str">
        <v>No</v>
      </c>
      <c r="H845" s="20" t="str">
        <v>No</v>
      </c>
      <c r="I845" s="20">
        <v>0</v>
      </c>
      <c r="J845" s="20" t="s">
        <v>2379</v>
      </c>
      <c r="K845" s="21" cm="1">
        <f t="array" ref="K845:P845">VLOOKUP(A845,'Hospitalisation Details'!$A$1:K3187,{5,6,8,9,10,11},FALSE)</f>
        <v>22849</v>
      </c>
      <c r="L845" s="21" t="str">
        <v>60Years</v>
      </c>
      <c r="M845" s="22">
        <v>12638.2</v>
      </c>
      <c r="N845" s="20" t="str">
        <v>tier - 3</v>
      </c>
      <c r="O845" s="20" t="str">
        <v>tier - 1</v>
      </c>
      <c r="P845" s="20" t="str">
        <v>R1011</v>
      </c>
      <c r="Q845" s="20" t="str">
        <f>VLOOKUP(A845,'Customer Names'!$A$1:E3179,5,FALSE)</f>
        <v xml:space="preserve">Laura E </v>
      </c>
    </row>
    <row r="846" spans="1:17" x14ac:dyDescent="0.35">
      <c r="A846" s="20" t="s">
        <v>1525</v>
      </c>
      <c r="B846" s="20" cm="1">
        <f t="array" ref="B846:I846">VLOOKUP(A846,'Medical Examinations'!A845:J3180,{2,3,4,5,6,7,8,9},FALSE)</f>
        <v>24.53</v>
      </c>
      <c r="C846" s="20" t="str">
        <v>Normal Weight</v>
      </c>
      <c r="D846" s="20">
        <v>9.0500000000000007</v>
      </c>
      <c r="E846" s="20" t="str">
        <v>Diabetes</v>
      </c>
      <c r="F846" s="20" t="str">
        <v>No</v>
      </c>
      <c r="G846" s="20" t="str">
        <v>No</v>
      </c>
      <c r="H846" s="20" t="str">
        <v>No</v>
      </c>
      <c r="I846" s="20">
        <v>0</v>
      </c>
      <c r="J846" s="20" t="s">
        <v>2379</v>
      </c>
      <c r="K846" s="21" cm="1">
        <f t="array" ref="K846:P846">VLOOKUP(A846,'Hospitalisation Details'!$A$1:K3188,{5,6,8,9,10,11},FALSE)</f>
        <v>22972</v>
      </c>
      <c r="L846" s="21" t="str">
        <v>60Years</v>
      </c>
      <c r="M846" s="22">
        <v>12629.9</v>
      </c>
      <c r="N846" s="20" t="str">
        <v>tier - 3</v>
      </c>
      <c r="O846" s="20" t="str">
        <v>tier - 3</v>
      </c>
      <c r="P846" s="20" t="str">
        <v>R1013</v>
      </c>
      <c r="Q846" s="20" t="str">
        <f>VLOOKUP(A846,'Customer Names'!$A$1:E3180,5,FALSE)</f>
        <v>Mayumi</v>
      </c>
    </row>
    <row r="847" spans="1:17" x14ac:dyDescent="0.35">
      <c r="A847" s="20" t="s">
        <v>1524</v>
      </c>
      <c r="B847" s="20" cm="1">
        <f t="array" ref="B847:I847">VLOOKUP(A847,'Medical Examinations'!A846:J3181,{2,3,4,5,6,7,8,9},FALSE)</f>
        <v>25.74</v>
      </c>
      <c r="C847" s="20" t="str">
        <v>Overweight</v>
      </c>
      <c r="D847" s="20">
        <v>10.93</v>
      </c>
      <c r="E847" s="20" t="str">
        <v>Diabetes</v>
      </c>
      <c r="F847" s="20" t="str">
        <v>No</v>
      </c>
      <c r="G847" s="20" t="str">
        <v>No</v>
      </c>
      <c r="H847" s="20" t="str">
        <v>No</v>
      </c>
      <c r="I847" s="20">
        <v>0</v>
      </c>
      <c r="J847" s="20" t="s">
        <v>2379</v>
      </c>
      <c r="K847" s="21" cm="1">
        <f t="array" ref="K847:P847">VLOOKUP(A847,'Hospitalisation Details'!$A$1:K3189,{5,6,8,9,10,11},FALSE)</f>
        <v>24019</v>
      </c>
      <c r="L847" s="21" t="str">
        <v>57Years</v>
      </c>
      <c r="M847" s="22">
        <v>12629.17</v>
      </c>
      <c r="N847" s="20" t="str">
        <v>tier - 3</v>
      </c>
      <c r="O847" s="20" t="str">
        <v>tier - 1</v>
      </c>
      <c r="P847" s="20" t="str">
        <v>R1013</v>
      </c>
      <c r="Q847" s="20" t="str">
        <f>VLOOKUP(A847,'Customer Names'!$A$1:E3181,5,FALSE)</f>
        <v>Vanessa</v>
      </c>
    </row>
    <row r="848" spans="1:17" x14ac:dyDescent="0.35">
      <c r="A848" s="20" t="s">
        <v>1523</v>
      </c>
      <c r="B848" s="20" cm="1">
        <f t="array" ref="B848:I848">VLOOKUP(A848,'Medical Examinations'!A847:J3182,{2,3,4,5,6,7,8,9},FALSE)</f>
        <v>34.08</v>
      </c>
      <c r="C848" s="20" t="str">
        <v>Obesity</v>
      </c>
      <c r="D848" s="20">
        <v>7.58</v>
      </c>
      <c r="E848" s="20" t="str">
        <v>Diabetes</v>
      </c>
      <c r="F848" s="20" t="str">
        <v>Yes</v>
      </c>
      <c r="G848" s="20" t="str">
        <v>No</v>
      </c>
      <c r="H848" s="20" t="str">
        <v>No</v>
      </c>
      <c r="I848" s="20">
        <v>2</v>
      </c>
      <c r="J848" s="20" t="s">
        <v>2379</v>
      </c>
      <c r="K848" s="21" cm="1">
        <f t="array" ref="K848:P848">VLOOKUP(A848,'Hospitalisation Details'!$A$1:K3190,{5,6,8,9,10,11},FALSE)</f>
        <v>25930</v>
      </c>
      <c r="L848" s="21" t="str">
        <v>52Years</v>
      </c>
      <c r="M848" s="22">
        <v>12624.74</v>
      </c>
      <c r="N848" s="20" t="str">
        <v>tier - 3</v>
      </c>
      <c r="O848" s="20" t="str">
        <v>tier - 1</v>
      </c>
      <c r="P848" s="20" t="str">
        <v>R1012</v>
      </c>
      <c r="Q848" s="20" t="str">
        <f>VLOOKUP(A848,'Customer Names'!$A$1:E3182,5,FALSE)</f>
        <v>Natali N</v>
      </c>
    </row>
    <row r="849" spans="1:17" x14ac:dyDescent="0.35">
      <c r="A849" s="20" t="s">
        <v>1522</v>
      </c>
      <c r="B849" s="20" cm="1">
        <f t="array" ref="B849:I849">VLOOKUP(A849,'Medical Examinations'!A848:J3183,{2,3,4,5,6,7,8,9},FALSE)</f>
        <v>31.35</v>
      </c>
      <c r="C849" s="20" t="str">
        <v>Obesity</v>
      </c>
      <c r="D849" s="20">
        <v>11</v>
      </c>
      <c r="E849" s="20" t="str">
        <v>Diabetes</v>
      </c>
      <c r="F849" s="20" t="str">
        <v>Yes</v>
      </c>
      <c r="G849" s="20" t="str">
        <v>No</v>
      </c>
      <c r="H849" s="20" t="str">
        <v>Yes</v>
      </c>
      <c r="I849" s="20">
        <v>1</v>
      </c>
      <c r="J849" s="20" t="s">
        <v>2379</v>
      </c>
      <c r="K849" s="21" cm="1">
        <f t="array" ref="K849:P849">VLOOKUP(A849,'Hospitalisation Details'!$A$1:K3191,{5,6,8,9,10,11},FALSE)</f>
        <v>23242</v>
      </c>
      <c r="L849" s="21" t="str">
        <v>59Years</v>
      </c>
      <c r="M849" s="22">
        <v>12622.18</v>
      </c>
      <c r="N849" s="20" t="str">
        <v>tier - 3</v>
      </c>
      <c r="O849" s="20" t="str">
        <v>tier - 1</v>
      </c>
      <c r="P849" s="20" t="str">
        <v>R1012</v>
      </c>
      <c r="Q849" s="20" t="str">
        <f>VLOOKUP(A849,'Customer Names'!$A$1:E3183,5,FALSE)</f>
        <v>Beth</v>
      </c>
    </row>
    <row r="850" spans="1:17" x14ac:dyDescent="0.35">
      <c r="A850" s="20" t="s">
        <v>1521</v>
      </c>
      <c r="B850" s="20" cm="1">
        <f t="array" ref="B850:I850">VLOOKUP(A850,'Medical Examinations'!A849:J3184,{2,3,4,5,6,7,8,9},FALSE)</f>
        <v>26.79</v>
      </c>
      <c r="C850" s="20" t="str">
        <v>Overweight</v>
      </c>
      <c r="D850" s="20">
        <v>5.0599999999999996</v>
      </c>
      <c r="E850" s="20" t="str">
        <v>Normal</v>
      </c>
      <c r="F850" s="20" t="str">
        <v>No</v>
      </c>
      <c r="G850" s="20" t="str">
        <v>No</v>
      </c>
      <c r="H850" s="20" t="str">
        <v>No</v>
      </c>
      <c r="I850" s="20">
        <v>1</v>
      </c>
      <c r="J850" s="20" t="s">
        <v>2379</v>
      </c>
      <c r="K850" s="21" cm="1">
        <f t="array" ref="K850:P850">VLOOKUP(A850,'Hospitalisation Details'!$A$1:K3192,{5,6,8,9,10,11},FALSE)</f>
        <v>36117</v>
      </c>
      <c r="L850" s="21" t="str">
        <v>24Years</v>
      </c>
      <c r="M850" s="22">
        <v>12609.89</v>
      </c>
      <c r="N850" s="20" t="str">
        <v>tier - 3</v>
      </c>
      <c r="O850" s="20" t="str">
        <v>tier - 3</v>
      </c>
      <c r="P850" s="20" t="str">
        <v>R1012</v>
      </c>
      <c r="Q850" s="20" t="str">
        <f>VLOOKUP(A850,'Customer Names'!$A$1:E3184,5,FALSE)</f>
        <v>Alex</v>
      </c>
    </row>
    <row r="851" spans="1:17" x14ac:dyDescent="0.35">
      <c r="A851" s="20" t="s">
        <v>1520</v>
      </c>
      <c r="B851" s="20" cm="1">
        <f t="array" ref="B851:I851">VLOOKUP(A851,'Medical Examinations'!A850:J3185,{2,3,4,5,6,7,8,9},FALSE)</f>
        <v>42.78</v>
      </c>
      <c r="C851" s="20" t="str">
        <v>Obesity</v>
      </c>
      <c r="D851" s="20">
        <v>6.11</v>
      </c>
      <c r="E851" s="20" t="str">
        <v>Prediabetes</v>
      </c>
      <c r="F851" s="20" t="str">
        <v>Yes</v>
      </c>
      <c r="G851" s="20" t="str">
        <v>No</v>
      </c>
      <c r="H851" s="20" t="str">
        <v>No</v>
      </c>
      <c r="I851" s="20">
        <v>1</v>
      </c>
      <c r="J851" s="20" t="s">
        <v>2379</v>
      </c>
      <c r="K851" s="21" cm="1">
        <f t="array" ref="K851:P851">VLOOKUP(A851,'Hospitalisation Details'!$A$1:K3193,{5,6,8,9,10,11},FALSE)</f>
        <v>32366</v>
      </c>
      <c r="L851" s="21" t="str">
        <v>34Years</v>
      </c>
      <c r="M851" s="22">
        <v>12600.46</v>
      </c>
      <c r="N851" s="20" t="str">
        <v>tier - 3</v>
      </c>
      <c r="O851" s="20" t="str">
        <v>tier - 1</v>
      </c>
      <c r="P851" s="20" t="str">
        <v>R1023</v>
      </c>
      <c r="Q851" s="20" t="str">
        <f>VLOOKUP(A851,'Customer Names'!$A$1:E3185,5,FALSE)</f>
        <v>Spencer</v>
      </c>
    </row>
    <row r="852" spans="1:17" x14ac:dyDescent="0.35">
      <c r="A852" s="20" t="s">
        <v>1519</v>
      </c>
      <c r="B852" s="20" cm="1">
        <f t="array" ref="B852:I852">VLOOKUP(A852,'Medical Examinations'!A851:J3186,{2,3,4,5,6,7,8,9},FALSE)</f>
        <v>46.75</v>
      </c>
      <c r="C852" s="20" t="str">
        <v>Obesity</v>
      </c>
      <c r="D852" s="20">
        <v>6.66</v>
      </c>
      <c r="E852" s="20" t="str">
        <v>Diabetes</v>
      </c>
      <c r="F852" s="20" t="str">
        <v>Yes</v>
      </c>
      <c r="G852" s="20" t="str">
        <v>No</v>
      </c>
      <c r="H852" s="20" t="str">
        <v>No</v>
      </c>
      <c r="I852" s="20">
        <v>2</v>
      </c>
      <c r="J852" s="20" t="s">
        <v>2379</v>
      </c>
      <c r="K852" s="21" cm="1">
        <f t="array" ref="K852:P852">VLOOKUP(A852,'Hospitalisation Details'!$A$1:K3194,{5,6,8,9,10,11},FALSE)</f>
        <v>25737</v>
      </c>
      <c r="L852" s="21" t="str">
        <v>52Years</v>
      </c>
      <c r="M852" s="22">
        <v>12592.53</v>
      </c>
      <c r="N852" s="20" t="str">
        <v>tier - 3</v>
      </c>
      <c r="O852" s="20" t="str">
        <v>tier - 2</v>
      </c>
      <c r="P852" s="20" t="str">
        <v>R1013</v>
      </c>
      <c r="Q852" s="20" t="str">
        <f>VLOOKUP(A852,'Customer Names'!$A$1:E3186,5,FALSE)</f>
        <v xml:space="preserve">Andee W </v>
      </c>
    </row>
    <row r="853" spans="1:17" x14ac:dyDescent="0.35">
      <c r="A853" s="20" t="s">
        <v>1518</v>
      </c>
      <c r="B853" s="20" cm="1">
        <f t="array" ref="B853:I853">VLOOKUP(A853,'Medical Examinations'!A852:J3187,{2,3,4,5,6,7,8,9},FALSE)</f>
        <v>32.15</v>
      </c>
      <c r="C853" s="20" t="str">
        <v>Obesity</v>
      </c>
      <c r="D853" s="20">
        <v>4.0199999999999996</v>
      </c>
      <c r="E853" s="20" t="str">
        <v>Normal</v>
      </c>
      <c r="F853" s="20" t="str">
        <v>Yes</v>
      </c>
      <c r="G853" s="20" t="str">
        <v>No</v>
      </c>
      <c r="H853" s="20" t="str">
        <v>Yes</v>
      </c>
      <c r="I853" s="20">
        <v>1</v>
      </c>
      <c r="J853" s="20" t="s">
        <v>2379</v>
      </c>
      <c r="K853" s="21" cm="1">
        <f t="array" ref="K853:P853">VLOOKUP(A853,'Hospitalisation Details'!$A$1:K3195,{5,6,8,9,10,11},FALSE)</f>
        <v>25533</v>
      </c>
      <c r="L853" s="21" t="str">
        <v>53Years</v>
      </c>
      <c r="M853" s="22">
        <v>12579.92</v>
      </c>
      <c r="N853" s="20" t="str">
        <v>tier - 3</v>
      </c>
      <c r="O853" s="20" t="str">
        <v>tier - 1</v>
      </c>
      <c r="P853" s="20" t="str">
        <v>R1025</v>
      </c>
      <c r="Q853" s="20" t="str">
        <f>VLOOKUP(A853,'Customer Names'!$A$1:E3187,5,FALSE)</f>
        <v>Amy</v>
      </c>
    </row>
    <row r="854" spans="1:17" x14ac:dyDescent="0.35">
      <c r="A854" s="20" t="s">
        <v>1517</v>
      </c>
      <c r="B854" s="20" cm="1">
        <f t="array" ref="B854:I854">VLOOKUP(A854,'Medical Examinations'!A853:J3188,{2,3,4,5,6,7,8,9},FALSE)</f>
        <v>43.4</v>
      </c>
      <c r="C854" s="20" t="str">
        <v>Obesity</v>
      </c>
      <c r="D854" s="20">
        <v>8.81</v>
      </c>
      <c r="E854" s="20" t="str">
        <v>Diabetes</v>
      </c>
      <c r="F854" s="20" t="str">
        <v>Yes</v>
      </c>
      <c r="G854" s="20" t="str">
        <v>No</v>
      </c>
      <c r="H854" s="20" t="str">
        <v>No</v>
      </c>
      <c r="I854" s="20">
        <v>2</v>
      </c>
      <c r="J854" s="20" t="s">
        <v>2379</v>
      </c>
      <c r="K854" s="21" cm="1">
        <f t="array" ref="K854:P854">VLOOKUP(A854,'Hospitalisation Details'!$A$1:K3196,{5,6,8,9,10,11},FALSE)</f>
        <v>22613</v>
      </c>
      <c r="L854" s="21" t="str">
        <v>61Years</v>
      </c>
      <c r="M854" s="22">
        <v>12574.05</v>
      </c>
      <c r="N854" s="20" t="str">
        <v>tier - 3</v>
      </c>
      <c r="O854" s="20" t="str">
        <v>tier - 1</v>
      </c>
      <c r="P854" s="20" t="str">
        <v>R1011</v>
      </c>
      <c r="Q854" s="20" t="str">
        <f>VLOOKUP(A854,'Customer Names'!$A$1:E3188,5,FALSE)</f>
        <v>Joshua</v>
      </c>
    </row>
    <row r="855" spans="1:17" x14ac:dyDescent="0.35">
      <c r="A855" s="20" t="s">
        <v>1516</v>
      </c>
      <c r="B855" s="20" cm="1">
        <f t="array" ref="B855:I855">VLOOKUP(A855,'Medical Examinations'!A854:J3189,{2,3,4,5,6,7,8,9},FALSE)</f>
        <v>31.57</v>
      </c>
      <c r="C855" s="20" t="str">
        <v>Obesity</v>
      </c>
      <c r="D855" s="20">
        <v>7.92</v>
      </c>
      <c r="E855" s="20" t="str">
        <v>Diabetes</v>
      </c>
      <c r="F855" s="20" t="str">
        <v>Yes</v>
      </c>
      <c r="G855" s="20" t="str">
        <v>No</v>
      </c>
      <c r="H855" s="20" t="str">
        <v>No</v>
      </c>
      <c r="I855" s="20">
        <v>2</v>
      </c>
      <c r="J855" s="20" t="s">
        <v>2379</v>
      </c>
      <c r="K855" s="21" cm="1">
        <f t="array" ref="K855:P855">VLOOKUP(A855,'Hospitalisation Details'!$A$1:K3197,{5,6,8,9,10,11},FALSE)</f>
        <v>22613</v>
      </c>
      <c r="L855" s="21" t="str">
        <v>61Years</v>
      </c>
      <c r="M855" s="22">
        <v>12557.61</v>
      </c>
      <c r="N855" s="20" t="str">
        <v>tier - 3</v>
      </c>
      <c r="O855" s="20" t="str">
        <v>tier - 3</v>
      </c>
      <c r="P855" s="20" t="str">
        <v>R1013</v>
      </c>
      <c r="Q855" s="20" t="str">
        <f>VLOOKUP(A855,'Customer Names'!$A$1:E3189,5,FALSE)</f>
        <v>C Fred</v>
      </c>
    </row>
    <row r="856" spans="1:17" x14ac:dyDescent="0.35">
      <c r="A856" s="20" t="s">
        <v>1515</v>
      </c>
      <c r="B856" s="20" cm="1">
        <f t="array" ref="B856:I856">VLOOKUP(A856,'Medical Examinations'!A855:J3190,{2,3,4,5,6,7,8,9},FALSE)</f>
        <v>24.32</v>
      </c>
      <c r="C856" s="20" t="str">
        <v>Normal Weight</v>
      </c>
      <c r="D856" s="20">
        <v>7.48</v>
      </c>
      <c r="E856" s="20" t="str">
        <v>Diabetes</v>
      </c>
      <c r="F856" s="20" t="str">
        <v>No</v>
      </c>
      <c r="G856" s="20" t="str">
        <v>No</v>
      </c>
      <c r="H856" s="20" t="str">
        <v>No</v>
      </c>
      <c r="I856" s="20">
        <v>0</v>
      </c>
      <c r="J856" s="20" t="s">
        <v>2379</v>
      </c>
      <c r="K856" s="21" cm="1">
        <f t="array" ref="K856:P856">VLOOKUP(A856,'Hospitalisation Details'!$A$1:K3198,{5,6,8,9,10,11},FALSE)</f>
        <v>22935</v>
      </c>
      <c r="L856" s="21" t="str">
        <v>60Years</v>
      </c>
      <c r="M856" s="22">
        <v>12523.6</v>
      </c>
      <c r="N856" s="20" t="str">
        <v>tier - 3</v>
      </c>
      <c r="O856" s="20" t="str">
        <v>tier - 3</v>
      </c>
      <c r="P856" s="20" t="str">
        <v>R1012</v>
      </c>
      <c r="Q856" s="20" t="str">
        <f>VLOOKUP(A856,'Customer Names'!$A$1:E3190,5,FALSE)</f>
        <v>Jeremy</v>
      </c>
    </row>
    <row r="857" spans="1:17" x14ac:dyDescent="0.35">
      <c r="A857" s="20" t="s">
        <v>1514</v>
      </c>
      <c r="B857" s="20" cm="1">
        <f t="array" ref="B857:I857">VLOOKUP(A857,'Medical Examinations'!A856:J3191,{2,3,4,5,6,7,8,9},FALSE)</f>
        <v>31.07</v>
      </c>
      <c r="C857" s="20" t="str">
        <v>Obesity</v>
      </c>
      <c r="D857" s="20">
        <v>4.62</v>
      </c>
      <c r="E857" s="20" t="str">
        <v>Normal</v>
      </c>
      <c r="F857" s="20" t="str">
        <v>Yes</v>
      </c>
      <c r="G857" s="20" t="str">
        <v>No</v>
      </c>
      <c r="H857" s="20" t="str">
        <v>No</v>
      </c>
      <c r="I857" s="20">
        <v>2</v>
      </c>
      <c r="J857" s="20" t="s">
        <v>2379</v>
      </c>
      <c r="K857" s="21" cm="1">
        <f t="array" ref="K857:P857">VLOOKUP(A857,'Hospitalisation Details'!$A$1:K3199,{5,6,8,9,10,11},FALSE)</f>
        <v>24300</v>
      </c>
      <c r="L857" s="21" t="str">
        <v>56Years</v>
      </c>
      <c r="M857" s="22">
        <v>12499.88</v>
      </c>
      <c r="N857" s="20" t="str">
        <v>tier - 3</v>
      </c>
      <c r="O857" s="20" t="str">
        <v>tier - 2</v>
      </c>
      <c r="P857" s="20" t="str">
        <v>R1012</v>
      </c>
      <c r="Q857" s="20" t="str">
        <f>VLOOKUP(A857,'Customer Names'!$A$1:E3191,5,FALSE)</f>
        <v xml:space="preserve">Patrick Sr </v>
      </c>
    </row>
    <row r="858" spans="1:17" x14ac:dyDescent="0.35">
      <c r="A858" s="20" t="s">
        <v>1513</v>
      </c>
      <c r="B858" s="20" cm="1">
        <f t="array" ref="B858:I858">VLOOKUP(A858,'Medical Examinations'!A857:J3192,{2,3,4,5,6,7,8,9},FALSE)</f>
        <v>35.814999999999998</v>
      </c>
      <c r="C858" s="20" t="str">
        <v>Obesity</v>
      </c>
      <c r="D858" s="20">
        <v>8.4700000000000006</v>
      </c>
      <c r="E858" s="20" t="str">
        <v>Diabetes</v>
      </c>
      <c r="F858" s="20" t="str">
        <v>No</v>
      </c>
      <c r="G858" s="20" t="str">
        <v>No</v>
      </c>
      <c r="H858" s="20" t="str">
        <v>No</v>
      </c>
      <c r="I858" s="20">
        <v>0</v>
      </c>
      <c r="J858" s="20" t="s">
        <v>2379</v>
      </c>
      <c r="K858" s="21" cm="1">
        <f t="array" ref="K858:P858">VLOOKUP(A858,'Hospitalisation Details'!$A$1:K3200,{5,6,8,9,10,11},FALSE)</f>
        <v>25175</v>
      </c>
      <c r="L858" s="21" t="str">
        <v>54Years</v>
      </c>
      <c r="M858" s="22">
        <v>12495.29</v>
      </c>
      <c r="N858" s="20" t="str">
        <v>tier - 3</v>
      </c>
      <c r="O858" s="20" t="str">
        <v>tier - 3</v>
      </c>
      <c r="P858" s="20" t="str">
        <v>R1012</v>
      </c>
      <c r="Q858" s="20" t="str">
        <f>VLOOKUP(A858,'Customer Names'!$A$1:E3192,5,FALSE)</f>
        <v xml:space="preserve">Kelly M </v>
      </c>
    </row>
    <row r="859" spans="1:17" x14ac:dyDescent="0.35">
      <c r="A859" s="20" t="s">
        <v>1512</v>
      </c>
      <c r="B859" s="20" cm="1">
        <f t="array" ref="B859:I859">VLOOKUP(A859,'Medical Examinations'!A858:J3193,{2,3,4,5,6,7,8,9},FALSE)</f>
        <v>40.81</v>
      </c>
      <c r="C859" s="20" t="str">
        <v>Obesity</v>
      </c>
      <c r="D859" s="20">
        <v>10.58</v>
      </c>
      <c r="E859" s="20" t="str">
        <v>Diabetes</v>
      </c>
      <c r="F859" s="20" t="str">
        <v>Yes</v>
      </c>
      <c r="G859" s="20" t="str">
        <v>No</v>
      </c>
      <c r="H859" s="20" t="str">
        <v>No</v>
      </c>
      <c r="I859" s="20">
        <v>0</v>
      </c>
      <c r="J859" s="20" t="s">
        <v>2379</v>
      </c>
      <c r="K859" s="21" cm="1">
        <f t="array" ref="K859:P859">VLOOKUP(A859,'Hospitalisation Details'!$A$1:K3201,{5,6,8,9,10,11},FALSE)</f>
        <v>24716</v>
      </c>
      <c r="L859" s="21" t="str">
        <v>55Years</v>
      </c>
      <c r="M859" s="22">
        <v>12485.8</v>
      </c>
      <c r="N859" s="20" t="str">
        <v>tier - 3</v>
      </c>
      <c r="O859" s="20" t="str">
        <v>tier - 3</v>
      </c>
      <c r="P859" s="20" t="str">
        <v>R1013</v>
      </c>
      <c r="Q859" s="20" t="str">
        <f>VLOOKUP(A859,'Customer Names'!$A$1:E3193,5,FALSE)</f>
        <v>Katherine</v>
      </c>
    </row>
    <row r="860" spans="1:17" x14ac:dyDescent="0.35">
      <c r="A860" s="20" t="s">
        <v>1511</v>
      </c>
      <c r="B860" s="20" cm="1">
        <f t="array" ref="B860:I860">VLOOKUP(A860,'Medical Examinations'!A859:J3194,{2,3,4,5,6,7,8,9},FALSE)</f>
        <v>24.605</v>
      </c>
      <c r="C860" s="20" t="str">
        <v>Normal Weight</v>
      </c>
      <c r="D860" s="20">
        <v>7.48</v>
      </c>
      <c r="E860" s="20" t="str">
        <v>Diabetes</v>
      </c>
      <c r="F860" s="20" t="str">
        <v>No</v>
      </c>
      <c r="G860" s="20" t="str">
        <v>No</v>
      </c>
      <c r="H860" s="20" t="str">
        <v>No</v>
      </c>
      <c r="I860" s="20">
        <v>0</v>
      </c>
      <c r="J860" s="20" t="s">
        <v>2379</v>
      </c>
      <c r="K860" s="21" cm="1">
        <f t="array" ref="K860:P860">VLOOKUP(A860,'Hospitalisation Details'!$A$1:K3202,{5,6,8,9,10,11},FALSE)</f>
        <v>25154</v>
      </c>
      <c r="L860" s="21" t="str">
        <v>54Years</v>
      </c>
      <c r="M860" s="22">
        <v>12479.71</v>
      </c>
      <c r="N860" s="20" t="str">
        <v>tier - 3</v>
      </c>
      <c r="O860" s="20" t="str">
        <v>tier - 3</v>
      </c>
      <c r="P860" s="20" t="str">
        <v>R1012</v>
      </c>
      <c r="Q860" s="20" t="str">
        <f>VLOOKUP(A860,'Customer Names'!$A$1:E3194,5,FALSE)</f>
        <v>Keila L</v>
      </c>
    </row>
    <row r="861" spans="1:17" x14ac:dyDescent="0.35">
      <c r="A861" s="20" t="s">
        <v>1510</v>
      </c>
      <c r="B861" s="20" cm="1">
        <f t="array" ref="B861:I861">VLOOKUP(A861,'Medical Examinations'!A860:J3195,{2,3,4,5,6,7,8,9},FALSE)</f>
        <v>21.47</v>
      </c>
      <c r="C861" s="20" t="str">
        <v>Normal Weight</v>
      </c>
      <c r="D861" s="20">
        <v>7.82</v>
      </c>
      <c r="E861" s="20" t="str">
        <v>Diabetes</v>
      </c>
      <c r="F861" s="20" t="str">
        <v>No</v>
      </c>
      <c r="G861" s="20" t="str">
        <v>No</v>
      </c>
      <c r="H861" s="20" t="str">
        <v>No</v>
      </c>
      <c r="I861" s="20">
        <v>0</v>
      </c>
      <c r="J861" s="20" t="s">
        <v>2379</v>
      </c>
      <c r="K861" s="21" cm="1">
        <f t="array" ref="K861:P861">VLOOKUP(A861,'Hospitalisation Details'!$A$1:K3203,{5,6,8,9,10,11},FALSE)</f>
        <v>25168</v>
      </c>
      <c r="L861" s="21" t="str">
        <v>54Years</v>
      </c>
      <c r="M861" s="22">
        <v>12475.35</v>
      </c>
      <c r="N861" s="20" t="str">
        <v>tier - 3</v>
      </c>
      <c r="O861" s="20" t="str">
        <v>tier - 1</v>
      </c>
      <c r="P861" s="20" t="str">
        <v>R1012</v>
      </c>
      <c r="Q861" s="20" t="str">
        <f>VLOOKUP(A861,'Customer Names'!$A$1:E3195,5,FALSE)</f>
        <v>Zanae E</v>
      </c>
    </row>
    <row r="862" spans="1:17" x14ac:dyDescent="0.35">
      <c r="A862" s="20" t="s">
        <v>1509</v>
      </c>
      <c r="B862" s="20" cm="1">
        <f t="array" ref="B862:I862">VLOOKUP(A862,'Medical Examinations'!A861:J3196,{2,3,4,5,6,7,8,9},FALSE)</f>
        <v>52.89</v>
      </c>
      <c r="C862" s="20" t="str">
        <v>Obesity</v>
      </c>
      <c r="D862" s="20">
        <v>4.96</v>
      </c>
      <c r="E862" s="20" t="str">
        <v>Normal</v>
      </c>
      <c r="F862" s="20" t="str">
        <v>Yes</v>
      </c>
      <c r="G862" s="20" t="str">
        <v>No</v>
      </c>
      <c r="H862" s="20" t="str">
        <v>No</v>
      </c>
      <c r="I862" s="20">
        <v>1</v>
      </c>
      <c r="J862" s="20" t="s">
        <v>2379</v>
      </c>
      <c r="K862" s="21" cm="1">
        <f t="array" ref="K862:P862">VLOOKUP(A862,'Hospitalisation Details'!$A$1:K3204,{5,6,8,9,10,11},FALSE)</f>
        <v>34920</v>
      </c>
      <c r="L862" s="21" t="str">
        <v>27Years</v>
      </c>
      <c r="M862" s="22">
        <v>12452.25</v>
      </c>
      <c r="N862" s="20" t="str">
        <v>tier - 3</v>
      </c>
      <c r="O862" s="20" t="str">
        <v>tier - 3</v>
      </c>
      <c r="P862" s="20" t="str">
        <v>R1012</v>
      </c>
      <c r="Q862" s="20" t="str">
        <f>VLOOKUP(A862,'Customer Names'!$A$1:E3196,5,FALSE)</f>
        <v>Alex</v>
      </c>
    </row>
    <row r="863" spans="1:17" x14ac:dyDescent="0.35">
      <c r="A863" s="20" t="s">
        <v>1508</v>
      </c>
      <c r="B863" s="20" cm="1">
        <f t="array" ref="B863:I863">VLOOKUP(A863,'Medical Examinations'!A862:J3197,{2,3,4,5,6,7,8,9},FALSE)</f>
        <v>32.965000000000003</v>
      </c>
      <c r="C863" s="20" t="str">
        <v>Obesity</v>
      </c>
      <c r="D863" s="20">
        <v>6.15</v>
      </c>
      <c r="E863" s="20" t="str">
        <v>Prediabetes</v>
      </c>
      <c r="F863" s="20" t="str">
        <v>Yes</v>
      </c>
      <c r="G863" s="20" t="str">
        <v>No</v>
      </c>
      <c r="H863" s="20" t="str">
        <v>No</v>
      </c>
      <c r="I863" s="20">
        <v>1</v>
      </c>
      <c r="J863" s="20" t="s">
        <v>2379</v>
      </c>
      <c r="K863" s="21" cm="1">
        <f t="array" ref="K863:P863">VLOOKUP(A863,'Hospitalisation Details'!$A$1:K3205,{5,6,8,9,10,11},FALSE)</f>
        <v>23593</v>
      </c>
      <c r="L863" s="21" t="str">
        <v>58Years</v>
      </c>
      <c r="M863" s="22">
        <v>12430.95</v>
      </c>
      <c r="N863" s="20" t="str">
        <v>tier - 3</v>
      </c>
      <c r="O863" s="20" t="str">
        <v>tier - 3</v>
      </c>
      <c r="P863" s="20" t="str">
        <v>R1024</v>
      </c>
      <c r="Q863" s="20" t="str">
        <f>VLOOKUP(A863,'Customer Names'!$A$1:E3197,5,FALSE)</f>
        <v>Kathryn</v>
      </c>
    </row>
    <row r="864" spans="1:17" x14ac:dyDescent="0.35">
      <c r="A864" s="20" t="s">
        <v>1507</v>
      </c>
      <c r="B864" s="20" cm="1">
        <f t="array" ref="B864:I864">VLOOKUP(A864,'Medical Examinations'!A863:J3198,{2,3,4,5,6,7,8,9},FALSE)</f>
        <v>36.799999999999997</v>
      </c>
      <c r="C864" s="20" t="str">
        <v>Obesity</v>
      </c>
      <c r="D864" s="20">
        <v>4.62</v>
      </c>
      <c r="E864" s="20" t="str">
        <v>Normal</v>
      </c>
      <c r="F864" s="20" t="str">
        <v>No</v>
      </c>
      <c r="G864" s="20" t="str">
        <v>No</v>
      </c>
      <c r="H864" s="20" t="str">
        <v>Yes</v>
      </c>
      <c r="I864" s="20">
        <v>1</v>
      </c>
      <c r="J864" s="20" t="s">
        <v>2379</v>
      </c>
      <c r="K864" s="21" cm="1">
        <f t="array" ref="K864:P864">VLOOKUP(A864,'Hospitalisation Details'!$A$1:K3206,{5,6,8,9,10,11},FALSE)</f>
        <v>29050</v>
      </c>
      <c r="L864" s="21" t="str">
        <v>43Years</v>
      </c>
      <c r="M864" s="22">
        <v>12408.29</v>
      </c>
      <c r="N864" s="20" t="str">
        <v>tier - 3</v>
      </c>
      <c r="O864" s="20" t="str">
        <v>tier - 1</v>
      </c>
      <c r="P864" s="20" t="str">
        <v>R1022</v>
      </c>
      <c r="Q864" s="20" t="str">
        <f>VLOOKUP(A864,'Customer Names'!$A$1:E3198,5,FALSE)</f>
        <v xml:space="preserve">Jason L </v>
      </c>
    </row>
    <row r="865" spans="1:17" x14ac:dyDescent="0.35">
      <c r="A865" s="20" t="s">
        <v>1506</v>
      </c>
      <c r="B865" s="20" cm="1">
        <f t="array" ref="B865:I865">VLOOKUP(A865,'Medical Examinations'!A864:J3199,{2,3,4,5,6,7,8,9},FALSE)</f>
        <v>34.299999999999997</v>
      </c>
      <c r="C865" s="20" t="str">
        <v>Obesity</v>
      </c>
      <c r="D865" s="20">
        <v>4.87</v>
      </c>
      <c r="E865" s="20" t="str">
        <v>Normal</v>
      </c>
      <c r="F865" s="20" t="str">
        <v>No</v>
      </c>
      <c r="G865" s="20" t="str">
        <v>No</v>
      </c>
      <c r="H865" s="20" t="str">
        <v>No</v>
      </c>
      <c r="I865" s="20">
        <v>2</v>
      </c>
      <c r="J865" s="20" t="s">
        <v>2379</v>
      </c>
      <c r="K865" s="21" cm="1">
        <f t="array" ref="K865:P865">VLOOKUP(A865,'Hospitalisation Details'!$A$1:K3207,{5,6,8,9,10,11},FALSE)</f>
        <v>26532</v>
      </c>
      <c r="L865" s="21" t="str">
        <v>50Years</v>
      </c>
      <c r="M865" s="22">
        <v>12407.3</v>
      </c>
      <c r="N865" s="20" t="str">
        <v>tier - 3</v>
      </c>
      <c r="O865" s="20" t="str">
        <v>tier - 2</v>
      </c>
      <c r="P865" s="20" t="str">
        <v>R1021</v>
      </c>
      <c r="Q865" s="20" t="str">
        <f>VLOOKUP(A865,'Customer Names'!$A$1:E3199,5,FALSE)</f>
        <v xml:space="preserve">Benjamin J </v>
      </c>
    </row>
    <row r="866" spans="1:17" x14ac:dyDescent="0.35">
      <c r="A866" s="20" t="s">
        <v>1505</v>
      </c>
      <c r="B866" s="20" cm="1">
        <f t="array" ref="B866:I866">VLOOKUP(A866,'Medical Examinations'!A865:J3200,{2,3,4,5,6,7,8,9},FALSE)</f>
        <v>35.244999999999997</v>
      </c>
      <c r="C866" s="20" t="str">
        <v>Obesity</v>
      </c>
      <c r="D866" s="20">
        <v>4.63</v>
      </c>
      <c r="E866" s="20" t="str">
        <v>Normal</v>
      </c>
      <c r="F866" s="20" t="str">
        <v>No</v>
      </c>
      <c r="G866" s="20" t="str">
        <v>No</v>
      </c>
      <c r="H866" s="20" t="str">
        <v>No</v>
      </c>
      <c r="I866" s="20">
        <v>0</v>
      </c>
      <c r="J866" s="20" t="s">
        <v>2379</v>
      </c>
      <c r="K866" s="21" cm="1">
        <f t="array" ref="K866:P866">VLOOKUP(A866,'Hospitalisation Details'!$A$1:K3208,{5,6,8,9,10,11},FALSE)</f>
        <v>32871</v>
      </c>
      <c r="L866" s="21" t="str">
        <v>33Years</v>
      </c>
      <c r="M866" s="22">
        <v>12404.88</v>
      </c>
      <c r="N866" s="20" t="str">
        <v>tier - 3</v>
      </c>
      <c r="O866" s="20" t="str">
        <v>tier - 3</v>
      </c>
      <c r="P866" s="20" t="str">
        <v>R1016</v>
      </c>
      <c r="Q866" s="20" t="str">
        <f>VLOOKUP(A866,'Customer Names'!$A$1:E3200,5,FALSE)</f>
        <v xml:space="preserve">Steven M </v>
      </c>
    </row>
    <row r="867" spans="1:17" x14ac:dyDescent="0.35">
      <c r="A867" s="20" t="s">
        <v>1504</v>
      </c>
      <c r="B867" s="20" cm="1">
        <f t="array" ref="B867:I867">VLOOKUP(A867,'Medical Examinations'!A866:J3201,{2,3,4,5,6,7,8,9},FALSE)</f>
        <v>26.23</v>
      </c>
      <c r="C867" s="20" t="str">
        <v>Overweight</v>
      </c>
      <c r="D867" s="20">
        <v>11.93</v>
      </c>
      <c r="E867" s="20" t="str">
        <v>Diabetes</v>
      </c>
      <c r="F867" s="20" t="str">
        <v>No</v>
      </c>
      <c r="G867" s="20" t="str">
        <v>No</v>
      </c>
      <c r="H867" s="20" t="str">
        <v>No</v>
      </c>
      <c r="I867" s="20">
        <v>0</v>
      </c>
      <c r="J867" s="20" t="s">
        <v>2379</v>
      </c>
      <c r="K867" s="21" cm="1">
        <f t="array" ref="K867:P867">VLOOKUP(A867,'Hospitalisation Details'!$A$1:K3209,{5,6,8,9,10,11},FALSE)</f>
        <v>22915</v>
      </c>
      <c r="L867" s="21" t="str">
        <v>60Years</v>
      </c>
      <c r="M867" s="22">
        <v>12369.89</v>
      </c>
      <c r="N867" s="20" t="str">
        <v>tier - 3</v>
      </c>
      <c r="O867" s="20" t="str">
        <v>tier - 2</v>
      </c>
      <c r="P867" s="20" t="str">
        <v>R1024</v>
      </c>
      <c r="Q867" s="20" t="str">
        <f>VLOOKUP(A867,'Customer Names'!$A$1:E3201,5,FALSE)</f>
        <v>Erika</v>
      </c>
    </row>
    <row r="868" spans="1:17" x14ac:dyDescent="0.35">
      <c r="A868" s="20" t="s">
        <v>1503</v>
      </c>
      <c r="B868" s="20" cm="1">
        <f t="array" ref="B868:I868">VLOOKUP(A868,'Medical Examinations'!A867:J3202,{2,3,4,5,6,7,8,9},FALSE)</f>
        <v>36.1</v>
      </c>
      <c r="C868" s="20" t="str">
        <v>Obesity</v>
      </c>
      <c r="D868" s="20">
        <v>5.65</v>
      </c>
      <c r="E868" s="20" t="str">
        <v>Normal</v>
      </c>
      <c r="F868" s="20" t="str">
        <v>Yes</v>
      </c>
      <c r="G868" s="20" t="str">
        <v>No</v>
      </c>
      <c r="H868" s="20" t="str">
        <v>No</v>
      </c>
      <c r="I868" s="20">
        <v>2</v>
      </c>
      <c r="J868" s="20" t="s">
        <v>2379</v>
      </c>
      <c r="K868" s="21" cm="1">
        <f t="array" ref="K868:P868">VLOOKUP(A868,'Hospitalisation Details'!$A$1:K3210,{5,6,8,9,10,11},FALSE)</f>
        <v>24470</v>
      </c>
      <c r="L868" s="21" t="str">
        <v>56Years</v>
      </c>
      <c r="M868" s="22">
        <v>12363.55</v>
      </c>
      <c r="N868" s="20" t="str">
        <v>tier - 3</v>
      </c>
      <c r="O868" s="20" t="str">
        <v>tier - 3</v>
      </c>
      <c r="P868" s="20" t="str">
        <v>R1011</v>
      </c>
      <c r="Q868" s="20" t="str">
        <f>VLOOKUP(A868,'Customer Names'!$A$1:E3202,5,FALSE)</f>
        <v>Chad</v>
      </c>
    </row>
    <row r="869" spans="1:17" x14ac:dyDescent="0.35">
      <c r="A869" s="20" t="s">
        <v>1502</v>
      </c>
      <c r="B869" s="20" cm="1">
        <f t="array" ref="B869:I869">VLOOKUP(A869,'Medical Examinations'!A868:J3203,{2,3,4,5,6,7,8,9},FALSE)</f>
        <v>37.1</v>
      </c>
      <c r="C869" s="20" t="str">
        <v>Obesity</v>
      </c>
      <c r="D869" s="20">
        <v>11.21</v>
      </c>
      <c r="E869" s="20" t="str">
        <v>Diabetes</v>
      </c>
      <c r="F869" s="20" t="str">
        <v>Yes</v>
      </c>
      <c r="G869" s="20" t="str">
        <v>No</v>
      </c>
      <c r="H869" s="20" t="str">
        <v>Yes</v>
      </c>
      <c r="I869" s="20">
        <v>1</v>
      </c>
      <c r="J869" s="20" t="s">
        <v>2379</v>
      </c>
      <c r="K869" s="21" cm="1">
        <f t="array" ref="K869:P869">VLOOKUP(A869,'Hospitalisation Details'!$A$1:K3211,{5,6,8,9,10,11},FALSE)</f>
        <v>23276</v>
      </c>
      <c r="L869" s="21" t="str">
        <v>59Years</v>
      </c>
      <c r="M869" s="22">
        <v>12347.17</v>
      </c>
      <c r="N869" s="20" t="str">
        <v>tier - 3</v>
      </c>
      <c r="O869" s="20" t="str">
        <v>tier - 3</v>
      </c>
      <c r="P869" s="20" t="str">
        <v>R1011</v>
      </c>
      <c r="Q869" s="20" t="str">
        <f>VLOOKUP(A869,'Customer Names'!$A$1:E3203,5,FALSE)</f>
        <v>Mark</v>
      </c>
    </row>
    <row r="870" spans="1:17" x14ac:dyDescent="0.35">
      <c r="A870" s="20" t="s">
        <v>1501</v>
      </c>
      <c r="B870" s="20" cm="1">
        <f t="array" ref="B870:I870">VLOOKUP(A870,'Medical Examinations'!A869:J3204,{2,3,4,5,6,7,8,9},FALSE)</f>
        <v>27.5</v>
      </c>
      <c r="C870" s="20" t="str">
        <v>Overweight</v>
      </c>
      <c r="D870" s="20">
        <v>10.62</v>
      </c>
      <c r="E870" s="20" t="str">
        <v>Diabetes</v>
      </c>
      <c r="F870" s="20" t="str">
        <v>Yes</v>
      </c>
      <c r="G870" s="20" t="str">
        <v>No</v>
      </c>
      <c r="H870" s="20" t="str">
        <v>Yes</v>
      </c>
      <c r="I870" s="20">
        <v>1</v>
      </c>
      <c r="J870" s="20" t="s">
        <v>2379</v>
      </c>
      <c r="K870" s="21" cm="1">
        <f t="array" ref="K870:P870">VLOOKUP(A870,'Hospitalisation Details'!$A$1:K3212,{5,6,8,9,10,11},FALSE)</f>
        <v>23225</v>
      </c>
      <c r="L870" s="21" t="str">
        <v>59Years</v>
      </c>
      <c r="M870" s="22">
        <v>12333.83</v>
      </c>
      <c r="N870" s="20" t="str">
        <v>tier - 3</v>
      </c>
      <c r="O870" s="20" t="str">
        <v>tier - 2</v>
      </c>
      <c r="P870" s="20" t="str">
        <v>R1011</v>
      </c>
      <c r="Q870" s="20" t="str">
        <f>VLOOKUP(A870,'Customer Names'!$A$1:E3204,5,FALSE)</f>
        <v>David</v>
      </c>
    </row>
    <row r="871" spans="1:17" x14ac:dyDescent="0.35">
      <c r="A871" s="20" t="s">
        <v>1500</v>
      </c>
      <c r="B871" s="20" cm="1">
        <f t="array" ref="B871:I871">VLOOKUP(A871,'Medical Examinations'!A870:J3205,{2,3,4,5,6,7,8,9},FALSE)</f>
        <v>24.7</v>
      </c>
      <c r="C871" s="20" t="str">
        <v>Normal Weight</v>
      </c>
      <c r="D871" s="20">
        <v>10.7</v>
      </c>
      <c r="E871" s="20" t="str">
        <v>Diabetes</v>
      </c>
      <c r="F871" s="20" t="str">
        <v>Yes</v>
      </c>
      <c r="G871" s="20" t="str">
        <v>No</v>
      </c>
      <c r="H871" s="20" t="str">
        <v>Yes</v>
      </c>
      <c r="I871" s="20">
        <v>1</v>
      </c>
      <c r="J871" s="20" t="s">
        <v>2379</v>
      </c>
      <c r="K871" s="21" cm="1">
        <f t="array" ref="K871:P871">VLOOKUP(A871,'Hospitalisation Details'!$A$1:K3213,{5,6,8,9,10,11},FALSE)</f>
        <v>23252</v>
      </c>
      <c r="L871" s="21" t="str">
        <v>59Years</v>
      </c>
      <c r="M871" s="22">
        <v>12323.94</v>
      </c>
      <c r="N871" s="20" t="str">
        <v>tier - 3</v>
      </c>
      <c r="O871" s="20" t="str">
        <v>tier - 3</v>
      </c>
      <c r="P871" s="20" t="str">
        <v>R1017</v>
      </c>
      <c r="Q871" s="20" t="str">
        <f>VLOOKUP(A871,'Customer Names'!$A$1:E3205,5,FALSE)</f>
        <v>Matthew R</v>
      </c>
    </row>
    <row r="872" spans="1:17" x14ac:dyDescent="0.35">
      <c r="A872" s="20" t="s">
        <v>1499</v>
      </c>
      <c r="B872" s="20" cm="1">
        <f t="array" ref="B872:I872">VLOOKUP(A872,'Medical Examinations'!A871:J3206,{2,3,4,5,6,7,8,9},FALSE)</f>
        <v>26.78</v>
      </c>
      <c r="C872" s="20" t="str">
        <v>Overweight</v>
      </c>
      <c r="D872" s="20">
        <v>10.02</v>
      </c>
      <c r="E872" s="20" t="str">
        <v>Diabetes</v>
      </c>
      <c r="F872" s="20" t="str">
        <v>Yes</v>
      </c>
      <c r="G872" s="20" t="str">
        <v>No</v>
      </c>
      <c r="H872" s="20" t="str">
        <v>Yes</v>
      </c>
      <c r="I872" s="20">
        <v>1</v>
      </c>
      <c r="J872" s="20" t="s">
        <v>2379</v>
      </c>
      <c r="K872" s="21" cm="1">
        <f t="array" ref="K872:P872">VLOOKUP(A872,'Hospitalisation Details'!$A$1:K3214,{5,6,8,9,10,11},FALSE)</f>
        <v>23312</v>
      </c>
      <c r="L872" s="21" t="str">
        <v>59Years</v>
      </c>
      <c r="M872" s="22">
        <v>12299.59</v>
      </c>
      <c r="N872" s="20" t="str">
        <v>tier - 3</v>
      </c>
      <c r="O872" s="20" t="str">
        <v>tier - 1</v>
      </c>
      <c r="P872" s="20" t="str">
        <v>R1025</v>
      </c>
      <c r="Q872" s="20" t="str">
        <f>VLOOKUP(A872,'Customer Names'!$A$1:E3206,5,FALSE)</f>
        <v>Orla</v>
      </c>
    </row>
    <row r="873" spans="1:17" x14ac:dyDescent="0.35">
      <c r="A873" s="20" t="s">
        <v>1498</v>
      </c>
      <c r="B873" s="20" cm="1">
        <f t="array" ref="B873:I873">VLOOKUP(A873,'Medical Examinations'!A872:J3207,{2,3,4,5,6,7,8,9},FALSE)</f>
        <v>45.8</v>
      </c>
      <c r="C873" s="20" t="str">
        <v>Obesity</v>
      </c>
      <c r="D873" s="20">
        <v>4.8499999999999996</v>
      </c>
      <c r="E873" s="20" t="str">
        <v>Normal</v>
      </c>
      <c r="F873" s="20" t="str">
        <v>No</v>
      </c>
      <c r="G873" s="20" t="str">
        <v>No</v>
      </c>
      <c r="H873" s="20" t="str">
        <v>No</v>
      </c>
      <c r="I873" s="20">
        <v>0</v>
      </c>
      <c r="J873" s="20" t="s">
        <v>2379</v>
      </c>
      <c r="K873" s="21" cm="1">
        <f t="array" ref="K873:P873">VLOOKUP(A873,'Hospitalisation Details'!$A$1:K3215,{5,6,8,9,10,11},FALSE)</f>
        <v>33175</v>
      </c>
      <c r="L873" s="21" t="str">
        <v>32Years</v>
      </c>
      <c r="M873" s="22">
        <v>12282.38</v>
      </c>
      <c r="N873" s="20" t="str">
        <v>tier - 3</v>
      </c>
      <c r="O873" s="20" t="str">
        <v>tier - 1</v>
      </c>
      <c r="P873" s="20" t="str">
        <v>R1011</v>
      </c>
      <c r="Q873" s="20" t="str">
        <f>VLOOKUP(A873,'Customer Names'!$A$1:E3207,5,FALSE)</f>
        <v>Shaista S</v>
      </c>
    </row>
    <row r="874" spans="1:17" x14ac:dyDescent="0.35">
      <c r="A874" s="20" t="s">
        <v>1497</v>
      </c>
      <c r="B874" s="20" cm="1">
        <f t="array" ref="B874:I874">VLOOKUP(A874,'Medical Examinations'!A873:J3208,{2,3,4,5,6,7,8,9},FALSE)</f>
        <v>29</v>
      </c>
      <c r="C874" s="20" t="str">
        <v>Overweight</v>
      </c>
      <c r="D874" s="20">
        <v>4.3899999999999997</v>
      </c>
      <c r="E874" s="20" t="str">
        <v>Normal</v>
      </c>
      <c r="F874" s="20" t="str">
        <v>Yes</v>
      </c>
      <c r="G874" s="20" t="str">
        <v>No</v>
      </c>
      <c r="H874" s="20" t="str">
        <v>No</v>
      </c>
      <c r="I874" s="20">
        <v>2</v>
      </c>
      <c r="J874" s="20" t="s">
        <v>2379</v>
      </c>
      <c r="K874" s="21" cm="1">
        <f t="array" ref="K874:P874">VLOOKUP(A874,'Hospitalisation Details'!$A$1:K3216,{5,6,8,9,10,11},FALSE)</f>
        <v>24427</v>
      </c>
      <c r="L874" s="21" t="str">
        <v>56Years</v>
      </c>
      <c r="M874" s="22">
        <v>12282.03</v>
      </c>
      <c r="N874" s="20" t="str">
        <v>tier - 3</v>
      </c>
      <c r="O874" s="20" t="str">
        <v>tier - 1</v>
      </c>
      <c r="P874" s="20" t="str">
        <v>R1025</v>
      </c>
      <c r="Q874" s="20" t="str">
        <f>VLOOKUP(A874,'Customer Names'!$A$1:E3208,5,FALSE)</f>
        <v>Emily</v>
      </c>
    </row>
    <row r="875" spans="1:17" x14ac:dyDescent="0.35">
      <c r="A875" s="20" t="s">
        <v>1496</v>
      </c>
      <c r="B875" s="20" cm="1">
        <f t="array" ref="B875:I875">VLOOKUP(A875,'Medical Examinations'!A874:J3209,{2,3,4,5,6,7,8,9},FALSE)</f>
        <v>33.534999999999997</v>
      </c>
      <c r="C875" s="20" t="str">
        <v>Obesity</v>
      </c>
      <c r="D875" s="20">
        <v>8.24</v>
      </c>
      <c r="E875" s="20" t="str">
        <v>Diabetes</v>
      </c>
      <c r="F875" s="20" t="str">
        <v>Yes</v>
      </c>
      <c r="G875" s="20" t="str">
        <v>No</v>
      </c>
      <c r="H875" s="20" t="str">
        <v>No</v>
      </c>
      <c r="I875" s="20">
        <v>0</v>
      </c>
      <c r="J875" s="20" t="s">
        <v>2379</v>
      </c>
      <c r="K875" s="21" cm="1">
        <f t="array" ref="K875:P875">VLOOKUP(A875,'Hospitalisation Details'!$A$1:K3217,{5,6,8,9,10,11},FALSE)</f>
        <v>24712</v>
      </c>
      <c r="L875" s="21" t="str">
        <v>55Years</v>
      </c>
      <c r="M875" s="22">
        <v>12269.69</v>
      </c>
      <c r="N875" s="20" t="str">
        <v>tier - 3</v>
      </c>
      <c r="O875" s="20" t="str">
        <v>tier - 2</v>
      </c>
      <c r="P875" s="20" t="str">
        <v>R1012</v>
      </c>
      <c r="Q875" s="20" t="str">
        <f>VLOOKUP(A875,'Customer Names'!$A$1:E3209,5,FALSE)</f>
        <v xml:space="preserve">Julie A </v>
      </c>
    </row>
    <row r="876" spans="1:17" x14ac:dyDescent="0.35">
      <c r="A876" s="20" t="s">
        <v>1495</v>
      </c>
      <c r="B876" s="20" cm="1">
        <f t="array" ref="B876:I876">VLOOKUP(A876,'Medical Examinations'!A875:J3210,{2,3,4,5,6,7,8,9},FALSE)</f>
        <v>32.774999999999999</v>
      </c>
      <c r="C876" s="20" t="str">
        <v>Obesity</v>
      </c>
      <c r="D876" s="20">
        <v>9.77</v>
      </c>
      <c r="E876" s="20" t="str">
        <v>Diabetes</v>
      </c>
      <c r="F876" s="20" t="str">
        <v>Yes</v>
      </c>
      <c r="G876" s="20" t="str">
        <v>No</v>
      </c>
      <c r="H876" s="20" t="str">
        <v>No</v>
      </c>
      <c r="I876" s="20">
        <v>0</v>
      </c>
      <c r="J876" s="20" t="s">
        <v>2379</v>
      </c>
      <c r="K876" s="21" cm="1">
        <f t="array" ref="K876:P876">VLOOKUP(A876,'Hospitalisation Details'!$A$1:K3218,{5,6,8,9,10,11},FALSE)</f>
        <v>24836</v>
      </c>
      <c r="L876" s="21" t="str">
        <v>55Years</v>
      </c>
      <c r="M876" s="22">
        <v>12268.63</v>
      </c>
      <c r="N876" s="20" t="str">
        <v>tier - 3</v>
      </c>
      <c r="O876" s="20" t="str">
        <v>tier - 1</v>
      </c>
      <c r="P876" s="20" t="str">
        <v>R1012</v>
      </c>
      <c r="Q876" s="20" t="str">
        <f>VLOOKUP(A876,'Customer Names'!$A$1:E3210,5,FALSE)</f>
        <v>Megumi</v>
      </c>
    </row>
    <row r="877" spans="1:17" x14ac:dyDescent="0.35">
      <c r="A877" s="20" t="s">
        <v>1494</v>
      </c>
      <c r="B877" s="20" cm="1">
        <f t="array" ref="B877:I877">VLOOKUP(A877,'Medical Examinations'!A876:J3211,{2,3,4,5,6,7,8,9},FALSE)</f>
        <v>37.51</v>
      </c>
      <c r="C877" s="20" t="str">
        <v>Obesity</v>
      </c>
      <c r="D877" s="20">
        <v>5.5</v>
      </c>
      <c r="E877" s="20" t="str">
        <v>Normal</v>
      </c>
      <c r="F877" s="20" t="str">
        <v>Yes</v>
      </c>
      <c r="G877" s="20" t="str">
        <v>No</v>
      </c>
      <c r="H877" s="20" t="str">
        <v>No</v>
      </c>
      <c r="I877" s="20">
        <v>2</v>
      </c>
      <c r="J877" s="20" t="s">
        <v>2379</v>
      </c>
      <c r="K877" s="21" cm="1">
        <f t="array" ref="K877:P877">VLOOKUP(A877,'Hospitalisation Details'!$A$1:K3219,{5,6,8,9,10,11},FALSE)</f>
        <v>24447</v>
      </c>
      <c r="L877" s="21" t="str">
        <v>56Years</v>
      </c>
      <c r="M877" s="22">
        <v>12265.51</v>
      </c>
      <c r="N877" s="20" t="str">
        <v>tier - 3</v>
      </c>
      <c r="O877" s="20" t="str">
        <v>tier - 3</v>
      </c>
      <c r="P877" s="20" t="str">
        <v>R1013</v>
      </c>
      <c r="Q877" s="20" t="str">
        <f>VLOOKUP(A877,'Customer Names'!$A$1:E3211,5,FALSE)</f>
        <v>Skylar</v>
      </c>
    </row>
    <row r="878" spans="1:17" x14ac:dyDescent="0.35">
      <c r="A878" s="20" t="s">
        <v>1493</v>
      </c>
      <c r="B878" s="20" cm="1">
        <f t="array" ref="B878:I878">VLOOKUP(A878,'Medical Examinations'!A877:J3212,{2,3,4,5,6,7,8,9},FALSE)</f>
        <v>39.86</v>
      </c>
      <c r="C878" s="20" t="str">
        <v>Obesity</v>
      </c>
      <c r="D878" s="20">
        <v>11.84</v>
      </c>
      <c r="E878" s="20" t="str">
        <v>Diabetes</v>
      </c>
      <c r="F878" s="20" t="str">
        <v>Yes</v>
      </c>
      <c r="G878" s="20" t="str">
        <v>No</v>
      </c>
      <c r="H878" s="20" t="str">
        <v>No</v>
      </c>
      <c r="I878" s="20">
        <v>1</v>
      </c>
      <c r="J878" s="20" t="s">
        <v>2379</v>
      </c>
      <c r="K878" s="21" cm="1">
        <f t="array" ref="K878:P878">VLOOKUP(A878,'Hospitalisation Details'!$A$1:K3220,{5,6,8,9,10,11},FALSE)</f>
        <v>31637</v>
      </c>
      <c r="L878" s="21" t="str">
        <v>36Years</v>
      </c>
      <c r="M878" s="22">
        <v>12255.04</v>
      </c>
      <c r="N878" s="20" t="str">
        <v>tier - 3</v>
      </c>
      <c r="O878" s="20" t="str">
        <v>tier - 2</v>
      </c>
      <c r="P878" s="20" t="str">
        <v>R1026</v>
      </c>
      <c r="Q878" s="20" t="str">
        <f>VLOOKUP(A878,'Customer Names'!$A$1:E3212,5,FALSE)</f>
        <v>Victoria</v>
      </c>
    </row>
    <row r="879" spans="1:17" x14ac:dyDescent="0.35">
      <c r="A879" s="20" t="s">
        <v>1492</v>
      </c>
      <c r="B879" s="20" cm="1">
        <f t="array" ref="B879:I879">VLOOKUP(A879,'Medical Examinations'!A878:J3213,{2,3,4,5,6,7,8,9},FALSE)</f>
        <v>42.13</v>
      </c>
      <c r="C879" s="20" t="str">
        <v>Obesity</v>
      </c>
      <c r="D879" s="20">
        <v>4.66</v>
      </c>
      <c r="E879" s="20" t="str">
        <v>Normal</v>
      </c>
      <c r="F879" s="20" t="str">
        <v>No</v>
      </c>
      <c r="G879" s="20" t="str">
        <v>No</v>
      </c>
      <c r="H879" s="20" t="str">
        <v>No</v>
      </c>
      <c r="I879" s="20">
        <v>0</v>
      </c>
      <c r="J879" s="20" t="s">
        <v>2379</v>
      </c>
      <c r="K879" s="21" cm="1">
        <f t="array" ref="K879:P879">VLOOKUP(A879,'Hospitalisation Details'!$A$1:K3221,{5,6,8,9,10,11},FALSE)</f>
        <v>32835</v>
      </c>
      <c r="L879" s="21" t="str">
        <v>33Years</v>
      </c>
      <c r="M879" s="22">
        <v>12254.44</v>
      </c>
      <c r="N879" s="20" t="str">
        <v>tier - 3</v>
      </c>
      <c r="O879" s="20" t="str">
        <v>tier - 3</v>
      </c>
      <c r="P879" s="20" t="str">
        <v>R1026</v>
      </c>
      <c r="Q879" s="20" t="str">
        <f>VLOOKUP(A879,'Customer Names'!$A$1:E3213,5,FALSE)</f>
        <v>Amanda L</v>
      </c>
    </row>
    <row r="880" spans="1:17" x14ac:dyDescent="0.35">
      <c r="A880" s="20" t="s">
        <v>1491</v>
      </c>
      <c r="B880" s="20" cm="1">
        <f t="array" ref="B880:I880">VLOOKUP(A880,'Medical Examinations'!A879:J3214,{2,3,4,5,6,7,8,9},FALSE)</f>
        <v>35.99</v>
      </c>
      <c r="C880" s="20" t="str">
        <v>Obesity</v>
      </c>
      <c r="D880" s="20">
        <v>11.11</v>
      </c>
      <c r="E880" s="20" t="str">
        <v>Diabetes</v>
      </c>
      <c r="F880" s="20" t="str">
        <v>No</v>
      </c>
      <c r="G880" s="20" t="str">
        <v>No</v>
      </c>
      <c r="H880" s="20" t="str">
        <v>No</v>
      </c>
      <c r="I880" s="20">
        <v>0</v>
      </c>
      <c r="J880" s="20" t="s">
        <v>2379</v>
      </c>
      <c r="K880" s="21" cm="1">
        <f t="array" ref="K880:P880">VLOOKUP(A880,'Hospitalisation Details'!$A$1:K3222,{5,6,8,9,10,11},FALSE)</f>
        <v>27203</v>
      </c>
      <c r="L880" s="21" t="str">
        <v>48Years</v>
      </c>
      <c r="M880" s="22">
        <v>12245.17</v>
      </c>
      <c r="N880" s="20" t="str">
        <v>tier - 3</v>
      </c>
      <c r="O880" s="20" t="str">
        <v>tier - 1</v>
      </c>
      <c r="P880" s="20" t="str">
        <v>R1012</v>
      </c>
      <c r="Q880" s="20" t="str">
        <f>VLOOKUP(A880,'Customer Names'!$A$1:E3214,5,FALSE)</f>
        <v>Renee</v>
      </c>
    </row>
    <row r="881" spans="1:17" x14ac:dyDescent="0.35">
      <c r="A881" s="20" t="s">
        <v>1490</v>
      </c>
      <c r="B881" s="20" cm="1">
        <f t="array" ref="B881:I881">VLOOKUP(A881,'Medical Examinations'!A880:J3215,{2,3,4,5,6,7,8,9},FALSE)</f>
        <v>35.200000000000003</v>
      </c>
      <c r="C881" s="20" t="str">
        <v>Obesity</v>
      </c>
      <c r="D881" s="20">
        <v>7.72</v>
      </c>
      <c r="E881" s="20" t="str">
        <v>Diabetes</v>
      </c>
      <c r="F881" s="20" t="str">
        <v>Yes</v>
      </c>
      <c r="G881" s="20" t="str">
        <v>No</v>
      </c>
      <c r="H881" s="20" t="str">
        <v>Yes</v>
      </c>
      <c r="I881" s="20">
        <v>1</v>
      </c>
      <c r="J881" s="20" t="s">
        <v>2379</v>
      </c>
      <c r="K881" s="21" cm="1">
        <f t="array" ref="K881:P881">VLOOKUP(A881,'Hospitalisation Details'!$A$1:K3223,{5,6,8,9,10,11},FALSE)</f>
        <v>23209</v>
      </c>
      <c r="L881" s="21" t="str">
        <v>59Years</v>
      </c>
      <c r="M881" s="22">
        <v>12244.53</v>
      </c>
      <c r="N881" s="20" t="str">
        <v>tier - 3</v>
      </c>
      <c r="O881" s="20" t="str">
        <v>tier - 1</v>
      </c>
      <c r="P881" s="20" t="str">
        <v>R1013</v>
      </c>
      <c r="Q881" s="20" t="str">
        <f>VLOOKUP(A881,'Customer Names'!$A$1:E3215,5,FALSE)</f>
        <v xml:space="preserve">Nellie A </v>
      </c>
    </row>
    <row r="882" spans="1:17" x14ac:dyDescent="0.35">
      <c r="A882" s="20" t="s">
        <v>1489</v>
      </c>
      <c r="B882" s="20" cm="1">
        <f t="array" ref="B882:I882">VLOOKUP(A882,'Medical Examinations'!A881:J3216,{2,3,4,5,6,7,8,9},FALSE)</f>
        <v>29.91</v>
      </c>
      <c r="C882" s="20" t="str">
        <v>Obesity</v>
      </c>
      <c r="D882" s="20">
        <v>5.55</v>
      </c>
      <c r="E882" s="20" t="str">
        <v>Normal</v>
      </c>
      <c r="F882" s="20" t="str">
        <v>Yes</v>
      </c>
      <c r="G882" s="20" t="str">
        <v>No</v>
      </c>
      <c r="H882" s="20" t="str">
        <v>No</v>
      </c>
      <c r="I882" s="20">
        <v>2</v>
      </c>
      <c r="J882" s="20" t="s">
        <v>2379</v>
      </c>
      <c r="K882" s="21" cm="1">
        <f t="array" ref="K882:P882">VLOOKUP(A882,'Hospitalisation Details'!$A$1:K3224,{5,6,8,9,10,11},FALSE)</f>
        <v>24317</v>
      </c>
      <c r="L882" s="21" t="str">
        <v>56Years</v>
      </c>
      <c r="M882" s="22">
        <v>12237.73</v>
      </c>
      <c r="N882" s="20" t="str">
        <v>tier - 3</v>
      </c>
      <c r="O882" s="20" t="str">
        <v>tier - 3</v>
      </c>
      <c r="P882" s="20" t="str">
        <v>R1012</v>
      </c>
      <c r="Q882" s="20" t="str">
        <f>VLOOKUP(A882,'Customer Names'!$A$1:E3216,5,FALSE)</f>
        <v>Tamara</v>
      </c>
    </row>
    <row r="883" spans="1:17" x14ac:dyDescent="0.35">
      <c r="A883" s="20" t="s">
        <v>1488</v>
      </c>
      <c r="B883" s="20" cm="1">
        <f t="array" ref="B883:I883">VLOOKUP(A883,'Medical Examinations'!A882:J3217,{2,3,4,5,6,7,8,9},FALSE)</f>
        <v>36.479999999999997</v>
      </c>
      <c r="C883" s="20" t="str">
        <v>Obesity</v>
      </c>
      <c r="D883" s="20">
        <v>5.05</v>
      </c>
      <c r="E883" s="20" t="str">
        <v>Normal</v>
      </c>
      <c r="F883" s="20" t="str">
        <v>Yes</v>
      </c>
      <c r="G883" s="20" t="str">
        <v>No</v>
      </c>
      <c r="H883" s="20" t="str">
        <v>No</v>
      </c>
      <c r="I883" s="20">
        <v>1</v>
      </c>
      <c r="J883" s="20" t="s">
        <v>2379</v>
      </c>
      <c r="K883" s="21" cm="1">
        <f t="array" ref="K883:P883">VLOOKUP(A883,'Hospitalisation Details'!$A$1:K3225,{5,6,8,9,10,11},FALSE)</f>
        <v>23665</v>
      </c>
      <c r="L883" s="21" t="str">
        <v>58Years</v>
      </c>
      <c r="M883" s="22">
        <v>12235.84</v>
      </c>
      <c r="N883" s="20" t="str">
        <v>tier - 3</v>
      </c>
      <c r="O883" s="20" t="str">
        <v>tier - 3</v>
      </c>
      <c r="P883" s="20" t="str">
        <v>R1012</v>
      </c>
      <c r="Q883" s="20" t="str">
        <f>VLOOKUP(A883,'Customer Names'!$A$1:E3217,5,FALSE)</f>
        <v>Joan</v>
      </c>
    </row>
    <row r="884" spans="1:17" x14ac:dyDescent="0.35">
      <c r="A884" s="20" t="s">
        <v>1487</v>
      </c>
      <c r="B884" s="20" cm="1">
        <f t="array" ref="B884:I884">VLOOKUP(A884,'Medical Examinations'!A883:J3218,{2,3,4,5,6,7,8,9},FALSE)</f>
        <v>27.5</v>
      </c>
      <c r="C884" s="20" t="str">
        <v>Overweight</v>
      </c>
      <c r="D884" s="20">
        <v>8.69</v>
      </c>
      <c r="E884" s="20" t="str">
        <v>Diabetes</v>
      </c>
      <c r="F884" s="20" t="str">
        <v>Yes</v>
      </c>
      <c r="G884" s="20" t="str">
        <v>No</v>
      </c>
      <c r="H884" s="20" t="str">
        <v>Yes</v>
      </c>
      <c r="I884" s="20">
        <v>1</v>
      </c>
      <c r="J884" s="20" t="s">
        <v>2379</v>
      </c>
      <c r="K884" s="21" cm="1">
        <f t="array" ref="K884:P884">VLOOKUP(A884,'Hospitalisation Details'!$A$1:K3226,{5,6,8,9,10,11},FALSE)</f>
        <v>23211</v>
      </c>
      <c r="L884" s="21" t="str">
        <v>59Years</v>
      </c>
      <c r="M884" s="22">
        <v>12233.83</v>
      </c>
      <c r="N884" s="20" t="str">
        <v>tier - 3</v>
      </c>
      <c r="O884" s="20" t="str">
        <v>tier - 1</v>
      </c>
      <c r="P884" s="20" t="str">
        <v>R1011</v>
      </c>
      <c r="Q884" s="20" t="str">
        <f>VLOOKUP(A884,'Customer Names'!$A$1:E3218,5,FALSE)</f>
        <v xml:space="preserve">Aimee J </v>
      </c>
    </row>
    <row r="885" spans="1:17" x14ac:dyDescent="0.35">
      <c r="A885" s="20" t="s">
        <v>1486</v>
      </c>
      <c r="B885" s="20" cm="1">
        <f t="array" ref="B885:I885">VLOOKUP(A885,'Medical Examinations'!A884:J3219,{2,3,4,5,6,7,8,9},FALSE)</f>
        <v>33.44</v>
      </c>
      <c r="C885" s="20" t="str">
        <v>Obesity</v>
      </c>
      <c r="D885" s="20">
        <v>5.9</v>
      </c>
      <c r="E885" s="20" t="str">
        <v>Prediabetes</v>
      </c>
      <c r="F885" s="20" t="str">
        <v>Yes</v>
      </c>
      <c r="G885" s="20" t="str">
        <v>No</v>
      </c>
      <c r="H885" s="20" t="str">
        <v>No</v>
      </c>
      <c r="I885" s="20">
        <v>1</v>
      </c>
      <c r="J885" s="20" t="s">
        <v>2379</v>
      </c>
      <c r="K885" s="21" cm="1">
        <f t="array" ref="K885:P885">VLOOKUP(A885,'Hospitalisation Details'!$A$1:K3227,{5,6,8,9,10,11},FALSE)</f>
        <v>23552</v>
      </c>
      <c r="L885" s="21" t="str">
        <v>58Years</v>
      </c>
      <c r="M885" s="22">
        <v>12231.61</v>
      </c>
      <c r="N885" s="20" t="str">
        <v>tier - 3</v>
      </c>
      <c r="O885" s="20" t="str">
        <v>tier - 3</v>
      </c>
      <c r="P885" s="20" t="str">
        <v>R1012</v>
      </c>
      <c r="Q885" s="20" t="str">
        <f>VLOOKUP(A885,'Customer Names'!$A$1:E3219,5,FALSE)</f>
        <v>Suzanne</v>
      </c>
    </row>
    <row r="886" spans="1:17" x14ac:dyDescent="0.35">
      <c r="A886" s="20" t="s">
        <v>1485</v>
      </c>
      <c r="B886" s="20" cm="1">
        <f t="array" ref="B886:I886">VLOOKUP(A886,'Medical Examinations'!A885:J3220,{2,3,4,5,6,7,8,9},FALSE)</f>
        <v>28.215</v>
      </c>
      <c r="C886" s="20" t="str">
        <v>Overweight</v>
      </c>
      <c r="D886" s="20">
        <v>6.29</v>
      </c>
      <c r="E886" s="20" t="str">
        <v>Prediabetes</v>
      </c>
      <c r="F886" s="20" t="str">
        <v>Yes</v>
      </c>
      <c r="G886" s="20" t="str">
        <v>No</v>
      </c>
      <c r="H886" s="20" t="str">
        <v>No</v>
      </c>
      <c r="I886" s="20">
        <v>1</v>
      </c>
      <c r="J886" s="20" t="s">
        <v>2379</v>
      </c>
      <c r="K886" s="21" cm="1">
        <f t="array" ref="K886:P886">VLOOKUP(A886,'Hospitalisation Details'!$A$1:K3228,{5,6,8,9,10,11},FALSE)</f>
        <v>23560</v>
      </c>
      <c r="L886" s="21" t="str">
        <v>58Years</v>
      </c>
      <c r="M886" s="22">
        <v>12224.35</v>
      </c>
      <c r="N886" s="20" t="str">
        <v>tier - 3</v>
      </c>
      <c r="O886" s="20" t="str">
        <v>tier - 1</v>
      </c>
      <c r="P886" s="20" t="str">
        <v>R1012</v>
      </c>
      <c r="Q886" s="20" t="str">
        <f>VLOOKUP(A886,'Customer Names'!$A$1:E3220,5,FALSE)</f>
        <v xml:space="preserve">Kristin A </v>
      </c>
    </row>
    <row r="887" spans="1:17" x14ac:dyDescent="0.35">
      <c r="A887" s="20" t="s">
        <v>1484</v>
      </c>
      <c r="B887" s="20" cm="1">
        <f t="array" ref="B887:I887">VLOOKUP(A887,'Medical Examinations'!A886:J3221,{2,3,4,5,6,7,8,9},FALSE)</f>
        <v>27.17</v>
      </c>
      <c r="C887" s="20" t="str">
        <v>Overweight</v>
      </c>
      <c r="D887" s="20">
        <v>5.84</v>
      </c>
      <c r="E887" s="20" t="str">
        <v>Prediabetes</v>
      </c>
      <c r="F887" s="20" t="str">
        <v>Yes</v>
      </c>
      <c r="G887" s="20" t="str">
        <v>No</v>
      </c>
      <c r="H887" s="20" t="str">
        <v>No</v>
      </c>
      <c r="I887" s="20">
        <v>1</v>
      </c>
      <c r="J887" s="20" t="s">
        <v>2379</v>
      </c>
      <c r="K887" s="21" cm="1">
        <f t="array" ref="K887:P887">VLOOKUP(A887,'Hospitalisation Details'!$A$1:K3229,{5,6,8,9,10,11},FALSE)</f>
        <v>23578</v>
      </c>
      <c r="L887" s="21" t="str">
        <v>58Years</v>
      </c>
      <c r="M887" s="22">
        <v>12222.9</v>
      </c>
      <c r="N887" s="20" t="str">
        <v>tier - 3</v>
      </c>
      <c r="O887" s="20" t="str">
        <v>tier - 2</v>
      </c>
      <c r="P887" s="20" t="str">
        <v>R1012</v>
      </c>
      <c r="Q887" s="20" t="str">
        <f>VLOOKUP(A887,'Customer Names'!$A$1:E3221,5,FALSE)</f>
        <v>Bronwyn</v>
      </c>
    </row>
    <row r="888" spans="1:17" x14ac:dyDescent="0.35">
      <c r="A888" s="20" t="s">
        <v>1483</v>
      </c>
      <c r="B888" s="20" cm="1">
        <f t="array" ref="B888:I888">VLOOKUP(A888,'Medical Examinations'!A887:J3222,{2,3,4,5,6,7,8,9},FALSE)</f>
        <v>35.380000000000003</v>
      </c>
      <c r="C888" s="20" t="str">
        <v>Obesity</v>
      </c>
      <c r="D888" s="20">
        <v>6.12</v>
      </c>
      <c r="E888" s="20" t="str">
        <v>Prediabetes</v>
      </c>
      <c r="F888" s="20" t="str">
        <v>No</v>
      </c>
      <c r="G888" s="20" t="str">
        <v>No</v>
      </c>
      <c r="H888" s="20" t="str">
        <v>No</v>
      </c>
      <c r="I888" s="20">
        <v>0</v>
      </c>
      <c r="J888" s="20" t="s">
        <v>2379</v>
      </c>
      <c r="K888" s="21" cm="1">
        <f t="array" ref="K888:P888">VLOOKUP(A888,'Hospitalisation Details'!$A$1:K3230,{5,6,8,9,10,11},FALSE)</f>
        <v>28351</v>
      </c>
      <c r="L888" s="21" t="str">
        <v>45Years</v>
      </c>
      <c r="M888" s="22">
        <v>12218.7</v>
      </c>
      <c r="N888" s="20" t="str">
        <v>tier - 3</v>
      </c>
      <c r="O888" s="20" t="str">
        <v>tier - 1</v>
      </c>
      <c r="P888" s="20" t="str">
        <v>R1012</v>
      </c>
      <c r="Q888" s="20" t="str">
        <f>VLOOKUP(A888,'Customer Names'!$A$1:E3222,5,FALSE)</f>
        <v>Taylor J</v>
      </c>
    </row>
    <row r="889" spans="1:17" x14ac:dyDescent="0.35">
      <c r="A889" s="20" t="s">
        <v>1482</v>
      </c>
      <c r="B889" s="20" cm="1">
        <f t="array" ref="B889:I889">VLOOKUP(A889,'Medical Examinations'!A888:J3223,{2,3,4,5,6,7,8,9},FALSE)</f>
        <v>43.48</v>
      </c>
      <c r="C889" s="20" t="str">
        <v>Obesity</v>
      </c>
      <c r="D889" s="20">
        <v>6.24</v>
      </c>
      <c r="E889" s="20" t="str">
        <v>Prediabetes</v>
      </c>
      <c r="F889" s="20" t="str">
        <v>No</v>
      </c>
      <c r="G889" s="20" t="str">
        <v>No</v>
      </c>
      <c r="H889" s="20" t="str">
        <v>No</v>
      </c>
      <c r="I889" s="20">
        <v>0</v>
      </c>
      <c r="J889" s="20" t="s">
        <v>2379</v>
      </c>
      <c r="K889" s="21" cm="1">
        <f t="array" ref="K889:P889">VLOOKUP(A889,'Hospitalisation Details'!$A$1:K3231,{5,6,8,9,10,11},FALSE)</f>
        <v>33479</v>
      </c>
      <c r="L889" s="21" t="str">
        <v>31Years</v>
      </c>
      <c r="M889" s="22">
        <v>12198.64</v>
      </c>
      <c r="N889" s="20" t="str">
        <v>tier - 3</v>
      </c>
      <c r="O889" s="20" t="str">
        <v>tier - 3</v>
      </c>
      <c r="P889" s="20" t="str">
        <v>R1026</v>
      </c>
      <c r="Q889" s="20" t="str">
        <f>VLOOKUP(A889,'Customer Names'!$A$1:E3223,5,FALSE)</f>
        <v xml:space="preserve">Kimberly M </v>
      </c>
    </row>
    <row r="890" spans="1:17" x14ac:dyDescent="0.35">
      <c r="A890" s="20" t="s">
        <v>1481</v>
      </c>
      <c r="B890" s="20" cm="1">
        <f t="array" ref="B890:I890">VLOOKUP(A890,'Medical Examinations'!A889:J3224,{2,3,4,5,6,7,8,9},FALSE)</f>
        <v>41.73</v>
      </c>
      <c r="C890" s="20" t="str">
        <v>Obesity</v>
      </c>
      <c r="D890" s="20">
        <v>6.25</v>
      </c>
      <c r="E890" s="20" t="str">
        <v>Prediabetes</v>
      </c>
      <c r="F890" s="20" t="str">
        <v>No</v>
      </c>
      <c r="G890" s="20" t="str">
        <v>No</v>
      </c>
      <c r="H890" s="20" t="str">
        <v>No</v>
      </c>
      <c r="I890" s="20">
        <v>1</v>
      </c>
      <c r="J890" s="20" t="s">
        <v>2379</v>
      </c>
      <c r="K890" s="21" cm="1">
        <f t="array" ref="K890:P890">VLOOKUP(A890,'Hospitalisation Details'!$A$1:K3232,{5,6,8,9,10,11},FALSE)</f>
        <v>32055</v>
      </c>
      <c r="L890" s="21" t="str">
        <v>35Years</v>
      </c>
      <c r="M890" s="22">
        <v>12148.2</v>
      </c>
      <c r="N890" s="20" t="str">
        <v>tier - 3</v>
      </c>
      <c r="O890" s="20" t="str">
        <v>tier - 3</v>
      </c>
      <c r="P890" s="20" t="str">
        <v>R1012</v>
      </c>
      <c r="Q890" s="20" t="str">
        <f>VLOOKUP(A890,'Customer Names'!$A$1:E3224,5,FALSE)</f>
        <v xml:space="preserve">Joshua E </v>
      </c>
    </row>
    <row r="891" spans="1:17" x14ac:dyDescent="0.35">
      <c r="A891" s="20" t="s">
        <v>1480</v>
      </c>
      <c r="B891" s="20" cm="1">
        <f t="array" ref="B891:I891">VLOOKUP(A891,'Medical Examinations'!A890:J3225,{2,3,4,5,6,7,8,9},FALSE)</f>
        <v>28.9</v>
      </c>
      <c r="C891" s="20" t="str">
        <v>Overweight</v>
      </c>
      <c r="D891" s="20">
        <v>11.96</v>
      </c>
      <c r="E891" s="20" t="str">
        <v>Diabetes</v>
      </c>
      <c r="F891" s="20" t="str">
        <v>No</v>
      </c>
      <c r="G891" s="20" t="str">
        <v>No</v>
      </c>
      <c r="H891" s="20" t="str">
        <v>No</v>
      </c>
      <c r="I891" s="20">
        <v>0</v>
      </c>
      <c r="J891" s="20" t="s">
        <v>2379</v>
      </c>
      <c r="K891" s="21" cm="1">
        <f t="array" ref="K891:P891">VLOOKUP(A891,'Hospitalisation Details'!$A$1:K3233,{5,6,8,9,10,11},FALSE)</f>
        <v>22904</v>
      </c>
      <c r="L891" s="21" t="str">
        <v>60Years</v>
      </c>
      <c r="M891" s="22">
        <v>12146.97</v>
      </c>
      <c r="N891" s="20" t="str">
        <v>tier - 3</v>
      </c>
      <c r="O891" s="20" t="str">
        <v>tier - 3</v>
      </c>
      <c r="P891" s="20" t="str">
        <v>R1011</v>
      </c>
      <c r="Q891" s="20" t="str">
        <f>VLOOKUP(A891,'Customer Names'!$A$1:E3225,5,FALSE)</f>
        <v>Jeffrey</v>
      </c>
    </row>
    <row r="892" spans="1:17" x14ac:dyDescent="0.35">
      <c r="A892" s="20" t="s">
        <v>1479</v>
      </c>
      <c r="B892" s="20" cm="1">
        <f t="array" ref="B892:I892">VLOOKUP(A892,'Medical Examinations'!A891:J3226,{2,3,4,5,6,7,8,9},FALSE)</f>
        <v>25.74</v>
      </c>
      <c r="C892" s="20" t="str">
        <v>Overweight</v>
      </c>
      <c r="D892" s="20">
        <v>7.69</v>
      </c>
      <c r="E892" s="20" t="str">
        <v>Diabetes</v>
      </c>
      <c r="F892" s="20" t="str">
        <v>No</v>
      </c>
      <c r="G892" s="20" t="str">
        <v>No</v>
      </c>
      <c r="H892" s="20" t="str">
        <v>No</v>
      </c>
      <c r="I892" s="20">
        <v>0</v>
      </c>
      <c r="J892" s="20" t="s">
        <v>2379</v>
      </c>
      <c r="K892" s="21" cm="1">
        <f t="array" ref="K892:P892">VLOOKUP(A892,'Hospitalisation Details'!$A$1:K3234,{5,6,8,9,10,11},FALSE)</f>
        <v>22954</v>
      </c>
      <c r="L892" s="21" t="str">
        <v>60Years</v>
      </c>
      <c r="M892" s="22">
        <v>12142.58</v>
      </c>
      <c r="N892" s="20" t="str">
        <v>tier - 3</v>
      </c>
      <c r="O892" s="20" t="str">
        <v>tier - 2</v>
      </c>
      <c r="P892" s="20" t="str">
        <v>R1013</v>
      </c>
      <c r="Q892" s="20" t="str">
        <f>VLOOKUP(A892,'Customer Names'!$A$1:E3226,5,FALSE)</f>
        <v>Andrew R</v>
      </c>
    </row>
    <row r="893" spans="1:17" x14ac:dyDescent="0.35">
      <c r="A893" s="20" t="s">
        <v>1478</v>
      </c>
      <c r="B893" s="20" cm="1">
        <f t="array" ref="B893:I893">VLOOKUP(A893,'Medical Examinations'!A892:J3227,{2,3,4,5,6,7,8,9},FALSE)</f>
        <v>36.06</v>
      </c>
      <c r="C893" s="20" t="str">
        <v>Obesity</v>
      </c>
      <c r="D893" s="20">
        <v>8.83</v>
      </c>
      <c r="E893" s="20" t="str">
        <v>Diabetes</v>
      </c>
      <c r="F893" s="20" t="str">
        <v>No</v>
      </c>
      <c r="G893" s="20" t="str">
        <v>No</v>
      </c>
      <c r="H893" s="20" t="str">
        <v>No</v>
      </c>
      <c r="I893" s="20">
        <v>0</v>
      </c>
      <c r="J893" s="20" t="s">
        <v>2379</v>
      </c>
      <c r="K893" s="21" cm="1">
        <f t="array" ref="K893:P893">VLOOKUP(A893,'Hospitalisation Details'!$A$1:K3235,{5,6,8,9,10,11},FALSE)</f>
        <v>27288</v>
      </c>
      <c r="L893" s="21" t="str">
        <v>48Years</v>
      </c>
      <c r="M893" s="22">
        <v>12137.6</v>
      </c>
      <c r="N893" s="20" t="str">
        <v>tier - 3</v>
      </c>
      <c r="O893" s="20" t="str">
        <v>tier - 3</v>
      </c>
      <c r="P893" s="20" t="str">
        <v>R1012</v>
      </c>
      <c r="Q893" s="20" t="str">
        <f>VLOOKUP(A893,'Customer Names'!$A$1:E3227,5,FALSE)</f>
        <v xml:space="preserve">Francisco J  Sr </v>
      </c>
    </row>
    <row r="894" spans="1:17" x14ac:dyDescent="0.35">
      <c r="A894" s="20" t="s">
        <v>1477</v>
      </c>
      <c r="B894" s="20" cm="1">
        <f t="array" ref="B894:I894">VLOOKUP(A894,'Medical Examinations'!A893:J3228,{2,3,4,5,6,7,8,9},FALSE)</f>
        <v>43.28</v>
      </c>
      <c r="C894" s="20" t="str">
        <v>Obesity</v>
      </c>
      <c r="D894" s="20">
        <v>4.41</v>
      </c>
      <c r="E894" s="20" t="str">
        <v>Normal</v>
      </c>
      <c r="F894" s="20" t="str">
        <v>No</v>
      </c>
      <c r="G894" s="20" t="str">
        <v>No</v>
      </c>
      <c r="H894" s="20" t="str">
        <v>No</v>
      </c>
      <c r="I894" s="20">
        <v>0</v>
      </c>
      <c r="J894" s="20" t="s">
        <v>2379</v>
      </c>
      <c r="K894" s="21" cm="1">
        <f t="array" ref="K894:P894">VLOOKUP(A894,'Hospitalisation Details'!$A$1:K3236,{5,6,8,9,10,11},FALSE)</f>
        <v>33548</v>
      </c>
      <c r="L894" s="21" t="str">
        <v>31Years</v>
      </c>
      <c r="M894" s="22">
        <v>12130.8</v>
      </c>
      <c r="N894" s="20" t="str">
        <v>tier - 3</v>
      </c>
      <c r="O894" s="20" t="str">
        <v>tier - 3</v>
      </c>
      <c r="P894" s="20" t="str">
        <v>R1026</v>
      </c>
      <c r="Q894" s="20" t="str">
        <f>VLOOKUP(A894,'Customer Names'!$A$1:E3228,5,FALSE)</f>
        <v>Rhonda</v>
      </c>
    </row>
    <row r="895" spans="1:17" x14ac:dyDescent="0.35">
      <c r="A895" s="20" t="s">
        <v>1476</v>
      </c>
      <c r="B895" s="20" cm="1">
        <f t="array" ref="B895:I895">VLOOKUP(A895,'Medical Examinations'!A894:J3229,{2,3,4,5,6,7,8,9},FALSE)</f>
        <v>28.785</v>
      </c>
      <c r="C895" s="20" t="str">
        <v>Overweight</v>
      </c>
      <c r="D895" s="20">
        <v>9.1</v>
      </c>
      <c r="E895" s="20" t="str">
        <v>Diabetes</v>
      </c>
      <c r="F895" s="20" t="str">
        <v>Yes</v>
      </c>
      <c r="G895" s="20" t="str">
        <v>No</v>
      </c>
      <c r="H895" s="20" t="str">
        <v>Yes</v>
      </c>
      <c r="I895" s="20">
        <v>1</v>
      </c>
      <c r="J895" s="20" t="s">
        <v>2379</v>
      </c>
      <c r="K895" s="21" cm="1">
        <f t="array" ref="K895:P895">VLOOKUP(A895,'Hospitalisation Details'!$A$1:K3237,{5,6,8,9,10,11},FALSE)</f>
        <v>23166</v>
      </c>
      <c r="L895" s="21" t="str">
        <v>60Years</v>
      </c>
      <c r="M895" s="22">
        <v>12129.61</v>
      </c>
      <c r="N895" s="20" t="str">
        <v>tier - 3</v>
      </c>
      <c r="O895" s="20" t="str">
        <v>tier - 1</v>
      </c>
      <c r="P895" s="20" t="str">
        <v>R1012</v>
      </c>
      <c r="Q895" s="20" t="str">
        <f>VLOOKUP(A895,'Customer Names'!$A$1:E3229,5,FALSE)</f>
        <v>John</v>
      </c>
    </row>
    <row r="896" spans="1:17" x14ac:dyDescent="0.35">
      <c r="A896" s="20" t="s">
        <v>1475</v>
      </c>
      <c r="B896" s="20" cm="1">
        <f t="array" ref="B896:I896">VLOOKUP(A896,'Medical Examinations'!A895:J3230,{2,3,4,5,6,7,8,9},FALSE)</f>
        <v>25.46</v>
      </c>
      <c r="C896" s="20" t="str">
        <v>Overweight</v>
      </c>
      <c r="D896" s="20">
        <v>11.52</v>
      </c>
      <c r="E896" s="20" t="str">
        <v>Diabetes</v>
      </c>
      <c r="F896" s="20" t="str">
        <v>Yes</v>
      </c>
      <c r="G896" s="20" t="str">
        <v>No</v>
      </c>
      <c r="H896" s="20" t="str">
        <v>Yes</v>
      </c>
      <c r="I896" s="20">
        <v>1</v>
      </c>
      <c r="J896" s="20" t="s">
        <v>2379</v>
      </c>
      <c r="K896" s="21" cm="1">
        <f t="array" ref="K896:P896">VLOOKUP(A896,'Hospitalisation Details'!$A$1:K3238,{5,6,8,9,10,11},FALSE)</f>
        <v>23212</v>
      </c>
      <c r="L896" s="21" t="str">
        <v>59Years</v>
      </c>
      <c r="M896" s="22">
        <v>12124.99</v>
      </c>
      <c r="N896" s="20" t="str">
        <v>tier - 3</v>
      </c>
      <c r="O896" s="20" t="str">
        <v>tier - 1</v>
      </c>
      <c r="P896" s="20" t="str">
        <v>R1012</v>
      </c>
      <c r="Q896" s="20" t="str">
        <f>VLOOKUP(A896,'Customer Names'!$A$1:E3230,5,FALSE)</f>
        <v xml:space="preserve">Miles J </v>
      </c>
    </row>
    <row r="897" spans="1:17" x14ac:dyDescent="0.35">
      <c r="A897" s="20" t="s">
        <v>1474</v>
      </c>
      <c r="B897" s="20" cm="1">
        <f t="array" ref="B897:I897">VLOOKUP(A897,'Medical Examinations'!A896:J3231,{2,3,4,5,6,7,8,9},FALSE)</f>
        <v>30.8</v>
      </c>
      <c r="C897" s="20" t="str">
        <v>Obesity</v>
      </c>
      <c r="D897" s="20">
        <v>10.95</v>
      </c>
      <c r="E897" s="20" t="str">
        <v>Diabetes</v>
      </c>
      <c r="F897" s="20" t="str">
        <v>No</v>
      </c>
      <c r="G897" s="20" t="str">
        <v>No</v>
      </c>
      <c r="H897" s="20" t="str">
        <v>No</v>
      </c>
      <c r="I897" s="20">
        <v>0</v>
      </c>
      <c r="J897" s="20" t="s">
        <v>2379</v>
      </c>
      <c r="K897" s="21" cm="1">
        <f t="array" ref="K897:P897">VLOOKUP(A897,'Hospitalisation Details'!$A$1:K3239,{5,6,8,9,10,11},FALSE)</f>
        <v>25136</v>
      </c>
      <c r="L897" s="21" t="str">
        <v>54Years</v>
      </c>
      <c r="M897" s="22">
        <v>12105.32</v>
      </c>
      <c r="N897" s="20" t="str">
        <v>tier - 3</v>
      </c>
      <c r="O897" s="20" t="str">
        <v>tier - 3</v>
      </c>
      <c r="P897" s="20" t="str">
        <v>R1011</v>
      </c>
      <c r="Q897" s="20" t="str">
        <f>VLOOKUP(A897,'Customer Names'!$A$1:E3231,5,FALSE)</f>
        <v xml:space="preserve">Justyna I </v>
      </c>
    </row>
    <row r="898" spans="1:17" x14ac:dyDescent="0.35">
      <c r="A898" s="20" t="s">
        <v>1473</v>
      </c>
      <c r="B898" s="20" cm="1">
        <f t="array" ref="B898:I898">VLOOKUP(A898,'Medical Examinations'!A897:J3232,{2,3,4,5,6,7,8,9},FALSE)</f>
        <v>28.88</v>
      </c>
      <c r="C898" s="20" t="str">
        <v>Overweight</v>
      </c>
      <c r="D898" s="20">
        <v>11.5</v>
      </c>
      <c r="E898" s="20" t="str">
        <v>Diabetes</v>
      </c>
      <c r="F898" s="20" t="str">
        <v>No</v>
      </c>
      <c r="G898" s="20" t="str">
        <v>No</v>
      </c>
      <c r="H898" s="20" t="str">
        <v>No</v>
      </c>
      <c r="I898" s="20">
        <v>0</v>
      </c>
      <c r="J898" s="20" t="s">
        <v>2379</v>
      </c>
      <c r="K898" s="21" cm="1">
        <f t="array" ref="K898:P898">VLOOKUP(A898,'Hospitalisation Details'!$A$1:K3240,{5,6,8,9,10,11},FALSE)</f>
        <v>25181</v>
      </c>
      <c r="L898" s="21" t="str">
        <v>54Years</v>
      </c>
      <c r="M898" s="22">
        <v>12096.65</v>
      </c>
      <c r="N898" s="20" t="str">
        <v>tier - 3</v>
      </c>
      <c r="O898" s="20" t="str">
        <v>tier - 1</v>
      </c>
      <c r="P898" s="20" t="str">
        <v>R1024</v>
      </c>
      <c r="Q898" s="20" t="str">
        <f>VLOOKUP(A898,'Customer Names'!$A$1:E3232,5,FALSE)</f>
        <v>Lucille</v>
      </c>
    </row>
    <row r="899" spans="1:17" x14ac:dyDescent="0.35">
      <c r="A899" s="20" t="s">
        <v>1472</v>
      </c>
      <c r="B899" s="20" cm="1">
        <f t="array" ref="B899:I899">VLOOKUP(A899,'Medical Examinations'!A898:J3233,{2,3,4,5,6,7,8,9},FALSE)</f>
        <v>23</v>
      </c>
      <c r="C899" s="20" t="str">
        <v>Normal Weight</v>
      </c>
      <c r="D899" s="20">
        <v>9.8800000000000008</v>
      </c>
      <c r="E899" s="20" t="str">
        <v>Diabetes</v>
      </c>
      <c r="F899" s="20" t="str">
        <v>No</v>
      </c>
      <c r="G899" s="20" t="str">
        <v>No</v>
      </c>
      <c r="H899" s="20" t="str">
        <v>No</v>
      </c>
      <c r="I899" s="20">
        <v>0</v>
      </c>
      <c r="J899" s="20" t="s">
        <v>2379</v>
      </c>
      <c r="K899" s="21" cm="1">
        <f t="array" ref="K899:P899">VLOOKUP(A899,'Hospitalisation Details'!$A$1:K3241,{5,6,8,9,10,11},FALSE)</f>
        <v>25010</v>
      </c>
      <c r="L899" s="21" t="str">
        <v>54Years</v>
      </c>
      <c r="M899" s="22">
        <v>12094.48</v>
      </c>
      <c r="N899" s="20" t="str">
        <v>tier - 3</v>
      </c>
      <c r="O899" s="20" t="str">
        <v>tier - 3</v>
      </c>
      <c r="P899" s="20" t="str">
        <v>R1011</v>
      </c>
      <c r="Q899" s="20" t="str">
        <f>VLOOKUP(A899,'Customer Names'!$A$1:E3233,5,FALSE)</f>
        <v>April</v>
      </c>
    </row>
    <row r="900" spans="1:17" x14ac:dyDescent="0.35">
      <c r="A900" s="20" t="s">
        <v>1471</v>
      </c>
      <c r="B900" s="20" cm="1">
        <f t="array" ref="B900:I900">VLOOKUP(A900,'Medical Examinations'!A899:J3234,{2,3,4,5,6,7,8,9},FALSE)</f>
        <v>38.25</v>
      </c>
      <c r="C900" s="20" t="str">
        <v>Obesity</v>
      </c>
      <c r="D900" s="20">
        <v>6.2</v>
      </c>
      <c r="E900" s="20" t="str">
        <v>Prediabetes</v>
      </c>
      <c r="F900" s="20" t="str">
        <v>No</v>
      </c>
      <c r="G900" s="20" t="str">
        <v>No</v>
      </c>
      <c r="H900" s="20" t="str">
        <v>No</v>
      </c>
      <c r="I900" s="20">
        <v>1</v>
      </c>
      <c r="J900" s="20" t="s">
        <v>2379</v>
      </c>
      <c r="K900" s="21" cm="1">
        <f t="array" ref="K900:P900">VLOOKUP(A900,'Hospitalisation Details'!$A$1:K3242,{5,6,8,9,10,11},FALSE)</f>
        <v>30927</v>
      </c>
      <c r="L900" s="21" t="str">
        <v>38Years</v>
      </c>
      <c r="M900" s="22">
        <v>12091.34</v>
      </c>
      <c r="N900" s="20" t="str">
        <v>tier - 3</v>
      </c>
      <c r="O900" s="20" t="str">
        <v>tier - 2</v>
      </c>
      <c r="P900" s="20" t="str">
        <v>R1022</v>
      </c>
      <c r="Q900" s="20" t="str">
        <f>VLOOKUP(A900,'Customer Names'!$A$1:E3234,5,FALSE)</f>
        <v>Robert</v>
      </c>
    </row>
    <row r="901" spans="1:17" x14ac:dyDescent="0.35">
      <c r="A901" s="20" t="s">
        <v>1470</v>
      </c>
      <c r="B901" s="20" cm="1">
        <f t="array" ref="B901:I901">VLOOKUP(A901,'Medical Examinations'!A900:J3235,{2,3,4,5,6,7,8,9},FALSE)</f>
        <v>39.25</v>
      </c>
      <c r="C901" s="20" t="str">
        <v>Obesity</v>
      </c>
      <c r="D901" s="20">
        <v>8.41</v>
      </c>
      <c r="E901" s="20" t="str">
        <v>Diabetes</v>
      </c>
      <c r="F901" s="20" t="str">
        <v>Yes</v>
      </c>
      <c r="G901" s="20" t="str">
        <v>No</v>
      </c>
      <c r="H901" s="20" t="str">
        <v>No</v>
      </c>
      <c r="I901" s="20">
        <v>1</v>
      </c>
      <c r="J901" s="20" t="s">
        <v>2379</v>
      </c>
      <c r="K901" s="21" cm="1">
        <f t="array" ref="K901:P901">VLOOKUP(A901,'Hospitalisation Details'!$A$1:K3243,{5,6,8,9,10,11},FALSE)</f>
        <v>31662</v>
      </c>
      <c r="L901" s="21" t="str">
        <v>36Years</v>
      </c>
      <c r="M901" s="22">
        <v>12048.13</v>
      </c>
      <c r="N901" s="20" t="str">
        <v>tier - 3</v>
      </c>
      <c r="O901" s="20" t="str">
        <v>tier - 2</v>
      </c>
      <c r="P901" s="20" t="str">
        <v>R1026</v>
      </c>
      <c r="Q901" s="20" t="str">
        <f>VLOOKUP(A901,'Customer Names'!$A$1:E3235,5,FALSE)</f>
        <v>Alyssa</v>
      </c>
    </row>
    <row r="902" spans="1:17" x14ac:dyDescent="0.35">
      <c r="A902" s="20" t="s">
        <v>1469</v>
      </c>
      <c r="B902" s="20" cm="1">
        <f t="array" ref="B902:I902">VLOOKUP(A902,'Medical Examinations'!A901:J3236,{2,3,4,5,6,7,8,9},FALSE)</f>
        <v>26.6</v>
      </c>
      <c r="C902" s="20" t="str">
        <v>Overweight</v>
      </c>
      <c r="D902" s="20">
        <v>5.07</v>
      </c>
      <c r="E902" s="20" t="str">
        <v>Normal</v>
      </c>
      <c r="F902" s="20" t="str">
        <v>Yes</v>
      </c>
      <c r="G902" s="20" t="str">
        <v>No</v>
      </c>
      <c r="H902" s="20" t="str">
        <v>No</v>
      </c>
      <c r="I902" s="20">
        <v>2</v>
      </c>
      <c r="J902" s="20" t="s">
        <v>2379</v>
      </c>
      <c r="K902" s="21" cm="1">
        <f t="array" ref="K902:P902">VLOOKUP(A902,'Hospitalisation Details'!$A$1:K3244,{5,6,8,9,10,11},FALSE)</f>
        <v>24435</v>
      </c>
      <c r="L902" s="21" t="str">
        <v>56Years</v>
      </c>
      <c r="M902" s="22">
        <v>12044.34</v>
      </c>
      <c r="N902" s="20" t="str">
        <v>tier - 3</v>
      </c>
      <c r="O902" s="20" t="str">
        <v>tier - 1</v>
      </c>
      <c r="P902" s="20" t="str">
        <v>R1012</v>
      </c>
      <c r="Q902" s="20" t="str">
        <f>VLOOKUP(A902,'Customer Names'!$A$1:E3236,5,FALSE)</f>
        <v xml:space="preserve">Jessica E </v>
      </c>
    </row>
    <row r="903" spans="1:17" x14ac:dyDescent="0.35">
      <c r="A903" s="20" t="s">
        <v>1468</v>
      </c>
      <c r="B903" s="20" cm="1">
        <f t="array" ref="B903:I903">VLOOKUP(A903,'Medical Examinations'!A902:J3237,{2,3,4,5,6,7,8,9},FALSE)</f>
        <v>35.700000000000003</v>
      </c>
      <c r="C903" s="20" t="str">
        <v>Obesity</v>
      </c>
      <c r="D903" s="20">
        <v>4.0599999999999996</v>
      </c>
      <c r="E903" s="20" t="str">
        <v>Normal</v>
      </c>
      <c r="F903" s="20" t="str">
        <v>No</v>
      </c>
      <c r="G903" s="20" t="str">
        <v>No</v>
      </c>
      <c r="H903" s="20" t="str">
        <v>Yes</v>
      </c>
      <c r="I903" s="20">
        <v>1</v>
      </c>
      <c r="J903" s="20" t="s">
        <v>2379</v>
      </c>
      <c r="K903" s="21" cm="1">
        <f t="array" ref="K903:P903">VLOOKUP(A903,'Hospitalisation Details'!$A$1:K3245,{5,6,8,9,10,11},FALSE)</f>
        <v>29144</v>
      </c>
      <c r="L903" s="21" t="str">
        <v>43Years</v>
      </c>
      <c r="M903" s="22">
        <v>12035.18</v>
      </c>
      <c r="N903" s="20" t="str">
        <v>tier - 3</v>
      </c>
      <c r="O903" s="20" t="str">
        <v>tier - 3</v>
      </c>
      <c r="P903" s="20" t="str">
        <v>R1021</v>
      </c>
      <c r="Q903" s="20" t="str">
        <f>VLOOKUP(A903,'Customer Names'!$A$1:E3237,5,FALSE)</f>
        <v xml:space="preserve">Patrick J </v>
      </c>
    </row>
    <row r="904" spans="1:17" x14ac:dyDescent="0.35">
      <c r="A904" s="20" t="s">
        <v>1467</v>
      </c>
      <c r="B904" s="20" cm="1">
        <f t="array" ref="B904:I904">VLOOKUP(A904,'Medical Examinations'!A903:J3238,{2,3,4,5,6,7,8,9},FALSE)</f>
        <v>20.100000000000001</v>
      </c>
      <c r="C904" s="20" t="str">
        <v>Normal Weight</v>
      </c>
      <c r="D904" s="20">
        <v>10.52</v>
      </c>
      <c r="E904" s="20" t="str">
        <v>Diabetes</v>
      </c>
      <c r="F904" s="20" t="str">
        <v>No</v>
      </c>
      <c r="G904" s="20" t="str">
        <v>No</v>
      </c>
      <c r="H904" s="20" t="str">
        <v>No</v>
      </c>
      <c r="I904" s="20">
        <v>0</v>
      </c>
      <c r="J904" s="20" t="s">
        <v>2379</v>
      </c>
      <c r="K904" s="21" cm="1">
        <f t="array" ref="K904:P904">VLOOKUP(A904,'Hospitalisation Details'!$A$1:K3246,{5,6,8,9,10,11},FALSE)</f>
        <v>24044</v>
      </c>
      <c r="L904" s="21" t="str">
        <v>57Years</v>
      </c>
      <c r="M904" s="22">
        <v>12032.33</v>
      </c>
      <c r="N904" s="20" t="str">
        <v>tier - 3</v>
      </c>
      <c r="O904" s="20" t="str">
        <v>tier - 1</v>
      </c>
      <c r="P904" s="20" t="str">
        <v>R1011</v>
      </c>
      <c r="Q904" s="20" t="str">
        <f>VLOOKUP(A904,'Customer Names'!$A$1:E3238,5,FALSE)</f>
        <v>Emilie</v>
      </c>
    </row>
    <row r="905" spans="1:17" x14ac:dyDescent="0.35">
      <c r="A905" s="20" t="s">
        <v>1466</v>
      </c>
      <c r="B905" s="20" cm="1">
        <f t="array" ref="B905:I905">VLOOKUP(A905,'Medical Examinations'!A904:J3239,{2,3,4,5,6,7,8,9},FALSE)</f>
        <v>22.23</v>
      </c>
      <c r="C905" s="20" t="str">
        <v>Normal Weight</v>
      </c>
      <c r="D905" s="20">
        <v>9.65</v>
      </c>
      <c r="E905" s="20" t="str">
        <v>Diabetes</v>
      </c>
      <c r="F905" s="20" t="str">
        <v>No</v>
      </c>
      <c r="G905" s="20" t="str">
        <v>No</v>
      </c>
      <c r="H905" s="20" t="str">
        <v>No</v>
      </c>
      <c r="I905" s="20">
        <v>0</v>
      </c>
      <c r="J905" s="20" t="s">
        <v>2379</v>
      </c>
      <c r="K905" s="21" cm="1">
        <f t="array" ref="K905:P905">VLOOKUP(A905,'Hospitalisation Details'!$A$1:K3247,{5,6,8,9,10,11},FALSE)</f>
        <v>23902</v>
      </c>
      <c r="L905" s="21" t="str">
        <v>57Years</v>
      </c>
      <c r="M905" s="22">
        <v>12029.29</v>
      </c>
      <c r="N905" s="20" t="str">
        <v>tier - 3</v>
      </c>
      <c r="O905" s="20" t="str">
        <v>tier - 2</v>
      </c>
      <c r="P905" s="20" t="str">
        <v>R1024</v>
      </c>
      <c r="Q905" s="20" t="str">
        <f>VLOOKUP(A905,'Customer Names'!$A$1:E3239,5,FALSE)</f>
        <v xml:space="preserve">Caitlin B </v>
      </c>
    </row>
    <row r="906" spans="1:17" x14ac:dyDescent="0.35">
      <c r="A906" s="20" t="s">
        <v>1465</v>
      </c>
      <c r="B906" s="20" cm="1">
        <f t="array" ref="B906:I906">VLOOKUP(A906,'Medical Examinations'!A905:J3240,{2,3,4,5,6,7,8,9},FALSE)</f>
        <v>36.47</v>
      </c>
      <c r="C906" s="20" t="str">
        <v>Obesity</v>
      </c>
      <c r="D906" s="20">
        <v>6.21</v>
      </c>
      <c r="E906" s="20" t="str">
        <v>Prediabetes</v>
      </c>
      <c r="F906" s="20" t="str">
        <v>No</v>
      </c>
      <c r="G906" s="20" t="str">
        <v>No</v>
      </c>
      <c r="H906" s="20" t="str">
        <v>No</v>
      </c>
      <c r="I906" s="20">
        <v>0</v>
      </c>
      <c r="J906" s="20" t="s">
        <v>2379</v>
      </c>
      <c r="K906" s="21" cm="1">
        <f t="array" ref="K906:P906">VLOOKUP(A906,'Hospitalisation Details'!$A$1:K3248,{5,6,8,9,10,11},FALSE)</f>
        <v>30241</v>
      </c>
      <c r="L906" s="21" t="str">
        <v>40Years</v>
      </c>
      <c r="M906" s="22">
        <v>12001.29</v>
      </c>
      <c r="N906" s="20" t="str">
        <v>tier - 3</v>
      </c>
      <c r="O906" s="20" t="str">
        <v>tier - 3</v>
      </c>
      <c r="P906" s="20" t="str">
        <v>R1021</v>
      </c>
      <c r="Q906" s="20" t="str">
        <f>VLOOKUP(A906,'Customer Names'!$A$1:E3240,5,FALSE)</f>
        <v>Joseph W</v>
      </c>
    </row>
    <row r="907" spans="1:17" x14ac:dyDescent="0.35">
      <c r="A907" s="20" t="s">
        <v>1464</v>
      </c>
      <c r="B907" s="20" cm="1">
        <f t="array" ref="B907:I907">VLOOKUP(A907,'Medical Examinations'!A906:J3241,{2,3,4,5,6,7,8,9},FALSE)</f>
        <v>49.64</v>
      </c>
      <c r="C907" s="20" t="str">
        <v>Obesity</v>
      </c>
      <c r="D907" s="20">
        <v>4.76</v>
      </c>
      <c r="E907" s="20" t="str">
        <v>Normal</v>
      </c>
      <c r="F907" s="20" t="str">
        <v>No</v>
      </c>
      <c r="G907" s="20" t="str">
        <v>No</v>
      </c>
      <c r="H907" s="20" t="str">
        <v>Yes</v>
      </c>
      <c r="I907" s="20">
        <v>1</v>
      </c>
      <c r="J907" s="20" t="s">
        <v>2379</v>
      </c>
      <c r="K907" s="21" cm="1">
        <f t="array" ref="K907:P907">VLOOKUP(A907,'Hospitalisation Details'!$A$1:K3249,{5,6,8,9,10,11},FALSE)</f>
        <v>34315</v>
      </c>
      <c r="L907" s="21" t="str">
        <v>29Years</v>
      </c>
      <c r="M907" s="22">
        <v>11994.89</v>
      </c>
      <c r="N907" s="20" t="str">
        <v>tier - 3</v>
      </c>
      <c r="O907" s="20" t="str">
        <v>tier - 2</v>
      </c>
      <c r="P907" s="20" t="str">
        <v>R1012</v>
      </c>
      <c r="Q907" s="20" t="str">
        <f>VLOOKUP(A907,'Customer Names'!$A$1:E3241,5,FALSE)</f>
        <v>Wendy</v>
      </c>
    </row>
    <row r="908" spans="1:17" x14ac:dyDescent="0.35">
      <c r="A908" s="20" t="s">
        <v>1463</v>
      </c>
      <c r="B908" s="20" cm="1">
        <f t="array" ref="B908:I908">VLOOKUP(A908,'Medical Examinations'!A907:J3242,{2,3,4,5,6,7,8,9},FALSE)</f>
        <v>36.799999999999997</v>
      </c>
      <c r="C908" s="20" t="str">
        <v>Obesity</v>
      </c>
      <c r="D908" s="20">
        <v>5.73</v>
      </c>
      <c r="E908" s="20" t="str">
        <v>Prediabetes</v>
      </c>
      <c r="F908" s="20" t="str">
        <v>Yes</v>
      </c>
      <c r="G908" s="20" t="str">
        <v>No</v>
      </c>
      <c r="H908" s="20" t="str">
        <v>Yes</v>
      </c>
      <c r="I908" s="20">
        <v>1</v>
      </c>
      <c r="J908" s="20" t="s">
        <v>2379</v>
      </c>
      <c r="K908" s="21" cm="1">
        <f t="array" ref="K908:P908">VLOOKUP(A908,'Hospitalisation Details'!$A$1:K3250,{5,6,8,9,10,11},FALSE)</f>
        <v>30501</v>
      </c>
      <c r="L908" s="21" t="str">
        <v>39Years</v>
      </c>
      <c r="M908" s="22">
        <v>11987.68</v>
      </c>
      <c r="N908" s="20" t="str">
        <v>tier - 3</v>
      </c>
      <c r="O908" s="20" t="str">
        <v>tier - 2</v>
      </c>
      <c r="P908" s="20" t="str">
        <v>R1026</v>
      </c>
      <c r="Q908" s="20" t="str">
        <f>VLOOKUP(A908,'Customer Names'!$A$1:E3242,5,FALSE)</f>
        <v xml:space="preserve">Leah L </v>
      </c>
    </row>
    <row r="909" spans="1:17" x14ac:dyDescent="0.35">
      <c r="A909" s="20" t="s">
        <v>1462</v>
      </c>
      <c r="B909" s="20" cm="1">
        <f t="array" ref="B909:I909">VLOOKUP(A909,'Medical Examinations'!A908:J3243,{2,3,4,5,6,7,8,9},FALSE)</f>
        <v>33.880000000000003</v>
      </c>
      <c r="C909" s="20" t="str">
        <v>Obesity</v>
      </c>
      <c r="D909" s="20">
        <v>10.78</v>
      </c>
      <c r="E909" s="20" t="str">
        <v>Diabetes</v>
      </c>
      <c r="F909" s="20" t="str">
        <v>Yes</v>
      </c>
      <c r="G909" s="20" t="str">
        <v>No</v>
      </c>
      <c r="H909" s="20" t="str">
        <v>No</v>
      </c>
      <c r="I909" s="20">
        <v>0</v>
      </c>
      <c r="J909" s="20" t="s">
        <v>2379</v>
      </c>
      <c r="K909" s="21" cm="1">
        <f t="array" ref="K909:P909">VLOOKUP(A909,'Hospitalisation Details'!$A$1:K3251,{5,6,8,9,10,11},FALSE)</f>
        <v>24828</v>
      </c>
      <c r="L909" s="21" t="str">
        <v>55Years</v>
      </c>
      <c r="M909" s="22">
        <v>11987.17</v>
      </c>
      <c r="N909" s="20" t="str">
        <v>tier - 3</v>
      </c>
      <c r="O909" s="20" t="str">
        <v>tier - 3</v>
      </c>
      <c r="P909" s="20" t="str">
        <v>R1013</v>
      </c>
      <c r="Q909" s="20" t="str">
        <f>VLOOKUP(A909,'Customer Names'!$A$1:E3243,5,FALSE)</f>
        <v xml:space="preserve">Wayne L </v>
      </c>
    </row>
    <row r="910" spans="1:17" x14ac:dyDescent="0.35">
      <c r="A910" s="20" t="s">
        <v>1461</v>
      </c>
      <c r="B910" s="20" cm="1">
        <f t="array" ref="B910:I910">VLOOKUP(A910,'Medical Examinations'!A909:J3244,{2,3,4,5,6,7,8,9},FALSE)</f>
        <v>32.01</v>
      </c>
      <c r="C910" s="20" t="str">
        <v>Obesity</v>
      </c>
      <c r="D910" s="20">
        <v>5.08</v>
      </c>
      <c r="E910" s="20" t="str">
        <v>Normal</v>
      </c>
      <c r="F910" s="20" t="str">
        <v>Yes</v>
      </c>
      <c r="G910" s="20" t="str">
        <v>No</v>
      </c>
      <c r="H910" s="20" t="str">
        <v>No</v>
      </c>
      <c r="I910" s="20">
        <v>1</v>
      </c>
      <c r="J910" s="20" t="s">
        <v>2379</v>
      </c>
      <c r="K910" s="21" cm="1">
        <f t="array" ref="K910:P910">VLOOKUP(A910,'Hospitalisation Details'!$A$1:K3252,{5,6,8,9,10,11},FALSE)</f>
        <v>23649</v>
      </c>
      <c r="L910" s="21" t="str">
        <v>58Years</v>
      </c>
      <c r="M910" s="22">
        <v>11946.63</v>
      </c>
      <c r="N910" s="20" t="str">
        <v>tier - 3</v>
      </c>
      <c r="O910" s="20" t="str">
        <v>tier - 2</v>
      </c>
      <c r="P910" s="20" t="str">
        <v>R1013</v>
      </c>
      <c r="Q910" s="20" t="str">
        <f>VLOOKUP(A910,'Customer Names'!$A$1:E3244,5,FALSE)</f>
        <v xml:space="preserve">Jason M </v>
      </c>
    </row>
    <row r="911" spans="1:17" x14ac:dyDescent="0.35">
      <c r="A911" s="20" t="s">
        <v>1460</v>
      </c>
      <c r="B911" s="20" cm="1">
        <f t="array" ref="B911:I911">VLOOKUP(A911,'Medical Examinations'!A910:J3245,{2,3,4,5,6,7,8,9},FALSE)</f>
        <v>33.630000000000003</v>
      </c>
      <c r="C911" s="20" t="str">
        <v>Obesity</v>
      </c>
      <c r="D911" s="20">
        <v>11.39</v>
      </c>
      <c r="E911" s="20" t="str">
        <v>Diabetes</v>
      </c>
      <c r="F911" s="20" t="str">
        <v>No</v>
      </c>
      <c r="G911" s="20" t="str">
        <v>No</v>
      </c>
      <c r="H911" s="20" t="str">
        <v>No</v>
      </c>
      <c r="I911" s="20">
        <v>0</v>
      </c>
      <c r="J911" s="20" t="s">
        <v>2379</v>
      </c>
      <c r="K911" s="21" cm="1">
        <f t="array" ref="K911:P911">VLOOKUP(A911,'Hospitalisation Details'!$A$1:K3253,{5,6,8,9,10,11},FALSE)</f>
        <v>24047</v>
      </c>
      <c r="L911" s="21" t="str">
        <v>57Years</v>
      </c>
      <c r="M911" s="22">
        <v>11945.13</v>
      </c>
      <c r="N911" s="20" t="str">
        <v>tier - 3</v>
      </c>
      <c r="O911" s="20" t="str">
        <v>tier - 2</v>
      </c>
      <c r="P911" s="20" t="str">
        <v>R1012</v>
      </c>
      <c r="Q911" s="20" t="str">
        <f>VLOOKUP(A911,'Customer Names'!$A$1:E3245,5,FALSE)</f>
        <v>Floris</v>
      </c>
    </row>
    <row r="912" spans="1:17" x14ac:dyDescent="0.35">
      <c r="A912" s="20" t="s">
        <v>1459</v>
      </c>
      <c r="B912" s="20" cm="1">
        <f t="array" ref="B912:I912">VLOOKUP(A912,'Medical Examinations'!A911:J3246,{2,3,4,5,6,7,8,9},FALSE)</f>
        <v>34.865000000000002</v>
      </c>
      <c r="C912" s="20" t="str">
        <v>Obesity</v>
      </c>
      <c r="D912" s="20">
        <v>5.35</v>
      </c>
      <c r="E912" s="20" t="str">
        <v>Normal</v>
      </c>
      <c r="F912" s="20" t="str">
        <v>Yes</v>
      </c>
      <c r="G912" s="20" t="str">
        <v>No</v>
      </c>
      <c r="H912" s="20" t="str">
        <v>No</v>
      </c>
      <c r="I912" s="20">
        <v>1</v>
      </c>
      <c r="J912" s="20" t="s">
        <v>2379</v>
      </c>
      <c r="K912" s="21" cm="1">
        <f t="array" ref="K912:P912">VLOOKUP(A912,'Hospitalisation Details'!$A$1:K3254,{5,6,8,9,10,11},FALSE)</f>
        <v>23736</v>
      </c>
      <c r="L912" s="21" t="str">
        <v>58Years</v>
      </c>
      <c r="M912" s="22">
        <v>11944.59</v>
      </c>
      <c r="N912" s="20" t="str">
        <v>tier - 3</v>
      </c>
      <c r="O912" s="20" t="str">
        <v>tier - 2</v>
      </c>
      <c r="P912" s="20" t="str">
        <v>R1016</v>
      </c>
      <c r="Q912" s="20" t="str">
        <f>VLOOKUP(A912,'Customer Names'!$A$1:E3246,5,FALSE)</f>
        <v>Marc</v>
      </c>
    </row>
    <row r="913" spans="1:17" x14ac:dyDescent="0.35">
      <c r="A913" s="20" t="s">
        <v>1458</v>
      </c>
      <c r="B913" s="20" cm="1">
        <f t="array" ref="B913:I913">VLOOKUP(A913,'Medical Examinations'!A912:J3247,{2,3,4,5,6,7,8,9},FALSE)</f>
        <v>43.11</v>
      </c>
      <c r="C913" s="20" t="str">
        <v>Obesity</v>
      </c>
      <c r="D913" s="20">
        <v>5.6</v>
      </c>
      <c r="E913" s="20" t="str">
        <v>Normal</v>
      </c>
      <c r="F913" s="20" t="str">
        <v>No</v>
      </c>
      <c r="G913" s="20" t="str">
        <v>No</v>
      </c>
      <c r="H913" s="20" t="str">
        <v>No</v>
      </c>
      <c r="I913" s="20">
        <v>0</v>
      </c>
      <c r="J913" s="20" t="s">
        <v>2379</v>
      </c>
      <c r="K913" s="21" cm="1">
        <f t="array" ref="K913:P913">VLOOKUP(A913,'Hospitalisation Details'!$A$1:K3255,{5,6,8,9,10,11},FALSE)</f>
        <v>33530</v>
      </c>
      <c r="L913" s="21" t="str">
        <v>31Years</v>
      </c>
      <c r="M913" s="22">
        <v>11941.83</v>
      </c>
      <c r="N913" s="20" t="str">
        <v>tier - 3</v>
      </c>
      <c r="O913" s="20" t="str">
        <v>tier - 1</v>
      </c>
      <c r="P913" s="20" t="str">
        <v>R1023</v>
      </c>
      <c r="Q913" s="20" t="str">
        <f>VLOOKUP(A913,'Customer Names'!$A$1:E3247,5,FALSE)</f>
        <v>Christopher</v>
      </c>
    </row>
    <row r="914" spans="1:17" x14ac:dyDescent="0.35">
      <c r="A914" s="20" t="s">
        <v>1457</v>
      </c>
      <c r="B914" s="20" cm="1">
        <f t="array" ref="B914:I914">VLOOKUP(A914,'Medical Examinations'!A913:J3248,{2,3,4,5,6,7,8,9},FALSE)</f>
        <v>30.305</v>
      </c>
      <c r="C914" s="20" t="str">
        <v>Obesity</v>
      </c>
      <c r="D914" s="20">
        <v>4.2699999999999996</v>
      </c>
      <c r="E914" s="20" t="str">
        <v>Normal</v>
      </c>
      <c r="F914" s="20" t="str">
        <v>Yes</v>
      </c>
      <c r="G914" s="20" t="str">
        <v>No</v>
      </c>
      <c r="H914" s="20" t="str">
        <v>No</v>
      </c>
      <c r="I914" s="20">
        <v>1</v>
      </c>
      <c r="J914" s="20" t="s">
        <v>2379</v>
      </c>
      <c r="K914" s="21" cm="1">
        <f t="array" ref="K914:P914">VLOOKUP(A914,'Hospitalisation Details'!$A$1:K3256,{5,6,8,9,10,11},FALSE)</f>
        <v>23591</v>
      </c>
      <c r="L914" s="21" t="str">
        <v>58Years</v>
      </c>
      <c r="M914" s="22">
        <v>11938.26</v>
      </c>
      <c r="N914" s="20" t="str">
        <v>tier - 3</v>
      </c>
      <c r="O914" s="20" t="str">
        <v>tier - 3</v>
      </c>
      <c r="P914" s="20" t="str">
        <v>R1019</v>
      </c>
      <c r="Q914" s="20" t="str">
        <f>VLOOKUP(A914,'Customer Names'!$A$1:E3248,5,FALSE)</f>
        <v>Kevin</v>
      </c>
    </row>
    <row r="915" spans="1:17" x14ac:dyDescent="0.35">
      <c r="A915" s="20" t="s">
        <v>1456</v>
      </c>
      <c r="B915" s="20" cm="1">
        <f t="array" ref="B915:I915">VLOOKUP(A915,'Medical Examinations'!A914:J3249,{2,3,4,5,6,7,8,9},FALSE)</f>
        <v>25.175000000000001</v>
      </c>
      <c r="C915" s="20" t="str">
        <v>Overweight</v>
      </c>
      <c r="D915" s="20">
        <v>5.57</v>
      </c>
      <c r="E915" s="20" t="str">
        <v>Normal</v>
      </c>
      <c r="F915" s="20" t="str">
        <v>Yes</v>
      </c>
      <c r="G915" s="20" t="str">
        <v>No</v>
      </c>
      <c r="H915" s="20" t="str">
        <v>No</v>
      </c>
      <c r="I915" s="20">
        <v>1</v>
      </c>
      <c r="J915" s="20" t="s">
        <v>2379</v>
      </c>
      <c r="K915" s="21" cm="1">
        <f t="array" ref="K915:P915">VLOOKUP(A915,'Hospitalisation Details'!$A$1:K3257,{5,6,8,9,10,11},FALSE)</f>
        <v>23731</v>
      </c>
      <c r="L915" s="21" t="str">
        <v>58Years</v>
      </c>
      <c r="M915" s="22">
        <v>11931.13</v>
      </c>
      <c r="N915" s="20" t="str">
        <v>tier - 3</v>
      </c>
      <c r="O915" s="20" t="str">
        <v>tier - 1</v>
      </c>
      <c r="P915" s="20" t="str">
        <v>R1019</v>
      </c>
      <c r="Q915" s="20" t="str">
        <f>VLOOKUP(A915,'Customer Names'!$A$1:E3249,5,FALSE)</f>
        <v>Aharon N</v>
      </c>
    </row>
    <row r="916" spans="1:17" x14ac:dyDescent="0.35">
      <c r="A916" s="20" t="s">
        <v>1455</v>
      </c>
      <c r="B916" s="20" cm="1">
        <f t="array" ref="B916:I916">VLOOKUP(A916,'Medical Examinations'!A915:J3250,{2,3,4,5,6,7,8,9},FALSE)</f>
        <v>26.8</v>
      </c>
      <c r="C916" s="20" t="str">
        <v>Overweight</v>
      </c>
      <c r="D916" s="20">
        <v>5.68</v>
      </c>
      <c r="E916" s="20" t="str">
        <v>Normal</v>
      </c>
      <c r="F916" s="20" t="str">
        <v>Yes</v>
      </c>
      <c r="G916" s="20" t="str">
        <v>No</v>
      </c>
      <c r="H916" s="20" t="str">
        <v>No</v>
      </c>
      <c r="I916" s="20">
        <v>1</v>
      </c>
      <c r="J916" s="20" t="s">
        <v>2379</v>
      </c>
      <c r="K916" s="21" cm="1">
        <f t="array" ref="K916:P916">VLOOKUP(A916,'Hospitalisation Details'!$A$1:K3258,{5,6,8,9,10,11},FALSE)</f>
        <v>23700</v>
      </c>
      <c r="L916" s="21" t="str">
        <v>58Years</v>
      </c>
      <c r="M916" s="22">
        <v>11918.2</v>
      </c>
      <c r="N916" s="20" t="str">
        <v>tier - 3</v>
      </c>
      <c r="O916" s="20" t="str">
        <v>tier - 1</v>
      </c>
      <c r="P916" s="20" t="str">
        <v>R1021</v>
      </c>
      <c r="Q916" s="20" t="str">
        <f>VLOOKUP(A916,'Customer Names'!$A$1:E3250,5,FALSE)</f>
        <v xml:space="preserve">Lawrence D </v>
      </c>
    </row>
    <row r="917" spans="1:17" x14ac:dyDescent="0.35">
      <c r="A917" s="20" t="s">
        <v>1454</v>
      </c>
      <c r="B917" s="20" cm="1">
        <f t="array" ref="B917:I917">VLOOKUP(A917,'Medical Examinations'!A916:J3251,{2,3,4,5,6,7,8,9},FALSE)</f>
        <v>21.78</v>
      </c>
      <c r="C917" s="20" t="str">
        <v>Normal Weight</v>
      </c>
      <c r="D917" s="20">
        <v>5.3</v>
      </c>
      <c r="E917" s="20" t="str">
        <v>Normal</v>
      </c>
      <c r="F917" s="20" t="str">
        <v>No</v>
      </c>
      <c r="G917" s="20" t="str">
        <v>yes</v>
      </c>
      <c r="H917" s="20" t="str">
        <v>No</v>
      </c>
      <c r="I917" s="20">
        <v>1</v>
      </c>
      <c r="J917" s="20" t="s">
        <v>2379</v>
      </c>
      <c r="K917" s="21" cm="1">
        <f t="array" ref="K917:P917">VLOOKUP(A917,'Hospitalisation Details'!$A$1:K3259,{5,6,8,9,10,11},FALSE)</f>
        <v>38140</v>
      </c>
      <c r="L917" s="21" t="str">
        <v>19Years</v>
      </c>
      <c r="M917" s="22">
        <v>11884.05</v>
      </c>
      <c r="N917" s="20" t="str">
        <v>tier - 3</v>
      </c>
      <c r="O917" s="20" t="str">
        <v>tier - 3</v>
      </c>
      <c r="P917" s="20" t="str">
        <v>R1013</v>
      </c>
      <c r="Q917" s="20" t="str">
        <f>VLOOKUP(A917,'Customer Names'!$A$1:E3251,5,FALSE)</f>
        <v>Malcolm</v>
      </c>
    </row>
    <row r="918" spans="1:17" x14ac:dyDescent="0.35">
      <c r="A918" s="20" t="s">
        <v>1453</v>
      </c>
      <c r="B918" s="20" cm="1">
        <f t="array" ref="B918:I918">VLOOKUP(A918,'Medical Examinations'!A917:J3252,{2,3,4,5,6,7,8,9},FALSE)</f>
        <v>30.14</v>
      </c>
      <c r="C918" s="20" t="str">
        <v>Obesity</v>
      </c>
      <c r="D918" s="20">
        <v>9.4499999999999993</v>
      </c>
      <c r="E918" s="20" t="str">
        <v>Diabetes</v>
      </c>
      <c r="F918" s="20" t="str">
        <v>Yes</v>
      </c>
      <c r="G918" s="20" t="str">
        <v>No</v>
      </c>
      <c r="H918" s="20" t="str">
        <v>No</v>
      </c>
      <c r="I918" s="20">
        <v>0</v>
      </c>
      <c r="J918" s="20" t="s">
        <v>2379</v>
      </c>
      <c r="K918" s="21" cm="1">
        <f t="array" ref="K918:P918">VLOOKUP(A918,'Hospitalisation Details'!$A$1:K3260,{5,6,8,9,10,11},FALSE)</f>
        <v>24774</v>
      </c>
      <c r="L918" s="21" t="str">
        <v>55Years</v>
      </c>
      <c r="M918" s="22">
        <v>11881.97</v>
      </c>
      <c r="N918" s="20" t="str">
        <v>tier - 3</v>
      </c>
      <c r="O918" s="20" t="str">
        <v>tier - 1</v>
      </c>
      <c r="P918" s="20" t="str">
        <v>R1013</v>
      </c>
      <c r="Q918" s="20" t="str">
        <f>VLOOKUP(A918,'Customer Names'!$A$1:E3252,5,FALSE)</f>
        <v xml:space="preserve">Anna E </v>
      </c>
    </row>
    <row r="919" spans="1:17" x14ac:dyDescent="0.35">
      <c r="A919" s="20" t="s">
        <v>1452</v>
      </c>
      <c r="B919" s="20" cm="1">
        <f t="array" ref="B919:I919">VLOOKUP(A919,'Medical Examinations'!A918:J3253,{2,3,4,5,6,7,8,9},FALSE)</f>
        <v>29.7</v>
      </c>
      <c r="C919" s="20" t="str">
        <v>Overweight</v>
      </c>
      <c r="D919" s="20">
        <v>6.79</v>
      </c>
      <c r="E919" s="20" t="str">
        <v>Diabetes</v>
      </c>
      <c r="F919" s="20" t="str">
        <v>Yes</v>
      </c>
      <c r="G919" s="20" t="str">
        <v>No</v>
      </c>
      <c r="H919" s="20" t="str">
        <v>No</v>
      </c>
      <c r="I919" s="20">
        <v>0</v>
      </c>
      <c r="J919" s="20" t="s">
        <v>2379</v>
      </c>
      <c r="K919" s="21" cm="1">
        <f t="array" ref="K919:P919">VLOOKUP(A919,'Hospitalisation Details'!$A$1:K3261,{5,6,8,9,10,11},FALSE)</f>
        <v>24667</v>
      </c>
      <c r="L919" s="21" t="str">
        <v>55Years</v>
      </c>
      <c r="M919" s="22">
        <v>11881.36</v>
      </c>
      <c r="N919" s="20" t="str">
        <v>tier - 3</v>
      </c>
      <c r="O919" s="20" t="str">
        <v>tier - 2</v>
      </c>
      <c r="P919" s="20" t="str">
        <v>R1011</v>
      </c>
      <c r="Q919" s="20" t="str">
        <f>VLOOKUP(A919,'Customer Names'!$A$1:E3253,5,FALSE)</f>
        <v>Jenny</v>
      </c>
    </row>
    <row r="920" spans="1:17" x14ac:dyDescent="0.35">
      <c r="A920" s="20" t="s">
        <v>1451</v>
      </c>
      <c r="B920" s="20" cm="1">
        <f t="array" ref="B920:I920">VLOOKUP(A920,'Medical Examinations'!A919:J3254,{2,3,4,5,6,7,8,9},FALSE)</f>
        <v>32.395000000000003</v>
      </c>
      <c r="C920" s="20" t="str">
        <v>Obesity</v>
      </c>
      <c r="D920" s="20">
        <v>11.1</v>
      </c>
      <c r="E920" s="20" t="str">
        <v>Diabetes</v>
      </c>
      <c r="F920" s="20" t="str">
        <v>Yes</v>
      </c>
      <c r="G920" s="20" t="str">
        <v>No</v>
      </c>
      <c r="H920" s="20" t="str">
        <v>No</v>
      </c>
      <c r="I920" s="20">
        <v>0</v>
      </c>
      <c r="J920" s="20" t="s">
        <v>2379</v>
      </c>
      <c r="K920" s="21" cm="1">
        <f t="array" ref="K920:P920">VLOOKUP(A920,'Hospitalisation Details'!$A$1:K3262,{5,6,8,9,10,11},FALSE)</f>
        <v>24708</v>
      </c>
      <c r="L920" s="21" t="str">
        <v>55Years</v>
      </c>
      <c r="M920" s="22">
        <v>11879.1</v>
      </c>
      <c r="N920" s="20" t="str">
        <v>tier - 3</v>
      </c>
      <c r="O920" s="20" t="str">
        <v>tier - 3</v>
      </c>
      <c r="P920" s="20" t="str">
        <v>R1024</v>
      </c>
      <c r="Q920" s="20" t="str">
        <f>VLOOKUP(A920,'Customer Names'!$A$1:E3254,5,FALSE)</f>
        <v>Melissa L</v>
      </c>
    </row>
    <row r="921" spans="1:17" x14ac:dyDescent="0.35">
      <c r="A921" s="20" t="s">
        <v>1450</v>
      </c>
      <c r="B921" s="20" cm="1">
        <f t="array" ref="B921:I921">VLOOKUP(A921,'Medical Examinations'!A920:J3255,{2,3,4,5,6,7,8,9},FALSE)</f>
        <v>36.64</v>
      </c>
      <c r="C921" s="20" t="str">
        <v>Obesity</v>
      </c>
      <c r="D921" s="20">
        <v>7.26</v>
      </c>
      <c r="E921" s="20" t="str">
        <v>Diabetes</v>
      </c>
      <c r="F921" s="20" t="str">
        <v>No</v>
      </c>
      <c r="G921" s="20" t="str">
        <v>No</v>
      </c>
      <c r="H921" s="20" t="str">
        <v>No</v>
      </c>
      <c r="I921" s="20">
        <v>0</v>
      </c>
      <c r="J921" s="20" t="s">
        <v>2379</v>
      </c>
      <c r="K921" s="21" cm="1">
        <f t="array" ref="K921:P921">VLOOKUP(A921,'Hospitalisation Details'!$A$1:K3263,{5,6,8,9,10,11},FALSE)</f>
        <v>27217</v>
      </c>
      <c r="L921" s="21" t="str">
        <v>48Years</v>
      </c>
      <c r="M921" s="22">
        <v>11858.56</v>
      </c>
      <c r="N921" s="20" t="str">
        <v>tier - 3</v>
      </c>
      <c r="O921" s="20" t="str">
        <v>tier - 3</v>
      </c>
      <c r="P921" s="20" t="str">
        <v>R1011</v>
      </c>
      <c r="Q921" s="20" t="str">
        <f>VLOOKUP(A921,'Customer Names'!$A$1:E3255,5,FALSE)</f>
        <v xml:space="preserve">Chia J </v>
      </c>
    </row>
    <row r="922" spans="1:17" x14ac:dyDescent="0.35">
      <c r="A922" s="20" t="s">
        <v>1449</v>
      </c>
      <c r="B922" s="20" cm="1">
        <f t="array" ref="B922:I922">VLOOKUP(A922,'Medical Examinations'!A921:J3256,{2,3,4,5,6,7,8,9},FALSE)</f>
        <v>39.049999999999997</v>
      </c>
      <c r="C922" s="20" t="str">
        <v>Obesity</v>
      </c>
      <c r="D922" s="20">
        <v>5.27</v>
      </c>
      <c r="E922" s="20" t="str">
        <v>Normal</v>
      </c>
      <c r="F922" s="20" t="str">
        <v>Yes</v>
      </c>
      <c r="G922" s="20" t="str">
        <v>No</v>
      </c>
      <c r="H922" s="20" t="str">
        <v>No</v>
      </c>
      <c r="I922" s="20">
        <v>1</v>
      </c>
      <c r="J922" s="20" t="s">
        <v>2379</v>
      </c>
      <c r="K922" s="21" cm="1">
        <f t="array" ref="K922:P922">VLOOKUP(A922,'Hospitalisation Details'!$A$1:K3264,{5,6,8,9,10,11},FALSE)</f>
        <v>23649</v>
      </c>
      <c r="L922" s="21" t="str">
        <v>58Years</v>
      </c>
      <c r="M922" s="22">
        <v>11856.41</v>
      </c>
      <c r="N922" s="20" t="str">
        <v>tier - 3</v>
      </c>
      <c r="O922" s="20" t="str">
        <v>tier - 2</v>
      </c>
      <c r="P922" s="20" t="str">
        <v>R1013</v>
      </c>
      <c r="Q922" s="20" t="str">
        <f>VLOOKUP(A922,'Customer Names'!$A$1:E3256,5,FALSE)</f>
        <v>Laura A</v>
      </c>
    </row>
    <row r="923" spans="1:17" x14ac:dyDescent="0.35">
      <c r="A923" s="20" t="s">
        <v>1448</v>
      </c>
      <c r="B923" s="20" cm="1">
        <f t="array" ref="B923:I923">VLOOKUP(A923,'Medical Examinations'!A922:J3257,{2,3,4,5,6,7,8,9},FALSE)</f>
        <v>33.1</v>
      </c>
      <c r="C923" s="20" t="str">
        <v>Obesity</v>
      </c>
      <c r="D923" s="20">
        <v>5.46</v>
      </c>
      <c r="E923" s="20" t="str">
        <v>Normal</v>
      </c>
      <c r="F923" s="20" t="str">
        <v>Yes</v>
      </c>
      <c r="G923" s="20" t="str">
        <v>No</v>
      </c>
      <c r="H923" s="20" t="str">
        <v>No</v>
      </c>
      <c r="I923" s="20">
        <v>1</v>
      </c>
      <c r="J923" s="20" t="s">
        <v>2379</v>
      </c>
      <c r="K923" s="21" cm="1">
        <f t="array" ref="K923:P923">VLOOKUP(A923,'Hospitalisation Details'!$A$1:K3265,{5,6,8,9,10,11},FALSE)</f>
        <v>23555</v>
      </c>
      <c r="L923" s="21" t="str">
        <v>58Years</v>
      </c>
      <c r="M923" s="22">
        <v>11848.14</v>
      </c>
      <c r="N923" s="20" t="str">
        <v>tier - 3</v>
      </c>
      <c r="O923" s="20" t="str">
        <v>tier - 2</v>
      </c>
      <c r="P923" s="20" t="str">
        <v>R1011</v>
      </c>
      <c r="Q923" s="20" t="str">
        <f>VLOOKUP(A923,'Customer Names'!$A$1:E3257,5,FALSE)</f>
        <v>Aditi</v>
      </c>
    </row>
    <row r="924" spans="1:17" x14ac:dyDescent="0.35">
      <c r="A924" s="20" t="s">
        <v>1447</v>
      </c>
      <c r="B924" s="20" cm="1">
        <f t="array" ref="B924:I924">VLOOKUP(A924,'Medical Examinations'!A923:J3258,{2,3,4,5,6,7,8,9},FALSE)</f>
        <v>31.824999999999999</v>
      </c>
      <c r="C924" s="20" t="str">
        <v>Obesity</v>
      </c>
      <c r="D924" s="20">
        <v>8.1300000000000008</v>
      </c>
      <c r="E924" s="20" t="str">
        <v>Diabetes</v>
      </c>
      <c r="F924" s="20" t="str">
        <v>No</v>
      </c>
      <c r="G924" s="20" t="str">
        <v>No</v>
      </c>
      <c r="H924" s="20" t="str">
        <v>No</v>
      </c>
      <c r="I924" s="20">
        <v>0</v>
      </c>
      <c r="J924" s="20" t="s">
        <v>2379</v>
      </c>
      <c r="K924" s="21" cm="1">
        <f t="array" ref="K924:P924">VLOOKUP(A924,'Hospitalisation Details'!$A$1:K3266,{5,6,8,9,10,11},FALSE)</f>
        <v>24056</v>
      </c>
      <c r="L924" s="21" t="str">
        <v>57Years</v>
      </c>
      <c r="M924" s="22">
        <v>11842.62</v>
      </c>
      <c r="N924" s="20" t="str">
        <v>tier - 3</v>
      </c>
      <c r="O924" s="20" t="str">
        <v>tier - 3</v>
      </c>
      <c r="P924" s="20" t="str">
        <v>R1012</v>
      </c>
      <c r="Q924" s="20" t="str">
        <f>VLOOKUP(A924,'Customer Names'!$A$1:E3258,5,FALSE)</f>
        <v xml:space="preserve">Leah A </v>
      </c>
    </row>
    <row r="925" spans="1:17" x14ac:dyDescent="0.35">
      <c r="A925" s="20" t="s">
        <v>1446</v>
      </c>
      <c r="B925" s="20" cm="1">
        <f t="array" ref="B925:I925">VLOOKUP(A925,'Medical Examinations'!A924:J3259,{2,3,4,5,6,7,8,9},FALSE)</f>
        <v>29</v>
      </c>
      <c r="C925" s="20" t="str">
        <v>Overweight</v>
      </c>
      <c r="D925" s="20">
        <v>4.25</v>
      </c>
      <c r="E925" s="20" t="str">
        <v>Normal</v>
      </c>
      <c r="F925" s="20" t="str">
        <v>Yes</v>
      </c>
      <c r="G925" s="20" t="str">
        <v>No</v>
      </c>
      <c r="H925" s="20" t="str">
        <v>No</v>
      </c>
      <c r="I925" s="20">
        <v>1</v>
      </c>
      <c r="J925" s="20" t="s">
        <v>2379</v>
      </c>
      <c r="K925" s="21" cm="1">
        <f t="array" ref="K925:P925">VLOOKUP(A925,'Hospitalisation Details'!$A$1:K3267,{5,6,8,9,10,11},FALSE)</f>
        <v>23569</v>
      </c>
      <c r="L925" s="21" t="str">
        <v>58Years</v>
      </c>
      <c r="M925" s="22">
        <v>11842.44</v>
      </c>
      <c r="N925" s="20" t="str">
        <v>tier - 3</v>
      </c>
      <c r="O925" s="20" t="str">
        <v>tier - 2</v>
      </c>
      <c r="P925" s="20" t="str">
        <v>R1011</v>
      </c>
      <c r="Q925" s="20" t="str">
        <f>VLOOKUP(A925,'Customer Names'!$A$1:E3259,5,FALSE)</f>
        <v>Marianne</v>
      </c>
    </row>
    <row r="926" spans="1:17" x14ac:dyDescent="0.35">
      <c r="A926" s="20" t="s">
        <v>1445</v>
      </c>
      <c r="B926" s="20" cm="1">
        <f t="array" ref="B926:I926">VLOOKUP(A926,'Medical Examinations'!A925:J3260,{2,3,4,5,6,7,8,9},FALSE)</f>
        <v>30.495000000000001</v>
      </c>
      <c r="C926" s="20" t="str">
        <v>Obesity</v>
      </c>
      <c r="D926" s="20">
        <v>8.68</v>
      </c>
      <c r="E926" s="20" t="str">
        <v>Diabetes</v>
      </c>
      <c r="F926" s="20" t="str">
        <v>No</v>
      </c>
      <c r="G926" s="20" t="str">
        <v>No</v>
      </c>
      <c r="H926" s="20" t="str">
        <v>No</v>
      </c>
      <c r="I926" s="20">
        <v>0</v>
      </c>
      <c r="J926" s="20" t="s">
        <v>2379</v>
      </c>
      <c r="K926" s="21" cm="1">
        <f t="array" ref="K926:P926">VLOOKUP(A926,'Hospitalisation Details'!$A$1:K3268,{5,6,8,9,10,11},FALSE)</f>
        <v>24010</v>
      </c>
      <c r="L926" s="21" t="str">
        <v>57Years</v>
      </c>
      <c r="M926" s="22">
        <v>11840.78</v>
      </c>
      <c r="N926" s="20" t="str">
        <v>tier - 3</v>
      </c>
      <c r="O926" s="20" t="str">
        <v>tier - 2</v>
      </c>
      <c r="P926" s="20" t="str">
        <v>R1012</v>
      </c>
      <c r="Q926" s="20" t="str">
        <f>VLOOKUP(A926,'Customer Names'!$A$1:E3260,5,FALSE)</f>
        <v>Carla</v>
      </c>
    </row>
    <row r="927" spans="1:17" x14ac:dyDescent="0.35">
      <c r="A927" s="20" t="s">
        <v>1444</v>
      </c>
      <c r="B927" s="20" cm="1">
        <f t="array" ref="B927:I927">VLOOKUP(A927,'Medical Examinations'!A926:J3261,{2,3,4,5,6,7,8,9},FALSE)</f>
        <v>25.2</v>
      </c>
      <c r="C927" s="20" t="str">
        <v>Overweight</v>
      </c>
      <c r="D927" s="20">
        <v>6.25</v>
      </c>
      <c r="E927" s="20" t="str">
        <v>Prediabetes</v>
      </c>
      <c r="F927" s="20" t="str">
        <v>Yes</v>
      </c>
      <c r="G927" s="20" t="str">
        <v>No</v>
      </c>
      <c r="H927" s="20" t="str">
        <v>No</v>
      </c>
      <c r="I927" s="20">
        <v>1</v>
      </c>
      <c r="J927" s="20" t="s">
        <v>2379</v>
      </c>
      <c r="K927" s="21" cm="1">
        <f t="array" ref="K927:P927">VLOOKUP(A927,'Hospitalisation Details'!$A$1:K3269,{5,6,8,9,10,11},FALSE)</f>
        <v>23631</v>
      </c>
      <c r="L927" s="21" t="str">
        <v>58Years</v>
      </c>
      <c r="M927" s="22">
        <v>11837.16</v>
      </c>
      <c r="N927" s="20" t="str">
        <v>tier - 3</v>
      </c>
      <c r="O927" s="20" t="str">
        <v>tier - 3</v>
      </c>
      <c r="P927" s="20" t="str">
        <v>R1011</v>
      </c>
      <c r="Q927" s="20" t="str">
        <f>VLOOKUP(A927,'Customer Names'!$A$1:E3261,5,FALSE)</f>
        <v>Oksana</v>
      </c>
    </row>
    <row r="928" spans="1:17" x14ac:dyDescent="0.35">
      <c r="A928" s="20" t="s">
        <v>1443</v>
      </c>
      <c r="B928" s="20" cm="1">
        <f t="array" ref="B928:I928">VLOOKUP(A928,'Medical Examinations'!A927:J3262,{2,3,4,5,6,7,8,9},FALSE)</f>
        <v>22.77</v>
      </c>
      <c r="C928" s="20" t="str">
        <v>Normal Weight</v>
      </c>
      <c r="D928" s="20">
        <v>4.47</v>
      </c>
      <c r="E928" s="20" t="str">
        <v>Normal</v>
      </c>
      <c r="F928" s="20" t="str">
        <v>Yes</v>
      </c>
      <c r="G928" s="20" t="str">
        <v>No</v>
      </c>
      <c r="H928" s="20" t="str">
        <v>No</v>
      </c>
      <c r="I928" s="20">
        <v>1</v>
      </c>
      <c r="J928" s="20" t="s">
        <v>2379</v>
      </c>
      <c r="K928" s="21" cm="1">
        <f t="array" ref="K928:P928">VLOOKUP(A928,'Hospitalisation Details'!$A$1:K3270,{5,6,8,9,10,11},FALSE)</f>
        <v>23555</v>
      </c>
      <c r="L928" s="21" t="str">
        <v>58Years</v>
      </c>
      <c r="M928" s="22">
        <v>11833.78</v>
      </c>
      <c r="N928" s="20" t="str">
        <v>tier - 3</v>
      </c>
      <c r="O928" s="20" t="str">
        <v>tier - 3</v>
      </c>
      <c r="P928" s="20" t="str">
        <v>R1013</v>
      </c>
      <c r="Q928" s="20" t="str">
        <f>VLOOKUP(A928,'Customer Names'!$A$1:E3262,5,FALSE)</f>
        <v xml:space="preserve">Rebecca B </v>
      </c>
    </row>
    <row r="929" spans="1:17" x14ac:dyDescent="0.35">
      <c r="A929" s="20" t="s">
        <v>1442</v>
      </c>
      <c r="B929" s="20" cm="1">
        <f t="array" ref="B929:I929">VLOOKUP(A929,'Medical Examinations'!A928:J3263,{2,3,4,5,6,7,8,9},FALSE)</f>
        <v>23.18</v>
      </c>
      <c r="C929" s="20" t="str">
        <v>Normal Weight</v>
      </c>
      <c r="D929" s="20">
        <v>8.31</v>
      </c>
      <c r="E929" s="20" t="str">
        <v>Diabetes</v>
      </c>
      <c r="F929" s="20" t="str">
        <v>No</v>
      </c>
      <c r="G929" s="20" t="str">
        <v>No</v>
      </c>
      <c r="H929" s="20" t="str">
        <v>No</v>
      </c>
      <c r="I929" s="20">
        <v>0</v>
      </c>
      <c r="J929" s="20" t="s">
        <v>2379</v>
      </c>
      <c r="K929" s="21" cm="1">
        <f t="array" ref="K929:P929">VLOOKUP(A929,'Hospitalisation Details'!$A$1:K3271,{5,6,8,9,10,11},FALSE)</f>
        <v>24018</v>
      </c>
      <c r="L929" s="21" t="str">
        <v>57Years</v>
      </c>
      <c r="M929" s="22">
        <v>11830.61</v>
      </c>
      <c r="N929" s="20" t="str">
        <v>tier - 3</v>
      </c>
      <c r="O929" s="20" t="str">
        <v>tier - 1</v>
      </c>
      <c r="P929" s="20" t="str">
        <v>R1012</v>
      </c>
      <c r="Q929" s="20" t="str">
        <f>VLOOKUP(A929,'Customer Names'!$A$1:E3263,5,FALSE)</f>
        <v xml:space="preserve">Maria A </v>
      </c>
    </row>
    <row r="930" spans="1:17" x14ac:dyDescent="0.35">
      <c r="A930" s="20" t="s">
        <v>1441</v>
      </c>
      <c r="B930" s="20" cm="1">
        <f t="array" ref="B930:I930">VLOOKUP(A930,'Medical Examinations'!A929:J3264,{2,3,4,5,6,7,8,9},FALSE)</f>
        <v>35.409999999999997</v>
      </c>
      <c r="C930" s="20" t="str">
        <v>Obesity</v>
      </c>
      <c r="D930" s="20">
        <v>5.68</v>
      </c>
      <c r="E930" s="20" t="str">
        <v>Normal</v>
      </c>
      <c r="F930" s="20" t="str">
        <v>No</v>
      </c>
      <c r="G930" s="20" t="str">
        <v>No</v>
      </c>
      <c r="H930" s="20" t="str">
        <v>No</v>
      </c>
      <c r="I930" s="20">
        <v>0</v>
      </c>
      <c r="J930" s="20" t="s">
        <v>2379</v>
      </c>
      <c r="K930" s="21" cm="1">
        <f t="array" ref="K930:P930">VLOOKUP(A930,'Hospitalisation Details'!$A$1:K3272,{5,6,8,9,10,11},FALSE)</f>
        <v>30275</v>
      </c>
      <c r="L930" s="21" t="str">
        <v>40Years</v>
      </c>
      <c r="M930" s="22">
        <v>11773.06</v>
      </c>
      <c r="N930" s="20" t="str">
        <v>tier - 3</v>
      </c>
      <c r="O930" s="20" t="str">
        <v>tier - 3</v>
      </c>
      <c r="P930" s="20" t="str">
        <v>R1026</v>
      </c>
      <c r="Q930" s="20" t="str">
        <f>VLOOKUP(A930,'Customer Names'!$A$1:E3264,5,FALSE)</f>
        <v>Lisa M</v>
      </c>
    </row>
    <row r="931" spans="1:17" x14ac:dyDescent="0.35">
      <c r="A931" s="20" t="s">
        <v>1440</v>
      </c>
      <c r="B931" s="20" cm="1">
        <f t="array" ref="B931:I931">VLOOKUP(A931,'Medical Examinations'!A930:J3265,{2,3,4,5,6,7,8,9},FALSE)</f>
        <v>32.11</v>
      </c>
      <c r="C931" s="20" t="str">
        <v>Obesity</v>
      </c>
      <c r="D931" s="20">
        <v>4.75</v>
      </c>
      <c r="E931" s="20" t="str">
        <v>Normal</v>
      </c>
      <c r="F931" s="20" t="str">
        <v>Yes</v>
      </c>
      <c r="G931" s="20" t="str">
        <v>No</v>
      </c>
      <c r="H931" s="20" t="str">
        <v>No</v>
      </c>
      <c r="I931" s="20">
        <v>2</v>
      </c>
      <c r="J931" s="20" t="s">
        <v>2379</v>
      </c>
      <c r="K931" s="21" cm="1">
        <f t="array" ref="K931:P931">VLOOKUP(A931,'Hospitalisation Details'!$A$1:K3273,{5,6,8,9,10,11},FALSE)</f>
        <v>24313</v>
      </c>
      <c r="L931" s="21" t="str">
        <v>56Years</v>
      </c>
      <c r="M931" s="22">
        <v>11763</v>
      </c>
      <c r="N931" s="20" t="str">
        <v>tier - 3</v>
      </c>
      <c r="O931" s="20" t="str">
        <v>tier - 3</v>
      </c>
      <c r="P931" s="20" t="str">
        <v>R1016</v>
      </c>
      <c r="Q931" s="20" t="str">
        <f>VLOOKUP(A931,'Customer Names'!$A$1:E3265,5,FALSE)</f>
        <v xml:space="preserve">Steve Jr </v>
      </c>
    </row>
    <row r="932" spans="1:17" x14ac:dyDescent="0.35">
      <c r="A932" s="20" t="s">
        <v>1439</v>
      </c>
      <c r="B932" s="20" cm="1">
        <f t="array" ref="B932:I932">VLOOKUP(A932,'Medical Examinations'!A931:J3266,{2,3,4,5,6,7,8,9},FALSE)</f>
        <v>34.479999999999997</v>
      </c>
      <c r="C932" s="20" t="str">
        <v>Obesity</v>
      </c>
      <c r="D932" s="20">
        <v>6.31</v>
      </c>
      <c r="E932" s="20" t="str">
        <v>Prediabetes</v>
      </c>
      <c r="F932" s="20" t="str">
        <v>No</v>
      </c>
      <c r="G932" s="20" t="str">
        <v>No</v>
      </c>
      <c r="H932" s="20" t="str">
        <v>Yes</v>
      </c>
      <c r="I932" s="20">
        <v>1</v>
      </c>
      <c r="J932" s="20" t="s">
        <v>2379</v>
      </c>
      <c r="K932" s="21" cm="1">
        <f t="array" ref="K932:P932">VLOOKUP(A932,'Hospitalisation Details'!$A$1:K3274,{5,6,8,9,10,11},FALSE)</f>
        <v>29165</v>
      </c>
      <c r="L932" s="21" t="str">
        <v>43Years</v>
      </c>
      <c r="M932" s="22">
        <v>11752.68</v>
      </c>
      <c r="N932" s="20" t="str">
        <v>tier - 3</v>
      </c>
      <c r="O932" s="20" t="str">
        <v>tier - 1</v>
      </c>
      <c r="P932" s="20" t="str">
        <v>R1026</v>
      </c>
      <c r="Q932" s="20" t="str">
        <f>VLOOKUP(A932,'Customer Names'!$A$1:E3266,5,FALSE)</f>
        <v>Tiffany</v>
      </c>
    </row>
    <row r="933" spans="1:17" x14ac:dyDescent="0.35">
      <c r="A933" s="20" t="s">
        <v>1438</v>
      </c>
      <c r="B933" s="20" cm="1">
        <f t="array" ref="B933:I933">VLOOKUP(A933,'Medical Examinations'!A932:J3267,{2,3,4,5,6,7,8,9},FALSE)</f>
        <v>34.39</v>
      </c>
      <c r="C933" s="20" t="str">
        <v>Obesity</v>
      </c>
      <c r="D933" s="20">
        <v>6.28</v>
      </c>
      <c r="E933" s="20" t="str">
        <v>Prediabetes</v>
      </c>
      <c r="F933" s="20" t="str">
        <v>Yes</v>
      </c>
      <c r="G933" s="20" t="str">
        <v>No</v>
      </c>
      <c r="H933" s="20" t="str">
        <v>No</v>
      </c>
      <c r="I933" s="20">
        <v>1</v>
      </c>
      <c r="J933" s="20" t="s">
        <v>2379</v>
      </c>
      <c r="K933" s="21" cm="1">
        <f t="array" ref="K933:P933">VLOOKUP(A933,'Hospitalisation Details'!$A$1:K3275,{5,6,8,9,10,11},FALSE)</f>
        <v>23713</v>
      </c>
      <c r="L933" s="21" t="str">
        <v>58Years</v>
      </c>
      <c r="M933" s="22">
        <v>11743.93</v>
      </c>
      <c r="N933" s="20" t="str">
        <v>tier - 3</v>
      </c>
      <c r="O933" s="20" t="str">
        <v>tier - 1</v>
      </c>
      <c r="P933" s="20" t="str">
        <v>R1012</v>
      </c>
      <c r="Q933" s="20" t="str">
        <f>VLOOKUP(A933,'Customer Names'!$A$1:E3267,5,FALSE)</f>
        <v>Greg</v>
      </c>
    </row>
    <row r="934" spans="1:17" x14ac:dyDescent="0.35">
      <c r="A934" s="20" t="s">
        <v>1437</v>
      </c>
      <c r="B934" s="20" cm="1">
        <f t="array" ref="B934:I934">VLOOKUP(A934,'Medical Examinations'!A933:J3268,{2,3,4,5,6,7,8,9},FALSE)</f>
        <v>26.4</v>
      </c>
      <c r="C934" s="20" t="str">
        <v>Overweight</v>
      </c>
      <c r="D934" s="20">
        <v>9.2899999999999991</v>
      </c>
      <c r="E934" s="20" t="str">
        <v>Diabetes</v>
      </c>
      <c r="F934" s="20" t="str">
        <v>Yes</v>
      </c>
      <c r="G934" s="20" t="str">
        <v>No</v>
      </c>
      <c r="H934" s="20" t="str">
        <v>Yes</v>
      </c>
      <c r="I934" s="20">
        <v>1</v>
      </c>
      <c r="J934" s="20" t="s">
        <v>2379</v>
      </c>
      <c r="K934" s="21" cm="1">
        <f t="array" ref="K934:P934">VLOOKUP(A934,'Hospitalisation Details'!$A$1:K3276,{5,6,8,9,10,11},FALSE)</f>
        <v>23171</v>
      </c>
      <c r="L934" s="21" t="str">
        <v>59Years</v>
      </c>
      <c r="M934" s="22">
        <v>11743.3</v>
      </c>
      <c r="N934" s="20" t="str">
        <v>tier - 3</v>
      </c>
      <c r="O934" s="20" t="str">
        <v>tier - 3</v>
      </c>
      <c r="P934" s="20" t="str">
        <v>R1013</v>
      </c>
      <c r="Q934" s="20" t="str">
        <f>VLOOKUP(A934,'Customer Names'!$A$1:E3268,5,FALSE)</f>
        <v>Dale</v>
      </c>
    </row>
    <row r="935" spans="1:17" x14ac:dyDescent="0.35">
      <c r="A935" s="20" t="s">
        <v>1436</v>
      </c>
      <c r="B935" s="20" cm="1">
        <f t="array" ref="B935:I935">VLOOKUP(A935,'Medical Examinations'!A934:J3269,{2,3,4,5,6,7,8,9},FALSE)</f>
        <v>28.1</v>
      </c>
      <c r="C935" s="20" t="str">
        <v>Overweight</v>
      </c>
      <c r="D935" s="20">
        <v>5.79</v>
      </c>
      <c r="E935" s="20" t="str">
        <v>Prediabetes</v>
      </c>
      <c r="F935" s="20" t="str">
        <v>Yes</v>
      </c>
      <c r="G935" s="20" t="str">
        <v>No</v>
      </c>
      <c r="H935" s="20" t="str">
        <v>Yes</v>
      </c>
      <c r="I935" s="20">
        <v>1</v>
      </c>
      <c r="J935" s="20" t="s">
        <v>2379</v>
      </c>
      <c r="K935" s="21" cm="1">
        <f t="array" ref="K935:P935">VLOOKUP(A935,'Hospitalisation Details'!$A$1:K3277,{5,6,8,9,10,11},FALSE)</f>
        <v>25519</v>
      </c>
      <c r="L935" s="21" t="str">
        <v>53Years</v>
      </c>
      <c r="M935" s="22">
        <v>11741.73</v>
      </c>
      <c r="N935" s="20" t="str">
        <v>tier - 3</v>
      </c>
      <c r="O935" s="20" t="str">
        <v>tier - 1</v>
      </c>
      <c r="P935" s="20" t="str">
        <v>R1011</v>
      </c>
      <c r="Q935" s="20" t="str">
        <f>VLOOKUP(A935,'Customer Names'!$A$1:E3269,5,FALSE)</f>
        <v xml:space="preserve">Brittany A </v>
      </c>
    </row>
    <row r="936" spans="1:17" x14ac:dyDescent="0.35">
      <c r="A936" s="20" t="s">
        <v>1435</v>
      </c>
      <c r="B936" s="20" cm="1">
        <f t="array" ref="B936:I936">VLOOKUP(A936,'Medical Examinations'!A935:J3270,{2,3,4,5,6,7,8,9},FALSE)</f>
        <v>27</v>
      </c>
      <c r="C936" s="20" t="str">
        <v>Overweight</v>
      </c>
      <c r="D936" s="20">
        <v>4.54</v>
      </c>
      <c r="E936" s="20" t="str">
        <v>Normal</v>
      </c>
      <c r="F936" s="20" t="str">
        <v>Yes</v>
      </c>
      <c r="G936" s="20" t="str">
        <v>No</v>
      </c>
      <c r="H936" s="20" t="str">
        <v>No</v>
      </c>
      <c r="I936" s="20">
        <v>1</v>
      </c>
      <c r="J936" s="20" t="s">
        <v>2379</v>
      </c>
      <c r="K936" s="21" cm="1">
        <f t="array" ref="K936:P936">VLOOKUP(A936,'Hospitalisation Details'!$A$1:K3278,{5,6,8,9,10,11},FALSE)</f>
        <v>32391</v>
      </c>
      <c r="L936" s="21" t="str">
        <v>34Years</v>
      </c>
      <c r="M936" s="22">
        <v>11737.85</v>
      </c>
      <c r="N936" s="20" t="str">
        <v>tier - 3</v>
      </c>
      <c r="O936" s="20" t="str">
        <v>tier - 1</v>
      </c>
      <c r="P936" s="20" t="str">
        <v>R1011</v>
      </c>
      <c r="Q936" s="20" t="str">
        <f>VLOOKUP(A936,'Customer Names'!$A$1:E3270,5,FALSE)</f>
        <v>Robert S</v>
      </c>
    </row>
    <row r="937" spans="1:17" x14ac:dyDescent="0.35">
      <c r="A937" s="20" t="s">
        <v>1434</v>
      </c>
      <c r="B937" s="20" cm="1">
        <f t="array" ref="B937:I937">VLOOKUP(A937,'Medical Examinations'!A936:J3271,{2,3,4,5,6,7,8,9},FALSE)</f>
        <v>28.594999999999999</v>
      </c>
      <c r="C937" s="20" t="str">
        <v>Overweight</v>
      </c>
      <c r="D937" s="20">
        <v>4.68</v>
      </c>
      <c r="E937" s="20" t="str">
        <v>Normal</v>
      </c>
      <c r="F937" s="20" t="str">
        <v>Yes</v>
      </c>
      <c r="G937" s="20" t="str">
        <v>No</v>
      </c>
      <c r="H937" s="20" t="str">
        <v>No</v>
      </c>
      <c r="I937" s="20">
        <v>1</v>
      </c>
      <c r="J937" s="20" t="s">
        <v>2379</v>
      </c>
      <c r="K937" s="21" cm="1">
        <f t="array" ref="K937:P937">VLOOKUP(A937,'Hospitalisation Details'!$A$1:K3279,{5,6,8,9,10,11},FALSE)</f>
        <v>23690</v>
      </c>
      <c r="L937" s="21" t="str">
        <v>58Years</v>
      </c>
      <c r="M937" s="22">
        <v>11735.88</v>
      </c>
      <c r="N937" s="20" t="str">
        <v>tier - 3</v>
      </c>
      <c r="O937" s="20" t="str">
        <v>tier - 1</v>
      </c>
      <c r="P937" s="20" t="str">
        <v>R1012</v>
      </c>
      <c r="Q937" s="20" t="str">
        <f>VLOOKUP(A937,'Customer Names'!$A$1:E3271,5,FALSE)</f>
        <v>Cameron</v>
      </c>
    </row>
    <row r="938" spans="1:17" x14ac:dyDescent="0.35">
      <c r="A938" s="20" t="s">
        <v>1433</v>
      </c>
      <c r="B938" s="20" cm="1">
        <f t="array" ref="B938:I938">VLOOKUP(A938,'Medical Examinations'!A937:J3272,{2,3,4,5,6,7,8,9},FALSE)</f>
        <v>36.799999999999997</v>
      </c>
      <c r="C938" s="20" t="str">
        <v>Obesity</v>
      </c>
      <c r="D938" s="20">
        <v>5.88</v>
      </c>
      <c r="E938" s="20" t="str">
        <v>Prediabetes</v>
      </c>
      <c r="F938" s="20" t="str">
        <v>No</v>
      </c>
      <c r="G938" s="20" t="str">
        <v>No</v>
      </c>
      <c r="H938" s="20" t="str">
        <v>No</v>
      </c>
      <c r="I938" s="20">
        <v>1</v>
      </c>
      <c r="J938" s="20" t="s">
        <v>2379</v>
      </c>
      <c r="K938" s="21" cm="1">
        <f t="array" ref="K938:P938">VLOOKUP(A938,'Hospitalisation Details'!$A$1:K3280,{5,6,8,9,10,11},FALSE)</f>
        <v>31012</v>
      </c>
      <c r="L938" s="21" t="str">
        <v>38Years</v>
      </c>
      <c r="M938" s="22">
        <v>11730.82</v>
      </c>
      <c r="N938" s="20" t="str">
        <v>tier - 3</v>
      </c>
      <c r="O938" s="20" t="str">
        <v>tier - 3</v>
      </c>
      <c r="P938" s="20" t="str">
        <v>R1026</v>
      </c>
      <c r="Q938" s="20" t="str">
        <f>VLOOKUP(A938,'Customer Names'!$A$1:E3272,5,FALSE)</f>
        <v>Ulrike</v>
      </c>
    </row>
    <row r="939" spans="1:17" x14ac:dyDescent="0.35">
      <c r="A939" s="20" t="s">
        <v>1432</v>
      </c>
      <c r="B939" s="20" cm="1">
        <f t="array" ref="B939:I939">VLOOKUP(A939,'Medical Examinations'!A938:J3273,{2,3,4,5,6,7,8,9},FALSE)</f>
        <v>23.75</v>
      </c>
      <c r="C939" s="20" t="str">
        <v>Normal Weight</v>
      </c>
      <c r="D939" s="20">
        <v>5.42</v>
      </c>
      <c r="E939" s="20" t="str">
        <v>Normal</v>
      </c>
      <c r="F939" s="20" t="str">
        <v>Yes</v>
      </c>
      <c r="G939" s="20" t="str">
        <v>No</v>
      </c>
      <c r="H939" s="20" t="str">
        <v>Yes</v>
      </c>
      <c r="I939" s="20">
        <v>1</v>
      </c>
      <c r="J939" s="20" t="s">
        <v>2379</v>
      </c>
      <c r="K939" s="21" cm="1">
        <f t="array" ref="K939:P939">VLOOKUP(A939,'Hospitalisation Details'!$A$1:K3281,{5,6,8,9,10,11},FALSE)</f>
        <v>25488</v>
      </c>
      <c r="L939" s="21" t="str">
        <v>53Years</v>
      </c>
      <c r="M939" s="22">
        <v>11729.68</v>
      </c>
      <c r="N939" s="20" t="str">
        <v>tier - 3</v>
      </c>
      <c r="O939" s="20" t="str">
        <v>tier - 1</v>
      </c>
      <c r="P939" s="20" t="str">
        <v>R1024</v>
      </c>
      <c r="Q939" s="20" t="str">
        <f>VLOOKUP(A939,'Customer Names'!$A$1:E3273,5,FALSE)</f>
        <v xml:space="preserve">Katlyn A </v>
      </c>
    </row>
    <row r="940" spans="1:17" x14ac:dyDescent="0.35">
      <c r="A940" s="20" t="s">
        <v>1431</v>
      </c>
      <c r="B940" s="20" cm="1">
        <f t="array" ref="B940:I940">VLOOKUP(A940,'Medical Examinations'!A939:J3274,{2,3,4,5,6,7,8,9},FALSE)</f>
        <v>35.619999999999997</v>
      </c>
      <c r="C940" s="20" t="str">
        <v>Obesity</v>
      </c>
      <c r="D940" s="20">
        <v>4.16</v>
      </c>
      <c r="E940" s="20" t="str">
        <v>Normal</v>
      </c>
      <c r="F940" s="20" t="str">
        <v>No</v>
      </c>
      <c r="G940" s="20" t="str">
        <v>No</v>
      </c>
      <c r="H940" s="20" t="str">
        <v>No</v>
      </c>
      <c r="I940" s="20">
        <v>0</v>
      </c>
      <c r="J940" s="20" t="s">
        <v>2379</v>
      </c>
      <c r="K940" s="21" cm="1">
        <f t="array" ref="K940:P940">VLOOKUP(A940,'Hospitalisation Details'!$A$1:K3282,{5,6,8,9,10,11},FALSE)</f>
        <v>30245</v>
      </c>
      <c r="L940" s="21" t="str">
        <v>40Years</v>
      </c>
      <c r="M940" s="22">
        <v>11712.97</v>
      </c>
      <c r="N940" s="20" t="str">
        <v>tier - 3</v>
      </c>
      <c r="O940" s="20" t="str">
        <v>tier - 2</v>
      </c>
      <c r="P940" s="20" t="str">
        <v>R1021</v>
      </c>
      <c r="Q940" s="20" t="str">
        <f>VLOOKUP(A940,'Customer Names'!$A$1:E3274,5,FALSE)</f>
        <v xml:space="preserve">Morgan B </v>
      </c>
    </row>
    <row r="941" spans="1:17" x14ac:dyDescent="0.35">
      <c r="A941" s="20" t="s">
        <v>1430</v>
      </c>
      <c r="B941" s="20" cm="1">
        <f t="array" ref="B941:I941">VLOOKUP(A941,'Medical Examinations'!A940:J3275,{2,3,4,5,6,7,8,9},FALSE)</f>
        <v>30.69</v>
      </c>
      <c r="C941" s="20" t="str">
        <v>Obesity</v>
      </c>
      <c r="D941" s="20">
        <v>7.05</v>
      </c>
      <c r="E941" s="20" t="str">
        <v>Diabetes</v>
      </c>
      <c r="F941" s="20" t="str">
        <v>Yes</v>
      </c>
      <c r="G941" s="20" t="str">
        <v>No</v>
      </c>
      <c r="H941" s="20" t="str">
        <v>No</v>
      </c>
      <c r="I941" s="20">
        <v>2</v>
      </c>
      <c r="J941" s="20" t="s">
        <v>2379</v>
      </c>
      <c r="K941" s="21" cm="1">
        <f t="array" ref="K941:P941">VLOOKUP(A941,'Hospitalisation Details'!$A$1:K3283,{5,6,8,9,10,11},FALSE)</f>
        <v>25903</v>
      </c>
      <c r="L941" s="21" t="str">
        <v>52Years</v>
      </c>
      <c r="M941" s="22">
        <v>11696.52</v>
      </c>
      <c r="N941" s="20" t="str">
        <v>tier - 3</v>
      </c>
      <c r="O941" s="20" t="str">
        <v>tier - 1</v>
      </c>
      <c r="P941" s="20" t="str">
        <v>R1021</v>
      </c>
      <c r="Q941" s="20" t="str">
        <f>VLOOKUP(A941,'Customer Names'!$A$1:E3275,5,FALSE)</f>
        <v>Peter</v>
      </c>
    </row>
    <row r="942" spans="1:17" x14ac:dyDescent="0.35">
      <c r="A942" s="20" t="s">
        <v>1429</v>
      </c>
      <c r="B942" s="20" cm="1">
        <f t="array" ref="B942:I942">VLOOKUP(A942,'Medical Examinations'!A941:J3276,{2,3,4,5,6,7,8,9},FALSE)</f>
        <v>35.799999999999997</v>
      </c>
      <c r="C942" s="20" t="str">
        <v>Obesity</v>
      </c>
      <c r="D942" s="20">
        <v>5.63</v>
      </c>
      <c r="E942" s="20" t="str">
        <v>Normal</v>
      </c>
      <c r="F942" s="20" t="str">
        <v>Yes</v>
      </c>
      <c r="G942" s="20" t="str">
        <v>No</v>
      </c>
      <c r="H942" s="20" t="str">
        <v>No</v>
      </c>
      <c r="I942" s="20">
        <v>2</v>
      </c>
      <c r="J942" s="20" t="s">
        <v>2379</v>
      </c>
      <c r="K942" s="21" cm="1">
        <f t="array" ref="K942:P942">VLOOKUP(A942,'Hospitalisation Details'!$A$1:K3284,{5,6,8,9,10,11},FALSE)</f>
        <v>24420</v>
      </c>
      <c r="L942" s="21" t="str">
        <v>56Years</v>
      </c>
      <c r="M942" s="22">
        <v>11674.13</v>
      </c>
      <c r="N942" s="20" t="str">
        <v>tier - 3</v>
      </c>
      <c r="O942" s="20" t="str">
        <v>tier - 1</v>
      </c>
      <c r="P942" s="20" t="str">
        <v>R1011</v>
      </c>
      <c r="Q942" s="20" t="str">
        <f>VLOOKUP(A942,'Customer Names'!$A$1:E3276,5,FALSE)</f>
        <v>Chandler</v>
      </c>
    </row>
    <row r="943" spans="1:17" x14ac:dyDescent="0.35">
      <c r="A943" s="20" t="s">
        <v>1428</v>
      </c>
      <c r="B943" s="20" cm="1">
        <f t="array" ref="B943:I943">VLOOKUP(A943,'Medical Examinations'!A942:J3277,{2,3,4,5,6,7,8,9},FALSE)</f>
        <v>28.785</v>
      </c>
      <c r="C943" s="20" t="str">
        <v>Overweight</v>
      </c>
      <c r="D943" s="20">
        <v>4.24</v>
      </c>
      <c r="E943" s="20" t="str">
        <v>Normal</v>
      </c>
      <c r="F943" s="20" t="str">
        <v>Yes</v>
      </c>
      <c r="G943" s="20" t="str">
        <v>No</v>
      </c>
      <c r="H943" s="20" t="str">
        <v>No</v>
      </c>
      <c r="I943" s="20">
        <v>2</v>
      </c>
      <c r="J943" s="20" t="s">
        <v>2379</v>
      </c>
      <c r="K943" s="21" cm="1">
        <f t="array" ref="K943:P943">VLOOKUP(A943,'Hospitalisation Details'!$A$1:K3285,{5,6,8,9,10,11},FALSE)</f>
        <v>24342</v>
      </c>
      <c r="L943" s="21" t="str">
        <v>56Years</v>
      </c>
      <c r="M943" s="22">
        <v>11658.38</v>
      </c>
      <c r="N943" s="20" t="str">
        <v>tier - 3</v>
      </c>
      <c r="O943" s="20" t="str">
        <v>tier - 3</v>
      </c>
      <c r="P943" s="20" t="str">
        <v>R1024</v>
      </c>
      <c r="Q943" s="20" t="str">
        <f>VLOOKUP(A943,'Customer Names'!$A$1:E3277,5,FALSE)</f>
        <v xml:space="preserve">Silvana M </v>
      </c>
    </row>
    <row r="944" spans="1:17" x14ac:dyDescent="0.35">
      <c r="A944" s="20" t="s">
        <v>1427</v>
      </c>
      <c r="B944" s="20" cm="1">
        <f t="array" ref="B944:I944">VLOOKUP(A944,'Medical Examinations'!A943:J3278,{2,3,4,5,6,7,8,9},FALSE)</f>
        <v>28.594999999999999</v>
      </c>
      <c r="C944" s="20" t="str">
        <v>Overweight</v>
      </c>
      <c r="D944" s="20">
        <v>4.96</v>
      </c>
      <c r="E944" s="20" t="str">
        <v>Normal</v>
      </c>
      <c r="F944" s="20" t="str">
        <v>Yes</v>
      </c>
      <c r="G944" s="20" t="str">
        <v>No</v>
      </c>
      <c r="H944" s="20" t="str">
        <v>No</v>
      </c>
      <c r="I944" s="20">
        <v>2</v>
      </c>
      <c r="J944" s="20" t="s">
        <v>2379</v>
      </c>
      <c r="K944" s="21" cm="1">
        <f t="array" ref="K944:P944">VLOOKUP(A944,'Hospitalisation Details'!$A$1:K3286,{5,6,8,9,10,11},FALSE)</f>
        <v>24294</v>
      </c>
      <c r="L944" s="21" t="str">
        <v>56Years</v>
      </c>
      <c r="M944" s="22">
        <v>11658.12</v>
      </c>
      <c r="N944" s="20" t="str">
        <v>tier - 3</v>
      </c>
      <c r="O944" s="20" t="str">
        <v>tier - 1</v>
      </c>
      <c r="P944" s="20" t="str">
        <v>R1024</v>
      </c>
      <c r="Q944" s="20" t="str">
        <f>VLOOKUP(A944,'Customer Names'!$A$1:E3278,5,FALSE)</f>
        <v>Natty</v>
      </c>
    </row>
    <row r="945" spans="1:17" x14ac:dyDescent="0.35">
      <c r="A945" s="20" t="s">
        <v>1426</v>
      </c>
      <c r="B945" s="20" cm="1">
        <f t="array" ref="B945:I945">VLOOKUP(A945,'Medical Examinations'!A944:J3279,{2,3,4,5,6,7,8,9},FALSE)</f>
        <v>48.75</v>
      </c>
      <c r="C945" s="20" t="str">
        <v>Obesity</v>
      </c>
      <c r="D945" s="20">
        <v>4.34</v>
      </c>
      <c r="E945" s="20" t="str">
        <v>Normal</v>
      </c>
      <c r="F945" s="20" t="str">
        <v>No</v>
      </c>
      <c r="G945" s="20" t="str">
        <v>No</v>
      </c>
      <c r="H945" s="20" t="str">
        <v>No</v>
      </c>
      <c r="I945" s="20">
        <v>0</v>
      </c>
      <c r="J945" s="20" t="s">
        <v>2379</v>
      </c>
      <c r="K945" s="21" cm="1">
        <f t="array" ref="K945:P945">VLOOKUP(A945,'Hospitalisation Details'!$A$1:K3287,{5,6,8,9,10,11},FALSE)</f>
        <v>34535</v>
      </c>
      <c r="L945" s="21" t="str">
        <v>28Years</v>
      </c>
      <c r="M945" s="22">
        <v>11657.81</v>
      </c>
      <c r="N945" s="20" t="str">
        <v>tier - 3</v>
      </c>
      <c r="O945" s="20" t="str">
        <v>tier - 2</v>
      </c>
      <c r="P945" s="20" t="str">
        <v>R1023</v>
      </c>
      <c r="Q945" s="20" t="str">
        <f>VLOOKUP(A945,'Customer Names'!$A$1:E3279,5,FALSE)</f>
        <v>Nicholas T</v>
      </c>
    </row>
    <row r="946" spans="1:17" x14ac:dyDescent="0.35">
      <c r="A946" s="20" t="s">
        <v>1425</v>
      </c>
      <c r="B946" s="20" cm="1">
        <f t="array" ref="B946:I946">VLOOKUP(A946,'Medical Examinations'!A945:J3280,{2,3,4,5,6,7,8,9},FALSE)</f>
        <v>28.31</v>
      </c>
      <c r="C946" s="20" t="str">
        <v>Overweight</v>
      </c>
      <c r="D946" s="20">
        <v>5.43</v>
      </c>
      <c r="E946" s="20" t="str">
        <v>Normal</v>
      </c>
      <c r="F946" s="20" t="str">
        <v>Yes</v>
      </c>
      <c r="G946" s="20" t="str">
        <v>No</v>
      </c>
      <c r="H946" s="20" t="str">
        <v>No</v>
      </c>
      <c r="I946" s="20">
        <v>2</v>
      </c>
      <c r="J946" s="20" t="s">
        <v>2379</v>
      </c>
      <c r="K946" s="21" cm="1">
        <f t="array" ref="K946:P946">VLOOKUP(A946,'Hospitalisation Details'!$A$1:K3288,{5,6,8,9,10,11},FALSE)</f>
        <v>24384</v>
      </c>
      <c r="L946" s="21" t="str">
        <v>56Years</v>
      </c>
      <c r="M946" s="22">
        <v>11657.72</v>
      </c>
      <c r="N946" s="20" t="str">
        <v>tier - 3</v>
      </c>
      <c r="O946" s="20" t="str">
        <v>tier - 2</v>
      </c>
      <c r="P946" s="20" t="str">
        <v>R1024</v>
      </c>
      <c r="Q946" s="20" t="str">
        <f>VLOOKUP(A946,'Customer Names'!$A$1:E3280,5,FALSE)</f>
        <v>Rebecca</v>
      </c>
    </row>
    <row r="947" spans="1:17" x14ac:dyDescent="0.35">
      <c r="A947" s="20" t="s">
        <v>1424</v>
      </c>
      <c r="B947" s="20" cm="1">
        <f t="array" ref="B947:I947">VLOOKUP(A947,'Medical Examinations'!A946:J3281,{2,3,4,5,6,7,8,9},FALSE)</f>
        <v>38.39</v>
      </c>
      <c r="C947" s="20" t="str">
        <v>Obesity</v>
      </c>
      <c r="D947" s="20">
        <v>8.33</v>
      </c>
      <c r="E947" s="20" t="str">
        <v>Diabetes</v>
      </c>
      <c r="F947" s="20" t="str">
        <v>Yes</v>
      </c>
      <c r="G947" s="20" t="str">
        <v>No</v>
      </c>
      <c r="H947" s="20" t="str">
        <v>No</v>
      </c>
      <c r="I947" s="20">
        <v>1</v>
      </c>
      <c r="J947" s="20" t="s">
        <v>2379</v>
      </c>
      <c r="K947" s="21" cm="1">
        <f t="array" ref="K947:P947">VLOOKUP(A947,'Hospitalisation Details'!$A$1:K3289,{5,6,8,9,10,11},FALSE)</f>
        <v>31610</v>
      </c>
      <c r="L947" s="21" t="str">
        <v>36Years</v>
      </c>
      <c r="M947" s="22">
        <v>11625.11</v>
      </c>
      <c r="N947" s="20" t="str">
        <v>tier - 3</v>
      </c>
      <c r="O947" s="20" t="str">
        <v>tier - 3</v>
      </c>
      <c r="P947" s="20" t="str">
        <v>R1022</v>
      </c>
      <c r="Q947" s="20" t="str">
        <f>VLOOKUP(A947,'Customer Names'!$A$1:E3281,5,FALSE)</f>
        <v>John</v>
      </c>
    </row>
    <row r="948" spans="1:17" x14ac:dyDescent="0.35">
      <c r="A948" s="20" t="s">
        <v>1423</v>
      </c>
      <c r="B948" s="20" cm="1">
        <f t="array" ref="B948:I948">VLOOKUP(A948,'Medical Examinations'!A947:J3282,{2,3,4,5,6,7,8,9},FALSE)</f>
        <v>25.87</v>
      </c>
      <c r="C948" s="20" t="str">
        <v>Overweight</v>
      </c>
      <c r="D948" s="20">
        <v>5.63</v>
      </c>
      <c r="E948" s="20" t="str">
        <v>Normal</v>
      </c>
      <c r="F948" s="20" t="str">
        <v>Yes</v>
      </c>
      <c r="G948" s="20" t="str">
        <v>No</v>
      </c>
      <c r="H948" s="20" t="str">
        <v>No</v>
      </c>
      <c r="I948" s="20">
        <v>1</v>
      </c>
      <c r="J948" s="20" t="s">
        <v>2379</v>
      </c>
      <c r="K948" s="21" cm="1">
        <f t="array" ref="K948:P948">VLOOKUP(A948,'Hospitalisation Details'!$A$1:K3290,{5,6,8,9,10,11},FALSE)</f>
        <v>23548</v>
      </c>
      <c r="L948" s="21" t="str">
        <v>58Years</v>
      </c>
      <c r="M948" s="22">
        <v>11602.75</v>
      </c>
      <c r="N948" s="20" t="str">
        <v>tier - 3</v>
      </c>
      <c r="O948" s="20" t="str">
        <v>tier - 1</v>
      </c>
      <c r="P948" s="20" t="str">
        <v>R1020</v>
      </c>
      <c r="Q948" s="20" t="str">
        <f>VLOOKUP(A948,'Customer Names'!$A$1:E3282,5,FALSE)</f>
        <v>Antony G</v>
      </c>
    </row>
    <row r="949" spans="1:17" x14ac:dyDescent="0.35">
      <c r="A949" s="20" t="s">
        <v>1422</v>
      </c>
      <c r="B949" s="20" cm="1">
        <f t="array" ref="B949:I949">VLOOKUP(A949,'Medical Examinations'!A948:J3283,{2,3,4,5,6,7,8,9},FALSE)</f>
        <v>43.7</v>
      </c>
      <c r="C949" s="20" t="str">
        <v>Obesity</v>
      </c>
      <c r="D949" s="20">
        <v>7.23</v>
      </c>
      <c r="E949" s="20" t="str">
        <v>Diabetes</v>
      </c>
      <c r="F949" s="20" t="str">
        <v>No</v>
      </c>
      <c r="G949" s="20" t="str">
        <v>No</v>
      </c>
      <c r="H949" s="20" t="str">
        <v>No</v>
      </c>
      <c r="I949" s="20">
        <v>0</v>
      </c>
      <c r="J949" s="20" t="s">
        <v>2379</v>
      </c>
      <c r="K949" s="21" cm="1">
        <f t="array" ref="K949:P949">VLOOKUP(A949,'Hospitalisation Details'!$A$1:K3291,{5,6,8,9,10,11},FALSE)</f>
        <v>24052</v>
      </c>
      <c r="L949" s="21" t="str">
        <v>57Years</v>
      </c>
      <c r="M949" s="22">
        <v>11576.13</v>
      </c>
      <c r="N949" s="20" t="str">
        <v>tier - 3</v>
      </c>
      <c r="O949" s="20" t="str">
        <v>tier - 3</v>
      </c>
      <c r="P949" s="20" t="str">
        <v>R1011</v>
      </c>
      <c r="Q949" s="20" t="str">
        <f>VLOOKUP(A949,'Customer Names'!$A$1:E3283,5,FALSE)</f>
        <v>Eric</v>
      </c>
    </row>
    <row r="950" spans="1:17" x14ac:dyDescent="0.35">
      <c r="A950" s="20" t="s">
        <v>1421</v>
      </c>
      <c r="B950" s="20" cm="1">
        <f t="array" ref="B950:I950">VLOOKUP(A950,'Medical Examinations'!A949:J3284,{2,3,4,5,6,7,8,9},FALSE)</f>
        <v>40.945</v>
      </c>
      <c r="C950" s="20" t="str">
        <v>Obesity</v>
      </c>
      <c r="D950" s="20">
        <v>10.57</v>
      </c>
      <c r="E950" s="20" t="str">
        <v>Diabetes</v>
      </c>
      <c r="F950" s="20" t="str">
        <v>No</v>
      </c>
      <c r="G950" s="20" t="str">
        <v>No</v>
      </c>
      <c r="H950" s="20" t="str">
        <v>No</v>
      </c>
      <c r="I950" s="20">
        <v>0</v>
      </c>
      <c r="J950" s="20" t="s">
        <v>2379</v>
      </c>
      <c r="K950" s="21" cm="1">
        <f t="array" ref="K950:P950">VLOOKUP(A950,'Hospitalisation Details'!$A$1:K3292,{5,6,8,9,10,11},FALSE)</f>
        <v>24101</v>
      </c>
      <c r="L950" s="21" t="str">
        <v>57Years</v>
      </c>
      <c r="M950" s="22">
        <v>11566.3</v>
      </c>
      <c r="N950" s="20" t="str">
        <v>tier - 3</v>
      </c>
      <c r="O950" s="20" t="str">
        <v>tier - 3</v>
      </c>
      <c r="P950" s="20" t="str">
        <v>R1016</v>
      </c>
      <c r="Q950" s="20" t="str">
        <f>VLOOKUP(A950,'Customer Names'!$A$1:E3284,5,FALSE)</f>
        <v>Erik</v>
      </c>
    </row>
    <row r="951" spans="1:17" x14ac:dyDescent="0.35">
      <c r="A951" s="20" t="s">
        <v>1420</v>
      </c>
      <c r="B951" s="20" cm="1">
        <f t="array" ref="B951:I951">VLOOKUP(A951,'Medical Examinations'!A950:J3285,{2,3,4,5,6,7,8,9},FALSE)</f>
        <v>27.94</v>
      </c>
      <c r="C951" s="20" t="str">
        <v>Overweight</v>
      </c>
      <c r="D951" s="20">
        <v>7.92</v>
      </c>
      <c r="E951" s="20" t="str">
        <v>Diabetes</v>
      </c>
      <c r="F951" s="20" t="str">
        <v>No</v>
      </c>
      <c r="G951" s="20" t="str">
        <v>No</v>
      </c>
      <c r="H951" s="20" t="str">
        <v>No</v>
      </c>
      <c r="I951" s="20">
        <v>0</v>
      </c>
      <c r="J951" s="20" t="s">
        <v>2379</v>
      </c>
      <c r="K951" s="21" cm="1">
        <f t="array" ref="K951:P951">VLOOKUP(A951,'Hospitalisation Details'!$A$1:K3293,{5,6,8,9,10,11},FALSE)</f>
        <v>24042</v>
      </c>
      <c r="L951" s="21" t="str">
        <v>57Years</v>
      </c>
      <c r="M951" s="22">
        <v>11554.22</v>
      </c>
      <c r="N951" s="20" t="str">
        <v>tier - 3</v>
      </c>
      <c r="O951" s="20" t="str">
        <v>tier - 1</v>
      </c>
      <c r="P951" s="20" t="str">
        <v>R1013</v>
      </c>
      <c r="Q951" s="20" t="str">
        <f>VLOOKUP(A951,'Customer Names'!$A$1:E3285,5,FALSE)</f>
        <v>Matthew T</v>
      </c>
    </row>
    <row r="952" spans="1:17" x14ac:dyDescent="0.35">
      <c r="A952" s="20" t="s">
        <v>1419</v>
      </c>
      <c r="B952" s="20" cm="1">
        <f t="array" ref="B952:I952">VLOOKUP(A952,'Medical Examinations'!A951:J3286,{2,3,4,5,6,7,8,9},FALSE)</f>
        <v>31.9</v>
      </c>
      <c r="C952" s="20" t="str">
        <v>Obesity</v>
      </c>
      <c r="D952" s="20">
        <v>10.119999999999999</v>
      </c>
      <c r="E952" s="20" t="str">
        <v>Diabetes</v>
      </c>
      <c r="F952" s="20" t="str">
        <v>No</v>
      </c>
      <c r="G952" s="20" t="str">
        <v>No</v>
      </c>
      <c r="H952" s="20" t="str">
        <v>No</v>
      </c>
      <c r="I952" s="20">
        <v>2</v>
      </c>
      <c r="J952" s="20" t="s">
        <v>2379</v>
      </c>
      <c r="K952" s="21" cm="1">
        <f t="array" ref="K952:P952">VLOOKUP(A952,'Hospitalisation Details'!$A$1:K3294,{5,6,8,9,10,11},FALSE)</f>
        <v>26868</v>
      </c>
      <c r="L952" s="21" t="str">
        <v>49Years</v>
      </c>
      <c r="M952" s="22">
        <v>11552.9</v>
      </c>
      <c r="N952" s="20" t="str">
        <v>tier - 3</v>
      </c>
      <c r="O952" s="20" t="str">
        <v>tier - 2</v>
      </c>
      <c r="P952" s="20" t="str">
        <v>R1011</v>
      </c>
      <c r="Q952" s="20" t="str">
        <f>VLOOKUP(A952,'Customer Names'!$A$1:E3286,5,FALSE)</f>
        <v>Cassandra</v>
      </c>
    </row>
    <row r="953" spans="1:17" x14ac:dyDescent="0.35">
      <c r="A953" s="20" t="s">
        <v>1418</v>
      </c>
      <c r="B953" s="20" cm="1">
        <f t="array" ref="B953:I953">VLOOKUP(A953,'Medical Examinations'!A952:J3287,{2,3,4,5,6,7,8,9},FALSE)</f>
        <v>31.64</v>
      </c>
      <c r="C953" s="20" t="str">
        <v>Obesity</v>
      </c>
      <c r="D953" s="20">
        <v>7.91</v>
      </c>
      <c r="E953" s="20" t="str">
        <v>Diabetes</v>
      </c>
      <c r="F953" s="20" t="str">
        <v>No</v>
      </c>
      <c r="G953" s="20" t="str">
        <v>No</v>
      </c>
      <c r="H953" s="20" t="str">
        <v>No</v>
      </c>
      <c r="I953" s="20">
        <v>0</v>
      </c>
      <c r="J953" s="20" t="s">
        <v>2379</v>
      </c>
      <c r="K953" s="21" cm="1">
        <f t="array" ref="K953:P953">VLOOKUP(A953,'Hospitalisation Details'!$A$1:K3295,{5,6,8,9,10,11},FALSE)</f>
        <v>26268</v>
      </c>
      <c r="L953" s="21" t="str">
        <v>51Years</v>
      </c>
      <c r="M953" s="22">
        <v>11540.25</v>
      </c>
      <c r="N953" s="20" t="str">
        <v>tier - 3</v>
      </c>
      <c r="O953" s="20" t="str">
        <v>tier - 1</v>
      </c>
      <c r="P953" s="20" t="str">
        <v>R1012</v>
      </c>
      <c r="Q953" s="20" t="str">
        <f>VLOOKUP(A953,'Customer Names'!$A$1:E3287,5,FALSE)</f>
        <v>Rosemary C</v>
      </c>
    </row>
    <row r="954" spans="1:17" x14ac:dyDescent="0.35">
      <c r="A954" s="20" t="s">
        <v>1417</v>
      </c>
      <c r="B954" s="20" cm="1">
        <f t="array" ref="B954:I954">VLOOKUP(A954,'Medical Examinations'!A953:J3288,{2,3,4,5,6,7,8,9},FALSE)</f>
        <v>46.7</v>
      </c>
      <c r="C954" s="20" t="str">
        <v>Obesity</v>
      </c>
      <c r="D954" s="20">
        <v>10.9</v>
      </c>
      <c r="E954" s="20" t="str">
        <v>Diabetes</v>
      </c>
      <c r="F954" s="20" t="str">
        <v>No</v>
      </c>
      <c r="G954" s="20" t="str">
        <v>No</v>
      </c>
      <c r="H954" s="20" t="str">
        <v>No</v>
      </c>
      <c r="I954" s="20">
        <v>0</v>
      </c>
      <c r="J954" s="20" t="s">
        <v>2379</v>
      </c>
      <c r="K954" s="21" cm="1">
        <f t="array" ref="K954:P954">VLOOKUP(A954,'Hospitalisation Details'!$A$1:K3296,{5,6,8,9,10,11},FALSE)</f>
        <v>25156</v>
      </c>
      <c r="L954" s="21" t="str">
        <v>54Years</v>
      </c>
      <c r="M954" s="22">
        <v>11538.42</v>
      </c>
      <c r="N954" s="20" t="str">
        <v>tier - 3</v>
      </c>
      <c r="O954" s="20" t="str">
        <v>tier - 1</v>
      </c>
      <c r="P954" s="20" t="str">
        <v>R1011</v>
      </c>
      <c r="Q954" s="20" t="str">
        <f>VLOOKUP(A954,'Customer Names'!$A$1:E3288,5,FALSE)</f>
        <v xml:space="preserve">Carrie A </v>
      </c>
    </row>
    <row r="955" spans="1:17" x14ac:dyDescent="0.35">
      <c r="A955" s="20" t="s">
        <v>1416</v>
      </c>
      <c r="B955" s="20" cm="1">
        <f t="array" ref="B955:I955">VLOOKUP(A955,'Medical Examinations'!A954:J3289,{2,3,4,5,6,7,8,9},FALSE)</f>
        <v>18.335000000000001</v>
      </c>
      <c r="C955" s="20" t="str">
        <v>Underweight</v>
      </c>
      <c r="D955" s="20">
        <v>11.83</v>
      </c>
      <c r="E955" s="20" t="str">
        <v>Diabetes</v>
      </c>
      <c r="F955" s="20" t="str">
        <v>No</v>
      </c>
      <c r="G955" s="20" t="str">
        <v>No</v>
      </c>
      <c r="H955" s="20" t="str">
        <v>No</v>
      </c>
      <c r="I955" s="20">
        <v>0</v>
      </c>
      <c r="J955" s="20" t="s">
        <v>2379</v>
      </c>
      <c r="K955" s="21" cm="1">
        <f t="array" ref="K955:P955">VLOOKUP(A955,'Hospitalisation Details'!$A$1:K3297,{5,6,8,9,10,11},FALSE)</f>
        <v>24018</v>
      </c>
      <c r="L955" s="21" t="str">
        <v>57Years</v>
      </c>
      <c r="M955" s="22">
        <v>11534.87</v>
      </c>
      <c r="N955" s="20" t="str">
        <v>tier - 3</v>
      </c>
      <c r="O955" s="20" t="str">
        <v>tier - 1</v>
      </c>
      <c r="P955" s="20" t="str">
        <v>R1017</v>
      </c>
      <c r="Q955" s="20" t="str">
        <f>VLOOKUP(A955,'Customer Names'!$A$1:E3289,5,FALSE)</f>
        <v xml:space="preserve">Gerardo Sr </v>
      </c>
    </row>
    <row r="956" spans="1:17" x14ac:dyDescent="0.35">
      <c r="A956" s="20" t="s">
        <v>1415</v>
      </c>
      <c r="B956" s="20" cm="1">
        <f t="array" ref="B956:I956">VLOOKUP(A956,'Medical Examinations'!A955:J3290,{2,3,4,5,6,7,8,9},FALSE)</f>
        <v>31.24</v>
      </c>
      <c r="C956" s="20" t="str">
        <v>Obesity</v>
      </c>
      <c r="D956" s="20">
        <v>7.42</v>
      </c>
      <c r="E956" s="20" t="str">
        <v>Diabetes</v>
      </c>
      <c r="F956" s="20" t="str">
        <v>Yes</v>
      </c>
      <c r="G956" s="20" t="str">
        <v>No</v>
      </c>
      <c r="H956" s="20" t="str">
        <v>No</v>
      </c>
      <c r="I956" s="20">
        <v>2</v>
      </c>
      <c r="J956" s="20" t="s">
        <v>2379</v>
      </c>
      <c r="K956" s="21" cm="1">
        <f t="array" ref="K956:P956">VLOOKUP(A956,'Hospitalisation Details'!$A$1:K3298,{5,6,8,9,10,11},FALSE)</f>
        <v>25772</v>
      </c>
      <c r="L956" s="21" t="str">
        <v>52Years</v>
      </c>
      <c r="M956" s="22">
        <v>11530.12</v>
      </c>
      <c r="N956" s="20" t="str">
        <v>tier - 3</v>
      </c>
      <c r="O956" s="20" t="str">
        <v>tier - 1</v>
      </c>
      <c r="P956" s="20" t="str">
        <v>R1012</v>
      </c>
      <c r="Q956" s="20" t="str">
        <f>VLOOKUP(A956,'Customer Names'!$A$1:E3290,5,FALSE)</f>
        <v xml:space="preserve">Matthew R </v>
      </c>
    </row>
    <row r="957" spans="1:17" x14ac:dyDescent="0.35">
      <c r="A957" s="20" t="s">
        <v>1414</v>
      </c>
      <c r="B957" s="20" cm="1">
        <f t="array" ref="B957:I957">VLOOKUP(A957,'Medical Examinations'!A956:J3291,{2,3,4,5,6,7,8,9},FALSE)</f>
        <v>39.22</v>
      </c>
      <c r="C957" s="20" t="str">
        <v>Obesity</v>
      </c>
      <c r="D957" s="20">
        <v>5.62</v>
      </c>
      <c r="E957" s="20" t="str">
        <v>Normal</v>
      </c>
      <c r="F957" s="20" t="str">
        <v>Yes</v>
      </c>
      <c r="G957" s="20" t="str">
        <v>No</v>
      </c>
      <c r="H957" s="20" t="str">
        <v>No</v>
      </c>
      <c r="I957" s="20">
        <v>1</v>
      </c>
      <c r="J957" s="20" t="s">
        <v>2379</v>
      </c>
      <c r="K957" s="21" cm="1">
        <f t="array" ref="K957:P957">VLOOKUP(A957,'Hospitalisation Details'!$A$1:K3299,{5,6,8,9,10,11},FALSE)</f>
        <v>32306</v>
      </c>
      <c r="L957" s="21" t="str">
        <v>34Years</v>
      </c>
      <c r="M957" s="22">
        <v>11524.25</v>
      </c>
      <c r="N957" s="20" t="str">
        <v>tier - 3</v>
      </c>
      <c r="O957" s="20" t="str">
        <v>tier - 1</v>
      </c>
      <c r="P957" s="20" t="str">
        <v>R1026</v>
      </c>
      <c r="Q957" s="20" t="str">
        <f>VLOOKUP(A957,'Customer Names'!$A$1:E3291,5,FALSE)</f>
        <v>Meghan E</v>
      </c>
    </row>
    <row r="958" spans="1:17" x14ac:dyDescent="0.35">
      <c r="A958" s="20" t="s">
        <v>1413</v>
      </c>
      <c r="B958" s="20" cm="1">
        <f t="array" ref="B958:I958">VLOOKUP(A958,'Medical Examinations'!A957:J3292,{2,3,4,5,6,7,8,9},FALSE)</f>
        <v>24.414999999999999</v>
      </c>
      <c r="C958" s="20" t="str">
        <v>Normal Weight</v>
      </c>
      <c r="D958" s="20">
        <v>7.16</v>
      </c>
      <c r="E958" s="20" t="str">
        <v>Diabetes</v>
      </c>
      <c r="F958" s="20" t="str">
        <v>No</v>
      </c>
      <c r="G958" s="20" t="str">
        <v>No</v>
      </c>
      <c r="H958" s="20" t="str">
        <v>No</v>
      </c>
      <c r="I958" s="20">
        <v>0</v>
      </c>
      <c r="J958" s="20" t="s">
        <v>2379</v>
      </c>
      <c r="K958" s="21" cm="1">
        <f t="array" ref="K958:P958">VLOOKUP(A958,'Hospitalisation Details'!$A$1:K3300,{5,6,8,9,10,11},FALSE)</f>
        <v>26286</v>
      </c>
      <c r="L958" s="21" t="str">
        <v>51Years</v>
      </c>
      <c r="M958" s="22">
        <v>11520.1</v>
      </c>
      <c r="N958" s="20" t="str">
        <v>tier - 3</v>
      </c>
      <c r="O958" s="20" t="str">
        <v>tier - 1</v>
      </c>
      <c r="P958" s="20" t="str">
        <v>R1012</v>
      </c>
      <c r="Q958" s="20" t="str">
        <f>VLOOKUP(A958,'Customer Names'!$A$1:E3292,5,FALSE)</f>
        <v>Eric</v>
      </c>
    </row>
    <row r="959" spans="1:17" x14ac:dyDescent="0.35">
      <c r="A959" s="20" t="s">
        <v>1412</v>
      </c>
      <c r="B959" s="20" cm="1">
        <f t="array" ref="B959:I959">VLOOKUP(A959,'Medical Examinations'!A958:J3293,{2,3,4,5,6,7,8,9},FALSE)</f>
        <v>32.299999999999997</v>
      </c>
      <c r="C959" s="20" t="str">
        <v>Obesity</v>
      </c>
      <c r="D959" s="20">
        <v>9.89</v>
      </c>
      <c r="E959" s="20" t="str">
        <v>Diabetes</v>
      </c>
      <c r="F959" s="20" t="str">
        <v>No</v>
      </c>
      <c r="G959" s="20" t="str">
        <v>No</v>
      </c>
      <c r="H959" s="20" t="str">
        <v>No</v>
      </c>
      <c r="I959" s="20">
        <v>0</v>
      </c>
      <c r="J959" s="20" t="s">
        <v>2379</v>
      </c>
      <c r="K959" s="21" cm="1">
        <f t="array" ref="K959:P959">VLOOKUP(A959,'Hospitalisation Details'!$A$1:K3301,{5,6,8,9,10,11},FALSE)</f>
        <v>25013</v>
      </c>
      <c r="L959" s="21" t="str">
        <v>54Years</v>
      </c>
      <c r="M959" s="22">
        <v>11512.41</v>
      </c>
      <c r="N959" s="20" t="str">
        <v>tier - 3</v>
      </c>
      <c r="O959" s="20" t="str">
        <v>tier - 1</v>
      </c>
      <c r="P959" s="20" t="str">
        <v>R1024</v>
      </c>
      <c r="Q959" s="20" t="str">
        <f>VLOOKUP(A959,'Customer Names'!$A$1:E3293,5,FALSE)</f>
        <v>Lisa B</v>
      </c>
    </row>
    <row r="960" spans="1:17" x14ac:dyDescent="0.35">
      <c r="A960" s="20" t="s">
        <v>1411</v>
      </c>
      <c r="B960" s="20" cm="1">
        <f t="array" ref="B960:I960">VLOOKUP(A960,'Medical Examinations'!A959:J3294,{2,3,4,5,6,7,8,9},FALSE)</f>
        <v>39.94</v>
      </c>
      <c r="C960" s="20" t="str">
        <v>Obesity</v>
      </c>
      <c r="D960" s="20">
        <v>5.14</v>
      </c>
      <c r="E960" s="20" t="str">
        <v>Normal</v>
      </c>
      <c r="F960" s="20" t="str">
        <v>No</v>
      </c>
      <c r="G960" s="20" t="str">
        <v>No</v>
      </c>
      <c r="H960" s="20" t="str">
        <v>No</v>
      </c>
      <c r="I960" s="20">
        <v>0</v>
      </c>
      <c r="J960" s="20" t="s">
        <v>2379</v>
      </c>
      <c r="K960" s="21" cm="1">
        <f t="array" ref="K960:P960">VLOOKUP(A960,'Hospitalisation Details'!$A$1:K3302,{5,6,8,9,10,11},FALSE)</f>
        <v>32787</v>
      </c>
      <c r="L960" s="21" t="str">
        <v>33Years</v>
      </c>
      <c r="M960" s="22">
        <v>11511.61</v>
      </c>
      <c r="N960" s="20" t="str">
        <v>tier - 3</v>
      </c>
      <c r="O960" s="20" t="str">
        <v>tier - 3</v>
      </c>
      <c r="P960" s="20" t="str">
        <v>R1026</v>
      </c>
      <c r="Q960" s="20" t="str">
        <f>VLOOKUP(A960,'Customer Names'!$A$1:E3294,5,FALSE)</f>
        <v xml:space="preserve">Jane R </v>
      </c>
    </row>
    <row r="961" spans="1:17" x14ac:dyDescent="0.35">
      <c r="A961" s="20" t="s">
        <v>1410</v>
      </c>
      <c r="B961" s="20" cm="1">
        <f t="array" ref="B961:I961">VLOOKUP(A961,'Medical Examinations'!A960:J3295,{2,3,4,5,6,7,8,9},FALSE)</f>
        <v>30</v>
      </c>
      <c r="C961" s="20" t="str">
        <v>Obesity</v>
      </c>
      <c r="D961" s="20">
        <v>5.61</v>
      </c>
      <c r="E961" s="20" t="str">
        <v>Normal</v>
      </c>
      <c r="F961" s="20" t="str">
        <v>Yes</v>
      </c>
      <c r="G961" s="20" t="str">
        <v>No</v>
      </c>
      <c r="H961" s="20" t="str">
        <v>Yes</v>
      </c>
      <c r="I961" s="20">
        <v>1</v>
      </c>
      <c r="J961" s="20" t="s">
        <v>2379</v>
      </c>
      <c r="K961" s="21" cm="1">
        <f t="array" ref="K961:P961">VLOOKUP(A961,'Hospitalisation Details'!$A$1:K3303,{5,6,8,9,10,11},FALSE)</f>
        <v>25426</v>
      </c>
      <c r="L961" s="21" t="str">
        <v>53Years</v>
      </c>
      <c r="M961" s="22">
        <v>11497.69</v>
      </c>
      <c r="N961" s="20" t="str">
        <v>tier - 3</v>
      </c>
      <c r="O961" s="20" t="str">
        <v>tier - 1</v>
      </c>
      <c r="P961" s="20" t="str">
        <v>R1012</v>
      </c>
      <c r="Q961" s="20" t="str">
        <f>VLOOKUP(A961,'Customer Names'!$A$1:E3295,5,FALSE)</f>
        <v>Allison M</v>
      </c>
    </row>
    <row r="962" spans="1:17" x14ac:dyDescent="0.35">
      <c r="A962" s="20" t="s">
        <v>1409</v>
      </c>
      <c r="B962" s="20" cm="1">
        <f t="array" ref="B962:I962">VLOOKUP(A962,'Medical Examinations'!A961:J3296,{2,3,4,5,6,7,8,9},FALSE)</f>
        <v>35.340000000000003</v>
      </c>
      <c r="C962" s="20" t="str">
        <v>Obesity</v>
      </c>
      <c r="D962" s="20">
        <v>5.51</v>
      </c>
      <c r="E962" s="20" t="str">
        <v>Normal</v>
      </c>
      <c r="F962" s="20" t="str">
        <v>Yes</v>
      </c>
      <c r="G962" s="20" t="str">
        <v>No</v>
      </c>
      <c r="H962" s="20" t="str">
        <v>Yes</v>
      </c>
      <c r="I962" s="20">
        <v>1</v>
      </c>
      <c r="J962" s="20" t="s">
        <v>2379</v>
      </c>
      <c r="K962" s="21" cm="1">
        <f t="array" ref="K962:P962">VLOOKUP(A962,'Hospitalisation Details'!$A$1:K3304,{5,6,8,9,10,11},FALSE)</f>
        <v>30474</v>
      </c>
      <c r="L962" s="21" t="str">
        <v>40Years</v>
      </c>
      <c r="M962" s="22">
        <v>11492.46</v>
      </c>
      <c r="N962" s="20" t="str">
        <v>tier - 3</v>
      </c>
      <c r="O962" s="20" t="str">
        <v>tier - 3</v>
      </c>
      <c r="P962" s="20" t="str">
        <v>R1026</v>
      </c>
      <c r="Q962" s="20" t="str">
        <f>VLOOKUP(A962,'Customer Names'!$A$1:E3296,5,FALSE)</f>
        <v xml:space="preserve">Sarah E </v>
      </c>
    </row>
    <row r="963" spans="1:17" x14ac:dyDescent="0.35">
      <c r="A963" s="20" t="s">
        <v>1408</v>
      </c>
      <c r="B963" s="20" cm="1">
        <f t="array" ref="B963:I963">VLOOKUP(A963,'Medical Examinations'!A962:J3297,{2,3,4,5,6,7,8,9},FALSE)</f>
        <v>32.204999999999998</v>
      </c>
      <c r="C963" s="20" t="str">
        <v>Obesity</v>
      </c>
      <c r="D963" s="20">
        <v>8.3800000000000008</v>
      </c>
      <c r="E963" s="20" t="str">
        <v>Diabetes</v>
      </c>
      <c r="F963" s="20" t="str">
        <v>Yes</v>
      </c>
      <c r="G963" s="20" t="str">
        <v>No</v>
      </c>
      <c r="H963" s="20" t="str">
        <v>No</v>
      </c>
      <c r="I963" s="20">
        <v>2</v>
      </c>
      <c r="J963" s="20" t="s">
        <v>2379</v>
      </c>
      <c r="K963" s="21" cm="1">
        <f t="array" ref="K963:P963">VLOOKUP(A963,'Hospitalisation Details'!$A$1:K3305,{5,6,8,9,10,11},FALSE)</f>
        <v>25854</v>
      </c>
      <c r="L963" s="21" t="str">
        <v>52Years</v>
      </c>
      <c r="M963" s="22">
        <v>11488.32</v>
      </c>
      <c r="N963" s="20" t="str">
        <v>tier - 3</v>
      </c>
      <c r="O963" s="20" t="str">
        <v>tier - 1</v>
      </c>
      <c r="P963" s="20" t="str">
        <v>R1014</v>
      </c>
      <c r="Q963" s="20" t="str">
        <f>VLOOKUP(A963,'Customer Names'!$A$1:E3297,5,FALSE)</f>
        <v>Philip J</v>
      </c>
    </row>
    <row r="964" spans="1:17" x14ac:dyDescent="0.35">
      <c r="A964" s="20" t="s">
        <v>1407</v>
      </c>
      <c r="B964" s="20" cm="1">
        <f t="array" ref="B964:I964">VLOOKUP(A964,'Medical Examinations'!A963:J3298,{2,3,4,5,6,7,8,9},FALSE)</f>
        <v>33.880000000000003</v>
      </c>
      <c r="C964" s="20" t="str">
        <v>Obesity</v>
      </c>
      <c r="D964" s="20">
        <v>4.68</v>
      </c>
      <c r="E964" s="20" t="str">
        <v>Normal</v>
      </c>
      <c r="F964" s="20" t="str">
        <v>No</v>
      </c>
      <c r="G964" s="20" t="str">
        <v>yes</v>
      </c>
      <c r="H964" s="20" t="str">
        <v>No</v>
      </c>
      <c r="I964" s="20">
        <v>1</v>
      </c>
      <c r="J964" s="20" t="s">
        <v>2379</v>
      </c>
      <c r="K964" s="21" cm="1">
        <f t="array" ref="K964:P964">VLOOKUP(A964,'Hospitalisation Details'!$A$1:K3306,{5,6,8,9,10,11},FALSE)</f>
        <v>38240</v>
      </c>
      <c r="L964" s="21" t="str">
        <v>18Years</v>
      </c>
      <c r="M964" s="22">
        <v>11482.63</v>
      </c>
      <c r="N964" s="20" t="str">
        <v>tier - 3</v>
      </c>
      <c r="O964" s="20" t="str">
        <v>tier - 2</v>
      </c>
      <c r="P964" s="20" t="str">
        <v>R1013</v>
      </c>
      <c r="Q964" s="20" t="str">
        <f>VLOOKUP(A964,'Customer Names'!$A$1:E3298,5,FALSE)</f>
        <v xml:space="preserve">Jillian A </v>
      </c>
    </row>
    <row r="965" spans="1:17" x14ac:dyDescent="0.35">
      <c r="A965" s="20" t="s">
        <v>1406</v>
      </c>
      <c r="B965" s="20" cm="1">
        <f t="array" ref="B965:I965">VLOOKUP(A965,'Medical Examinations'!A964:J3299,{2,3,4,5,6,7,8,9},FALSE)</f>
        <v>26.63</v>
      </c>
      <c r="C965" s="20" t="str">
        <v>Overweight</v>
      </c>
      <c r="D965" s="20">
        <v>4.3600000000000003</v>
      </c>
      <c r="E965" s="20" t="str">
        <v>Normal</v>
      </c>
      <c r="F965" s="20" t="str">
        <v>Yes</v>
      </c>
      <c r="G965" s="20" t="str">
        <v>No</v>
      </c>
      <c r="H965" s="20" t="str">
        <v>No</v>
      </c>
      <c r="I965" s="20">
        <v>2</v>
      </c>
      <c r="J965" s="20" t="s">
        <v>2379</v>
      </c>
      <c r="K965" s="21" cm="1">
        <f t="array" ref="K965:P965">VLOOKUP(A965,'Hospitalisation Details'!$A$1:K3307,{5,6,8,9,10,11},FALSE)</f>
        <v>24357</v>
      </c>
      <c r="L965" s="21" t="str">
        <v>56Years</v>
      </c>
      <c r="M965" s="22">
        <v>11478.14</v>
      </c>
      <c r="N965" s="20" t="str">
        <v>tier - 3</v>
      </c>
      <c r="O965" s="20" t="str">
        <v>tier - 2</v>
      </c>
      <c r="P965" s="20" t="str">
        <v>R1025</v>
      </c>
      <c r="Q965" s="20" t="str">
        <f>VLOOKUP(A965,'Customer Names'!$A$1:E3299,5,FALSE)</f>
        <v>Laura D</v>
      </c>
    </row>
    <row r="966" spans="1:17" x14ac:dyDescent="0.35">
      <c r="A966" s="20" t="s">
        <v>1405</v>
      </c>
      <c r="B966" s="20" cm="1">
        <f t="array" ref="B966:I966">VLOOKUP(A966,'Medical Examinations'!A965:J3300,{2,3,4,5,6,7,8,9},FALSE)</f>
        <v>28.7</v>
      </c>
      <c r="C966" s="20" t="str">
        <v>Overweight</v>
      </c>
      <c r="D966" s="20">
        <v>7.74</v>
      </c>
      <c r="E966" s="20" t="str">
        <v>Diabetes</v>
      </c>
      <c r="F966" s="20" t="str">
        <v>No</v>
      </c>
      <c r="G966" s="20" t="str">
        <v>No</v>
      </c>
      <c r="H966" s="20" t="str">
        <v>No</v>
      </c>
      <c r="I966" s="20">
        <v>0</v>
      </c>
      <c r="J966" s="20" t="s">
        <v>2379</v>
      </c>
      <c r="K966" s="21" cm="1">
        <f t="array" ref="K966:P966">VLOOKUP(A966,'Hospitalisation Details'!$A$1:K3308,{5,6,8,9,10,11},FALSE)</f>
        <v>23916</v>
      </c>
      <c r="L966" s="21" t="str">
        <v>57Years</v>
      </c>
      <c r="M966" s="22">
        <v>11455.28</v>
      </c>
      <c r="N966" s="20" t="str">
        <v>tier - 3</v>
      </c>
      <c r="O966" s="20" t="str">
        <v>tier - 2</v>
      </c>
      <c r="P966" s="20" t="str">
        <v>R1011</v>
      </c>
      <c r="Q966" s="20" t="str">
        <f>VLOOKUP(A966,'Customer Names'!$A$1:E3300,5,FALSE)</f>
        <v xml:space="preserve">Megan E </v>
      </c>
    </row>
    <row r="967" spans="1:17" x14ac:dyDescent="0.35">
      <c r="A967" s="20" t="s">
        <v>1404</v>
      </c>
      <c r="B967" s="20" cm="1">
        <f t="array" ref="B967:I967">VLOOKUP(A967,'Medical Examinations'!A966:J3301,{2,3,4,5,6,7,8,9},FALSE)</f>
        <v>25.65</v>
      </c>
      <c r="C967" s="20" t="str">
        <v>Overweight</v>
      </c>
      <c r="D967" s="20">
        <v>4.05</v>
      </c>
      <c r="E967" s="20" t="str">
        <v>Normal</v>
      </c>
      <c r="F967" s="20" t="str">
        <v>Yes</v>
      </c>
      <c r="G967" s="20" t="str">
        <v>No</v>
      </c>
      <c r="H967" s="20" t="str">
        <v>No</v>
      </c>
      <c r="I967" s="20">
        <v>2</v>
      </c>
      <c r="J967" s="20" t="s">
        <v>2379</v>
      </c>
      <c r="K967" s="21" cm="1">
        <f t="array" ref="K967:P967">VLOOKUP(A967,'Hospitalisation Details'!$A$1:K3309,{5,6,8,9,10,11},FALSE)</f>
        <v>24272</v>
      </c>
      <c r="L967" s="21" t="str">
        <v>56Years</v>
      </c>
      <c r="M967" s="22">
        <v>11454.02</v>
      </c>
      <c r="N967" s="20" t="str">
        <v>tier - 3</v>
      </c>
      <c r="O967" s="20" t="str">
        <v>tier - 1</v>
      </c>
      <c r="P967" s="20" t="str">
        <v>R1012</v>
      </c>
      <c r="Q967" s="20" t="str">
        <f>VLOOKUP(A967,'Customer Names'!$A$1:E3301,5,FALSE)</f>
        <v xml:space="preserve">Shannon J </v>
      </c>
    </row>
    <row r="968" spans="1:17" x14ac:dyDescent="0.35">
      <c r="A968" s="20" t="s">
        <v>1403</v>
      </c>
      <c r="B968" s="20" cm="1">
        <f t="array" ref="B968:I968">VLOOKUP(A968,'Medical Examinations'!A967:J3302,{2,3,4,5,6,7,8,9},FALSE)</f>
        <v>36.384999999999998</v>
      </c>
      <c r="C968" s="20" t="str">
        <v>Obesity</v>
      </c>
      <c r="D968" s="20">
        <v>11.49</v>
      </c>
      <c r="E968" s="20" t="str">
        <v>Diabetes</v>
      </c>
      <c r="F968" s="20" t="str">
        <v>No</v>
      </c>
      <c r="G968" s="20" t="str">
        <v>No</v>
      </c>
      <c r="H968" s="20" t="str">
        <v>No</v>
      </c>
      <c r="I968" s="20">
        <v>0</v>
      </c>
      <c r="J968" s="20" t="s">
        <v>2379</v>
      </c>
      <c r="K968" s="21" cm="1">
        <f t="array" ref="K968:P968">VLOOKUP(A968,'Hospitalisation Details'!$A$1:K3310,{5,6,8,9,10,11},FALSE)</f>
        <v>26188</v>
      </c>
      <c r="L968" s="21" t="str">
        <v>51Years</v>
      </c>
      <c r="M968" s="22">
        <v>11436.74</v>
      </c>
      <c r="N968" s="20" t="str">
        <v>tier - 3</v>
      </c>
      <c r="O968" s="20" t="str">
        <v>tier - 3</v>
      </c>
      <c r="P968" s="20" t="str">
        <v>R1012</v>
      </c>
      <c r="Q968" s="20" t="str">
        <f>VLOOKUP(A968,'Customer Names'!$A$1:E3302,5,FALSE)</f>
        <v>Rachelle M</v>
      </c>
    </row>
    <row r="969" spans="1:17" x14ac:dyDescent="0.35">
      <c r="A969" s="20" t="s">
        <v>1402</v>
      </c>
      <c r="B969" s="20" cm="1">
        <f t="array" ref="B969:I969">VLOOKUP(A969,'Medical Examinations'!A968:J3303,{2,3,4,5,6,7,8,9},FALSE)</f>
        <v>34.69</v>
      </c>
      <c r="C969" s="20" t="str">
        <v>Obesity</v>
      </c>
      <c r="D969" s="20">
        <v>5.65</v>
      </c>
      <c r="E969" s="20" t="str">
        <v>Normal</v>
      </c>
      <c r="F969" s="20" t="str">
        <v>No</v>
      </c>
      <c r="G969" s="20" t="str">
        <v>No</v>
      </c>
      <c r="H969" s="20" t="str">
        <v>No</v>
      </c>
      <c r="I969" s="20">
        <v>0</v>
      </c>
      <c r="J969" s="20" t="s">
        <v>2379</v>
      </c>
      <c r="K969" s="21" cm="1">
        <f t="array" ref="K969:P969">VLOOKUP(A969,'Hospitalisation Details'!$A$1:K3311,{5,6,8,9,10,11},FALSE)</f>
        <v>29419</v>
      </c>
      <c r="L969" s="21" t="str">
        <v>42Years</v>
      </c>
      <c r="M969" s="22">
        <v>11435.74</v>
      </c>
      <c r="N969" s="20" t="str">
        <v>tier - 3</v>
      </c>
      <c r="O969" s="20" t="str">
        <v>tier - 3</v>
      </c>
      <c r="P969" s="20" t="str">
        <v>R1021</v>
      </c>
      <c r="Q969" s="20" t="str">
        <f>VLOOKUP(A969,'Customer Names'!$A$1:E3303,5,FALSE)</f>
        <v>Casey</v>
      </c>
    </row>
    <row r="970" spans="1:17" x14ac:dyDescent="0.35">
      <c r="A970" s="20" t="s">
        <v>1401</v>
      </c>
      <c r="B970" s="20" cm="1">
        <f t="array" ref="B970:I970">VLOOKUP(A970,'Medical Examinations'!A969:J3304,{2,3,4,5,6,7,8,9},FALSE)</f>
        <v>37.68</v>
      </c>
      <c r="C970" s="20" t="str">
        <v>Obesity</v>
      </c>
      <c r="D970" s="20">
        <v>4.29</v>
      </c>
      <c r="E970" s="20" t="str">
        <v>Normal</v>
      </c>
      <c r="F970" s="20" t="str">
        <v>Yes</v>
      </c>
      <c r="G970" s="20" t="str">
        <v>No</v>
      </c>
      <c r="H970" s="20" t="str">
        <v>No</v>
      </c>
      <c r="I970" s="20">
        <v>0</v>
      </c>
      <c r="J970" s="20" t="s">
        <v>2379</v>
      </c>
      <c r="K970" s="21" cm="1">
        <f t="array" ref="K970:P970">VLOOKUP(A970,'Hospitalisation Details'!$A$1:K3312,{5,6,8,9,10,11},FALSE)</f>
        <v>31207</v>
      </c>
      <c r="L970" s="21" t="str">
        <v>37Years</v>
      </c>
      <c r="M970" s="22">
        <v>11419.49</v>
      </c>
      <c r="N970" s="20" t="str">
        <v>tier - 3</v>
      </c>
      <c r="O970" s="20" t="str">
        <v>tier - 1</v>
      </c>
      <c r="P970" s="20" t="str">
        <v>R1012</v>
      </c>
      <c r="Q970" s="20" t="str">
        <f>VLOOKUP(A970,'Customer Names'!$A$1:E3304,5,FALSE)</f>
        <v>Jessica L</v>
      </c>
    </row>
    <row r="971" spans="1:17" x14ac:dyDescent="0.35">
      <c r="A971" s="20" t="s">
        <v>1400</v>
      </c>
      <c r="B971" s="20" cm="1">
        <f t="array" ref="B971:I971">VLOOKUP(A971,'Medical Examinations'!A970:J3305,{2,3,4,5,6,7,8,9},FALSE)</f>
        <v>35.49</v>
      </c>
      <c r="C971" s="20" t="str">
        <v>Obesity</v>
      </c>
      <c r="D971" s="20">
        <v>4.74</v>
      </c>
      <c r="E971" s="20" t="str">
        <v>Normal</v>
      </c>
      <c r="F971" s="20" t="str">
        <v>Yes</v>
      </c>
      <c r="G971" s="20" t="str">
        <v>No</v>
      </c>
      <c r="H971" s="20" t="str">
        <v>Yes</v>
      </c>
      <c r="I971" s="20">
        <v>1</v>
      </c>
      <c r="J971" s="20" t="s">
        <v>2379</v>
      </c>
      <c r="K971" s="21" cm="1">
        <f t="array" ref="K971:P971">VLOOKUP(A971,'Hospitalisation Details'!$A$1:K3313,{5,6,8,9,10,11},FALSE)</f>
        <v>30612</v>
      </c>
      <c r="L971" s="21" t="str">
        <v>39Years</v>
      </c>
      <c r="M971" s="22">
        <v>11412.02</v>
      </c>
      <c r="N971" s="20" t="str">
        <v>tier - 3</v>
      </c>
      <c r="O971" s="20" t="str">
        <v>tier - 1</v>
      </c>
      <c r="P971" s="20" t="str">
        <v>R1021</v>
      </c>
      <c r="Q971" s="20" t="str">
        <f>VLOOKUP(A971,'Customer Names'!$A$1:E3305,5,FALSE)</f>
        <v>Brandon F</v>
      </c>
    </row>
    <row r="972" spans="1:17" x14ac:dyDescent="0.35">
      <c r="A972" s="20" t="s">
        <v>1399</v>
      </c>
      <c r="B972" s="20" cm="1">
        <f t="array" ref="B972:I972">VLOOKUP(A972,'Medical Examinations'!A971:J3306,{2,3,4,5,6,7,8,9},FALSE)</f>
        <v>44.7</v>
      </c>
      <c r="C972" s="20" t="str">
        <v>Obesity</v>
      </c>
      <c r="D972" s="20">
        <v>7.6</v>
      </c>
      <c r="E972" s="20" t="str">
        <v>Diabetes</v>
      </c>
      <c r="F972" s="20" t="str">
        <v>Yes</v>
      </c>
      <c r="G972" s="20" t="str">
        <v>No</v>
      </c>
      <c r="H972" s="20" t="str">
        <v>No</v>
      </c>
      <c r="I972" s="20">
        <v>2</v>
      </c>
      <c r="J972" s="20" t="s">
        <v>2379</v>
      </c>
      <c r="K972" s="21" cm="1">
        <f t="array" ref="K972:P972">VLOOKUP(A972,'Hospitalisation Details'!$A$1:K3314,{5,6,8,9,10,11},FALSE)</f>
        <v>25848</v>
      </c>
      <c r="L972" s="21" t="str">
        <v>52Years</v>
      </c>
      <c r="M972" s="22">
        <v>11411.69</v>
      </c>
      <c r="N972" s="20" t="str">
        <v>tier - 3</v>
      </c>
      <c r="O972" s="20" t="str">
        <v>tier - 2</v>
      </c>
      <c r="P972" s="20" t="str">
        <v>R1011</v>
      </c>
      <c r="Q972" s="20" t="str">
        <f>VLOOKUP(A972,'Customer Names'!$A$1:E3306,5,FALSE)</f>
        <v>Melissa</v>
      </c>
    </row>
    <row r="973" spans="1:17" x14ac:dyDescent="0.35">
      <c r="A973" s="20" t="s">
        <v>1398</v>
      </c>
      <c r="B973" s="20" cm="1">
        <f t="array" ref="B973:I973">VLOOKUP(A973,'Medical Examinations'!A972:J3307,{2,3,4,5,6,7,8,9},FALSE)</f>
        <v>38.380000000000003</v>
      </c>
      <c r="C973" s="20" t="str">
        <v>Obesity</v>
      </c>
      <c r="D973" s="20">
        <v>8.5</v>
      </c>
      <c r="E973" s="20" t="str">
        <v>Diabetes</v>
      </c>
      <c r="F973" s="20" t="str">
        <v>Yes</v>
      </c>
      <c r="G973" s="20" t="str">
        <v>No</v>
      </c>
      <c r="H973" s="20" t="str">
        <v>No</v>
      </c>
      <c r="I973" s="20">
        <v>2</v>
      </c>
      <c r="J973" s="20" t="s">
        <v>2379</v>
      </c>
      <c r="K973" s="21" cm="1">
        <f t="array" ref="K973:P973">VLOOKUP(A973,'Hospitalisation Details'!$A$1:K3315,{5,6,8,9,10,11},FALSE)</f>
        <v>25843</v>
      </c>
      <c r="L973" s="21" t="str">
        <v>52Years</v>
      </c>
      <c r="M973" s="22">
        <v>11396.9</v>
      </c>
      <c r="N973" s="20" t="str">
        <v>tier - 3</v>
      </c>
      <c r="O973" s="20" t="str">
        <v>tier - 3</v>
      </c>
      <c r="P973" s="20" t="str">
        <v>R1024</v>
      </c>
      <c r="Q973" s="20" t="str">
        <f>VLOOKUP(A973,'Customer Names'!$A$1:E3307,5,FALSE)</f>
        <v>Danielle N</v>
      </c>
    </row>
    <row r="974" spans="1:17" x14ac:dyDescent="0.35">
      <c r="A974" s="20" t="s">
        <v>1397</v>
      </c>
      <c r="B974" s="20" cm="1">
        <f t="array" ref="B974:I974">VLOOKUP(A974,'Medical Examinations'!A973:J3308,{2,3,4,5,6,7,8,9},FALSE)</f>
        <v>35.244999999999997</v>
      </c>
      <c r="C974" s="20" t="str">
        <v>Obesity</v>
      </c>
      <c r="D974" s="20">
        <v>11.22</v>
      </c>
      <c r="E974" s="20" t="str">
        <v>Diabetes</v>
      </c>
      <c r="F974" s="20" t="str">
        <v>Yes</v>
      </c>
      <c r="G974" s="20" t="str">
        <v>No</v>
      </c>
      <c r="H974" s="20" t="str">
        <v>No</v>
      </c>
      <c r="I974" s="20">
        <v>0</v>
      </c>
      <c r="J974" s="20" t="s">
        <v>2379</v>
      </c>
      <c r="K974" s="21" cm="1">
        <f t="array" ref="K974:P974">VLOOKUP(A974,'Hospitalisation Details'!$A$1:K3316,{5,6,8,9,10,11},FALSE)</f>
        <v>24825</v>
      </c>
      <c r="L974" s="21" t="str">
        <v>55Years</v>
      </c>
      <c r="M974" s="22">
        <v>11394.07</v>
      </c>
      <c r="N974" s="20" t="str">
        <v>tier - 3</v>
      </c>
      <c r="O974" s="20" t="str">
        <v>tier - 1</v>
      </c>
      <c r="P974" s="20" t="str">
        <v>R1018</v>
      </c>
      <c r="Q974" s="20" t="str">
        <f>VLOOKUP(A974,'Customer Names'!$A$1:E3308,5,FALSE)</f>
        <v>Matthew</v>
      </c>
    </row>
    <row r="975" spans="1:17" x14ac:dyDescent="0.35">
      <c r="A975" s="20" t="s">
        <v>1396</v>
      </c>
      <c r="B975" s="20" cm="1">
        <f t="array" ref="B975:I975">VLOOKUP(A975,'Medical Examinations'!A974:J3309,{2,3,4,5,6,7,8,9},FALSE)</f>
        <v>49.84</v>
      </c>
      <c r="C975" s="20" t="str">
        <v>Obesity</v>
      </c>
      <c r="D975" s="20">
        <v>5.0999999999999996</v>
      </c>
      <c r="E975" s="20" t="str">
        <v>Normal</v>
      </c>
      <c r="F975" s="20" t="str">
        <v>Yes</v>
      </c>
      <c r="G975" s="20" t="str">
        <v>No</v>
      </c>
      <c r="H975" s="20" t="str">
        <v>Yes</v>
      </c>
      <c r="I975" s="20">
        <v>1</v>
      </c>
      <c r="J975" s="20" t="s">
        <v>2379</v>
      </c>
      <c r="K975" s="21" cm="1">
        <f t="array" ref="K975:P975">VLOOKUP(A975,'Hospitalisation Details'!$A$1:K3317,{5,6,8,9,10,11},FALSE)</f>
        <v>35639</v>
      </c>
      <c r="L975" s="21" t="str">
        <v>25Years</v>
      </c>
      <c r="M975" s="22">
        <v>11388.27</v>
      </c>
      <c r="N975" s="20" t="str">
        <v>tier - 3</v>
      </c>
      <c r="O975" s="20" t="str">
        <v>tier - 2</v>
      </c>
      <c r="P975" s="20" t="str">
        <v>R1026</v>
      </c>
      <c r="Q975" s="20" t="str">
        <f>VLOOKUP(A975,'Customer Names'!$A$1:E3309,5,FALSE)</f>
        <v>Bettina</v>
      </c>
    </row>
    <row r="976" spans="1:17" x14ac:dyDescent="0.35">
      <c r="A976" s="20" t="s">
        <v>1395</v>
      </c>
      <c r="B976" s="20" cm="1">
        <f t="array" ref="B976:I976">VLOOKUP(A976,'Medical Examinations'!A975:J3310,{2,3,4,5,6,7,8,9},FALSE)</f>
        <v>49.06</v>
      </c>
      <c r="C976" s="20" t="str">
        <v>Obesity</v>
      </c>
      <c r="D976" s="20">
        <v>5.43</v>
      </c>
      <c r="E976" s="20" t="str">
        <v>Normal</v>
      </c>
      <c r="F976" s="20" t="str">
        <v>Yes</v>
      </c>
      <c r="G976" s="20" t="str">
        <v>No</v>
      </c>
      <c r="H976" s="20" t="str">
        <v>No</v>
      </c>
      <c r="I976" s="20">
        <v>1</v>
      </c>
      <c r="J976" s="20" t="s">
        <v>2379</v>
      </c>
      <c r="K976" s="21" cm="1">
        <f t="array" ref="K976:P976">VLOOKUP(A976,'Hospitalisation Details'!$A$1:K3318,{5,6,8,9,10,11},FALSE)</f>
        <v>23541</v>
      </c>
      <c r="L976" s="21" t="str">
        <v>58Years</v>
      </c>
      <c r="M976" s="22">
        <v>11381.33</v>
      </c>
      <c r="N976" s="20" t="str">
        <v>tier - 3</v>
      </c>
      <c r="O976" s="20" t="str">
        <v>tier - 2</v>
      </c>
      <c r="P976" s="20" t="str">
        <v>R1013</v>
      </c>
      <c r="Q976" s="20" t="str">
        <f>VLOOKUP(A976,'Customer Names'!$A$1:E3310,5,FALSE)</f>
        <v>Alexander</v>
      </c>
    </row>
    <row r="977" spans="1:17" x14ac:dyDescent="0.35">
      <c r="A977" s="20" t="s">
        <v>1394</v>
      </c>
      <c r="B977" s="20" cm="1">
        <f t="array" ref="B977:I977">VLOOKUP(A977,'Medical Examinations'!A976:J3311,{2,3,4,5,6,7,8,9},FALSE)</f>
        <v>30.88</v>
      </c>
      <c r="C977" s="20" t="str">
        <v>Obesity</v>
      </c>
      <c r="D977" s="20">
        <v>5.82</v>
      </c>
      <c r="E977" s="20" t="str">
        <v>Prediabetes</v>
      </c>
      <c r="F977" s="20" t="str">
        <v>No</v>
      </c>
      <c r="G977" s="20" t="str">
        <v>No</v>
      </c>
      <c r="H977" s="20" t="str">
        <v>No</v>
      </c>
      <c r="I977" s="20">
        <v>2</v>
      </c>
      <c r="J977" s="20" t="s">
        <v>2379</v>
      </c>
      <c r="K977" s="21" cm="1">
        <f t="array" ref="K977:P977">VLOOKUP(A977,'Hospitalisation Details'!$A$1:K3319,{5,6,8,9,10,11},FALSE)</f>
        <v>26639</v>
      </c>
      <c r="L977" s="21" t="str">
        <v>50Years</v>
      </c>
      <c r="M977" s="22">
        <v>11378.57</v>
      </c>
      <c r="N977" s="20" t="str">
        <v>tier - 3</v>
      </c>
      <c r="O977" s="20" t="str">
        <v>tier - 2</v>
      </c>
      <c r="P977" s="20" t="str">
        <v>R1025</v>
      </c>
      <c r="Q977" s="20" t="str">
        <f>VLOOKUP(A977,'Customer Names'!$A$1:E3311,5,FALSE)</f>
        <v>Holli</v>
      </c>
    </row>
    <row r="978" spans="1:17" x14ac:dyDescent="0.35">
      <c r="A978" s="20" t="s">
        <v>1393</v>
      </c>
      <c r="B978" s="20" cm="1">
        <f t="array" ref="B978:I978">VLOOKUP(A978,'Medical Examinations'!A977:J3312,{2,3,4,5,6,7,8,9},FALSE)</f>
        <v>33.35</v>
      </c>
      <c r="C978" s="20" t="str">
        <v>Obesity</v>
      </c>
      <c r="D978" s="20">
        <v>6.05</v>
      </c>
      <c r="E978" s="20" t="str">
        <v>Prediabetes</v>
      </c>
      <c r="F978" s="20" t="str">
        <v>No</v>
      </c>
      <c r="G978" s="20" t="str">
        <v>No</v>
      </c>
      <c r="H978" s="20" t="str">
        <v>Yes</v>
      </c>
      <c r="I978" s="20">
        <v>1</v>
      </c>
      <c r="J978" s="20" t="s">
        <v>2379</v>
      </c>
      <c r="K978" s="21" cm="1">
        <f t="array" ref="K978:P978">VLOOKUP(A978,'Hospitalisation Details'!$A$1:K3320,{5,6,8,9,10,11},FALSE)</f>
        <v>29013</v>
      </c>
      <c r="L978" s="21" t="str">
        <v>44Years</v>
      </c>
      <c r="M978" s="22">
        <v>11369.39</v>
      </c>
      <c r="N978" s="20" t="str">
        <v>tier - 3</v>
      </c>
      <c r="O978" s="20" t="str">
        <v>tier - 1</v>
      </c>
      <c r="P978" s="20" t="str">
        <v>R1026</v>
      </c>
      <c r="Q978" s="20" t="str">
        <f>VLOOKUP(A978,'Customer Names'!$A$1:E3312,5,FALSE)</f>
        <v>Heather C</v>
      </c>
    </row>
    <row r="979" spans="1:17" x14ac:dyDescent="0.35">
      <c r="A979" s="20" t="s">
        <v>1392</v>
      </c>
      <c r="B979" s="20" cm="1">
        <f t="array" ref="B979:I979">VLOOKUP(A979,'Medical Examinations'!A978:J3313,{2,3,4,5,6,7,8,9},FALSE)</f>
        <v>38</v>
      </c>
      <c r="C979" s="20" t="str">
        <v>Obesity</v>
      </c>
      <c r="D979" s="20">
        <v>6.38</v>
      </c>
      <c r="E979" s="20" t="str">
        <v>Prediabetes</v>
      </c>
      <c r="F979" s="20" t="str">
        <v>Yes</v>
      </c>
      <c r="G979" s="20" t="str">
        <v>No</v>
      </c>
      <c r="H979" s="20" t="str">
        <v>No</v>
      </c>
      <c r="I979" s="20">
        <v>1</v>
      </c>
      <c r="J979" s="20" t="s">
        <v>2379</v>
      </c>
      <c r="K979" s="21" cm="1">
        <f t="array" ref="K979:P979">VLOOKUP(A979,'Hospitalisation Details'!$A$1:K3321,{5,6,8,9,10,11},FALSE)</f>
        <v>23724</v>
      </c>
      <c r="L979" s="21" t="str">
        <v>58Years</v>
      </c>
      <c r="M979" s="22">
        <v>11365.95</v>
      </c>
      <c r="N979" s="20" t="str">
        <v>tier - 3</v>
      </c>
      <c r="O979" s="20" t="str">
        <v>tier - 2</v>
      </c>
      <c r="P979" s="20" t="str">
        <v>R1011</v>
      </c>
      <c r="Q979" s="20" t="str">
        <f>VLOOKUP(A979,'Customer Names'!$A$1:E3313,5,FALSE)</f>
        <v>Kyle</v>
      </c>
    </row>
    <row r="980" spans="1:17" x14ac:dyDescent="0.35">
      <c r="A980" s="20" t="s">
        <v>1391</v>
      </c>
      <c r="B980" s="20" cm="1">
        <f t="array" ref="B980:I980">VLOOKUP(A980,'Medical Examinations'!A979:J3314,{2,3,4,5,6,7,8,9},FALSE)</f>
        <v>36.08</v>
      </c>
      <c r="C980" s="20" t="str">
        <v>Obesity</v>
      </c>
      <c r="D980" s="20">
        <v>5.73</v>
      </c>
      <c r="E980" s="20" t="str">
        <v>Prediabetes</v>
      </c>
      <c r="F980" s="20" t="str">
        <v>Yes</v>
      </c>
      <c r="G980" s="20" t="str">
        <v>No</v>
      </c>
      <c r="H980" s="20" t="str">
        <v>No</v>
      </c>
      <c r="I980" s="20">
        <v>1</v>
      </c>
      <c r="J980" s="20" t="s">
        <v>2379</v>
      </c>
      <c r="K980" s="21" cm="1">
        <f t="array" ref="K980:P980">VLOOKUP(A980,'Hospitalisation Details'!$A$1:K3322,{5,6,8,9,10,11},FALSE)</f>
        <v>23561</v>
      </c>
      <c r="L980" s="21" t="str">
        <v>58Years</v>
      </c>
      <c r="M980" s="22">
        <v>11363.28</v>
      </c>
      <c r="N980" s="20" t="str">
        <v>tier - 3</v>
      </c>
      <c r="O980" s="20" t="str">
        <v>tier - 1</v>
      </c>
      <c r="P980" s="20" t="str">
        <v>R1013</v>
      </c>
      <c r="Q980" s="20" t="str">
        <f>VLOOKUP(A980,'Customer Names'!$A$1:E3314,5,FALSE)</f>
        <v>Thomas J</v>
      </c>
    </row>
    <row r="981" spans="1:17" x14ac:dyDescent="0.35">
      <c r="A981" s="20" t="s">
        <v>1390</v>
      </c>
      <c r="B981" s="20" cm="1">
        <f t="array" ref="B981:I981">VLOOKUP(A981,'Medical Examinations'!A980:J3315,{2,3,4,5,6,7,8,9},FALSE)</f>
        <v>35.700000000000003</v>
      </c>
      <c r="C981" s="20" t="str">
        <v>Obesity</v>
      </c>
      <c r="D981" s="20">
        <v>5.47</v>
      </c>
      <c r="E981" s="20" t="str">
        <v>Normal</v>
      </c>
      <c r="F981" s="20" t="str">
        <v>Yes</v>
      </c>
      <c r="G981" s="20" t="str">
        <v>No</v>
      </c>
      <c r="H981" s="20" t="str">
        <v>No</v>
      </c>
      <c r="I981" s="20">
        <v>1</v>
      </c>
      <c r="J981" s="20" t="s">
        <v>2379</v>
      </c>
      <c r="K981" s="21" cm="1">
        <f t="array" ref="K981:P981">VLOOKUP(A981,'Hospitalisation Details'!$A$1:K3323,{5,6,8,9,10,11},FALSE)</f>
        <v>23562</v>
      </c>
      <c r="L981" s="21" t="str">
        <v>58Years</v>
      </c>
      <c r="M981" s="22">
        <v>11362.76</v>
      </c>
      <c r="N981" s="20" t="str">
        <v>tier - 3</v>
      </c>
      <c r="O981" s="20" t="str">
        <v>tier - 1</v>
      </c>
      <c r="P981" s="20" t="str">
        <v>R1011</v>
      </c>
      <c r="Q981" s="20" t="str">
        <f>VLOOKUP(A981,'Customer Names'!$A$1:E3315,5,FALSE)</f>
        <v>Chris</v>
      </c>
    </row>
    <row r="982" spans="1:17" x14ac:dyDescent="0.35">
      <c r="A982" s="20" t="s">
        <v>1389</v>
      </c>
      <c r="B982" s="20" cm="1">
        <f t="array" ref="B982:I982">VLOOKUP(A982,'Medical Examinations'!A981:J3316,{2,3,4,5,6,7,8,9},FALSE)</f>
        <v>34.01</v>
      </c>
      <c r="C982" s="20" t="str">
        <v>Obesity</v>
      </c>
      <c r="D982" s="20">
        <v>11.3</v>
      </c>
      <c r="E982" s="20" t="str">
        <v>Diabetes</v>
      </c>
      <c r="F982" s="20" t="str">
        <v>No</v>
      </c>
      <c r="G982" s="20" t="str">
        <v>No</v>
      </c>
      <c r="H982" s="20" t="str">
        <v>No</v>
      </c>
      <c r="I982" s="20">
        <v>0</v>
      </c>
      <c r="J982" s="20" t="s">
        <v>2379</v>
      </c>
      <c r="K982" s="21" cm="1">
        <f t="array" ref="K982:P982">VLOOKUP(A982,'Hospitalisation Details'!$A$1:K3324,{5,6,8,9,10,11},FALSE)</f>
        <v>24011</v>
      </c>
      <c r="L982" s="21" t="str">
        <v>57Years</v>
      </c>
      <c r="M982" s="22">
        <v>11356.66</v>
      </c>
      <c r="N982" s="20" t="str">
        <v>tier - 3</v>
      </c>
      <c r="O982" s="20" t="str">
        <v>tier - 3</v>
      </c>
      <c r="P982" s="20" t="str">
        <v>R1012</v>
      </c>
      <c r="Q982" s="20" t="str">
        <f>VLOOKUP(A982,'Customer Names'!$A$1:E3316,5,FALSE)</f>
        <v>Graham</v>
      </c>
    </row>
    <row r="983" spans="1:17" x14ac:dyDescent="0.35">
      <c r="A983" s="20" t="s">
        <v>1388</v>
      </c>
      <c r="B983" s="20" cm="1">
        <f t="array" ref="B983:I983">VLOOKUP(A983,'Medical Examinations'!A982:J3317,{2,3,4,5,6,7,8,9},FALSE)</f>
        <v>31.54</v>
      </c>
      <c r="C983" s="20" t="str">
        <v>Obesity</v>
      </c>
      <c r="D983" s="20">
        <v>6.72</v>
      </c>
      <c r="E983" s="20" t="str">
        <v>Diabetes</v>
      </c>
      <c r="F983" s="20" t="str">
        <v>No</v>
      </c>
      <c r="G983" s="20" t="str">
        <v>No</v>
      </c>
      <c r="H983" s="20" t="str">
        <v>No</v>
      </c>
      <c r="I983" s="20">
        <v>0</v>
      </c>
      <c r="J983" s="20" t="s">
        <v>2379</v>
      </c>
      <c r="K983" s="21" cm="1">
        <f t="array" ref="K983:P983">VLOOKUP(A983,'Hospitalisation Details'!$A$1:K3325,{5,6,8,9,10,11},FALSE)</f>
        <v>24075</v>
      </c>
      <c r="L983" s="21" t="str">
        <v>57Years</v>
      </c>
      <c r="M983" s="22">
        <v>11353.23</v>
      </c>
      <c r="N983" s="20" t="str">
        <v>tier - 3</v>
      </c>
      <c r="O983" s="20" t="str">
        <v>tier - 1</v>
      </c>
      <c r="P983" s="20" t="str">
        <v>R1012</v>
      </c>
      <c r="Q983" s="20" t="str">
        <f>VLOOKUP(A983,'Customer Names'!$A$1:E3317,5,FALSE)</f>
        <v>Garrett</v>
      </c>
    </row>
    <row r="984" spans="1:17" x14ac:dyDescent="0.35">
      <c r="A984" s="20" t="s">
        <v>1387</v>
      </c>
      <c r="B984" s="20" cm="1">
        <f t="array" ref="B984:I984">VLOOKUP(A984,'Medical Examinations'!A983:J3318,{2,3,4,5,6,7,8,9},FALSE)</f>
        <v>23.3</v>
      </c>
      <c r="C984" s="20" t="str">
        <v>Normal Weight</v>
      </c>
      <c r="D984" s="20">
        <v>5.36</v>
      </c>
      <c r="E984" s="20" t="str">
        <v>Normal</v>
      </c>
      <c r="F984" s="20" t="str">
        <v>Yes</v>
      </c>
      <c r="G984" s="20" t="str">
        <v>No</v>
      </c>
      <c r="H984" s="20" t="str">
        <v>No</v>
      </c>
      <c r="I984" s="20">
        <v>1</v>
      </c>
      <c r="J984" s="20" t="s">
        <v>2379</v>
      </c>
      <c r="K984" s="21" cm="1">
        <f t="array" ref="K984:P984">VLOOKUP(A984,'Hospitalisation Details'!$A$1:K3326,{5,6,8,9,10,11},FALSE)</f>
        <v>23570</v>
      </c>
      <c r="L984" s="21" t="str">
        <v>58Years</v>
      </c>
      <c r="M984" s="22">
        <v>11345.52</v>
      </c>
      <c r="N984" s="20" t="str">
        <v>tier - 3</v>
      </c>
      <c r="O984" s="20" t="str">
        <v>tier - 3</v>
      </c>
      <c r="P984" s="20" t="str">
        <v>R1011</v>
      </c>
      <c r="Q984" s="20" t="str">
        <f>VLOOKUP(A984,'Customer Names'!$A$1:E3318,5,FALSE)</f>
        <v>Andrew</v>
      </c>
    </row>
    <row r="985" spans="1:17" x14ac:dyDescent="0.35">
      <c r="A985" s="20" t="s">
        <v>1386</v>
      </c>
      <c r="B985" s="20" cm="1">
        <f t="array" ref="B985:I985">VLOOKUP(A985,'Medical Examinations'!A984:J3319,{2,3,4,5,6,7,8,9},FALSE)</f>
        <v>27.75</v>
      </c>
      <c r="C985" s="20" t="str">
        <v>Overweight</v>
      </c>
      <c r="D985" s="20">
        <v>9.8800000000000008</v>
      </c>
      <c r="E985" s="20" t="str">
        <v>Diabetes</v>
      </c>
      <c r="F985" s="20" t="str">
        <v>No</v>
      </c>
      <c r="G985" s="20" t="str">
        <v>No</v>
      </c>
      <c r="H985" s="20" t="str">
        <v>No</v>
      </c>
      <c r="I985" s="20">
        <v>0</v>
      </c>
      <c r="J985" s="20" t="s">
        <v>2379</v>
      </c>
      <c r="K985" s="21" cm="1">
        <f t="array" ref="K985:P985">VLOOKUP(A985,'Hospitalisation Details'!$A$1:K3327,{5,6,8,9,10,11},FALSE)</f>
        <v>25144</v>
      </c>
      <c r="L985" s="21" t="str">
        <v>54Years</v>
      </c>
      <c r="M985" s="22">
        <v>11344.32</v>
      </c>
      <c r="N985" s="20" t="str">
        <v>tier - 3</v>
      </c>
      <c r="O985" s="20" t="str">
        <v>tier - 2</v>
      </c>
      <c r="P985" s="20" t="str">
        <v>R1025</v>
      </c>
      <c r="Q985" s="20" t="str">
        <f>VLOOKUP(A985,'Customer Names'!$A$1:E3319,5,FALSE)</f>
        <v>Annabelle M</v>
      </c>
    </row>
    <row r="986" spans="1:17" x14ac:dyDescent="0.35">
      <c r="A986" s="20" t="s">
        <v>1385</v>
      </c>
      <c r="B986" s="20" cm="1">
        <f t="array" ref="B986:I986">VLOOKUP(A986,'Medical Examinations'!A985:J3320,{2,3,4,5,6,7,8,9},FALSE)</f>
        <v>42.46</v>
      </c>
      <c r="C986" s="20" t="str">
        <v>Obesity</v>
      </c>
      <c r="D986" s="20">
        <v>4.1100000000000003</v>
      </c>
      <c r="E986" s="20" t="str">
        <v>Normal</v>
      </c>
      <c r="F986" s="20" t="str">
        <v>No</v>
      </c>
      <c r="G986" s="20" t="str">
        <v>No</v>
      </c>
      <c r="H986" s="20" t="str">
        <v>No</v>
      </c>
      <c r="I986" s="20">
        <v>0</v>
      </c>
      <c r="J986" s="20" t="s">
        <v>2379</v>
      </c>
      <c r="K986" s="21" cm="1">
        <f t="array" ref="K986:P986">VLOOKUP(A986,'Hospitalisation Details'!$A$1:K3328,{5,6,8,9,10,11},FALSE)</f>
        <v>32739</v>
      </c>
      <c r="L986" s="21" t="str">
        <v>33Years</v>
      </c>
      <c r="M986" s="22">
        <v>11326.71</v>
      </c>
      <c r="N986" s="20" t="str">
        <v>tier - 3</v>
      </c>
      <c r="O986" s="20" t="str">
        <v>tier - 3</v>
      </c>
      <c r="P986" s="20" t="str">
        <v>R1013</v>
      </c>
      <c r="Q986" s="20" t="str">
        <f>VLOOKUP(A986,'Customer Names'!$A$1:E3320,5,FALSE)</f>
        <v xml:space="preserve">Daniel T </v>
      </c>
    </row>
    <row r="987" spans="1:17" x14ac:dyDescent="0.35">
      <c r="A987" s="20" t="s">
        <v>1384</v>
      </c>
      <c r="B987" s="20" cm="1">
        <f t="array" ref="B987:I987">VLOOKUP(A987,'Medical Examinations'!A986:J3321,{2,3,4,5,6,7,8,9},FALSE)</f>
        <v>54.47</v>
      </c>
      <c r="C987" s="20" t="str">
        <v>Obesity</v>
      </c>
      <c r="D987" s="20">
        <v>7.48</v>
      </c>
      <c r="E987" s="20" t="str">
        <v>Diabetes</v>
      </c>
      <c r="F987" s="20" t="str">
        <v>No</v>
      </c>
      <c r="G987" s="20" t="str">
        <v>No</v>
      </c>
      <c r="H987" s="20" t="str">
        <v>No</v>
      </c>
      <c r="I987" s="20">
        <v>0</v>
      </c>
      <c r="J987" s="20" t="s">
        <v>2379</v>
      </c>
      <c r="K987" s="21" cm="1">
        <f t="array" ref="K987:P987">VLOOKUP(A987,'Hospitalisation Details'!$A$1:K3329,{5,6,8,9,10,11},FALSE)</f>
        <v>37519</v>
      </c>
      <c r="L987" s="21" t="str">
        <v>20Years</v>
      </c>
      <c r="M987" s="22">
        <v>11321.49</v>
      </c>
      <c r="N987" s="20" t="str">
        <v>tier - 3</v>
      </c>
      <c r="O987" s="20" t="str">
        <v>tier - 3</v>
      </c>
      <c r="P987" s="20" t="str">
        <v>R1012</v>
      </c>
      <c r="Q987" s="20" t="str">
        <f>VLOOKUP(A987,'Customer Names'!$A$1:E3321,5,FALSE)</f>
        <v>Deanne</v>
      </c>
    </row>
    <row r="988" spans="1:17" x14ac:dyDescent="0.35">
      <c r="A988" s="20" t="s">
        <v>1383</v>
      </c>
      <c r="B988" s="20" cm="1">
        <f t="array" ref="B988:I988">VLOOKUP(A988,'Medical Examinations'!A987:J3322,{2,3,4,5,6,7,8,9},FALSE)</f>
        <v>24.93</v>
      </c>
      <c r="C988" s="20" t="str">
        <v>Overweight</v>
      </c>
      <c r="D988" s="20">
        <v>9.18</v>
      </c>
      <c r="E988" s="20" t="str">
        <v>Diabetes</v>
      </c>
      <c r="F988" s="20" t="str">
        <v>Yes</v>
      </c>
      <c r="G988" s="20" t="str">
        <v>No</v>
      </c>
      <c r="H988" s="20" t="str">
        <v>Yes</v>
      </c>
      <c r="I988" s="20">
        <v>1</v>
      </c>
      <c r="J988" s="20" t="s">
        <v>2379</v>
      </c>
      <c r="K988" s="21" cm="1">
        <f t="array" ref="K988:P988">VLOOKUP(A988,'Hospitalisation Details'!$A$1:K3330,{5,6,8,9,10,11},FALSE)</f>
        <v>23203</v>
      </c>
      <c r="L988" s="21" t="str">
        <v>59Years</v>
      </c>
      <c r="M988" s="22">
        <v>11319.12</v>
      </c>
      <c r="N988" s="20" t="str">
        <v>tier - 3</v>
      </c>
      <c r="O988" s="20" t="str">
        <v>tier - 1</v>
      </c>
      <c r="P988" s="20" t="str">
        <v>R1012</v>
      </c>
      <c r="Q988" s="20" t="str">
        <f>VLOOKUP(A988,'Customer Names'!$A$1:E3322,5,FALSE)</f>
        <v>Carrie</v>
      </c>
    </row>
    <row r="989" spans="1:17" x14ac:dyDescent="0.35">
      <c r="A989" s="20" t="s">
        <v>1382</v>
      </c>
      <c r="B989" s="20" cm="1">
        <f t="array" ref="B989:I989">VLOOKUP(A989,'Medical Examinations'!A988:J3323,{2,3,4,5,6,7,8,9},FALSE)</f>
        <v>48.12</v>
      </c>
      <c r="C989" s="20" t="str">
        <v>Obesity</v>
      </c>
      <c r="D989" s="20">
        <v>4.51</v>
      </c>
      <c r="E989" s="20" t="str">
        <v>Normal</v>
      </c>
      <c r="F989" s="20" t="str">
        <v>Yes</v>
      </c>
      <c r="G989" s="20" t="str">
        <v>No</v>
      </c>
      <c r="H989" s="20" t="str">
        <v>No</v>
      </c>
      <c r="I989" s="20">
        <v>1</v>
      </c>
      <c r="J989" s="20" t="s">
        <v>2379</v>
      </c>
      <c r="K989" s="21" cm="1">
        <f t="array" ref="K989:P989">VLOOKUP(A989,'Hospitalisation Details'!$A$1:K3331,{5,6,8,9,10,11},FALSE)</f>
        <v>35043</v>
      </c>
      <c r="L989" s="21" t="str">
        <v>27Years</v>
      </c>
      <c r="M989" s="22">
        <v>11318.57</v>
      </c>
      <c r="N989" s="20" t="str">
        <v>tier - 3</v>
      </c>
      <c r="O989" s="20" t="str">
        <v>tier - 2</v>
      </c>
      <c r="P989" s="20" t="str">
        <v>R1026</v>
      </c>
      <c r="Q989" s="20" t="str">
        <f>VLOOKUP(A989,'Customer Names'!$A$1:E3323,5,FALSE)</f>
        <v>Suzanne</v>
      </c>
    </row>
    <row r="990" spans="1:17" x14ac:dyDescent="0.35">
      <c r="A990" s="20" t="s">
        <v>1381</v>
      </c>
      <c r="B990" s="20" cm="1">
        <f t="array" ref="B990:I990">VLOOKUP(A990,'Medical Examinations'!A989:J3324,{2,3,4,5,6,7,8,9},FALSE)</f>
        <v>24.91</v>
      </c>
      <c r="C990" s="20" t="str">
        <v>Overweight</v>
      </c>
      <c r="D990" s="20">
        <v>7.33</v>
      </c>
      <c r="E990" s="20" t="str">
        <v>Diabetes</v>
      </c>
      <c r="F990" s="20" t="str">
        <v>Yes</v>
      </c>
      <c r="G990" s="20" t="str">
        <v>No</v>
      </c>
      <c r="H990" s="20" t="str">
        <v>Yes</v>
      </c>
      <c r="I990" s="20">
        <v>1</v>
      </c>
      <c r="J990" s="20" t="s">
        <v>2379</v>
      </c>
      <c r="K990" s="21" cm="1">
        <f t="array" ref="K990:P990">VLOOKUP(A990,'Hospitalisation Details'!$A$1:K3332,{5,6,8,9,10,11},FALSE)</f>
        <v>23337</v>
      </c>
      <c r="L990" s="21" t="str">
        <v>59Years</v>
      </c>
      <c r="M990" s="22">
        <v>11312.33</v>
      </c>
      <c r="N990" s="20" t="str">
        <v>tier - 3</v>
      </c>
      <c r="O990" s="20" t="str">
        <v>tier - 3</v>
      </c>
      <c r="P990" s="20" t="str">
        <v>R1012</v>
      </c>
      <c r="Q990" s="20" t="str">
        <f>VLOOKUP(A990,'Customer Names'!$A$1:E3324,5,FALSE)</f>
        <v xml:space="preserve">Jasmine P </v>
      </c>
    </row>
    <row r="991" spans="1:17" x14ac:dyDescent="0.35">
      <c r="A991" s="20" t="s">
        <v>1380</v>
      </c>
      <c r="B991" s="20" cm="1">
        <f t="array" ref="B991:I991">VLOOKUP(A991,'Medical Examinations'!A990:J3325,{2,3,4,5,6,7,8,9},FALSE)</f>
        <v>27.645</v>
      </c>
      <c r="C991" s="20" t="str">
        <v>Overweight</v>
      </c>
      <c r="D991" s="20">
        <v>10.56</v>
      </c>
      <c r="E991" s="20" t="str">
        <v>Diabetes</v>
      </c>
      <c r="F991" s="20" t="str">
        <v>No</v>
      </c>
      <c r="G991" s="20" t="str">
        <v>No</v>
      </c>
      <c r="H991" s="20" t="str">
        <v>No</v>
      </c>
      <c r="I991" s="20">
        <v>0</v>
      </c>
      <c r="J991" s="20" t="s">
        <v>2379</v>
      </c>
      <c r="K991" s="21" cm="1">
        <f t="array" ref="K991:P991">VLOOKUP(A991,'Hospitalisation Details'!$A$1:K3333,{5,6,8,9,10,11},FALSE)</f>
        <v>25117</v>
      </c>
      <c r="L991" s="21" t="str">
        <v>54Years</v>
      </c>
      <c r="M991" s="22">
        <v>11305.93</v>
      </c>
      <c r="N991" s="20" t="str">
        <v>tier - 3</v>
      </c>
      <c r="O991" s="20" t="str">
        <v>tier - 1</v>
      </c>
      <c r="P991" s="20" t="str">
        <v>R1012</v>
      </c>
      <c r="Q991" s="20" t="str">
        <f>VLOOKUP(A991,'Customer Names'!$A$1:E3325,5,FALSE)</f>
        <v>Jennifer</v>
      </c>
    </row>
    <row r="992" spans="1:17" x14ac:dyDescent="0.35">
      <c r="A992" s="20" t="s">
        <v>1379</v>
      </c>
      <c r="B992" s="20" cm="1">
        <f t="array" ref="B992:I992">VLOOKUP(A992,'Medical Examinations'!A991:J3326,{2,3,4,5,6,7,8,9},FALSE)</f>
        <v>33.700000000000003</v>
      </c>
      <c r="C992" s="20" t="str">
        <v>Obesity</v>
      </c>
      <c r="D992" s="20">
        <v>4.01</v>
      </c>
      <c r="E992" s="20" t="str">
        <v>Normal</v>
      </c>
      <c r="F992" s="20" t="str">
        <v>No</v>
      </c>
      <c r="G992" s="20" t="str">
        <v>No</v>
      </c>
      <c r="H992" s="20" t="str">
        <v>No</v>
      </c>
      <c r="I992" s="20">
        <v>2</v>
      </c>
      <c r="J992" s="20" t="s">
        <v>2379</v>
      </c>
      <c r="K992" s="21" cm="1">
        <f t="array" ref="K992:P992">VLOOKUP(A992,'Hospitalisation Details'!$A$1:K3334,{5,6,8,9,10,11},FALSE)</f>
        <v>26567</v>
      </c>
      <c r="L992" s="21" t="str">
        <v>50Years</v>
      </c>
      <c r="M992" s="22">
        <v>11299.34</v>
      </c>
      <c r="N992" s="20" t="str">
        <v>tier - 3</v>
      </c>
      <c r="O992" s="20" t="str">
        <v>tier - 2</v>
      </c>
      <c r="P992" s="20" t="str">
        <v>R1011</v>
      </c>
      <c r="Q992" s="20" t="str">
        <f>VLOOKUP(A992,'Customer Names'!$A$1:E3326,5,FALSE)</f>
        <v>Tracie</v>
      </c>
    </row>
    <row r="993" spans="1:17" x14ac:dyDescent="0.35">
      <c r="A993" s="20" t="s">
        <v>1378</v>
      </c>
      <c r="B993" s="20" cm="1">
        <f t="array" ref="B993:I993">VLOOKUP(A993,'Medical Examinations'!A992:J3327,{2,3,4,5,6,7,8,9},FALSE)</f>
        <v>38.93</v>
      </c>
      <c r="C993" s="20" t="str">
        <v>Obesity</v>
      </c>
      <c r="D993" s="20">
        <v>5.64</v>
      </c>
      <c r="E993" s="20" t="str">
        <v>Normal</v>
      </c>
      <c r="F993" s="20" t="str">
        <v>Yes</v>
      </c>
      <c r="G993" s="20" t="str">
        <v>No</v>
      </c>
      <c r="H993" s="20" t="str">
        <v>No</v>
      </c>
      <c r="I993" s="20">
        <v>1</v>
      </c>
      <c r="J993" s="20" t="s">
        <v>2379</v>
      </c>
      <c r="K993" s="21" cm="1">
        <f t="array" ref="K993:P993">VLOOKUP(A993,'Hospitalisation Details'!$A$1:K3335,{5,6,8,9,10,11},FALSE)</f>
        <v>32461</v>
      </c>
      <c r="L993" s="21" t="str">
        <v>34Years</v>
      </c>
      <c r="M993" s="22">
        <v>11294.57</v>
      </c>
      <c r="N993" s="20" t="str">
        <v>tier - 3</v>
      </c>
      <c r="O993" s="20" t="str">
        <v>tier - 1</v>
      </c>
      <c r="P993" s="20" t="str">
        <v>R1022</v>
      </c>
      <c r="Q993" s="20" t="str">
        <f>VLOOKUP(A993,'Customer Names'!$A$1:E3327,5,FALSE)</f>
        <v xml:space="preserve">Tristan D </v>
      </c>
    </row>
    <row r="994" spans="1:17" x14ac:dyDescent="0.35">
      <c r="A994" s="20" t="s">
        <v>1377</v>
      </c>
      <c r="B994" s="20" cm="1">
        <f t="array" ref="B994:I994">VLOOKUP(A994,'Medical Examinations'!A993:J3328,{2,3,4,5,6,7,8,9},FALSE)</f>
        <v>32.774999999999999</v>
      </c>
      <c r="C994" s="20" t="str">
        <v>Obesity</v>
      </c>
      <c r="D994" s="20">
        <v>8.02</v>
      </c>
      <c r="E994" s="20" t="str">
        <v>Diabetes</v>
      </c>
      <c r="F994" s="20" t="str">
        <v>Yes</v>
      </c>
      <c r="G994" s="20" t="str">
        <v>No</v>
      </c>
      <c r="H994" s="20" t="str">
        <v>No</v>
      </c>
      <c r="I994" s="20">
        <v>2</v>
      </c>
      <c r="J994" s="20" t="s">
        <v>2379</v>
      </c>
      <c r="K994" s="21" cm="1">
        <f t="array" ref="K994:P994">VLOOKUP(A994,'Hospitalisation Details'!$A$1:K3336,{5,6,8,9,10,11},FALSE)</f>
        <v>25741</v>
      </c>
      <c r="L994" s="21" t="str">
        <v>52Years</v>
      </c>
      <c r="M994" s="22">
        <v>11289.11</v>
      </c>
      <c r="N994" s="20" t="str">
        <v>tier - 3</v>
      </c>
      <c r="O994" s="20" t="str">
        <v>tier - 1</v>
      </c>
      <c r="P994" s="20" t="str">
        <v>R1012</v>
      </c>
      <c r="Q994" s="20" t="str">
        <f>VLOOKUP(A994,'Customer Names'!$A$1:E3328,5,FALSE)</f>
        <v>Peiweng</v>
      </c>
    </row>
    <row r="995" spans="1:17" x14ac:dyDescent="0.35">
      <c r="A995" s="20" t="s">
        <v>1376</v>
      </c>
      <c r="B995" s="20" cm="1">
        <f t="array" ref="B995:I995">VLOOKUP(A995,'Medical Examinations'!A994:J3329,{2,3,4,5,6,7,8,9},FALSE)</f>
        <v>29.83</v>
      </c>
      <c r="C995" s="20" t="str">
        <v>Overweight</v>
      </c>
      <c r="D995" s="20">
        <v>7.2</v>
      </c>
      <c r="E995" s="20" t="str">
        <v>Diabetes</v>
      </c>
      <c r="F995" s="20" t="str">
        <v>Yes</v>
      </c>
      <c r="G995" s="20" t="str">
        <v>No</v>
      </c>
      <c r="H995" s="20" t="str">
        <v>No</v>
      </c>
      <c r="I995" s="20">
        <v>0</v>
      </c>
      <c r="J995" s="20" t="s">
        <v>2379</v>
      </c>
      <c r="K995" s="21" cm="1">
        <f t="array" ref="K995:P995">VLOOKUP(A995,'Hospitalisation Details'!$A$1:K3337,{5,6,8,9,10,11},FALSE)</f>
        <v>24637</v>
      </c>
      <c r="L995" s="21" t="str">
        <v>55Years</v>
      </c>
      <c r="M995" s="22">
        <v>11286.54</v>
      </c>
      <c r="N995" s="20" t="str">
        <v>tier - 3</v>
      </c>
      <c r="O995" s="20" t="str">
        <v>tier - 3</v>
      </c>
      <c r="P995" s="20" t="str">
        <v>R1024</v>
      </c>
      <c r="Q995" s="20" t="str">
        <f>VLOOKUP(A995,'Customer Names'!$A$1:E3329,5,FALSE)</f>
        <v xml:space="preserve">Theresa M </v>
      </c>
    </row>
    <row r="996" spans="1:17" x14ac:dyDescent="0.35">
      <c r="A996" s="20" t="s">
        <v>1375</v>
      </c>
      <c r="B996" s="20" cm="1">
        <f t="array" ref="B996:I996">VLOOKUP(A996,'Medical Examinations'!A995:J3330,{2,3,4,5,6,7,8,9},FALSE)</f>
        <v>28.31</v>
      </c>
      <c r="C996" s="20" t="str">
        <v>Overweight</v>
      </c>
      <c r="D996" s="20">
        <v>4.55</v>
      </c>
      <c r="E996" s="20" t="str">
        <v>Normal</v>
      </c>
      <c r="F996" s="20" t="str">
        <v>No</v>
      </c>
      <c r="G996" s="20" t="str">
        <v>yes</v>
      </c>
      <c r="H996" s="20" t="str">
        <v>No</v>
      </c>
      <c r="I996" s="20">
        <v>1</v>
      </c>
      <c r="J996" s="20" t="s">
        <v>2379</v>
      </c>
      <c r="K996" s="21" cm="1">
        <f t="array" ref="K996:P996">VLOOKUP(A996,'Hospitalisation Details'!$A$1:K3338,{5,6,8,9,10,11},FALSE)</f>
        <v>38264</v>
      </c>
      <c r="L996" s="21" t="str">
        <v>18Years</v>
      </c>
      <c r="M996" s="22">
        <v>11272.33</v>
      </c>
      <c r="N996" s="20" t="str">
        <v>tier - 3</v>
      </c>
      <c r="O996" s="20" t="str">
        <v>tier - 2</v>
      </c>
      <c r="P996" s="20" t="str">
        <v>R1019</v>
      </c>
      <c r="Q996" s="20" t="str">
        <f>VLOOKUP(A996,'Customer Names'!$A$1:E3330,5,FALSE)</f>
        <v>Daniel J</v>
      </c>
    </row>
    <row r="997" spans="1:17" x14ac:dyDescent="0.35">
      <c r="A997" s="20" t="s">
        <v>1374</v>
      </c>
      <c r="B997" s="20" cm="1">
        <f t="array" ref="B997:I997">VLOOKUP(A997,'Medical Examinations'!A996:J3331,{2,3,4,5,6,7,8,9},FALSE)</f>
        <v>29.79</v>
      </c>
      <c r="C997" s="20" t="str">
        <v>Overweight</v>
      </c>
      <c r="D997" s="20">
        <v>9.0299999999999994</v>
      </c>
      <c r="E997" s="20" t="str">
        <v>Diabetes</v>
      </c>
      <c r="F997" s="20" t="str">
        <v>No</v>
      </c>
      <c r="G997" s="20" t="str">
        <v>No</v>
      </c>
      <c r="H997" s="20" t="str">
        <v>No</v>
      </c>
      <c r="I997" s="20">
        <v>0</v>
      </c>
      <c r="J997" s="20" t="s">
        <v>2379</v>
      </c>
      <c r="K997" s="21" cm="1">
        <f t="array" ref="K997:P997">VLOOKUP(A997,'Hospitalisation Details'!$A$1:K3339,{5,6,8,9,10,11},FALSE)</f>
        <v>26293</v>
      </c>
      <c r="L997" s="21" t="str">
        <v>51Years</v>
      </c>
      <c r="M997" s="22">
        <v>11265.71</v>
      </c>
      <c r="N997" s="20" t="str">
        <v>tier - 3</v>
      </c>
      <c r="O997" s="20" t="str">
        <v>tier - 1</v>
      </c>
      <c r="P997" s="20" t="str">
        <v>R1025</v>
      </c>
      <c r="Q997" s="20" t="str">
        <f>VLOOKUP(A997,'Customer Names'!$A$1:E3331,5,FALSE)</f>
        <v xml:space="preserve">Courtney M </v>
      </c>
    </row>
    <row r="998" spans="1:17" x14ac:dyDescent="0.35">
      <c r="A998" s="20" t="s">
        <v>1373</v>
      </c>
      <c r="B998" s="20" cm="1">
        <f t="array" ref="B998:I998">VLOOKUP(A998,'Medical Examinations'!A997:J3332,{2,3,4,5,6,7,8,9},FALSE)</f>
        <v>36.6</v>
      </c>
      <c r="C998" s="20" t="str">
        <v>Obesity</v>
      </c>
      <c r="D998" s="20">
        <v>5.2</v>
      </c>
      <c r="E998" s="20" t="str">
        <v>Normal</v>
      </c>
      <c r="F998" s="20" t="str">
        <v>Yes</v>
      </c>
      <c r="G998" s="20" t="str">
        <v>No</v>
      </c>
      <c r="H998" s="20" t="str">
        <v>Yes</v>
      </c>
      <c r="I998" s="20">
        <v>1</v>
      </c>
      <c r="J998" s="20" t="s">
        <v>2379</v>
      </c>
      <c r="K998" s="21" cm="1">
        <f t="array" ref="K998:P998">VLOOKUP(A998,'Hospitalisation Details'!$A$1:K3340,{5,6,8,9,10,11},FALSE)</f>
        <v>25487</v>
      </c>
      <c r="L998" s="21" t="str">
        <v>53Years</v>
      </c>
      <c r="M998" s="22">
        <v>11264.54</v>
      </c>
      <c r="N998" s="20" t="str">
        <v>tier - 3</v>
      </c>
      <c r="O998" s="20" t="str">
        <v>tier - 2</v>
      </c>
      <c r="P998" s="20" t="str">
        <v>R1011</v>
      </c>
      <c r="Q998" s="20" t="str">
        <f>VLOOKUP(A998,'Customer Names'!$A$1:E3332,5,FALSE)</f>
        <v xml:space="preserve">Jose A </v>
      </c>
    </row>
    <row r="999" spans="1:17" x14ac:dyDescent="0.35">
      <c r="A999" s="20" t="s">
        <v>1372</v>
      </c>
      <c r="B999" s="20" cm="1">
        <f t="array" ref="B999:I999">VLOOKUP(A999,'Medical Examinations'!A998:J3333,{2,3,4,5,6,7,8,9},FALSE)</f>
        <v>35.93</v>
      </c>
      <c r="C999" s="20" t="str">
        <v>Obesity</v>
      </c>
      <c r="D999" s="20">
        <v>8.3000000000000007</v>
      </c>
      <c r="E999" s="20" t="str">
        <v>Diabetes</v>
      </c>
      <c r="F999" s="20" t="str">
        <v>Yes</v>
      </c>
      <c r="G999" s="20" t="str">
        <v>No</v>
      </c>
      <c r="H999" s="20" t="str">
        <v>No</v>
      </c>
      <c r="I999" s="20">
        <v>0</v>
      </c>
      <c r="J999" s="20" t="s">
        <v>2379</v>
      </c>
      <c r="K999" s="21" cm="1">
        <f t="array" ref="K999:P999">VLOOKUP(A999,'Hospitalisation Details'!$A$1:K3341,{5,6,8,9,10,11},FALSE)</f>
        <v>29861</v>
      </c>
      <c r="L999" s="21" t="str">
        <v>41Years</v>
      </c>
      <c r="M999" s="22">
        <v>11255.29</v>
      </c>
      <c r="N999" s="20" t="str">
        <v>tier - 3</v>
      </c>
      <c r="O999" s="20" t="str">
        <v>tier - 1</v>
      </c>
      <c r="P999" s="20" t="str">
        <v>R1026</v>
      </c>
      <c r="Q999" s="20" t="str">
        <f>VLOOKUP(A999,'Customer Names'!$A$1:E3333,5,FALSE)</f>
        <v>Lauren</v>
      </c>
    </row>
    <row r="1000" spans="1:17" x14ac:dyDescent="0.35">
      <c r="A1000" s="20" t="s">
        <v>1371</v>
      </c>
      <c r="B1000" s="20" cm="1">
        <f t="array" ref="B1000:I1000">VLOOKUP(A1000,'Medical Examinations'!A999:J3334,{2,3,4,5,6,7,8,9},FALSE)</f>
        <v>28.6</v>
      </c>
      <c r="C1000" s="20" t="str">
        <v>Overweight</v>
      </c>
      <c r="D1000" s="20">
        <v>5.56</v>
      </c>
      <c r="E1000" s="20" t="str">
        <v>Normal</v>
      </c>
      <c r="F1000" s="20" t="str">
        <v>Yes</v>
      </c>
      <c r="G1000" s="20" t="str">
        <v>No</v>
      </c>
      <c r="H1000" s="20" t="str">
        <v>Yes</v>
      </c>
      <c r="I1000" s="20">
        <v>1</v>
      </c>
      <c r="J1000" s="20" t="s">
        <v>2379</v>
      </c>
      <c r="K1000" s="21" cm="1">
        <f t="array" ref="K1000:P1000">VLOOKUP(A1000,'Hospitalisation Details'!$A$1:K3342,{5,6,8,9,10,11},FALSE)</f>
        <v>25435</v>
      </c>
      <c r="L1000" s="21" t="str">
        <v>53Years</v>
      </c>
      <c r="M1000" s="22">
        <v>11253.42</v>
      </c>
      <c r="N1000" s="20" t="str">
        <v>tier - 3</v>
      </c>
      <c r="O1000" s="20" t="str">
        <v>tier - 1</v>
      </c>
      <c r="P1000" s="20" t="str">
        <v>R1011</v>
      </c>
      <c r="Q1000" s="20" t="str">
        <f>VLOOKUP(A1000,'Customer Names'!$A$1:E3334,5,FALSE)</f>
        <v xml:space="preserve">Jonathon M </v>
      </c>
    </row>
    <row r="1001" spans="1:17" x14ac:dyDescent="0.35">
      <c r="A1001" s="20" t="s">
        <v>1370</v>
      </c>
      <c r="B1001" s="20" cm="1">
        <f t="array" ref="B1001:I1001">VLOOKUP(A1001,'Medical Examinations'!A1000:J3335,{2,3,4,5,6,7,8,9},FALSE)</f>
        <v>39.17</v>
      </c>
      <c r="C1001" s="20" t="str">
        <v>Obesity</v>
      </c>
      <c r="D1001" s="20">
        <v>4.1500000000000004</v>
      </c>
      <c r="E1001" s="20" t="str">
        <v>Normal</v>
      </c>
      <c r="F1001" s="20" t="str">
        <v>No</v>
      </c>
      <c r="G1001" s="20" t="str">
        <v>No</v>
      </c>
      <c r="H1001" s="20" t="str">
        <v>No</v>
      </c>
      <c r="I1001" s="20">
        <v>0</v>
      </c>
      <c r="J1001" s="20" t="s">
        <v>2379</v>
      </c>
      <c r="K1001" s="21" cm="1">
        <f t="array" ref="K1001:P1001">VLOOKUP(A1001,'Hospitalisation Details'!$A$1:K3343,{5,6,8,9,10,11},FALSE)</f>
        <v>32859</v>
      </c>
      <c r="L1001" s="21" t="str">
        <v>33Years</v>
      </c>
      <c r="M1001" s="22">
        <v>11250.43</v>
      </c>
      <c r="N1001" s="20" t="str">
        <v>tier - 3</v>
      </c>
      <c r="O1001" s="20" t="str">
        <v>tier - 2</v>
      </c>
      <c r="P1001" s="20" t="str">
        <v>R1026</v>
      </c>
      <c r="Q1001" s="20" t="str">
        <f>VLOOKUP(A1001,'Customer Names'!$A$1:E3335,5,FALSE)</f>
        <v>Stephanie A</v>
      </c>
    </row>
    <row r="1002" spans="1:17" x14ac:dyDescent="0.35">
      <c r="A1002" s="20" t="s">
        <v>1369</v>
      </c>
      <c r="B1002" s="20" cm="1">
        <f t="array" ref="B1002:I1002">VLOOKUP(A1002,'Medical Examinations'!A1001:J3336,{2,3,4,5,6,7,8,9},FALSE)</f>
        <v>26.41</v>
      </c>
      <c r="C1002" s="20" t="str">
        <v>Overweight</v>
      </c>
      <c r="D1002" s="20">
        <v>5.99</v>
      </c>
      <c r="E1002" s="20" t="str">
        <v>Prediabetes</v>
      </c>
      <c r="F1002" s="20" t="str">
        <v>Yes</v>
      </c>
      <c r="G1002" s="20" t="str">
        <v>No</v>
      </c>
      <c r="H1002" s="20" t="str">
        <v>Yes</v>
      </c>
      <c r="I1002" s="20">
        <v>1</v>
      </c>
      <c r="J1002" s="20" t="s">
        <v>2379</v>
      </c>
      <c r="K1002" s="21" cm="1">
        <f t="array" ref="K1002:P1002">VLOOKUP(A1002,'Hospitalisation Details'!$A$1:K3344,{5,6,8,9,10,11},FALSE)</f>
        <v>25567</v>
      </c>
      <c r="L1002" s="21" t="str">
        <v>53Years</v>
      </c>
      <c r="M1002" s="22">
        <v>11244.38</v>
      </c>
      <c r="N1002" s="20" t="str">
        <v>tier - 3</v>
      </c>
      <c r="O1002" s="20" t="str">
        <v>tier - 1</v>
      </c>
      <c r="P1002" s="20" t="str">
        <v>R1016</v>
      </c>
      <c r="Q1002" s="20" t="str">
        <f>VLOOKUP(A1002,'Customer Names'!$A$1:E3336,5,FALSE)</f>
        <v>Patrick</v>
      </c>
    </row>
    <row r="1003" spans="1:17" x14ac:dyDescent="0.35">
      <c r="A1003" s="20" t="s">
        <v>1368</v>
      </c>
      <c r="B1003" s="20" cm="1">
        <f t="array" ref="B1003:I1003">VLOOKUP(A1003,'Medical Examinations'!A1002:J3337,{2,3,4,5,6,7,8,9},FALSE)</f>
        <v>30.63</v>
      </c>
      <c r="C1003" s="20" t="str">
        <v>Obesity</v>
      </c>
      <c r="D1003" s="20">
        <v>5.8</v>
      </c>
      <c r="E1003" s="20" t="str">
        <v>Prediabetes</v>
      </c>
      <c r="F1003" s="20" t="str">
        <v>Yes</v>
      </c>
      <c r="G1003" s="20" t="str">
        <v>No</v>
      </c>
      <c r="H1003" s="20" t="str">
        <v>No</v>
      </c>
      <c r="I1003" s="20">
        <v>0</v>
      </c>
      <c r="J1003" s="20" t="s">
        <v>2379</v>
      </c>
      <c r="K1003" s="21" cm="1">
        <f t="array" ref="K1003:P1003">VLOOKUP(A1003,'Hospitalisation Details'!$A$1:K3345,{5,6,8,9,10,11},FALSE)</f>
        <v>27939</v>
      </c>
      <c r="L1003" s="21" t="str">
        <v>46Years</v>
      </c>
      <c r="M1003" s="22">
        <v>11217.35</v>
      </c>
      <c r="N1003" s="20" t="str">
        <v>tier - 3</v>
      </c>
      <c r="O1003" s="20" t="str">
        <v>tier - 2</v>
      </c>
      <c r="P1003" s="20" t="str">
        <v>R1025</v>
      </c>
      <c r="Q1003" s="20" t="str">
        <f>VLOOKUP(A1003,'Customer Names'!$A$1:E3337,5,FALSE)</f>
        <v>Krista</v>
      </c>
    </row>
    <row r="1004" spans="1:17" x14ac:dyDescent="0.35">
      <c r="A1004" s="20" t="s">
        <v>1367</v>
      </c>
      <c r="B1004" s="20" cm="1">
        <f t="array" ref="B1004:I1004">VLOOKUP(A1004,'Medical Examinations'!A1003:J3338,{2,3,4,5,6,7,8,9},FALSE)</f>
        <v>31.73</v>
      </c>
      <c r="C1004" s="20" t="str">
        <v>Obesity</v>
      </c>
      <c r="D1004" s="20">
        <v>7.32</v>
      </c>
      <c r="E1004" s="20" t="str">
        <v>Diabetes</v>
      </c>
      <c r="F1004" s="20" t="str">
        <v>Yes</v>
      </c>
      <c r="G1004" s="20" t="str">
        <v>No</v>
      </c>
      <c r="H1004" s="20" t="str">
        <v>No</v>
      </c>
      <c r="I1004" s="20">
        <v>2</v>
      </c>
      <c r="J1004" s="20" t="s">
        <v>2379</v>
      </c>
      <c r="K1004" s="21" cm="1">
        <f t="array" ref="K1004:P1004">VLOOKUP(A1004,'Hospitalisation Details'!$A$1:K3346,{5,6,8,9,10,11},FALSE)</f>
        <v>25733</v>
      </c>
      <c r="L1004" s="21" t="str">
        <v>52Years</v>
      </c>
      <c r="M1004" s="22">
        <v>11187.66</v>
      </c>
      <c r="N1004" s="20" t="str">
        <v>tier - 3</v>
      </c>
      <c r="O1004" s="20" t="str">
        <v>tier - 2</v>
      </c>
      <c r="P1004" s="20" t="str">
        <v>R1012</v>
      </c>
      <c r="Q1004" s="20" t="str">
        <f>VLOOKUP(A1004,'Customer Names'!$A$1:E3338,5,FALSE)</f>
        <v>Jenessa</v>
      </c>
    </row>
    <row r="1005" spans="1:17" x14ac:dyDescent="0.35">
      <c r="A1005" s="20" t="s">
        <v>1366</v>
      </c>
      <c r="B1005" s="20" cm="1">
        <f t="array" ref="B1005:I1005">VLOOKUP(A1005,'Medical Examinations'!A1004:J3339,{2,3,4,5,6,7,8,9},FALSE)</f>
        <v>30.7</v>
      </c>
      <c r="C1005" s="20" t="str">
        <v>Obesity</v>
      </c>
      <c r="D1005" s="20">
        <v>5.16</v>
      </c>
      <c r="E1005" s="20" t="str">
        <v>Normal</v>
      </c>
      <c r="F1005" s="20" t="str">
        <v>No</v>
      </c>
      <c r="G1005" s="20" t="str">
        <v>No</v>
      </c>
      <c r="H1005" s="20" t="str">
        <v>No</v>
      </c>
      <c r="I1005" s="20">
        <v>2</v>
      </c>
      <c r="J1005" s="20" t="s">
        <v>2379</v>
      </c>
      <c r="K1005" s="21" cm="1">
        <f t="array" ref="K1005:P1005">VLOOKUP(A1005,'Hospitalisation Details'!$A$1:K3347,{5,6,8,9,10,11},FALSE)</f>
        <v>26545</v>
      </c>
      <c r="L1005" s="21" t="str">
        <v>50Years</v>
      </c>
      <c r="M1005" s="22">
        <v>11186.2</v>
      </c>
      <c r="N1005" s="20" t="str">
        <v>tier - 3</v>
      </c>
      <c r="O1005" s="20" t="str">
        <v>tier - 2</v>
      </c>
      <c r="P1005" s="20" t="str">
        <v>R1021</v>
      </c>
      <c r="Q1005" s="20" t="str">
        <f>VLOOKUP(A1005,'Customer Names'!$A$1:E3339,5,FALSE)</f>
        <v xml:space="preserve">Ryan M </v>
      </c>
    </row>
    <row r="1006" spans="1:17" x14ac:dyDescent="0.35">
      <c r="A1006" s="20" t="s">
        <v>1365</v>
      </c>
      <c r="B1006" s="20" cm="1">
        <f t="array" ref="B1006:I1006">VLOOKUP(A1006,'Medical Examinations'!A1005:J3340,{2,3,4,5,6,7,8,9},FALSE)</f>
        <v>25.934999999999999</v>
      </c>
      <c r="C1006" s="20" t="str">
        <v>Overweight</v>
      </c>
      <c r="D1006" s="20">
        <v>5.96</v>
      </c>
      <c r="E1006" s="20" t="str">
        <v>Prediabetes</v>
      </c>
      <c r="F1006" s="20" t="str">
        <v>Yes</v>
      </c>
      <c r="G1006" s="20" t="str">
        <v>No</v>
      </c>
      <c r="H1006" s="20" t="str">
        <v>No</v>
      </c>
      <c r="I1006" s="20">
        <v>2</v>
      </c>
      <c r="J1006" s="20" t="s">
        <v>2379</v>
      </c>
      <c r="K1006" s="21" cm="1">
        <f t="array" ref="K1006:P1006">VLOOKUP(A1006,'Hospitalisation Details'!$A$1:K3348,{5,6,8,9,10,11},FALSE)</f>
        <v>24325</v>
      </c>
      <c r="L1006" s="21" t="str">
        <v>56Years</v>
      </c>
      <c r="M1006" s="22">
        <v>11165.42</v>
      </c>
      <c r="N1006" s="20" t="str">
        <v>tier - 3</v>
      </c>
      <c r="O1006" s="20" t="str">
        <v>tier - 1</v>
      </c>
      <c r="P1006" s="20" t="str">
        <v>R1016</v>
      </c>
      <c r="Q1006" s="20" t="str">
        <f>VLOOKUP(A1006,'Customer Names'!$A$1:E3340,5,FALSE)</f>
        <v>Thomas</v>
      </c>
    </row>
    <row r="1007" spans="1:17" x14ac:dyDescent="0.35">
      <c r="A1007" s="20" t="s">
        <v>1364</v>
      </c>
      <c r="B1007" s="20" cm="1">
        <f t="array" ref="B1007:I1007">VLOOKUP(A1007,'Medical Examinations'!A1006:J3341,{2,3,4,5,6,7,8,9},FALSE)</f>
        <v>35.9</v>
      </c>
      <c r="C1007" s="20" t="str">
        <v>Obesity</v>
      </c>
      <c r="D1007" s="20">
        <v>4.8499999999999996</v>
      </c>
      <c r="E1007" s="20" t="str">
        <v>Normal</v>
      </c>
      <c r="F1007" s="20" t="str">
        <v>Yes</v>
      </c>
      <c r="G1007" s="20" t="str">
        <v>No</v>
      </c>
      <c r="H1007" s="20" t="str">
        <v>Yes</v>
      </c>
      <c r="I1007" s="20">
        <v>1</v>
      </c>
      <c r="J1007" s="20" t="s">
        <v>2379</v>
      </c>
      <c r="K1007" s="21" cm="1">
        <f t="array" ref="K1007:P1007">VLOOKUP(A1007,'Hospitalisation Details'!$A$1:K3349,{5,6,8,9,10,11},FALSE)</f>
        <v>25379</v>
      </c>
      <c r="L1007" s="21" t="str">
        <v>53Years</v>
      </c>
      <c r="M1007" s="22">
        <v>11163.57</v>
      </c>
      <c r="N1007" s="20" t="str">
        <v>tier - 3</v>
      </c>
      <c r="O1007" s="20" t="str">
        <v>tier - 2</v>
      </c>
      <c r="P1007" s="20" t="str">
        <v>R1011</v>
      </c>
      <c r="Q1007" s="20" t="str">
        <f>VLOOKUP(A1007,'Customer Names'!$A$1:E3341,5,FALSE)</f>
        <v xml:space="preserve">Amanda N </v>
      </c>
    </row>
    <row r="1008" spans="1:17" x14ac:dyDescent="0.35">
      <c r="A1008" s="20" t="s">
        <v>1363</v>
      </c>
      <c r="B1008" s="20" cm="1">
        <f t="array" ref="B1008:I1008">VLOOKUP(A1008,'Medical Examinations'!A1007:J3342,{2,3,4,5,6,7,8,9},FALSE)</f>
        <v>26.7</v>
      </c>
      <c r="C1008" s="20" t="str">
        <v>Overweight</v>
      </c>
      <c r="D1008" s="20">
        <v>5.09</v>
      </c>
      <c r="E1008" s="20" t="str">
        <v>Normal</v>
      </c>
      <c r="F1008" s="20" t="str">
        <v>Yes</v>
      </c>
      <c r="G1008" s="20" t="str">
        <v>No</v>
      </c>
      <c r="H1008" s="20" t="str">
        <v>Yes</v>
      </c>
      <c r="I1008" s="20">
        <v>1</v>
      </c>
      <c r="J1008" s="20" t="s">
        <v>2379</v>
      </c>
      <c r="K1008" s="21" cm="1">
        <f t="array" ref="K1008:P1008">VLOOKUP(A1008,'Hospitalisation Details'!$A$1:K3350,{5,6,8,9,10,11},FALSE)</f>
        <v>25537</v>
      </c>
      <c r="L1008" s="21" t="str">
        <v>53Years</v>
      </c>
      <c r="M1008" s="22">
        <v>11150.78</v>
      </c>
      <c r="N1008" s="20" t="str">
        <v>tier - 3</v>
      </c>
      <c r="O1008" s="20" t="str">
        <v>tier - 2</v>
      </c>
      <c r="P1008" s="20" t="str">
        <v>R1011</v>
      </c>
      <c r="Q1008" s="20" t="str">
        <f>VLOOKUP(A1008,'Customer Names'!$A$1:E3342,5,FALSE)</f>
        <v xml:space="preserve">Teresa P </v>
      </c>
    </row>
    <row r="1009" spans="1:17" x14ac:dyDescent="0.35">
      <c r="A1009" s="20" t="s">
        <v>1362</v>
      </c>
      <c r="B1009" s="20" cm="1">
        <f t="array" ref="B1009:I1009">VLOOKUP(A1009,'Medical Examinations'!A1008:J3343,{2,3,4,5,6,7,8,9},FALSE)</f>
        <v>33.71</v>
      </c>
      <c r="C1009" s="20" t="str">
        <v>Obesity</v>
      </c>
      <c r="D1009" s="20">
        <v>4.9400000000000004</v>
      </c>
      <c r="E1009" s="20" t="str">
        <v>Normal</v>
      </c>
      <c r="F1009" s="20" t="str">
        <v>No</v>
      </c>
      <c r="G1009" s="20" t="str">
        <v>No</v>
      </c>
      <c r="H1009" s="20" t="str">
        <v>No</v>
      </c>
      <c r="I1009" s="20">
        <v>0</v>
      </c>
      <c r="J1009" s="20" t="s">
        <v>2379</v>
      </c>
      <c r="K1009" s="21" cm="1">
        <f t="array" ref="K1009:P1009">VLOOKUP(A1009,'Hospitalisation Details'!$A$1:K3351,{5,6,8,9,10,11},FALSE)</f>
        <v>29453</v>
      </c>
      <c r="L1009" s="21" t="str">
        <v>42Years</v>
      </c>
      <c r="M1009" s="22">
        <v>11103.33</v>
      </c>
      <c r="N1009" s="20" t="str">
        <v>tier - 3</v>
      </c>
      <c r="O1009" s="20" t="str">
        <v>tier - 1</v>
      </c>
      <c r="P1009" s="20" t="str">
        <v>R1021</v>
      </c>
      <c r="Q1009" s="20" t="str">
        <f>VLOOKUP(A1009,'Customer Names'!$A$1:E3343,5,FALSE)</f>
        <v>Dorian</v>
      </c>
    </row>
    <row r="1010" spans="1:17" x14ac:dyDescent="0.35">
      <c r="A1010" s="20" t="s">
        <v>1361</v>
      </c>
      <c r="B1010" s="20" cm="1">
        <f t="array" ref="B1010:I1010">VLOOKUP(A1010,'Medical Examinations'!A1009:J3344,{2,3,4,5,6,7,8,9},FALSE)</f>
        <v>41.91</v>
      </c>
      <c r="C1010" s="20" t="str">
        <v>Obesity</v>
      </c>
      <c r="D1010" s="20">
        <v>4.92</v>
      </c>
      <c r="E1010" s="20" t="str">
        <v>Normal</v>
      </c>
      <c r="F1010" s="20" t="str">
        <v>Yes</v>
      </c>
      <c r="G1010" s="20" t="str">
        <v>No</v>
      </c>
      <c r="H1010" s="20" t="str">
        <v>No</v>
      </c>
      <c r="I1010" s="20">
        <v>2</v>
      </c>
      <c r="J1010" s="20" t="s">
        <v>2379</v>
      </c>
      <c r="K1010" s="21" cm="1">
        <f t="array" ref="K1010:P1010">VLOOKUP(A1010,'Hospitalisation Details'!$A$1:K3352,{5,6,8,9,10,11},FALSE)</f>
        <v>24293</v>
      </c>
      <c r="L1010" s="21" t="str">
        <v>56Years</v>
      </c>
      <c r="M1010" s="22">
        <v>11093.62</v>
      </c>
      <c r="N1010" s="20" t="str">
        <v>tier - 3</v>
      </c>
      <c r="O1010" s="20" t="str">
        <v>tier - 1</v>
      </c>
      <c r="P1010" s="20" t="str">
        <v>R1013</v>
      </c>
      <c r="Q1010" s="20" t="str">
        <f>VLOOKUP(A1010,'Customer Names'!$A$1:E3344,5,FALSE)</f>
        <v>Amy</v>
      </c>
    </row>
    <row r="1011" spans="1:17" x14ac:dyDescent="0.35">
      <c r="A1011" s="20" t="s">
        <v>1360</v>
      </c>
      <c r="B1011" s="20" cm="1">
        <f t="array" ref="B1011:I1011">VLOOKUP(A1011,'Medical Examinations'!A1010:J3345,{2,3,4,5,6,7,8,9},FALSE)</f>
        <v>39.82</v>
      </c>
      <c r="C1011" s="20" t="str">
        <v>Obesity</v>
      </c>
      <c r="D1011" s="20">
        <v>6.05</v>
      </c>
      <c r="E1011" s="20" t="str">
        <v>Prediabetes</v>
      </c>
      <c r="F1011" s="20" t="str">
        <v>Yes</v>
      </c>
      <c r="G1011" s="20" t="str">
        <v>No</v>
      </c>
      <c r="H1011" s="20" t="str">
        <v>No</v>
      </c>
      <c r="I1011" s="20">
        <v>2</v>
      </c>
      <c r="J1011" s="20" t="s">
        <v>2379</v>
      </c>
      <c r="K1011" s="21" cm="1">
        <f t="array" ref="K1011:P1011">VLOOKUP(A1011,'Hospitalisation Details'!$A$1:K3353,{5,6,8,9,10,11},FALSE)</f>
        <v>24359</v>
      </c>
      <c r="L1011" s="21" t="str">
        <v>56Years</v>
      </c>
      <c r="M1011" s="22">
        <v>11090.72</v>
      </c>
      <c r="N1011" s="20" t="str">
        <v>tier - 3</v>
      </c>
      <c r="O1011" s="20" t="str">
        <v>tier - 1</v>
      </c>
      <c r="P1011" s="20" t="str">
        <v>R1013</v>
      </c>
      <c r="Q1011" s="20" t="str">
        <f>VLOOKUP(A1011,'Customer Names'!$A$1:E3345,5,FALSE)</f>
        <v>Aberu</v>
      </c>
    </row>
    <row r="1012" spans="1:17" x14ac:dyDescent="0.35">
      <c r="A1012" s="20" t="s">
        <v>1359</v>
      </c>
      <c r="B1012" s="20" cm="1">
        <f t="array" ref="B1012:I1012">VLOOKUP(A1012,'Medical Examinations'!A1011:J3346,{2,3,4,5,6,7,8,9},FALSE)</f>
        <v>28.12</v>
      </c>
      <c r="C1012" s="20" t="str">
        <v>Overweight</v>
      </c>
      <c r="D1012" s="20">
        <v>4.67</v>
      </c>
      <c r="E1012" s="20" t="str">
        <v>Normal</v>
      </c>
      <c r="F1012" s="20" t="str">
        <v>No</v>
      </c>
      <c r="G1012" s="20" t="str">
        <v>No</v>
      </c>
      <c r="H1012" s="20" t="str">
        <v>No</v>
      </c>
      <c r="I1012" s="20">
        <v>2</v>
      </c>
      <c r="J1012" s="20" t="s">
        <v>2379</v>
      </c>
      <c r="K1012" s="21" cm="1">
        <f t="array" ref="K1012:P1012">VLOOKUP(A1012,'Hospitalisation Details'!$A$1:K3354,{5,6,8,9,10,11},FALSE)</f>
        <v>26579</v>
      </c>
      <c r="L1012" s="21" t="str">
        <v>50Years</v>
      </c>
      <c r="M1012" s="22">
        <v>11085.59</v>
      </c>
      <c r="N1012" s="20" t="str">
        <v>tier - 3</v>
      </c>
      <c r="O1012" s="20" t="str">
        <v>tier - 2</v>
      </c>
      <c r="P1012" s="20" t="str">
        <v>R1012</v>
      </c>
      <c r="Q1012" s="20" t="str">
        <f>VLOOKUP(A1012,'Customer Names'!$A$1:E3346,5,FALSE)</f>
        <v>Ashley</v>
      </c>
    </row>
    <row r="1013" spans="1:17" x14ac:dyDescent="0.35">
      <c r="A1013" s="20" t="s">
        <v>1358</v>
      </c>
      <c r="B1013" s="20" cm="1">
        <f t="array" ref="B1013:I1013">VLOOKUP(A1013,'Medical Examinations'!A1012:J3347,{2,3,4,5,6,7,8,9},FALSE)</f>
        <v>26.98</v>
      </c>
      <c r="C1013" s="20" t="str">
        <v>Overweight</v>
      </c>
      <c r="D1013" s="20">
        <v>9.81</v>
      </c>
      <c r="E1013" s="20" t="str">
        <v>Diabetes</v>
      </c>
      <c r="F1013" s="20" t="str">
        <v>Yes</v>
      </c>
      <c r="G1013" s="20" t="str">
        <v>No</v>
      </c>
      <c r="H1013" s="20" t="str">
        <v>No</v>
      </c>
      <c r="I1013" s="20">
        <v>0</v>
      </c>
      <c r="J1013" s="20" t="s">
        <v>2379</v>
      </c>
      <c r="K1013" s="21" cm="1">
        <f t="array" ref="K1013:P1013">VLOOKUP(A1013,'Hospitalisation Details'!$A$1:K3355,{5,6,8,9,10,11},FALSE)</f>
        <v>24719</v>
      </c>
      <c r="L1013" s="21" t="str">
        <v>55Years</v>
      </c>
      <c r="M1013" s="22">
        <v>11082.58</v>
      </c>
      <c r="N1013" s="20" t="str">
        <v>tier - 3</v>
      </c>
      <c r="O1013" s="20" t="str">
        <v>tier - 2</v>
      </c>
      <c r="P1013" s="20" t="str">
        <v>R1012</v>
      </c>
      <c r="Q1013" s="20" t="str">
        <f>VLOOKUP(A1013,'Customer Names'!$A$1:E3347,5,FALSE)</f>
        <v>Anna E</v>
      </c>
    </row>
    <row r="1014" spans="1:17" x14ac:dyDescent="0.35">
      <c r="A1014" s="20" t="s">
        <v>1357</v>
      </c>
      <c r="B1014" s="20" cm="1">
        <f t="array" ref="B1014:I1014">VLOOKUP(A1014,'Medical Examinations'!A1013:J3348,{2,3,4,5,6,7,8,9},FALSE)</f>
        <v>27.2</v>
      </c>
      <c r="C1014" s="20" t="str">
        <v>Overweight</v>
      </c>
      <c r="D1014" s="20">
        <v>6.06</v>
      </c>
      <c r="E1014" s="20" t="str">
        <v>Prediabetes</v>
      </c>
      <c r="F1014" s="20" t="str">
        <v>Yes</v>
      </c>
      <c r="G1014" s="20" t="str">
        <v>No</v>
      </c>
      <c r="H1014" s="20" t="str">
        <v>No</v>
      </c>
      <c r="I1014" s="20">
        <v>2</v>
      </c>
      <c r="J1014" s="20" t="s">
        <v>2379</v>
      </c>
      <c r="K1014" s="21" cm="1">
        <f t="array" ref="K1014:P1014">VLOOKUP(A1014,'Hospitalisation Details'!$A$1:K3356,{5,6,8,9,10,11},FALSE)</f>
        <v>24431</v>
      </c>
      <c r="L1014" s="21" t="str">
        <v>56Years</v>
      </c>
      <c r="M1014" s="22">
        <v>11073.18</v>
      </c>
      <c r="N1014" s="20" t="str">
        <v>tier - 3</v>
      </c>
      <c r="O1014" s="20" t="str">
        <v>tier - 3</v>
      </c>
      <c r="P1014" s="20" t="str">
        <v>R1011</v>
      </c>
      <c r="Q1014" s="20" t="str">
        <f>VLOOKUP(A1014,'Customer Names'!$A$1:E3348,5,FALSE)</f>
        <v xml:space="preserve">Tania K </v>
      </c>
    </row>
    <row r="1015" spans="1:17" x14ac:dyDescent="0.35">
      <c r="A1015" s="20" t="s">
        <v>1356</v>
      </c>
      <c r="B1015" s="20" cm="1">
        <f t="array" ref="B1015:I1015">VLOOKUP(A1015,'Medical Examinations'!A1014:J3349,{2,3,4,5,6,7,8,9},FALSE)</f>
        <v>25.3</v>
      </c>
      <c r="C1015" s="20" t="str">
        <v>Overweight</v>
      </c>
      <c r="D1015" s="20">
        <v>5.19</v>
      </c>
      <c r="E1015" s="20" t="str">
        <v>Normal</v>
      </c>
      <c r="F1015" s="20" t="str">
        <v>Yes</v>
      </c>
      <c r="G1015" s="20" t="str">
        <v>No</v>
      </c>
      <c r="H1015" s="20" t="str">
        <v>No</v>
      </c>
      <c r="I1015" s="20">
        <v>2</v>
      </c>
      <c r="J1015" s="20" t="s">
        <v>2379</v>
      </c>
      <c r="K1015" s="21" cm="1">
        <f t="array" ref="K1015:P1015">VLOOKUP(A1015,'Hospitalisation Details'!$A$1:K3357,{5,6,8,9,10,11},FALSE)</f>
        <v>24418</v>
      </c>
      <c r="L1015" s="21" t="str">
        <v>56Years</v>
      </c>
      <c r="M1015" s="22">
        <v>11070.54</v>
      </c>
      <c r="N1015" s="20" t="str">
        <v>tier - 3</v>
      </c>
      <c r="O1015" s="20" t="str">
        <v>tier - 3</v>
      </c>
      <c r="P1015" s="20" t="str">
        <v>R1011</v>
      </c>
      <c r="Q1015" s="20" t="str">
        <f>VLOOKUP(A1015,'Customer Names'!$A$1:E3349,5,FALSE)</f>
        <v>Ashley E</v>
      </c>
    </row>
    <row r="1016" spans="1:17" x14ac:dyDescent="0.35">
      <c r="A1016" s="20" t="s">
        <v>1355</v>
      </c>
      <c r="B1016" s="20" cm="1">
        <f t="array" ref="B1016:I1016">VLOOKUP(A1016,'Medical Examinations'!A1015:J3350,{2,3,4,5,6,7,8,9},FALSE)</f>
        <v>30.25</v>
      </c>
      <c r="C1016" s="20" t="str">
        <v>Obesity</v>
      </c>
      <c r="D1016" s="20">
        <v>10.16</v>
      </c>
      <c r="E1016" s="20" t="str">
        <v>Diabetes</v>
      </c>
      <c r="F1016" s="20" t="str">
        <v>No</v>
      </c>
      <c r="G1016" s="20" t="str">
        <v>No</v>
      </c>
      <c r="H1016" s="20" t="str">
        <v>No</v>
      </c>
      <c r="I1016" s="20">
        <v>0</v>
      </c>
      <c r="J1016" s="20" t="s">
        <v>2379</v>
      </c>
      <c r="K1016" s="21" cm="1">
        <f t="array" ref="K1016:P1016">VLOOKUP(A1016,'Hospitalisation Details'!$A$1:K3358,{5,6,8,9,10,11},FALSE)</f>
        <v>26246</v>
      </c>
      <c r="L1016" s="21" t="str">
        <v>51Years</v>
      </c>
      <c r="M1016" s="22">
        <v>11068.77</v>
      </c>
      <c r="N1016" s="20" t="str">
        <v>tier - 3</v>
      </c>
      <c r="O1016" s="20" t="str">
        <v>tier - 2</v>
      </c>
      <c r="P1016" s="20" t="str">
        <v>R1012</v>
      </c>
      <c r="Q1016" s="20" t="str">
        <f>VLOOKUP(A1016,'Customer Names'!$A$1:E3350,5,FALSE)</f>
        <v>Aleksandra</v>
      </c>
    </row>
    <row r="1017" spans="1:17" x14ac:dyDescent="0.35">
      <c r="A1017" s="20" t="s">
        <v>1354</v>
      </c>
      <c r="B1017" s="20" cm="1">
        <f t="array" ref="B1017:I1017">VLOOKUP(A1017,'Medical Examinations'!A1016:J3351,{2,3,4,5,6,7,8,9},FALSE)</f>
        <v>54</v>
      </c>
      <c r="C1017" s="20" t="str">
        <v>Obesity</v>
      </c>
      <c r="D1017" s="20">
        <v>4.68</v>
      </c>
      <c r="E1017" s="20" t="str">
        <v>Normal</v>
      </c>
      <c r="F1017" s="20" t="str">
        <v>Yes</v>
      </c>
      <c r="G1017" s="20" t="str">
        <v>yes</v>
      </c>
      <c r="H1017" s="20" t="str">
        <v>No</v>
      </c>
      <c r="I1017" s="20">
        <v>2</v>
      </c>
      <c r="J1017" s="20" t="s">
        <v>2379</v>
      </c>
      <c r="K1017" s="21" cm="1">
        <f t="array" ref="K1017:P1017">VLOOKUP(A1017,'Hospitalisation Details'!$A$1:K3359,{5,6,8,9,10,11},FALSE)</f>
        <v>36787</v>
      </c>
      <c r="L1017" s="21" t="str">
        <v>22Years</v>
      </c>
      <c r="M1017" s="22">
        <v>11068.7</v>
      </c>
      <c r="N1017" s="20" t="str">
        <v>tier - 3</v>
      </c>
      <c r="O1017" s="20" t="str">
        <v>tier - 1</v>
      </c>
      <c r="P1017" s="20" t="str">
        <v>R1011</v>
      </c>
      <c r="Q1017" s="20" t="str">
        <f>VLOOKUP(A1017,'Customer Names'!$A$1:E3351,5,FALSE)</f>
        <v>Valery L</v>
      </c>
    </row>
    <row r="1018" spans="1:17" x14ac:dyDescent="0.35">
      <c r="A1018" s="20" t="s">
        <v>1353</v>
      </c>
      <c r="B1018" s="20" cm="1">
        <f t="array" ref="B1018:I1018">VLOOKUP(A1018,'Medical Examinations'!A1017:J3352,{2,3,4,5,6,7,8,9},FALSE)</f>
        <v>51.86</v>
      </c>
      <c r="C1018" s="20" t="str">
        <v>Obesity</v>
      </c>
      <c r="D1018" s="20">
        <v>5.32</v>
      </c>
      <c r="E1018" s="20" t="str">
        <v>Normal</v>
      </c>
      <c r="F1018" s="20" t="str">
        <v>Yes</v>
      </c>
      <c r="G1018" s="20" t="str">
        <v>No</v>
      </c>
      <c r="H1018" s="20" t="str">
        <v>No</v>
      </c>
      <c r="I1018" s="20">
        <v>0</v>
      </c>
      <c r="J1018" s="20" t="s">
        <v>2379</v>
      </c>
      <c r="K1018" s="21" cm="1">
        <f t="array" ref="K1018:P1018">VLOOKUP(A1018,'Hospitalisation Details'!$A$1:K3360,{5,6,8,9,10,11},FALSE)</f>
        <v>37242</v>
      </c>
      <c r="L1018" s="21" t="str">
        <v>21Years</v>
      </c>
      <c r="M1018" s="22">
        <v>11046.02</v>
      </c>
      <c r="N1018" s="20" t="str">
        <v>tier - 3</v>
      </c>
      <c r="O1018" s="20" t="str">
        <v>tier - 1</v>
      </c>
      <c r="P1018" s="20" t="str">
        <v>R1026</v>
      </c>
      <c r="Q1018" s="20" t="str">
        <f>VLOOKUP(A1018,'Customer Names'!$A$1:E3352,5,FALSE)</f>
        <v xml:space="preserve">Joanna G </v>
      </c>
    </row>
    <row r="1019" spans="1:17" x14ac:dyDescent="0.35">
      <c r="A1019" s="20" t="s">
        <v>1352</v>
      </c>
      <c r="B1019" s="20" cm="1">
        <f t="array" ref="B1019:I1019">VLOOKUP(A1019,'Medical Examinations'!A1018:J3353,{2,3,4,5,6,7,8,9},FALSE)</f>
        <v>31.39</v>
      </c>
      <c r="C1019" s="20" t="str">
        <v>Obesity</v>
      </c>
      <c r="D1019" s="20">
        <v>6.99</v>
      </c>
      <c r="E1019" s="20" t="str">
        <v>Diabetes</v>
      </c>
      <c r="F1019" s="20" t="str">
        <v>No</v>
      </c>
      <c r="G1019" s="20" t="str">
        <v>No</v>
      </c>
      <c r="H1019" s="20" t="str">
        <v>No</v>
      </c>
      <c r="I1019" s="20">
        <v>0</v>
      </c>
      <c r="J1019" s="20" t="s">
        <v>2379</v>
      </c>
      <c r="K1019" s="21" cm="1">
        <f t="array" ref="K1019:P1019">VLOOKUP(A1019,'Hospitalisation Details'!$A$1:K3361,{5,6,8,9,10,11},FALSE)</f>
        <v>27271</v>
      </c>
      <c r="L1019" s="21" t="str">
        <v>48Years</v>
      </c>
      <c r="M1019" s="22">
        <v>11037.85</v>
      </c>
      <c r="N1019" s="20" t="str">
        <v>tier - 3</v>
      </c>
      <c r="O1019" s="20" t="str">
        <v>tier - 2</v>
      </c>
      <c r="P1019" s="20" t="str">
        <v>R1025</v>
      </c>
      <c r="Q1019" s="20" t="str">
        <f>VLOOKUP(A1019,'Customer Names'!$A$1:E3353,5,FALSE)</f>
        <v xml:space="preserve">Stefanie F </v>
      </c>
    </row>
    <row r="1020" spans="1:17" x14ac:dyDescent="0.35">
      <c r="A1020" s="20" t="s">
        <v>1351</v>
      </c>
      <c r="B1020" s="20" cm="1">
        <f t="array" ref="B1020:I1020">VLOOKUP(A1020,'Medical Examinations'!A1019:J3354,{2,3,4,5,6,7,8,9},FALSE)</f>
        <v>39.97</v>
      </c>
      <c r="C1020" s="20" t="str">
        <v>Obesity</v>
      </c>
      <c r="D1020" s="20">
        <v>5.55</v>
      </c>
      <c r="E1020" s="20" t="str">
        <v>Normal</v>
      </c>
      <c r="F1020" s="20" t="str">
        <v>No</v>
      </c>
      <c r="G1020" s="20" t="str">
        <v>No</v>
      </c>
      <c r="H1020" s="20" t="str">
        <v>No</v>
      </c>
      <c r="I1020" s="20">
        <v>0</v>
      </c>
      <c r="J1020" s="20" t="s">
        <v>2379</v>
      </c>
      <c r="K1020" s="21" cm="1">
        <f t="array" ref="K1020:P1020">VLOOKUP(A1020,'Hospitalisation Details'!$A$1:K3362,{5,6,8,9,10,11},FALSE)</f>
        <v>32806</v>
      </c>
      <c r="L1020" s="21" t="str">
        <v>33Years</v>
      </c>
      <c r="M1020" s="22">
        <v>11037.51</v>
      </c>
      <c r="N1020" s="20" t="str">
        <v>tier - 3</v>
      </c>
      <c r="O1020" s="20" t="str">
        <v>tier - 1</v>
      </c>
      <c r="P1020" s="20" t="str">
        <v>R1012</v>
      </c>
      <c r="Q1020" s="20" t="str">
        <f>VLOOKUP(A1020,'Customer Names'!$A$1:E3354,5,FALSE)</f>
        <v>Stephen</v>
      </c>
    </row>
    <row r="1021" spans="1:17" x14ac:dyDescent="0.35">
      <c r="A1021" s="20" t="s">
        <v>1350</v>
      </c>
      <c r="B1021" s="20" cm="1">
        <f t="array" ref="B1021:I1021">VLOOKUP(A1021,'Medical Examinations'!A1020:J3355,{2,3,4,5,6,7,8,9},FALSE)</f>
        <v>41.23</v>
      </c>
      <c r="C1021" s="20" t="str">
        <v>Obesity</v>
      </c>
      <c r="D1021" s="20">
        <v>6.94</v>
      </c>
      <c r="E1021" s="20" t="str">
        <v>Diabetes</v>
      </c>
      <c r="F1021" s="20" t="str">
        <v>No</v>
      </c>
      <c r="G1021" s="20" t="str">
        <v>No</v>
      </c>
      <c r="H1021" s="20" t="str">
        <v>No</v>
      </c>
      <c r="I1021" s="20">
        <v>0</v>
      </c>
      <c r="J1021" s="20" t="s">
        <v>2379</v>
      </c>
      <c r="K1021" s="21" cm="1">
        <f t="array" ref="K1021:P1021">VLOOKUP(A1021,'Hospitalisation Details'!$A$1:K3363,{5,6,8,9,10,11},FALSE)</f>
        <v>27373</v>
      </c>
      <c r="L1021" s="21" t="str">
        <v>48Years</v>
      </c>
      <c r="M1021" s="22">
        <v>11033.66</v>
      </c>
      <c r="N1021" s="20" t="str">
        <v>tier - 3</v>
      </c>
      <c r="O1021" s="20" t="str">
        <v>tier - 3</v>
      </c>
      <c r="P1021" s="20" t="str">
        <v>R1012</v>
      </c>
      <c r="Q1021" s="20" t="str">
        <f>VLOOKUP(A1021,'Customer Names'!$A$1:E3355,5,FALSE)</f>
        <v xml:space="preserve">Liza J </v>
      </c>
    </row>
    <row r="1022" spans="1:17" x14ac:dyDescent="0.35">
      <c r="A1022" s="20" t="s">
        <v>1349</v>
      </c>
      <c r="B1022" s="20" cm="1">
        <f t="array" ref="B1022:I1022">VLOOKUP(A1022,'Medical Examinations'!A1021:J3356,{2,3,4,5,6,7,8,9},FALSE)</f>
        <v>49.45</v>
      </c>
      <c r="C1022" s="20" t="str">
        <v>Obesity</v>
      </c>
      <c r="D1022" s="20">
        <v>4.2</v>
      </c>
      <c r="E1022" s="20" t="str">
        <v>Normal</v>
      </c>
      <c r="F1022" s="20" t="str">
        <v>Yes</v>
      </c>
      <c r="G1022" s="20" t="str">
        <v>No</v>
      </c>
      <c r="H1022" s="20" t="str">
        <v>No</v>
      </c>
      <c r="I1022" s="20">
        <v>0</v>
      </c>
      <c r="J1022" s="20" t="s">
        <v>2379</v>
      </c>
      <c r="K1022" s="21" cm="1">
        <f t="array" ref="K1022:P1022">VLOOKUP(A1022,'Hospitalisation Details'!$A$1:K3364,{5,6,8,9,10,11},FALSE)</f>
        <v>35267</v>
      </c>
      <c r="L1022" s="21" t="str">
        <v>26Years</v>
      </c>
      <c r="M1022" s="22">
        <v>11028.56</v>
      </c>
      <c r="N1022" s="20" t="str">
        <v>tier - 3</v>
      </c>
      <c r="O1022" s="20" t="str">
        <v>tier - 3</v>
      </c>
      <c r="P1022" s="20" t="str">
        <v>R1012</v>
      </c>
      <c r="Q1022" s="20" t="str">
        <f>VLOOKUP(A1022,'Customer Names'!$A$1:E3356,5,FALSE)</f>
        <v xml:space="preserve">Ian M </v>
      </c>
    </row>
    <row r="1023" spans="1:17" x14ac:dyDescent="0.35">
      <c r="A1023" s="20" t="s">
        <v>1348</v>
      </c>
      <c r="B1023" s="20" cm="1">
        <f t="array" ref="B1023:I1023">VLOOKUP(A1023,'Medical Examinations'!A1022:J3357,{2,3,4,5,6,7,8,9},FALSE)</f>
        <v>41.04</v>
      </c>
      <c r="C1023" s="20" t="str">
        <v>Obesity</v>
      </c>
      <c r="D1023" s="20">
        <v>5.59</v>
      </c>
      <c r="E1023" s="20" t="str">
        <v>Normal</v>
      </c>
      <c r="F1023" s="20" t="str">
        <v>No</v>
      </c>
      <c r="G1023" s="20" t="str">
        <v>No</v>
      </c>
      <c r="H1023" s="20" t="str">
        <v>No</v>
      </c>
      <c r="I1023" s="20">
        <v>0</v>
      </c>
      <c r="J1023" s="20" t="s">
        <v>2379</v>
      </c>
      <c r="K1023" s="21" cm="1">
        <f t="array" ref="K1023:P1023">VLOOKUP(A1023,'Hospitalisation Details'!$A$1:K3365,{5,6,8,9,10,11},FALSE)</f>
        <v>33415</v>
      </c>
      <c r="L1023" s="21" t="str">
        <v>31Years</v>
      </c>
      <c r="M1023" s="22">
        <v>11018.05</v>
      </c>
      <c r="N1023" s="20" t="str">
        <v>tier - 3</v>
      </c>
      <c r="O1023" s="20" t="str">
        <v>tier - 2</v>
      </c>
      <c r="P1023" s="20" t="str">
        <v>R1012</v>
      </c>
      <c r="Q1023" s="20" t="str">
        <f>VLOOKUP(A1023,'Customer Names'!$A$1:E3357,5,FALSE)</f>
        <v xml:space="preserve">Claudia L </v>
      </c>
    </row>
    <row r="1024" spans="1:17" x14ac:dyDescent="0.35">
      <c r="A1024" s="20" t="s">
        <v>1347</v>
      </c>
      <c r="B1024" s="20" cm="1">
        <f t="array" ref="B1024:I1024">VLOOKUP(A1024,'Medical Examinations'!A1023:J3358,{2,3,4,5,6,7,8,9},FALSE)</f>
        <v>27.93</v>
      </c>
      <c r="C1024" s="20" t="str">
        <v>Overweight</v>
      </c>
      <c r="D1024" s="20">
        <v>9.9600000000000009</v>
      </c>
      <c r="E1024" s="20" t="str">
        <v>Diabetes</v>
      </c>
      <c r="F1024" s="20" t="str">
        <v>No</v>
      </c>
      <c r="G1024" s="20" t="str">
        <v>No</v>
      </c>
      <c r="H1024" s="20" t="str">
        <v>No</v>
      </c>
      <c r="I1024" s="20">
        <v>0</v>
      </c>
      <c r="J1024" s="20" t="s">
        <v>2379</v>
      </c>
      <c r="K1024" s="21" cm="1">
        <f t="array" ref="K1024:P1024">VLOOKUP(A1024,'Hospitalisation Details'!$A$1:K3366,{5,6,8,9,10,11},FALSE)</f>
        <v>27378</v>
      </c>
      <c r="L1024" s="21" t="str">
        <v>48Years</v>
      </c>
      <c r="M1024" s="22">
        <v>11015.17</v>
      </c>
      <c r="N1024" s="20" t="str">
        <v>tier - 3</v>
      </c>
      <c r="O1024" s="20" t="str">
        <v>tier - 1</v>
      </c>
      <c r="P1024" s="20" t="str">
        <v>R1012</v>
      </c>
      <c r="Q1024" s="20" t="str">
        <f>VLOOKUP(A1024,'Customer Names'!$A$1:E3358,5,FALSE)</f>
        <v>Jessica M</v>
      </c>
    </row>
    <row r="1025" spans="1:17" x14ac:dyDescent="0.35">
      <c r="A1025" s="20" t="s">
        <v>1346</v>
      </c>
      <c r="B1025" s="20" cm="1">
        <f t="array" ref="B1025:I1025">VLOOKUP(A1025,'Medical Examinations'!A1024:J3359,{2,3,4,5,6,7,8,9},FALSE)</f>
        <v>21.01</v>
      </c>
      <c r="C1025" s="20" t="str">
        <v>Normal Weight</v>
      </c>
      <c r="D1025" s="20">
        <v>7.37</v>
      </c>
      <c r="E1025" s="20" t="str">
        <v>Diabetes</v>
      </c>
      <c r="F1025" s="20" t="str">
        <v>No</v>
      </c>
      <c r="G1025" s="20" t="str">
        <v>No</v>
      </c>
      <c r="H1025" s="20" t="str">
        <v>No</v>
      </c>
      <c r="I1025" s="20">
        <v>0</v>
      </c>
      <c r="J1025" s="20" t="s">
        <v>2379</v>
      </c>
      <c r="K1025" s="21" cm="1">
        <f t="array" ref="K1025:P1025">VLOOKUP(A1025,'Hospitalisation Details'!$A$1:K3367,{5,6,8,9,10,11},FALSE)</f>
        <v>25135</v>
      </c>
      <c r="L1025" s="21" t="str">
        <v>54Years</v>
      </c>
      <c r="M1025" s="22">
        <v>11013.71</v>
      </c>
      <c r="N1025" s="20" t="str">
        <v>tier - 3</v>
      </c>
      <c r="O1025" s="20" t="str">
        <v>tier - 1</v>
      </c>
      <c r="P1025" s="20" t="str">
        <v>R1013</v>
      </c>
      <c r="Q1025" s="20" t="str">
        <f>VLOOKUP(A1025,'Customer Names'!$A$1:E3359,5,FALSE)</f>
        <v xml:space="preserve">Billy Jr </v>
      </c>
    </row>
    <row r="1026" spans="1:17" x14ac:dyDescent="0.35">
      <c r="A1026" s="20" t="s">
        <v>1345</v>
      </c>
      <c r="B1026" s="20" cm="1">
        <f t="array" ref="B1026:I1026">VLOOKUP(A1026,'Medical Examinations'!A1025:J3360,{2,3,4,5,6,7,8,9},FALSE)</f>
        <v>52.37</v>
      </c>
      <c r="C1026" s="20" t="str">
        <v>Obesity</v>
      </c>
      <c r="D1026" s="20">
        <v>5.0599999999999996</v>
      </c>
      <c r="E1026" s="20" t="str">
        <v>Normal</v>
      </c>
      <c r="F1026" s="20" t="str">
        <v>Yes</v>
      </c>
      <c r="G1026" s="20" t="str">
        <v>yes</v>
      </c>
      <c r="H1026" s="20" t="str">
        <v>No</v>
      </c>
      <c r="I1026" s="20">
        <v>2</v>
      </c>
      <c r="J1026" s="20" t="s">
        <v>2379</v>
      </c>
      <c r="K1026" s="21" cm="1">
        <f t="array" ref="K1026:P1026">VLOOKUP(A1026,'Hospitalisation Details'!$A$1:K3368,{5,6,8,9,10,11},FALSE)</f>
        <v>36786</v>
      </c>
      <c r="L1026" s="21" t="str">
        <v>22Years</v>
      </c>
      <c r="M1026" s="22">
        <v>10991.58</v>
      </c>
      <c r="N1026" s="20" t="str">
        <v>tier - 3</v>
      </c>
      <c r="O1026" s="20" t="str">
        <v>tier - 3</v>
      </c>
      <c r="P1026" s="20" t="str">
        <v>R1012</v>
      </c>
      <c r="Q1026" s="20" t="str">
        <f>VLOOKUP(A1026,'Customer Names'!$A$1:E3360,5,FALSE)</f>
        <v>David</v>
      </c>
    </row>
    <row r="1027" spans="1:17" x14ac:dyDescent="0.35">
      <c r="A1027" s="20" t="s">
        <v>1344</v>
      </c>
      <c r="B1027" s="20" cm="1">
        <f t="array" ref="B1027:I1027">VLOOKUP(A1027,'Medical Examinations'!A1026:J3361,{2,3,4,5,6,7,8,9},FALSE)</f>
        <v>40.369999999999997</v>
      </c>
      <c r="C1027" s="20" t="str">
        <v>Obesity</v>
      </c>
      <c r="D1027" s="20">
        <v>8.2100000000000009</v>
      </c>
      <c r="E1027" s="20" t="str">
        <v>Diabetes</v>
      </c>
      <c r="F1027" s="20" t="str">
        <v>No</v>
      </c>
      <c r="G1027" s="20" t="str">
        <v>No</v>
      </c>
      <c r="H1027" s="20" t="str">
        <v>No</v>
      </c>
      <c r="I1027" s="20">
        <v>0</v>
      </c>
      <c r="J1027" s="20" t="s">
        <v>2379</v>
      </c>
      <c r="K1027" s="21" cm="1">
        <f t="array" ref="K1027:P1027">VLOOKUP(A1027,'Hospitalisation Details'!$A$1:K3369,{5,6,8,9,10,11},FALSE)</f>
        <v>24094</v>
      </c>
      <c r="L1027" s="21" t="str">
        <v>57Years</v>
      </c>
      <c r="M1027" s="22">
        <v>10982.5</v>
      </c>
      <c r="N1027" s="20" t="str">
        <v>tier - 3</v>
      </c>
      <c r="O1027" s="20" t="str">
        <v>tier - 3</v>
      </c>
      <c r="P1027" s="20" t="str">
        <v>R1013</v>
      </c>
      <c r="Q1027" s="20" t="str">
        <f>VLOOKUP(A1027,'Customer Names'!$A$1:E3361,5,FALSE)</f>
        <v>Tim</v>
      </c>
    </row>
    <row r="1028" spans="1:17" x14ac:dyDescent="0.35">
      <c r="A1028" s="20" t="s">
        <v>1343</v>
      </c>
      <c r="B1028" s="20" cm="1">
        <f t="array" ref="B1028:I1028">VLOOKUP(A1028,'Medical Examinations'!A1027:J3362,{2,3,4,5,6,7,8,9},FALSE)</f>
        <v>41.47</v>
      </c>
      <c r="C1028" s="20" t="str">
        <v>Obesity</v>
      </c>
      <c r="D1028" s="20">
        <v>10.34</v>
      </c>
      <c r="E1028" s="20" t="str">
        <v>Diabetes</v>
      </c>
      <c r="F1028" s="20" t="str">
        <v>No</v>
      </c>
      <c r="G1028" s="20" t="str">
        <v>No</v>
      </c>
      <c r="H1028" s="20" t="str">
        <v>No</v>
      </c>
      <c r="I1028" s="20">
        <v>2</v>
      </c>
      <c r="J1028" s="20" t="s">
        <v>2379</v>
      </c>
      <c r="K1028" s="21" cm="1">
        <f t="array" ref="K1028:P1028">VLOOKUP(A1028,'Hospitalisation Details'!$A$1:K3370,{5,6,8,9,10,11},FALSE)</f>
        <v>26958</v>
      </c>
      <c r="L1028" s="21" t="str">
        <v>49Years</v>
      </c>
      <c r="M1028" s="22">
        <v>10977.21</v>
      </c>
      <c r="N1028" s="20" t="str">
        <v>tier - 3</v>
      </c>
      <c r="O1028" s="20" t="str">
        <v>tier - 1</v>
      </c>
      <c r="P1028" s="20" t="str">
        <v>R1013</v>
      </c>
      <c r="Q1028" s="20" t="str">
        <f>VLOOKUP(A1028,'Customer Names'!$A$1:E3362,5,FALSE)</f>
        <v>Emma M</v>
      </c>
    </row>
    <row r="1029" spans="1:17" x14ac:dyDescent="0.35">
      <c r="A1029" s="20" t="s">
        <v>1342</v>
      </c>
      <c r="B1029" s="20" cm="1">
        <f t="array" ref="B1029:I1029">VLOOKUP(A1029,'Medical Examinations'!A1028:J3363,{2,3,4,5,6,7,8,9},FALSE)</f>
        <v>33.725000000000001</v>
      </c>
      <c r="C1029" s="20" t="str">
        <v>Obesity</v>
      </c>
      <c r="D1029" s="20">
        <v>5.51</v>
      </c>
      <c r="E1029" s="20" t="str">
        <v>Normal</v>
      </c>
      <c r="F1029" s="20" t="str">
        <v>Yes</v>
      </c>
      <c r="G1029" s="20" t="str">
        <v>No</v>
      </c>
      <c r="H1029" s="20" t="str">
        <v>No</v>
      </c>
      <c r="I1029" s="20">
        <v>2</v>
      </c>
      <c r="J1029" s="20" t="s">
        <v>2379</v>
      </c>
      <c r="K1029" s="21" cm="1">
        <f t="array" ref="K1029:P1029">VLOOKUP(A1029,'Hospitalisation Details'!$A$1:K3371,{5,6,8,9,10,11},FALSE)</f>
        <v>24297</v>
      </c>
      <c r="L1029" s="21" t="str">
        <v>56Years</v>
      </c>
      <c r="M1029" s="22">
        <v>10976.25</v>
      </c>
      <c r="N1029" s="20" t="str">
        <v>tier - 3</v>
      </c>
      <c r="O1029" s="20" t="str">
        <v>tier - 2</v>
      </c>
      <c r="P1029" s="20" t="str">
        <v>R1012</v>
      </c>
      <c r="Q1029" s="20" t="str">
        <f>VLOOKUP(A1029,'Customer Names'!$A$1:E3363,5,FALSE)</f>
        <v>Tim</v>
      </c>
    </row>
    <row r="1030" spans="1:17" x14ac:dyDescent="0.35">
      <c r="A1030" s="20" t="s">
        <v>1341</v>
      </c>
      <c r="B1030" s="20" cm="1">
        <f t="array" ref="B1030:I1030">VLOOKUP(A1030,'Medical Examinations'!A1029:J3364,{2,3,4,5,6,7,8,9},FALSE)</f>
        <v>28.1</v>
      </c>
      <c r="C1030" s="20" t="str">
        <v>Overweight</v>
      </c>
      <c r="D1030" s="20">
        <v>11.2</v>
      </c>
      <c r="E1030" s="20" t="str">
        <v>Diabetes</v>
      </c>
      <c r="F1030" s="20" t="str">
        <v>No</v>
      </c>
      <c r="G1030" s="20" t="str">
        <v>No</v>
      </c>
      <c r="H1030" s="20" t="str">
        <v>No</v>
      </c>
      <c r="I1030" s="20">
        <v>0</v>
      </c>
      <c r="J1030" s="20" t="s">
        <v>2379</v>
      </c>
      <c r="K1030" s="21" cm="1">
        <f t="array" ref="K1030:P1030">VLOOKUP(A1030,'Hospitalisation Details'!$A$1:K3372,{5,6,8,9,10,11},FALSE)</f>
        <v>23912</v>
      </c>
      <c r="L1030" s="21" t="str">
        <v>57Years</v>
      </c>
      <c r="M1030" s="22">
        <v>10965.45</v>
      </c>
      <c r="N1030" s="20" t="str">
        <v>tier - 3</v>
      </c>
      <c r="O1030" s="20" t="str">
        <v>tier - 2</v>
      </c>
      <c r="P1030" s="20" t="str">
        <v>R1011</v>
      </c>
      <c r="Q1030" s="20" t="str">
        <f>VLOOKUP(A1030,'Customer Names'!$A$1:E3364,5,FALSE)</f>
        <v>Patrick</v>
      </c>
    </row>
    <row r="1031" spans="1:17" x14ac:dyDescent="0.35">
      <c r="A1031" s="20" t="s">
        <v>1340</v>
      </c>
      <c r="B1031" s="20" cm="1">
        <f t="array" ref="B1031:I1031">VLOOKUP(A1031,'Medical Examinations'!A1030:J3365,{2,3,4,5,6,7,8,9},FALSE)</f>
        <v>37.43</v>
      </c>
      <c r="C1031" s="20" t="str">
        <v>Obesity</v>
      </c>
      <c r="D1031" s="20">
        <v>4.3499999999999996</v>
      </c>
      <c r="E1031" s="20" t="str">
        <v>Normal</v>
      </c>
      <c r="F1031" s="20" t="str">
        <v>Yes</v>
      </c>
      <c r="G1031" s="20" t="str">
        <v>No</v>
      </c>
      <c r="H1031" s="20" t="str">
        <v>Yes</v>
      </c>
      <c r="I1031" s="20">
        <v>1</v>
      </c>
      <c r="J1031" s="20" t="s">
        <v>2379</v>
      </c>
      <c r="K1031" s="21" cm="1">
        <f t="array" ref="K1031:P1031">VLOOKUP(A1031,'Hospitalisation Details'!$A$1:K3373,{5,6,8,9,10,11},FALSE)</f>
        <v>25429</v>
      </c>
      <c r="L1031" s="21" t="str">
        <v>53Years</v>
      </c>
      <c r="M1031" s="22">
        <v>10959.69</v>
      </c>
      <c r="N1031" s="20" t="str">
        <v>tier - 3</v>
      </c>
      <c r="O1031" s="20" t="str">
        <v>tier - 3</v>
      </c>
      <c r="P1031" s="20" t="str">
        <v>R1012</v>
      </c>
      <c r="Q1031" s="20" t="str">
        <f>VLOOKUP(A1031,'Customer Names'!$A$1:E3365,5,FALSE)</f>
        <v xml:space="preserve">Bridget K </v>
      </c>
    </row>
    <row r="1032" spans="1:17" x14ac:dyDescent="0.35">
      <c r="A1032" s="20" t="s">
        <v>1339</v>
      </c>
      <c r="B1032" s="20" cm="1">
        <f t="array" ref="B1032:I1032">VLOOKUP(A1032,'Medical Examinations'!A1031:J3366,{2,3,4,5,6,7,8,9},FALSE)</f>
        <v>23.7</v>
      </c>
      <c r="C1032" s="20" t="str">
        <v>Normal Weight</v>
      </c>
      <c r="D1032" s="20">
        <v>10.45</v>
      </c>
      <c r="E1032" s="20" t="str">
        <v>Diabetes</v>
      </c>
      <c r="F1032" s="20" t="str">
        <v>No</v>
      </c>
      <c r="G1032" s="20" t="str">
        <v>No</v>
      </c>
      <c r="H1032" s="20" t="str">
        <v>No</v>
      </c>
      <c r="I1032" s="20">
        <v>0</v>
      </c>
      <c r="J1032" s="20" t="s">
        <v>2379</v>
      </c>
      <c r="K1032" s="21" cm="1">
        <f t="array" ref="K1032:P1032">VLOOKUP(A1032,'Hospitalisation Details'!$A$1:K3374,{5,6,8,9,10,11},FALSE)</f>
        <v>24080</v>
      </c>
      <c r="L1032" s="21" t="str">
        <v>57Years</v>
      </c>
      <c r="M1032" s="22">
        <v>10959.33</v>
      </c>
      <c r="N1032" s="20" t="str">
        <v>tier - 3</v>
      </c>
      <c r="O1032" s="20" t="str">
        <v>tier - 3</v>
      </c>
      <c r="P1032" s="20" t="str">
        <v>R1011</v>
      </c>
      <c r="Q1032" s="20" t="str">
        <f>VLOOKUP(A1032,'Customer Names'!$A$1:E3366,5,FALSE)</f>
        <v>Gabriel</v>
      </c>
    </row>
    <row r="1033" spans="1:17" x14ac:dyDescent="0.35">
      <c r="A1033" s="20" t="s">
        <v>1338</v>
      </c>
      <c r="B1033" s="20" cm="1">
        <f t="array" ref="B1033:I1033">VLOOKUP(A1033,'Medical Examinations'!A1032:J3367,{2,3,4,5,6,7,8,9},FALSE)</f>
        <v>24.795000000000002</v>
      </c>
      <c r="C1033" s="20" t="str">
        <v>Normal Weight</v>
      </c>
      <c r="D1033" s="20">
        <v>4.07</v>
      </c>
      <c r="E1033" s="20" t="str">
        <v>Normal</v>
      </c>
      <c r="F1033" s="20" t="str">
        <v>Yes</v>
      </c>
      <c r="G1033" s="20" t="str">
        <v>No</v>
      </c>
      <c r="H1033" s="20" t="str">
        <v>Yes</v>
      </c>
      <c r="I1033" s="20">
        <v>1</v>
      </c>
      <c r="J1033" s="20" t="s">
        <v>2379</v>
      </c>
      <c r="K1033" s="21" cm="1">
        <f t="array" ref="K1033:P1033">VLOOKUP(A1033,'Hospitalisation Details'!$A$1:K3375,{5,6,8,9,10,11},FALSE)</f>
        <v>25517</v>
      </c>
      <c r="L1033" s="21" t="str">
        <v>53Years</v>
      </c>
      <c r="M1033" s="22">
        <v>10942.13</v>
      </c>
      <c r="N1033" s="20" t="str">
        <v>tier - 3</v>
      </c>
      <c r="O1033" s="20" t="str">
        <v>tier - 3</v>
      </c>
      <c r="P1033" s="20" t="str">
        <v>R1012</v>
      </c>
      <c r="Q1033" s="20" t="str">
        <f>VLOOKUP(A1033,'Customer Names'!$A$1:E3367,5,FALSE)</f>
        <v>Natasha</v>
      </c>
    </row>
    <row r="1034" spans="1:17" x14ac:dyDescent="0.35">
      <c r="A1034" s="20" t="s">
        <v>1337</v>
      </c>
      <c r="B1034" s="20" cm="1">
        <f t="array" ref="B1034:I1034">VLOOKUP(A1034,'Medical Examinations'!A1033:J3368,{2,3,4,5,6,7,8,9},FALSE)</f>
        <v>31.9</v>
      </c>
      <c r="C1034" s="20" t="str">
        <v>Obesity</v>
      </c>
      <c r="D1034" s="20">
        <v>8.34</v>
      </c>
      <c r="E1034" s="20" t="str">
        <v>Diabetes</v>
      </c>
      <c r="F1034" s="20" t="str">
        <v>No</v>
      </c>
      <c r="G1034" s="20" t="str">
        <v>No</v>
      </c>
      <c r="H1034" s="20" t="str">
        <v>No</v>
      </c>
      <c r="I1034" s="20">
        <v>0</v>
      </c>
      <c r="J1034" s="20" t="s">
        <v>2379</v>
      </c>
      <c r="K1034" s="21" cm="1">
        <f t="array" ref="K1034:P1034">VLOOKUP(A1034,'Hospitalisation Details'!$A$1:K3376,{5,6,8,9,10,11},FALSE)</f>
        <v>25154</v>
      </c>
      <c r="L1034" s="21" t="str">
        <v>54Years</v>
      </c>
      <c r="M1034" s="22">
        <v>10928.85</v>
      </c>
      <c r="N1034" s="20" t="str">
        <v>tier - 3</v>
      </c>
      <c r="O1034" s="20" t="str">
        <v>tier - 3</v>
      </c>
      <c r="P1034" s="20" t="str">
        <v>R1013</v>
      </c>
      <c r="Q1034" s="20" t="str">
        <f>VLOOKUP(A1034,'Customer Names'!$A$1:E3368,5,FALSE)</f>
        <v xml:space="preserve">Abby A </v>
      </c>
    </row>
    <row r="1035" spans="1:17" x14ac:dyDescent="0.35">
      <c r="A1035" s="20" t="s">
        <v>1336</v>
      </c>
      <c r="B1035" s="20" cm="1">
        <f t="array" ref="B1035:I1035">VLOOKUP(A1035,'Medical Examinations'!A1034:J3369,{2,3,4,5,6,7,8,9},FALSE)</f>
        <v>32.68</v>
      </c>
      <c r="C1035" s="20" t="str">
        <v>Obesity</v>
      </c>
      <c r="D1035" s="20">
        <v>7.41</v>
      </c>
      <c r="E1035" s="20" t="str">
        <v>Diabetes</v>
      </c>
      <c r="F1035" s="20" t="str">
        <v>No</v>
      </c>
      <c r="G1035" s="20" t="str">
        <v>No</v>
      </c>
      <c r="H1035" s="20" t="str">
        <v>No</v>
      </c>
      <c r="I1035" s="20">
        <v>0</v>
      </c>
      <c r="J1035" s="20" t="s">
        <v>2379</v>
      </c>
      <c r="K1035" s="21" cm="1">
        <f t="array" ref="K1035:P1035">VLOOKUP(A1035,'Hospitalisation Details'!$A$1:K3377,{5,6,8,9,10,11},FALSE)</f>
        <v>25155</v>
      </c>
      <c r="L1035" s="21" t="str">
        <v>54Years</v>
      </c>
      <c r="M1035" s="22">
        <v>10923.93</v>
      </c>
      <c r="N1035" s="20" t="str">
        <v>tier - 3</v>
      </c>
      <c r="O1035" s="20" t="str">
        <v>tier - 1</v>
      </c>
      <c r="P1035" s="20" t="str">
        <v>R1024</v>
      </c>
      <c r="Q1035" s="20" t="str">
        <f>VLOOKUP(A1035,'Customer Names'!$A$1:E3369,5,FALSE)</f>
        <v>Michelle</v>
      </c>
    </row>
    <row r="1036" spans="1:17" x14ac:dyDescent="0.35">
      <c r="A1036" s="20" t="s">
        <v>1335</v>
      </c>
      <c r="B1036" s="20" cm="1">
        <f t="array" ref="B1036:I1036">VLOOKUP(A1036,'Medical Examinations'!A1035:J3370,{2,3,4,5,6,7,8,9},FALSE)</f>
        <v>47.13</v>
      </c>
      <c r="C1036" s="20" t="str">
        <v>Obesity</v>
      </c>
      <c r="D1036" s="20">
        <v>4.3099999999999996</v>
      </c>
      <c r="E1036" s="20" t="str">
        <v>Normal</v>
      </c>
      <c r="F1036" s="20" t="str">
        <v>No</v>
      </c>
      <c r="G1036" s="20" t="str">
        <v>No</v>
      </c>
      <c r="H1036" s="20" t="str">
        <v>No</v>
      </c>
      <c r="I1036" s="20">
        <v>0</v>
      </c>
      <c r="J1036" s="20" t="s">
        <v>2379</v>
      </c>
      <c r="K1036" s="21" cm="1">
        <f t="array" ref="K1036:P1036">VLOOKUP(A1036,'Hospitalisation Details'!$A$1:K3378,{5,6,8,9,10,11},FALSE)</f>
        <v>34583</v>
      </c>
      <c r="L1036" s="21" t="str">
        <v>28Years</v>
      </c>
      <c r="M1036" s="22">
        <v>10886.66</v>
      </c>
      <c r="N1036" s="20" t="str">
        <v>tier - 3</v>
      </c>
      <c r="O1036" s="20" t="str">
        <v>tier - 3</v>
      </c>
      <c r="P1036" s="20" t="str">
        <v>R1012</v>
      </c>
      <c r="Q1036" s="20" t="str">
        <f>VLOOKUP(A1036,'Customer Names'!$A$1:E3370,5,FALSE)</f>
        <v>Mckendree</v>
      </c>
    </row>
    <row r="1037" spans="1:17" x14ac:dyDescent="0.35">
      <c r="A1037" s="20" t="s">
        <v>1334</v>
      </c>
      <c r="B1037" s="20" cm="1">
        <f t="array" ref="B1037:I1037">VLOOKUP(A1037,'Medical Examinations'!A1036:J3371,{2,3,4,5,6,7,8,9},FALSE)</f>
        <v>36.67</v>
      </c>
      <c r="C1037" s="20" t="str">
        <v>Obesity</v>
      </c>
      <c r="D1037" s="20">
        <v>10.83</v>
      </c>
      <c r="E1037" s="20" t="str">
        <v>Diabetes</v>
      </c>
      <c r="F1037" s="20" t="str">
        <v>No</v>
      </c>
      <c r="G1037" s="20" t="str">
        <v>No</v>
      </c>
      <c r="H1037" s="20" t="str">
        <v>No</v>
      </c>
      <c r="I1037" s="20">
        <v>0</v>
      </c>
      <c r="J1037" s="20" t="s">
        <v>2379</v>
      </c>
      <c r="K1037" s="21" cm="1">
        <f t="array" ref="K1037:P1037">VLOOKUP(A1037,'Hospitalisation Details'!$A$1:K3379,{5,6,8,9,10,11},FALSE)</f>
        <v>26287</v>
      </c>
      <c r="L1037" s="21" t="str">
        <v>51Years</v>
      </c>
      <c r="M1037" s="22">
        <v>10848.13</v>
      </c>
      <c r="N1037" s="20" t="str">
        <v>tier - 3</v>
      </c>
      <c r="O1037" s="20" t="str">
        <v>tier - 3</v>
      </c>
      <c r="P1037" s="20" t="str">
        <v>R1012</v>
      </c>
      <c r="Q1037" s="20" t="str">
        <f>VLOOKUP(A1037,'Customer Names'!$A$1:E3371,5,FALSE)</f>
        <v>Tara</v>
      </c>
    </row>
    <row r="1038" spans="1:17" x14ac:dyDescent="0.35">
      <c r="A1038" s="20" t="s">
        <v>1333</v>
      </c>
      <c r="B1038" s="20" cm="1">
        <f t="array" ref="B1038:I1038">VLOOKUP(A1038,'Medical Examinations'!A1037:J3372,{2,3,4,5,6,7,8,9},FALSE)</f>
        <v>33.630000000000003</v>
      </c>
      <c r="C1038" s="20" t="str">
        <v>Obesity</v>
      </c>
      <c r="D1038" s="20">
        <v>11.31</v>
      </c>
      <c r="E1038" s="20" t="str">
        <v>Diabetes</v>
      </c>
      <c r="F1038" s="20" t="str">
        <v>No</v>
      </c>
      <c r="G1038" s="20" t="str">
        <v>No</v>
      </c>
      <c r="H1038" s="20" t="str">
        <v>No</v>
      </c>
      <c r="I1038" s="20">
        <v>0</v>
      </c>
      <c r="J1038" s="20" t="s">
        <v>2379</v>
      </c>
      <c r="K1038" s="21" cm="1">
        <f t="array" ref="K1038:P1038">VLOOKUP(A1038,'Hospitalisation Details'!$A$1:K3380,{5,6,8,9,10,11},FALSE)</f>
        <v>25047</v>
      </c>
      <c r="L1038" s="21" t="str">
        <v>54Years</v>
      </c>
      <c r="M1038" s="22">
        <v>10825.25</v>
      </c>
      <c r="N1038" s="20" t="str">
        <v>tier - 3</v>
      </c>
      <c r="O1038" s="20" t="str">
        <v>tier - 3</v>
      </c>
      <c r="P1038" s="20" t="str">
        <v>R1012</v>
      </c>
      <c r="Q1038" s="20" t="str">
        <f>VLOOKUP(A1038,'Customer Names'!$A$1:E3372,5,FALSE)</f>
        <v>Daniel</v>
      </c>
    </row>
    <row r="1039" spans="1:17" x14ac:dyDescent="0.35">
      <c r="A1039" s="20" t="s">
        <v>1332</v>
      </c>
      <c r="B1039" s="20" cm="1">
        <f t="array" ref="B1039:I1039">VLOOKUP(A1039,'Medical Examinations'!A1038:J3373,{2,3,4,5,6,7,8,9},FALSE)</f>
        <v>32.67</v>
      </c>
      <c r="C1039" s="20" t="str">
        <v>Obesity</v>
      </c>
      <c r="D1039" s="20">
        <v>11.81</v>
      </c>
      <c r="E1039" s="20" t="str">
        <v>Diabetes</v>
      </c>
      <c r="F1039" s="20" t="str">
        <v>Yes</v>
      </c>
      <c r="G1039" s="20" t="str">
        <v>No</v>
      </c>
      <c r="H1039" s="20" t="str">
        <v>No</v>
      </c>
      <c r="I1039" s="20">
        <v>0</v>
      </c>
      <c r="J1039" s="20" t="s">
        <v>2379</v>
      </c>
      <c r="K1039" s="21" cm="1">
        <f t="array" ref="K1039:P1039">VLOOKUP(A1039,'Hospitalisation Details'!$A$1:K3381,{5,6,8,9,10,11},FALSE)</f>
        <v>24747</v>
      </c>
      <c r="L1039" s="21" t="str">
        <v>55Years</v>
      </c>
      <c r="M1039" s="22">
        <v>10807.49</v>
      </c>
      <c r="N1039" s="20" t="str">
        <v>tier - 3</v>
      </c>
      <c r="O1039" s="20" t="str">
        <v>tier - 2</v>
      </c>
      <c r="P1039" s="20" t="str">
        <v>R1013</v>
      </c>
      <c r="Q1039" s="20" t="str">
        <f>VLOOKUP(A1039,'Customer Names'!$A$1:E3373,5,FALSE)</f>
        <v>Joshua P</v>
      </c>
    </row>
    <row r="1040" spans="1:17" x14ac:dyDescent="0.35">
      <c r="A1040" s="20" t="s">
        <v>1331</v>
      </c>
      <c r="B1040" s="20" cm="1">
        <f t="array" ref="B1040:I1040">VLOOKUP(A1040,'Medical Examinations'!A1039:J3374,{2,3,4,5,6,7,8,9},FALSE)</f>
        <v>33.299999999999997</v>
      </c>
      <c r="C1040" s="20" t="str">
        <v>Obesity</v>
      </c>
      <c r="D1040" s="20">
        <v>8.26</v>
      </c>
      <c r="E1040" s="20" t="str">
        <v>Diabetes</v>
      </c>
      <c r="F1040" s="20" t="str">
        <v>Yes</v>
      </c>
      <c r="G1040" s="20" t="str">
        <v>No</v>
      </c>
      <c r="H1040" s="20" t="str">
        <v>No</v>
      </c>
      <c r="I1040" s="20">
        <v>2</v>
      </c>
      <c r="J1040" s="20" t="s">
        <v>2379</v>
      </c>
      <c r="K1040" s="21" cm="1">
        <f t="array" ref="K1040:P1040">VLOOKUP(A1040,'Hospitalisation Details'!$A$1:K3382,{5,6,8,9,10,11},FALSE)</f>
        <v>25920</v>
      </c>
      <c r="L1040" s="21" t="str">
        <v>52Years</v>
      </c>
      <c r="M1040" s="22">
        <v>10806.84</v>
      </c>
      <c r="N1040" s="20" t="str">
        <v>tier - 3</v>
      </c>
      <c r="O1040" s="20" t="str">
        <v>tier - 2</v>
      </c>
      <c r="P1040" s="20" t="str">
        <v>R1011</v>
      </c>
      <c r="Q1040" s="20" t="str">
        <f>VLOOKUP(A1040,'Customer Names'!$A$1:E3374,5,FALSE)</f>
        <v>Erin C</v>
      </c>
    </row>
    <row r="1041" spans="1:17" x14ac:dyDescent="0.35">
      <c r="A1041" s="20" t="s">
        <v>1330</v>
      </c>
      <c r="B1041" s="20" cm="1">
        <f t="array" ref="B1041:I1041">VLOOKUP(A1041,'Medical Examinations'!A1040:J3375,{2,3,4,5,6,7,8,9},FALSE)</f>
        <v>30.78</v>
      </c>
      <c r="C1041" s="20" t="str">
        <v>Obesity</v>
      </c>
      <c r="D1041" s="20">
        <v>10.74</v>
      </c>
      <c r="E1041" s="20" t="str">
        <v>Diabetes</v>
      </c>
      <c r="F1041" s="20" t="str">
        <v>Yes</v>
      </c>
      <c r="G1041" s="20" t="str">
        <v>No</v>
      </c>
      <c r="H1041" s="20" t="str">
        <v>No</v>
      </c>
      <c r="I1041" s="20">
        <v>2</v>
      </c>
      <c r="J1041" s="20" t="s">
        <v>2379</v>
      </c>
      <c r="K1041" s="21" cm="1">
        <f t="array" ref="K1041:P1041">VLOOKUP(A1041,'Hospitalisation Details'!$A$1:K3383,{5,6,8,9,10,11},FALSE)</f>
        <v>25869</v>
      </c>
      <c r="L1041" s="21" t="str">
        <v>52Years</v>
      </c>
      <c r="M1041" s="22">
        <v>10797.34</v>
      </c>
      <c r="N1041" s="20" t="str">
        <v>tier - 3</v>
      </c>
      <c r="O1041" s="20" t="str">
        <v>tier - 2</v>
      </c>
      <c r="P1041" s="20" t="str">
        <v>R1023</v>
      </c>
      <c r="Q1041" s="20" t="str">
        <f>VLOOKUP(A1041,'Customer Names'!$A$1:E3375,5,FALSE)</f>
        <v>Shure</v>
      </c>
    </row>
    <row r="1042" spans="1:17" x14ac:dyDescent="0.35">
      <c r="A1042" s="20" t="s">
        <v>1329</v>
      </c>
      <c r="B1042" s="20" cm="1">
        <f t="array" ref="B1042:I1042">VLOOKUP(A1042,'Medical Examinations'!A1041:J3376,{2,3,4,5,6,7,8,9},FALSE)</f>
        <v>28.975000000000001</v>
      </c>
      <c r="C1042" s="20" t="str">
        <v>Overweight</v>
      </c>
      <c r="D1042" s="20">
        <v>7.69</v>
      </c>
      <c r="E1042" s="20" t="str">
        <v>Diabetes</v>
      </c>
      <c r="F1042" s="20" t="str">
        <v>Yes</v>
      </c>
      <c r="G1042" s="20" t="str">
        <v>No</v>
      </c>
      <c r="H1042" s="20" t="str">
        <v>No</v>
      </c>
      <c r="I1042" s="20">
        <v>0</v>
      </c>
      <c r="J1042" s="20" t="s">
        <v>2379</v>
      </c>
      <c r="K1042" s="21" cm="1">
        <f t="array" ref="K1042:P1042">VLOOKUP(A1042,'Hospitalisation Details'!$A$1:K3384,{5,6,8,9,10,11},FALSE)</f>
        <v>24768</v>
      </c>
      <c r="L1042" s="21" t="str">
        <v>55Years</v>
      </c>
      <c r="M1042" s="22">
        <v>10796.35</v>
      </c>
      <c r="N1042" s="20" t="str">
        <v>tier - 3</v>
      </c>
      <c r="O1042" s="20" t="str">
        <v>tier - 1</v>
      </c>
      <c r="P1042" s="20" t="str">
        <v>R1019</v>
      </c>
      <c r="Q1042" s="20" t="str">
        <f>VLOOKUP(A1042,'Customer Names'!$A$1:E3376,5,FALSE)</f>
        <v>Richard</v>
      </c>
    </row>
    <row r="1043" spans="1:17" x14ac:dyDescent="0.35">
      <c r="A1043" s="20" t="s">
        <v>1328</v>
      </c>
      <c r="B1043" s="20" cm="1">
        <f t="array" ref="B1043:I1043">VLOOKUP(A1043,'Medical Examinations'!A1042:J3377,{2,3,4,5,6,7,8,9},FALSE)</f>
        <v>33.4</v>
      </c>
      <c r="C1043" s="20" t="str">
        <v>Obesity</v>
      </c>
      <c r="D1043" s="20">
        <v>4.84</v>
      </c>
      <c r="E1043" s="20" t="str">
        <v>Normal</v>
      </c>
      <c r="F1043" s="20" t="str">
        <v>No</v>
      </c>
      <c r="G1043" s="20" t="str">
        <v>No</v>
      </c>
      <c r="H1043" s="20" t="str">
        <v>No</v>
      </c>
      <c r="I1043" s="20">
        <v>0</v>
      </c>
      <c r="J1043" s="20" t="s">
        <v>2379</v>
      </c>
      <c r="K1043" s="21" cm="1">
        <f t="array" ref="K1043:P1043">VLOOKUP(A1043,'Hospitalisation Details'!$A$1:K3385,{5,6,8,9,10,11},FALSE)</f>
        <v>36518</v>
      </c>
      <c r="L1043" s="21" t="str">
        <v>23Years</v>
      </c>
      <c r="M1043" s="22">
        <v>10795.94</v>
      </c>
      <c r="N1043" s="20" t="str">
        <v>tier - 3</v>
      </c>
      <c r="O1043" s="20" t="str">
        <v>tier - 1</v>
      </c>
      <c r="P1043" s="20" t="str">
        <v>R1011</v>
      </c>
      <c r="Q1043" s="20" t="str">
        <f>VLOOKUP(A1043,'Customer Names'!$A$1:E3377,5,FALSE)</f>
        <v>Brenda</v>
      </c>
    </row>
    <row r="1044" spans="1:17" x14ac:dyDescent="0.35">
      <c r="A1044" s="20" t="s">
        <v>1327</v>
      </c>
      <c r="B1044" s="20" cm="1">
        <f t="array" ref="B1044:I1044">VLOOKUP(A1044,'Medical Examinations'!A1043:J3378,{2,3,4,5,6,7,8,9},FALSE)</f>
        <v>21.5</v>
      </c>
      <c r="C1044" s="20" t="str">
        <v>Normal Weight</v>
      </c>
      <c r="D1044" s="20">
        <v>9.77</v>
      </c>
      <c r="E1044" s="20" t="str">
        <v>Diabetes</v>
      </c>
      <c r="F1044" s="20" t="str">
        <v>Yes</v>
      </c>
      <c r="G1044" s="20" t="str">
        <v>No</v>
      </c>
      <c r="H1044" s="20" t="str">
        <v>No</v>
      </c>
      <c r="I1044" s="20">
        <v>0</v>
      </c>
      <c r="J1044" s="20" t="s">
        <v>2379</v>
      </c>
      <c r="K1044" s="21" cm="1">
        <f t="array" ref="K1044:P1044">VLOOKUP(A1044,'Hospitalisation Details'!$A$1:K3386,{5,6,8,9,10,11},FALSE)</f>
        <v>24787</v>
      </c>
      <c r="L1044" s="21" t="str">
        <v>55Years</v>
      </c>
      <c r="M1044" s="22">
        <v>10791.96</v>
      </c>
      <c r="N1044" s="20" t="str">
        <v>tier - 3</v>
      </c>
      <c r="O1044" s="20" t="str">
        <v>tier - 2</v>
      </c>
      <c r="P1044" s="20" t="str">
        <v>R1011</v>
      </c>
      <c r="Q1044" s="20" t="str">
        <f>VLOOKUP(A1044,'Customer Names'!$A$1:E3378,5,FALSE)</f>
        <v>Joseph M</v>
      </c>
    </row>
    <row r="1045" spans="1:17" x14ac:dyDescent="0.35">
      <c r="A1045" s="20" t="s">
        <v>1326</v>
      </c>
      <c r="B1045" s="20" cm="1">
        <f t="array" ref="B1045:I1045">VLOOKUP(A1045,'Medical Examinations'!A1044:J3379,{2,3,4,5,6,7,8,9},FALSE)</f>
        <v>38.14</v>
      </c>
      <c r="C1045" s="20" t="str">
        <v>Obesity</v>
      </c>
      <c r="D1045" s="20">
        <v>5.84</v>
      </c>
      <c r="E1045" s="20" t="str">
        <v>Prediabetes</v>
      </c>
      <c r="F1045" s="20" t="str">
        <v>No</v>
      </c>
      <c r="G1045" s="20" t="str">
        <v>No</v>
      </c>
      <c r="H1045" s="20" t="str">
        <v>No</v>
      </c>
      <c r="I1045" s="20">
        <v>0</v>
      </c>
      <c r="J1045" s="20" t="s">
        <v>2379</v>
      </c>
      <c r="K1045" s="21" cm="1">
        <f t="array" ref="K1045:P1045">VLOOKUP(A1045,'Hospitalisation Details'!$A$1:K3387,{5,6,8,9,10,11},FALSE)</f>
        <v>32837</v>
      </c>
      <c r="L1045" s="21" t="str">
        <v>33Years</v>
      </c>
      <c r="M1045" s="22">
        <v>10769.75</v>
      </c>
      <c r="N1045" s="20" t="str">
        <v>tier - 3</v>
      </c>
      <c r="O1045" s="20" t="str">
        <v>tier - 2</v>
      </c>
      <c r="P1045" s="20" t="str">
        <v>R1022</v>
      </c>
      <c r="Q1045" s="20" t="str">
        <f>VLOOKUP(A1045,'Customer Names'!$A$1:E3379,5,FALSE)</f>
        <v xml:space="preserve">Stephen J </v>
      </c>
    </row>
    <row r="1046" spans="1:17" x14ac:dyDescent="0.35">
      <c r="A1046" s="20" t="s">
        <v>1325</v>
      </c>
      <c r="B1046" s="20" cm="1">
        <f t="array" ref="B1046:I1046">VLOOKUP(A1046,'Medical Examinations'!A1045:J3380,{2,3,4,5,6,7,8,9},FALSE)</f>
        <v>35.42</v>
      </c>
      <c r="C1046" s="20" t="str">
        <v>Obesity</v>
      </c>
      <c r="D1046" s="20">
        <v>8.6999999999999993</v>
      </c>
      <c r="E1046" s="20" t="str">
        <v>Diabetes</v>
      </c>
      <c r="F1046" s="20" t="str">
        <v>Yes</v>
      </c>
      <c r="G1046" s="20" t="str">
        <v>No</v>
      </c>
      <c r="H1046" s="20" t="str">
        <v>No</v>
      </c>
      <c r="I1046" s="20">
        <v>1</v>
      </c>
      <c r="J1046" s="20" t="s">
        <v>2379</v>
      </c>
      <c r="K1046" s="21" cm="1">
        <f t="array" ref="K1046:P1046">VLOOKUP(A1046,'Hospitalisation Details'!$A$1:K3388,{5,6,8,9,10,11},FALSE)</f>
        <v>31653</v>
      </c>
      <c r="L1046" s="21" t="str">
        <v>36Years</v>
      </c>
      <c r="M1046" s="22">
        <v>10749.02</v>
      </c>
      <c r="N1046" s="20" t="str">
        <v>tier - 3</v>
      </c>
      <c r="O1046" s="20" t="str">
        <v>tier - 1</v>
      </c>
      <c r="P1046" s="20" t="str">
        <v>R1026</v>
      </c>
      <c r="Q1046" s="20" t="str">
        <f>VLOOKUP(A1046,'Customer Names'!$A$1:E3380,5,FALSE)</f>
        <v>Kathya</v>
      </c>
    </row>
    <row r="1047" spans="1:17" x14ac:dyDescent="0.35">
      <c r="A1047" s="20" t="s">
        <v>1324</v>
      </c>
      <c r="B1047" s="20" cm="1">
        <f t="array" ref="B1047:I1047">VLOOKUP(A1047,'Medical Examinations'!A1046:J3381,{2,3,4,5,6,7,8,9},FALSE)</f>
        <v>35.625</v>
      </c>
      <c r="C1047" s="20" t="str">
        <v>Obesity</v>
      </c>
      <c r="D1047" s="20">
        <v>10.79</v>
      </c>
      <c r="E1047" s="20" t="str">
        <v>Diabetes</v>
      </c>
      <c r="F1047" s="20" t="str">
        <v>No</v>
      </c>
      <c r="G1047" s="20" t="str">
        <v>No</v>
      </c>
      <c r="H1047" s="20" t="str">
        <v>No</v>
      </c>
      <c r="I1047" s="20">
        <v>0</v>
      </c>
      <c r="J1047" s="20" t="s">
        <v>2379</v>
      </c>
      <c r="K1047" s="21" cm="1">
        <f t="array" ref="K1047:P1047">VLOOKUP(A1047,'Hospitalisation Details'!$A$1:K3389,{5,6,8,9,10,11},FALSE)</f>
        <v>27372</v>
      </c>
      <c r="L1047" s="21" t="str">
        <v>48Years</v>
      </c>
      <c r="M1047" s="22">
        <v>10736.87</v>
      </c>
      <c r="N1047" s="20" t="str">
        <v>tier - 3</v>
      </c>
      <c r="O1047" s="20" t="str">
        <v>tier - 1</v>
      </c>
      <c r="P1047" s="20" t="str">
        <v>R1016</v>
      </c>
      <c r="Q1047" s="20" t="str">
        <f>VLOOKUP(A1047,'Customer Names'!$A$1:E3381,5,FALSE)</f>
        <v>Wesley</v>
      </c>
    </row>
    <row r="1048" spans="1:17" x14ac:dyDescent="0.35">
      <c r="A1048" s="20" t="s">
        <v>1323</v>
      </c>
      <c r="B1048" s="20" cm="1">
        <f t="array" ref="B1048:I1048">VLOOKUP(A1048,'Medical Examinations'!A1047:J3382,{2,3,4,5,6,7,8,9},FALSE)</f>
        <v>45.51</v>
      </c>
      <c r="C1048" s="20" t="str">
        <v>Obesity</v>
      </c>
      <c r="D1048" s="20">
        <v>4.32</v>
      </c>
      <c r="E1048" s="20" t="str">
        <v>Normal</v>
      </c>
      <c r="F1048" s="20" t="str">
        <v>No</v>
      </c>
      <c r="G1048" s="20" t="str">
        <v>No</v>
      </c>
      <c r="H1048" s="20" t="str">
        <v>No</v>
      </c>
      <c r="I1048" s="20">
        <v>1</v>
      </c>
      <c r="J1048" s="20" t="s">
        <v>2379</v>
      </c>
      <c r="K1048" s="21" cm="1">
        <f t="array" ref="K1048:P1048">VLOOKUP(A1048,'Hospitalisation Details'!$A$1:K3390,{5,6,8,9,10,11},FALSE)</f>
        <v>33780</v>
      </c>
      <c r="L1048" s="21" t="str">
        <v>30Years</v>
      </c>
      <c r="M1048" s="22">
        <v>10719.57</v>
      </c>
      <c r="N1048" s="20" t="str">
        <v>tier - 3</v>
      </c>
      <c r="O1048" s="20" t="str">
        <v>tier - 1</v>
      </c>
      <c r="P1048" s="20" t="str">
        <v>R1012</v>
      </c>
      <c r="Q1048" s="20" t="str">
        <f>VLOOKUP(A1048,'Customer Names'!$A$1:E3382,5,FALSE)</f>
        <v>Tim</v>
      </c>
    </row>
    <row r="1049" spans="1:17" x14ac:dyDescent="0.35">
      <c r="A1049" s="20" t="s">
        <v>1322</v>
      </c>
      <c r="B1049" s="20" cm="1">
        <f t="array" ref="B1049:I1049">VLOOKUP(A1049,'Medical Examinations'!A1048:J3383,{2,3,4,5,6,7,8,9},FALSE)</f>
        <v>37.1</v>
      </c>
      <c r="C1049" s="20" t="str">
        <v>Obesity</v>
      </c>
      <c r="D1049" s="20">
        <v>7.19</v>
      </c>
      <c r="E1049" s="20" t="str">
        <v>Diabetes</v>
      </c>
      <c r="F1049" s="20" t="str">
        <v>Yes</v>
      </c>
      <c r="G1049" s="20" t="str">
        <v>No</v>
      </c>
      <c r="H1049" s="20" t="str">
        <v>No</v>
      </c>
      <c r="I1049" s="20">
        <v>0</v>
      </c>
      <c r="J1049" s="20" t="s">
        <v>2379</v>
      </c>
      <c r="K1049" s="21" cm="1">
        <f t="array" ref="K1049:P1049">VLOOKUP(A1049,'Hospitalisation Details'!$A$1:K3391,{5,6,8,9,10,11},FALSE)</f>
        <v>24750</v>
      </c>
      <c r="L1049" s="21" t="str">
        <v>55Years</v>
      </c>
      <c r="M1049" s="22">
        <v>10713.64</v>
      </c>
      <c r="N1049" s="20" t="str">
        <v>tier - 3</v>
      </c>
      <c r="O1049" s="20" t="str">
        <v>tier - 3</v>
      </c>
      <c r="P1049" s="20" t="str">
        <v>R1011</v>
      </c>
      <c r="Q1049" s="20" t="str">
        <f>VLOOKUP(A1049,'Customer Names'!$A$1:E3383,5,FALSE)</f>
        <v xml:space="preserve">Jamie L </v>
      </c>
    </row>
    <row r="1050" spans="1:17" x14ac:dyDescent="0.35">
      <c r="A1050" s="20" t="s">
        <v>1321</v>
      </c>
      <c r="B1050" s="20" cm="1">
        <f t="array" ref="B1050:I1050">VLOOKUP(A1050,'Medical Examinations'!A1049:J3384,{2,3,4,5,6,7,8,9},FALSE)</f>
        <v>30.5</v>
      </c>
      <c r="C1050" s="20" t="str">
        <v>Obesity</v>
      </c>
      <c r="D1050" s="20">
        <v>11.94</v>
      </c>
      <c r="E1050" s="20" t="str">
        <v>Diabetes</v>
      </c>
      <c r="F1050" s="20" t="str">
        <v>Yes</v>
      </c>
      <c r="G1050" s="20" t="str">
        <v>No</v>
      </c>
      <c r="H1050" s="20" t="str">
        <v>No</v>
      </c>
      <c r="I1050" s="20">
        <v>0</v>
      </c>
      <c r="J1050" s="20" t="s">
        <v>2379</v>
      </c>
      <c r="K1050" s="21" cm="1">
        <f t="array" ref="K1050:P1050">VLOOKUP(A1050,'Hospitalisation Details'!$A$1:K3392,{5,6,8,9,10,11},FALSE)</f>
        <v>24683</v>
      </c>
      <c r="L1050" s="21" t="str">
        <v>55Years</v>
      </c>
      <c r="M1050" s="22">
        <v>10704.47</v>
      </c>
      <c r="N1050" s="20" t="str">
        <v>tier - 3</v>
      </c>
      <c r="O1050" s="20" t="str">
        <v>tier - 2</v>
      </c>
      <c r="P1050" s="20" t="str">
        <v>R1011</v>
      </c>
      <c r="Q1050" s="20" t="str">
        <f>VLOOKUP(A1050,'Customer Names'!$A$1:E3384,5,FALSE)</f>
        <v>Alexandra</v>
      </c>
    </row>
    <row r="1051" spans="1:17" x14ac:dyDescent="0.35">
      <c r="A1051" s="20" t="s">
        <v>1320</v>
      </c>
      <c r="B1051" s="20" cm="1">
        <f t="array" ref="B1051:I1051">VLOOKUP(A1051,'Medical Examinations'!A1050:J3385,{2,3,4,5,6,7,8,9},FALSE)</f>
        <v>28.16</v>
      </c>
      <c r="C1051" s="20" t="str">
        <v>Overweight</v>
      </c>
      <c r="D1051" s="20">
        <v>5.56</v>
      </c>
      <c r="E1051" s="20" t="str">
        <v>Normal</v>
      </c>
      <c r="F1051" s="20" t="str">
        <v>No</v>
      </c>
      <c r="G1051" s="20" t="str">
        <v>No</v>
      </c>
      <c r="H1051" s="20" t="str">
        <v>No</v>
      </c>
      <c r="I1051" s="20">
        <v>2</v>
      </c>
      <c r="J1051" s="20" t="s">
        <v>2379</v>
      </c>
      <c r="K1051" s="21" cm="1">
        <f t="array" ref="K1051:P1051">VLOOKUP(A1051,'Hospitalisation Details'!$A$1:K3393,{5,6,8,9,10,11},FALSE)</f>
        <v>26596</v>
      </c>
      <c r="L1051" s="21" t="str">
        <v>50Years</v>
      </c>
      <c r="M1051" s="22">
        <v>10702.64</v>
      </c>
      <c r="N1051" s="20" t="str">
        <v>tier - 3</v>
      </c>
      <c r="O1051" s="20" t="str">
        <v>tier - 3</v>
      </c>
      <c r="P1051" s="20" t="str">
        <v>R1013</v>
      </c>
      <c r="Q1051" s="20" t="str">
        <f>VLOOKUP(A1051,'Customer Names'!$A$1:E3385,5,FALSE)</f>
        <v>Tiffany</v>
      </c>
    </row>
    <row r="1052" spans="1:17" x14ac:dyDescent="0.35">
      <c r="A1052" s="20" t="s">
        <v>1319</v>
      </c>
      <c r="B1052" s="20" cm="1">
        <f t="array" ref="B1052:I1052">VLOOKUP(A1052,'Medical Examinations'!A1051:J3386,{2,3,4,5,6,7,8,9},FALSE)</f>
        <v>29.1</v>
      </c>
      <c r="C1052" s="20" t="str">
        <v>Overweight</v>
      </c>
      <c r="D1052" s="20">
        <v>5.64</v>
      </c>
      <c r="E1052" s="20" t="str">
        <v>Normal</v>
      </c>
      <c r="F1052" s="20" t="str">
        <v>Yes</v>
      </c>
      <c r="G1052" s="20" t="str">
        <v>No</v>
      </c>
      <c r="H1052" s="20" t="str">
        <v>No</v>
      </c>
      <c r="I1052" s="20">
        <v>0</v>
      </c>
      <c r="J1052" s="20" t="s">
        <v>2379</v>
      </c>
      <c r="K1052" s="21" cm="1">
        <f t="array" ref="K1052:P1052">VLOOKUP(A1052,'Hospitalisation Details'!$A$1:K3394,{5,6,8,9,10,11},FALSE)</f>
        <v>28033</v>
      </c>
      <c r="L1052" s="21" t="str">
        <v>46Years</v>
      </c>
      <c r="M1052" s="22">
        <v>10698.38</v>
      </c>
      <c r="N1052" s="20" t="str">
        <v>tier - 3</v>
      </c>
      <c r="O1052" s="20" t="str">
        <v>tier - 1</v>
      </c>
      <c r="P1052" s="20" t="str">
        <v>R1025</v>
      </c>
      <c r="Q1052" s="20" t="str">
        <f>VLOOKUP(A1052,'Customer Names'!$A$1:E3386,5,FALSE)</f>
        <v>Rebecca J</v>
      </c>
    </row>
    <row r="1053" spans="1:17" x14ac:dyDescent="0.35">
      <c r="A1053" s="20" t="s">
        <v>1318</v>
      </c>
      <c r="B1053" s="20" cm="1">
        <f t="array" ref="B1053:I1053">VLOOKUP(A1053,'Medical Examinations'!A1052:J3387,{2,3,4,5,6,7,8,9},FALSE)</f>
        <v>30.22</v>
      </c>
      <c r="C1053" s="20" t="str">
        <v>Obesity</v>
      </c>
      <c r="D1053" s="20">
        <v>4.6500000000000004</v>
      </c>
      <c r="E1053" s="20" t="str">
        <v>Normal</v>
      </c>
      <c r="F1053" s="20" t="str">
        <v>No</v>
      </c>
      <c r="G1053" s="20" t="str">
        <v>No</v>
      </c>
      <c r="H1053" s="20" t="str">
        <v>No</v>
      </c>
      <c r="I1053" s="20">
        <v>0</v>
      </c>
      <c r="J1053" s="20" t="s">
        <v>2379</v>
      </c>
      <c r="K1053" s="21" cm="1">
        <f t="array" ref="K1053:P1053">VLOOKUP(A1053,'Hospitalisation Details'!$A$1:K3395,{5,6,8,9,10,11},FALSE)</f>
        <v>28339</v>
      </c>
      <c r="L1053" s="21" t="str">
        <v>45Years</v>
      </c>
      <c r="M1053" s="22">
        <v>10690.11</v>
      </c>
      <c r="N1053" s="20" t="str">
        <v>tier - 3</v>
      </c>
      <c r="O1053" s="20" t="str">
        <v>tier - 2</v>
      </c>
      <c r="P1053" s="20" t="str">
        <v>R1021</v>
      </c>
      <c r="Q1053" s="20" t="str">
        <f>VLOOKUP(A1053,'Customer Names'!$A$1:E3387,5,FALSE)</f>
        <v xml:space="preserve">Austin T </v>
      </c>
    </row>
    <row r="1054" spans="1:17" x14ac:dyDescent="0.35">
      <c r="A1054" s="20" t="s">
        <v>1317</v>
      </c>
      <c r="B1054" s="20" cm="1">
        <f t="array" ref="B1054:I1054">VLOOKUP(A1054,'Medical Examinations'!A1053:J3388,{2,3,4,5,6,7,8,9},FALSE)</f>
        <v>24.29</v>
      </c>
      <c r="C1054" s="20" t="str">
        <v>Normal Weight</v>
      </c>
      <c r="D1054" s="20">
        <v>9.0500000000000007</v>
      </c>
      <c r="E1054" s="20" t="str">
        <v>Diabetes</v>
      </c>
      <c r="F1054" s="20" t="str">
        <v>No</v>
      </c>
      <c r="G1054" s="20" t="str">
        <v>No</v>
      </c>
      <c r="H1054" s="20" t="str">
        <v>No</v>
      </c>
      <c r="I1054" s="20">
        <v>0</v>
      </c>
      <c r="J1054" s="20" t="s">
        <v>2379</v>
      </c>
      <c r="K1054" s="21" cm="1">
        <f t="array" ref="K1054:P1054">VLOOKUP(A1054,'Hospitalisation Details'!$A$1:K3396,{5,6,8,9,10,11},FALSE)</f>
        <v>22896</v>
      </c>
      <c r="L1054" s="21" t="str">
        <v>60Years</v>
      </c>
      <c r="M1054" s="22">
        <v>10676.83</v>
      </c>
      <c r="N1054" s="20" t="str">
        <v>tier - 3</v>
      </c>
      <c r="O1054" s="20" t="str">
        <v>tier - 3</v>
      </c>
      <c r="P1054" s="20" t="str">
        <v>R1013</v>
      </c>
      <c r="Q1054" s="20" t="str">
        <f>VLOOKUP(A1054,'Customer Names'!$A$1:E3388,5,FALSE)</f>
        <v>Jamie T</v>
      </c>
    </row>
    <row r="1055" spans="1:17" x14ac:dyDescent="0.35">
      <c r="A1055" s="20" t="s">
        <v>1316</v>
      </c>
      <c r="B1055" s="20" cm="1">
        <f t="array" ref="B1055:I1055">VLOOKUP(A1055,'Medical Examinations'!A1054:J3389,{2,3,4,5,6,7,8,9},FALSE)</f>
        <v>29.39</v>
      </c>
      <c r="C1055" s="20" t="str">
        <v>Overweight</v>
      </c>
      <c r="D1055" s="20">
        <v>4.5199999999999996</v>
      </c>
      <c r="E1055" s="20" t="str">
        <v>Normal</v>
      </c>
      <c r="F1055" s="20" t="str">
        <v>Yes</v>
      </c>
      <c r="G1055" s="20" t="str">
        <v>No</v>
      </c>
      <c r="H1055" s="20" t="str">
        <v>No</v>
      </c>
      <c r="I1055" s="20">
        <v>0</v>
      </c>
      <c r="J1055" s="20" t="s">
        <v>2379</v>
      </c>
      <c r="K1055" s="21" cm="1">
        <f t="array" ref="K1055:P1055">VLOOKUP(A1055,'Hospitalisation Details'!$A$1:K3397,{5,6,8,9,10,11},FALSE)</f>
        <v>28086</v>
      </c>
      <c r="L1055" s="21" t="str">
        <v>46Years</v>
      </c>
      <c r="M1055" s="22">
        <v>10665.44</v>
      </c>
      <c r="N1055" s="20" t="str">
        <v>tier - 3</v>
      </c>
      <c r="O1055" s="20" t="str">
        <v>tier - 2</v>
      </c>
      <c r="P1055" s="20" t="str">
        <v>R1021</v>
      </c>
      <c r="Q1055" s="20" t="str">
        <f>VLOOKUP(A1055,'Customer Names'!$A$1:E3389,5,FALSE)</f>
        <v xml:space="preserve">Matthew T </v>
      </c>
    </row>
    <row r="1056" spans="1:17" x14ac:dyDescent="0.35">
      <c r="A1056" s="20" t="s">
        <v>1315</v>
      </c>
      <c r="B1056" s="20" cm="1">
        <f t="array" ref="B1056:I1056">VLOOKUP(A1056,'Medical Examinations'!A1055:J3390,{2,3,4,5,6,7,8,9},FALSE)</f>
        <v>25.66</v>
      </c>
      <c r="C1056" s="20" t="str">
        <v>Overweight</v>
      </c>
      <c r="D1056" s="20">
        <v>4.62</v>
      </c>
      <c r="E1056" s="20" t="str">
        <v>Normal</v>
      </c>
      <c r="F1056" s="20" t="str">
        <v>Yes</v>
      </c>
      <c r="G1056" s="20" t="str">
        <v>No</v>
      </c>
      <c r="H1056" s="20" t="str">
        <v>No</v>
      </c>
      <c r="I1056" s="20">
        <v>1</v>
      </c>
      <c r="J1056" s="20" t="s">
        <v>2379</v>
      </c>
      <c r="K1056" s="21" cm="1">
        <f t="array" ref="K1056:P1056">VLOOKUP(A1056,'Hospitalisation Details'!$A$1:K3398,{5,6,8,9,10,11},FALSE)</f>
        <v>23597</v>
      </c>
      <c r="L1056" s="21" t="str">
        <v>58Years</v>
      </c>
      <c r="M1056" s="22">
        <v>10627.81</v>
      </c>
      <c r="N1056" s="20" t="str">
        <v>tier - 3</v>
      </c>
      <c r="O1056" s="20" t="str">
        <v>tier - 3</v>
      </c>
      <c r="P1056" s="20" t="str">
        <v>R1013</v>
      </c>
      <c r="Q1056" s="20" t="str">
        <f>VLOOKUP(A1056,'Customer Names'!$A$1:E3390,5,FALSE)</f>
        <v>Emily</v>
      </c>
    </row>
    <row r="1057" spans="1:17" x14ac:dyDescent="0.35">
      <c r="A1057" s="20" t="s">
        <v>1314</v>
      </c>
      <c r="B1057" s="20" cm="1">
        <f t="array" ref="B1057:I1057">VLOOKUP(A1057,'Medical Examinations'!A1056:J3391,{2,3,4,5,6,7,8,9},FALSE)</f>
        <v>39.11</v>
      </c>
      <c r="C1057" s="20" t="str">
        <v>Obesity</v>
      </c>
      <c r="D1057" s="20">
        <v>5.87</v>
      </c>
      <c r="E1057" s="20" t="str">
        <v>Prediabetes</v>
      </c>
      <c r="F1057" s="20" t="str">
        <v>No</v>
      </c>
      <c r="G1057" s="20" t="str">
        <v>No</v>
      </c>
      <c r="H1057" s="20" t="str">
        <v>No</v>
      </c>
      <c r="I1057" s="20">
        <v>0</v>
      </c>
      <c r="J1057" s="20" t="s">
        <v>2379</v>
      </c>
      <c r="K1057" s="21" cm="1">
        <f t="array" ref="K1057:P1057">VLOOKUP(A1057,'Hospitalisation Details'!$A$1:K3399,{5,6,8,9,10,11},FALSE)</f>
        <v>33060</v>
      </c>
      <c r="L1057" s="21" t="str">
        <v>32Years</v>
      </c>
      <c r="M1057" s="22">
        <v>10620.26</v>
      </c>
      <c r="N1057" s="20" t="str">
        <v>tier - 3</v>
      </c>
      <c r="O1057" s="20" t="str">
        <v>tier - 3</v>
      </c>
      <c r="P1057" s="20" t="str">
        <v>R1012</v>
      </c>
      <c r="Q1057" s="20" t="str">
        <f>VLOOKUP(A1057,'Customer Names'!$A$1:E3391,5,FALSE)</f>
        <v>Gillian</v>
      </c>
    </row>
    <row r="1058" spans="1:17" x14ac:dyDescent="0.35">
      <c r="A1058" s="20" t="s">
        <v>1313</v>
      </c>
      <c r="B1058" s="20" cm="1">
        <f t="array" ref="B1058:I1058">VLOOKUP(A1058,'Medical Examinations'!A1057:J3392,{2,3,4,5,6,7,8,9},FALSE)</f>
        <v>43.78</v>
      </c>
      <c r="C1058" s="20" t="str">
        <v>Obesity</v>
      </c>
      <c r="D1058" s="20">
        <v>5.71</v>
      </c>
      <c r="E1058" s="20" t="str">
        <v>Prediabetes</v>
      </c>
      <c r="F1058" s="20" t="str">
        <v>No</v>
      </c>
      <c r="G1058" s="20" t="str">
        <v>No</v>
      </c>
      <c r="H1058" s="20" t="str">
        <v>No</v>
      </c>
      <c r="I1058" s="20">
        <v>1</v>
      </c>
      <c r="J1058" s="20" t="s">
        <v>2379</v>
      </c>
      <c r="K1058" s="21" cm="1">
        <f t="array" ref="K1058:P1058">VLOOKUP(A1058,'Hospitalisation Details'!$A$1:K3400,{5,6,8,9,10,11},FALSE)</f>
        <v>33808</v>
      </c>
      <c r="L1058" s="21" t="str">
        <v>30Years</v>
      </c>
      <c r="M1058" s="22">
        <v>10617.04</v>
      </c>
      <c r="N1058" s="20" t="str">
        <v>tier - 3</v>
      </c>
      <c r="O1058" s="20" t="str">
        <v>tier - 3</v>
      </c>
      <c r="P1058" s="20" t="str">
        <v>R1026</v>
      </c>
      <c r="Q1058" s="20" t="str">
        <f>VLOOKUP(A1058,'Customer Names'!$A$1:E3392,5,FALSE)</f>
        <v xml:space="preserve">Brenn E </v>
      </c>
    </row>
    <row r="1059" spans="1:17" x14ac:dyDescent="0.35">
      <c r="A1059" s="20" t="s">
        <v>1312</v>
      </c>
      <c r="B1059" s="20" cm="1">
        <f t="array" ref="B1059:I1059">VLOOKUP(A1059,'Medical Examinations'!A1058:J3393,{2,3,4,5,6,7,8,9},FALSE)</f>
        <v>24.35</v>
      </c>
      <c r="C1059" s="20" t="str">
        <v>Normal Weight</v>
      </c>
      <c r="D1059" s="20">
        <v>9.08</v>
      </c>
      <c r="E1059" s="20" t="str">
        <v>Diabetes</v>
      </c>
      <c r="F1059" s="20" t="str">
        <v>No</v>
      </c>
      <c r="G1059" s="20" t="str">
        <v>No</v>
      </c>
      <c r="H1059" s="20" t="str">
        <v>No</v>
      </c>
      <c r="I1059" s="20">
        <v>0</v>
      </c>
      <c r="J1059" s="20" t="s">
        <v>2379</v>
      </c>
      <c r="K1059" s="21" cm="1">
        <f t="array" ref="K1059:P1059">VLOOKUP(A1059,'Hospitalisation Details'!$A$1:K3401,{5,6,8,9,10,11},FALSE)</f>
        <v>23920</v>
      </c>
      <c r="L1059" s="21" t="str">
        <v>57Years</v>
      </c>
      <c r="M1059" s="22">
        <v>10608.67</v>
      </c>
      <c r="N1059" s="20" t="str">
        <v>tier - 3</v>
      </c>
      <c r="O1059" s="20" t="str">
        <v>tier - 3</v>
      </c>
      <c r="P1059" s="20" t="str">
        <v>R1012</v>
      </c>
      <c r="Q1059" s="20" t="str">
        <f>VLOOKUP(A1059,'Customer Names'!$A$1:E3393,5,FALSE)</f>
        <v>Lisa M</v>
      </c>
    </row>
    <row r="1060" spans="1:17" x14ac:dyDescent="0.35">
      <c r="A1060" s="20" t="s">
        <v>1311</v>
      </c>
      <c r="B1060" s="20" cm="1">
        <f t="array" ref="B1060:I1060">VLOOKUP(A1060,'Medical Examinations'!A1059:J3394,{2,3,4,5,6,7,8,9},FALSE)</f>
        <v>40.299999999999997</v>
      </c>
      <c r="C1060" s="20" t="str">
        <v>Obesity</v>
      </c>
      <c r="D1060" s="20">
        <v>5.3</v>
      </c>
      <c r="E1060" s="20" t="str">
        <v>Normal</v>
      </c>
      <c r="F1060" s="20" t="str">
        <v>Yes</v>
      </c>
      <c r="G1060" s="20" t="str">
        <v>No</v>
      </c>
      <c r="H1060" s="20" t="str">
        <v>No</v>
      </c>
      <c r="I1060" s="20">
        <v>2</v>
      </c>
      <c r="J1060" s="20" t="s">
        <v>2379</v>
      </c>
      <c r="K1060" s="21" cm="1">
        <f t="array" ref="K1060:P1060">VLOOKUP(A1060,'Hospitalisation Details'!$A$1:K3402,{5,6,8,9,10,11},FALSE)</f>
        <v>24290</v>
      </c>
      <c r="L1060" s="21" t="str">
        <v>56Years</v>
      </c>
      <c r="M1060" s="22">
        <v>10602.39</v>
      </c>
      <c r="N1060" s="20" t="str">
        <v>tier - 3</v>
      </c>
      <c r="O1060" s="20" t="str">
        <v>tier - 3</v>
      </c>
      <c r="P1060" s="20" t="str">
        <v>R1011</v>
      </c>
      <c r="Q1060" s="20" t="str">
        <f>VLOOKUP(A1060,'Customer Names'!$A$1:E3394,5,FALSE)</f>
        <v>Matt</v>
      </c>
    </row>
    <row r="1061" spans="1:17" x14ac:dyDescent="0.35">
      <c r="A1061" s="20" t="s">
        <v>1310</v>
      </c>
      <c r="B1061" s="20" cm="1">
        <f t="array" ref="B1061:I1061">VLOOKUP(A1061,'Medical Examinations'!A1060:J3395,{2,3,4,5,6,7,8,9},FALSE)</f>
        <v>32.774999999999999</v>
      </c>
      <c r="C1061" s="20" t="str">
        <v>Obesity</v>
      </c>
      <c r="D1061" s="20">
        <v>11.76</v>
      </c>
      <c r="E1061" s="20" t="str">
        <v>Diabetes</v>
      </c>
      <c r="F1061" s="20" t="str">
        <v>Yes</v>
      </c>
      <c r="G1061" s="20" t="str">
        <v>No</v>
      </c>
      <c r="H1061" s="20" t="str">
        <v>No</v>
      </c>
      <c r="I1061" s="20">
        <v>0</v>
      </c>
      <c r="J1061" s="20" t="s">
        <v>2379</v>
      </c>
      <c r="K1061" s="21" cm="1">
        <f t="array" ref="K1061:P1061">VLOOKUP(A1061,'Hospitalisation Details'!$A$1:K3403,{5,6,8,9,10,11},FALSE)</f>
        <v>24646</v>
      </c>
      <c r="L1061" s="21" t="str">
        <v>55Years</v>
      </c>
      <c r="M1061" s="22">
        <v>10601.63</v>
      </c>
      <c r="N1061" s="20" t="str">
        <v>tier - 3</v>
      </c>
      <c r="O1061" s="20" t="str">
        <v>tier - 2</v>
      </c>
      <c r="P1061" s="20" t="str">
        <v>R1012</v>
      </c>
      <c r="Q1061" s="20" t="str">
        <f>VLOOKUP(A1061,'Customer Names'!$A$1:E3395,5,FALSE)</f>
        <v xml:space="preserve">Thomas A </v>
      </c>
    </row>
    <row r="1062" spans="1:17" x14ac:dyDescent="0.35">
      <c r="A1062" s="20" t="s">
        <v>1309</v>
      </c>
      <c r="B1062" s="20" cm="1">
        <f t="array" ref="B1062:I1062">VLOOKUP(A1062,'Medical Examinations'!A1061:J3396,{2,3,4,5,6,7,8,9},FALSE)</f>
        <v>39.6</v>
      </c>
      <c r="C1062" s="20" t="str">
        <v>Obesity</v>
      </c>
      <c r="D1062" s="20">
        <v>5.1100000000000003</v>
      </c>
      <c r="E1062" s="20" t="str">
        <v>Normal</v>
      </c>
      <c r="F1062" s="20" t="str">
        <v>Yes</v>
      </c>
      <c r="G1062" s="20" t="str">
        <v>No</v>
      </c>
      <c r="H1062" s="20" t="str">
        <v>No</v>
      </c>
      <c r="I1062" s="20">
        <v>2</v>
      </c>
      <c r="J1062" s="20" t="s">
        <v>2379</v>
      </c>
      <c r="K1062" s="21" cm="1">
        <f t="array" ref="K1062:P1062">VLOOKUP(A1062,'Hospitalisation Details'!$A$1:K3404,{5,6,8,9,10,11},FALSE)</f>
        <v>24308</v>
      </c>
      <c r="L1062" s="21" t="str">
        <v>56Years</v>
      </c>
      <c r="M1062" s="22">
        <v>10601.41</v>
      </c>
      <c r="N1062" s="20" t="str">
        <v>tier - 3</v>
      </c>
      <c r="O1062" s="20" t="str">
        <v>tier - 2</v>
      </c>
      <c r="P1062" s="20" t="str">
        <v>R1011</v>
      </c>
      <c r="Q1062" s="20" t="str">
        <f>VLOOKUP(A1062,'Customer Names'!$A$1:E3396,5,FALSE)</f>
        <v>Kevin J</v>
      </c>
    </row>
    <row r="1063" spans="1:17" x14ac:dyDescent="0.35">
      <c r="A1063" s="20" t="s">
        <v>1308</v>
      </c>
      <c r="B1063" s="20" cm="1">
        <f t="array" ref="B1063:I1063">VLOOKUP(A1063,'Medical Examinations'!A1062:J3397,{2,3,4,5,6,7,8,9},FALSE)</f>
        <v>30.97</v>
      </c>
      <c r="C1063" s="20" t="str">
        <v>Obesity</v>
      </c>
      <c r="D1063" s="20">
        <v>5.54</v>
      </c>
      <c r="E1063" s="20" t="str">
        <v>Normal</v>
      </c>
      <c r="F1063" s="20" t="str">
        <v>No</v>
      </c>
      <c r="G1063" s="20" t="str">
        <v>No</v>
      </c>
      <c r="H1063" s="20" t="str">
        <v>No</v>
      </c>
      <c r="I1063" s="20">
        <v>2</v>
      </c>
      <c r="J1063" s="20" t="s">
        <v>2379</v>
      </c>
      <c r="K1063" s="21" cm="1">
        <f t="array" ref="K1063:P1063">VLOOKUP(A1063,'Hospitalisation Details'!$A$1:K3405,{5,6,8,9,10,11},FALSE)</f>
        <v>26647</v>
      </c>
      <c r="L1063" s="21" t="str">
        <v>50Years</v>
      </c>
      <c r="M1063" s="22">
        <v>10600.55</v>
      </c>
      <c r="N1063" s="20" t="str">
        <v>tier - 3</v>
      </c>
      <c r="O1063" s="20" t="str">
        <v>tier - 1</v>
      </c>
      <c r="P1063" s="20" t="str">
        <v>R1012</v>
      </c>
      <c r="Q1063" s="20" t="str">
        <f>VLOOKUP(A1063,'Customer Names'!$A$1:E3397,5,FALSE)</f>
        <v>William H  III</v>
      </c>
    </row>
    <row r="1064" spans="1:17" x14ac:dyDescent="0.35">
      <c r="A1064" s="20" t="s">
        <v>1307</v>
      </c>
      <c r="B1064" s="20" cm="1">
        <f t="array" ref="B1064:I1064">VLOOKUP(A1064,'Medical Examinations'!A1063:J3398,{2,3,4,5,6,7,8,9},FALSE)</f>
        <v>27.645</v>
      </c>
      <c r="C1064" s="20" t="str">
        <v>Overweight</v>
      </c>
      <c r="D1064" s="20">
        <v>8.8699999999999992</v>
      </c>
      <c r="E1064" s="20" t="str">
        <v>Diabetes</v>
      </c>
      <c r="F1064" s="20" t="str">
        <v>Yes</v>
      </c>
      <c r="G1064" s="20" t="str">
        <v>No</v>
      </c>
      <c r="H1064" s="20" t="str">
        <v>No</v>
      </c>
      <c r="I1064" s="20">
        <v>0</v>
      </c>
      <c r="J1064" s="20" t="s">
        <v>2379</v>
      </c>
      <c r="K1064" s="21" cm="1">
        <f t="array" ref="K1064:P1064">VLOOKUP(A1064,'Hospitalisation Details'!$A$1:K3406,{5,6,8,9,10,11},FALSE)</f>
        <v>24805</v>
      </c>
      <c r="L1064" s="21" t="str">
        <v>55Years</v>
      </c>
      <c r="M1064" s="22">
        <v>10594.5</v>
      </c>
      <c r="N1064" s="20" t="str">
        <v>tier - 3</v>
      </c>
      <c r="O1064" s="20" t="str">
        <v>tier - 1</v>
      </c>
      <c r="P1064" s="20" t="str">
        <v>R1012</v>
      </c>
      <c r="Q1064" s="20" t="str">
        <f>VLOOKUP(A1064,'Customer Names'!$A$1:E3398,5,FALSE)</f>
        <v>Gal</v>
      </c>
    </row>
    <row r="1065" spans="1:17" x14ac:dyDescent="0.35">
      <c r="A1065" s="20" t="s">
        <v>1306</v>
      </c>
      <c r="B1065" s="20" cm="1">
        <f t="array" ref="B1065:I1065">VLOOKUP(A1065,'Medical Examinations'!A1064:J3399,{2,3,4,5,6,7,8,9},FALSE)</f>
        <v>34.43</v>
      </c>
      <c r="C1065" s="20" t="str">
        <v>Obesity</v>
      </c>
      <c r="D1065" s="20">
        <v>5.96</v>
      </c>
      <c r="E1065" s="20" t="str">
        <v>Prediabetes</v>
      </c>
      <c r="F1065" s="20" t="str">
        <v>Yes</v>
      </c>
      <c r="G1065" s="20" t="str">
        <v>No</v>
      </c>
      <c r="H1065" s="20" t="str">
        <v>No</v>
      </c>
      <c r="I1065" s="20">
        <v>2</v>
      </c>
      <c r="J1065" s="20" t="s">
        <v>2379</v>
      </c>
      <c r="K1065" s="21" cm="1">
        <f t="array" ref="K1065:P1065">VLOOKUP(A1065,'Hospitalisation Details'!$A$1:K3407,{5,6,8,9,10,11},FALSE)</f>
        <v>24414</v>
      </c>
      <c r="L1065" s="21" t="str">
        <v>56Years</v>
      </c>
      <c r="M1065" s="22">
        <v>10594.23</v>
      </c>
      <c r="N1065" s="20" t="str">
        <v>tier - 3</v>
      </c>
      <c r="O1065" s="20" t="str">
        <v>tier - 3</v>
      </c>
      <c r="P1065" s="20" t="str">
        <v>R1013</v>
      </c>
      <c r="Q1065" s="20" t="str">
        <f>VLOOKUP(A1065,'Customer Names'!$A$1:E3399,5,FALSE)</f>
        <v>Anton</v>
      </c>
    </row>
    <row r="1066" spans="1:17" x14ac:dyDescent="0.35">
      <c r="A1066" s="20" t="s">
        <v>1305</v>
      </c>
      <c r="B1066" s="20" cm="1">
        <f t="array" ref="B1066:I1066">VLOOKUP(A1066,'Medical Examinations'!A1065:J3400,{2,3,4,5,6,7,8,9},FALSE)</f>
        <v>39.6</v>
      </c>
      <c r="C1066" s="20" t="str">
        <v>Obesity</v>
      </c>
      <c r="D1066" s="20">
        <v>4.4400000000000004</v>
      </c>
      <c r="E1066" s="20" t="str">
        <v>Normal</v>
      </c>
      <c r="F1066" s="20" t="str">
        <v>Yes</v>
      </c>
      <c r="G1066" s="20" t="str">
        <v>No</v>
      </c>
      <c r="H1066" s="20" t="str">
        <v>Yes</v>
      </c>
      <c r="I1066" s="20">
        <v>1</v>
      </c>
      <c r="J1066" s="20" t="s">
        <v>2379</v>
      </c>
      <c r="K1066" s="21" cm="1">
        <f t="array" ref="K1066:P1066">VLOOKUP(A1066,'Hospitalisation Details'!$A$1:K3408,{5,6,8,9,10,11},FALSE)</f>
        <v>25562</v>
      </c>
      <c r="L1066" s="21" t="str">
        <v>53Years</v>
      </c>
      <c r="M1066" s="22">
        <v>10579.71</v>
      </c>
      <c r="N1066" s="20" t="str">
        <v>tier - 3</v>
      </c>
      <c r="O1066" s="20" t="str">
        <v>tier - 3</v>
      </c>
      <c r="P1066" s="20" t="str">
        <v>R1013</v>
      </c>
      <c r="Q1066" s="20" t="str">
        <f>VLOOKUP(A1066,'Customer Names'!$A$1:E3400,5,FALSE)</f>
        <v>Yazmin</v>
      </c>
    </row>
    <row r="1067" spans="1:17" x14ac:dyDescent="0.35">
      <c r="A1067" s="20" t="s">
        <v>1304</v>
      </c>
      <c r="B1067" s="20" cm="1">
        <f t="array" ref="B1067:I1067">VLOOKUP(A1067,'Medical Examinations'!A1066:J3401,{2,3,4,5,6,7,8,9},FALSE)</f>
        <v>22.1</v>
      </c>
      <c r="C1067" s="20" t="str">
        <v>Normal Weight</v>
      </c>
      <c r="D1067" s="20">
        <v>4.6500000000000004</v>
      </c>
      <c r="E1067" s="20" t="str">
        <v>Normal</v>
      </c>
      <c r="F1067" s="20" t="str">
        <v>Yes</v>
      </c>
      <c r="G1067" s="20" t="str">
        <v>No</v>
      </c>
      <c r="H1067" s="20" t="str">
        <v>No</v>
      </c>
      <c r="I1067" s="20">
        <v>2</v>
      </c>
      <c r="J1067" s="20" t="s">
        <v>2379</v>
      </c>
      <c r="K1067" s="21" cm="1">
        <f t="array" ref="K1067:P1067">VLOOKUP(A1067,'Hospitalisation Details'!$A$1:K3409,{5,6,8,9,10,11},FALSE)</f>
        <v>24452</v>
      </c>
      <c r="L1067" s="21" t="str">
        <v>56Years</v>
      </c>
      <c r="M1067" s="22">
        <v>10577.09</v>
      </c>
      <c r="N1067" s="20" t="str">
        <v>tier - 3</v>
      </c>
      <c r="O1067" s="20" t="str">
        <v>tier - 3</v>
      </c>
      <c r="P1067" s="20" t="str">
        <v>R1011</v>
      </c>
      <c r="Q1067" s="20" t="str">
        <f>VLOOKUP(A1067,'Customer Names'!$A$1:E3401,5,FALSE)</f>
        <v>Florian</v>
      </c>
    </row>
    <row r="1068" spans="1:17" x14ac:dyDescent="0.35">
      <c r="A1068" s="20" t="s">
        <v>1303</v>
      </c>
      <c r="B1068" s="20" cm="1">
        <f t="array" ref="B1068:I1068">VLOOKUP(A1068,'Medical Examinations'!A1067:J3402,{2,3,4,5,6,7,8,9},FALSE)</f>
        <v>33.25</v>
      </c>
      <c r="C1068" s="20" t="str">
        <v>Obesity</v>
      </c>
      <c r="D1068" s="20">
        <v>5.64</v>
      </c>
      <c r="E1068" s="20" t="str">
        <v>Normal</v>
      </c>
      <c r="F1068" s="20" t="str">
        <v>Yes</v>
      </c>
      <c r="G1068" s="20" t="str">
        <v>No</v>
      </c>
      <c r="H1068" s="20" t="str">
        <v>Yes</v>
      </c>
      <c r="I1068" s="20">
        <v>1</v>
      </c>
      <c r="J1068" s="20" t="s">
        <v>2379</v>
      </c>
      <c r="K1068" s="21" cm="1">
        <f t="array" ref="K1068:P1068">VLOOKUP(A1068,'Hospitalisation Details'!$A$1:K3410,{5,6,8,9,10,11},FALSE)</f>
        <v>25401</v>
      </c>
      <c r="L1068" s="21" t="str">
        <v>53Years</v>
      </c>
      <c r="M1068" s="22">
        <v>10564.88</v>
      </c>
      <c r="N1068" s="20" t="str">
        <v>tier - 3</v>
      </c>
      <c r="O1068" s="20" t="str">
        <v>tier - 1</v>
      </c>
      <c r="P1068" s="20" t="str">
        <v>R1024</v>
      </c>
      <c r="Q1068" s="20" t="str">
        <f>VLOOKUP(A1068,'Customer Names'!$A$1:E3402,5,FALSE)</f>
        <v>Karen L</v>
      </c>
    </row>
    <row r="1069" spans="1:17" x14ac:dyDescent="0.35">
      <c r="A1069" s="20" t="s">
        <v>1302</v>
      </c>
      <c r="B1069" s="20" cm="1">
        <f t="array" ref="B1069:I1069">VLOOKUP(A1069,'Medical Examinations'!A1068:J3403,{2,3,4,5,6,7,8,9},FALSE)</f>
        <v>33.33</v>
      </c>
      <c r="C1069" s="20" t="str">
        <v>Obesity</v>
      </c>
      <c r="D1069" s="20">
        <v>10.19</v>
      </c>
      <c r="E1069" s="20" t="str">
        <v>Diabetes</v>
      </c>
      <c r="F1069" s="20" t="str">
        <v>No</v>
      </c>
      <c r="G1069" s="20" t="str">
        <v>No</v>
      </c>
      <c r="H1069" s="20" t="str">
        <v>No</v>
      </c>
      <c r="I1069" s="20">
        <v>0</v>
      </c>
      <c r="J1069" s="20" t="s">
        <v>2379</v>
      </c>
      <c r="K1069" s="21" cm="1">
        <f t="array" ref="K1069:P1069">VLOOKUP(A1069,'Hospitalisation Details'!$A$1:K3411,{5,6,8,9,10,11},FALSE)</f>
        <v>26113</v>
      </c>
      <c r="L1069" s="21" t="str">
        <v>51Years</v>
      </c>
      <c r="M1069" s="22">
        <v>10560.49</v>
      </c>
      <c r="N1069" s="20" t="str">
        <v>tier - 3</v>
      </c>
      <c r="O1069" s="20" t="str">
        <v>tier - 2</v>
      </c>
      <c r="P1069" s="20" t="str">
        <v>R1013</v>
      </c>
      <c r="Q1069" s="20" t="str">
        <f>VLOOKUP(A1069,'Customer Names'!$A$1:E3403,5,FALSE)</f>
        <v>Scott</v>
      </c>
    </row>
    <row r="1070" spans="1:17" x14ac:dyDescent="0.35">
      <c r="A1070" s="20" t="s">
        <v>1301</v>
      </c>
      <c r="B1070" s="20" cm="1">
        <f t="array" ref="B1070:I1070">VLOOKUP(A1070,'Medical Examinations'!A1069:J3404,{2,3,4,5,6,7,8,9},FALSE)</f>
        <v>30.5</v>
      </c>
      <c r="C1070" s="20" t="str">
        <v>Obesity</v>
      </c>
      <c r="D1070" s="20">
        <v>10.79</v>
      </c>
      <c r="E1070" s="20" t="str">
        <v>Diabetes</v>
      </c>
      <c r="F1070" s="20" t="str">
        <v>No</v>
      </c>
      <c r="G1070" s="20" t="str">
        <v>No</v>
      </c>
      <c r="H1070" s="20" t="str">
        <v>No</v>
      </c>
      <c r="I1070" s="20">
        <v>0</v>
      </c>
      <c r="J1070" s="20" t="s">
        <v>2379</v>
      </c>
      <c r="K1070" s="21" cm="1">
        <f t="array" ref="K1070:P1070">VLOOKUP(A1070,'Hospitalisation Details'!$A$1:K3412,{5,6,8,9,10,11},FALSE)</f>
        <v>26202</v>
      </c>
      <c r="L1070" s="21" t="str">
        <v>51Years</v>
      </c>
      <c r="M1070" s="22">
        <v>10546.48</v>
      </c>
      <c r="N1070" s="20" t="str">
        <v>tier - 3</v>
      </c>
      <c r="O1070" s="20" t="str">
        <v>tier - 3</v>
      </c>
      <c r="P1070" s="20" t="str">
        <v>R1011</v>
      </c>
      <c r="Q1070" s="20" t="str">
        <f>VLOOKUP(A1070,'Customer Names'!$A$1:E3404,5,FALSE)</f>
        <v>Claire</v>
      </c>
    </row>
    <row r="1071" spans="1:17" x14ac:dyDescent="0.35">
      <c r="A1071" s="20" t="s">
        <v>1300</v>
      </c>
      <c r="B1071" s="20" cm="1">
        <f t="array" ref="B1071:I1071">VLOOKUP(A1071,'Medical Examinations'!A1070:J3405,{2,3,4,5,6,7,8,9},FALSE)</f>
        <v>30.3</v>
      </c>
      <c r="C1071" s="20" t="str">
        <v>Obesity</v>
      </c>
      <c r="D1071" s="20">
        <v>4.24</v>
      </c>
      <c r="E1071" s="20" t="str">
        <v>Normal</v>
      </c>
      <c r="F1071" s="20" t="str">
        <v>No</v>
      </c>
      <c r="G1071" s="20" t="str">
        <v>No</v>
      </c>
      <c r="H1071" s="20" t="str">
        <v>No</v>
      </c>
      <c r="I1071" s="20">
        <v>0</v>
      </c>
      <c r="J1071" s="20" t="s">
        <v>2379</v>
      </c>
      <c r="K1071" s="21" cm="1">
        <f t="array" ref="K1071:P1071">VLOOKUP(A1071,'Hospitalisation Details'!$A$1:K3413,{5,6,8,9,10,11},FALSE)</f>
        <v>28423</v>
      </c>
      <c r="L1071" s="21" t="str">
        <v>45Years</v>
      </c>
      <c r="M1071" s="22">
        <v>10495.6</v>
      </c>
      <c r="N1071" s="20" t="str">
        <v>tier - 3</v>
      </c>
      <c r="O1071" s="20" t="str">
        <v>tier - 1</v>
      </c>
      <c r="P1071" s="20" t="str">
        <v>R1012</v>
      </c>
      <c r="Q1071" s="20" t="str">
        <f>VLOOKUP(A1071,'Customer Names'!$A$1:E3405,5,FALSE)</f>
        <v xml:space="preserve">Lynn M </v>
      </c>
    </row>
    <row r="1072" spans="1:17" x14ac:dyDescent="0.35">
      <c r="A1072" s="20" t="s">
        <v>1299</v>
      </c>
      <c r="B1072" s="20" cm="1">
        <f t="array" ref="B1072:I1072">VLOOKUP(A1072,'Medical Examinations'!A1071:J3406,{2,3,4,5,6,7,8,9},FALSE)</f>
        <v>26.22</v>
      </c>
      <c r="C1072" s="20" t="str">
        <v>Overweight</v>
      </c>
      <c r="D1072" s="20">
        <v>5.83</v>
      </c>
      <c r="E1072" s="20" t="str">
        <v>Prediabetes</v>
      </c>
      <c r="F1072" s="20" t="str">
        <v>No</v>
      </c>
      <c r="G1072" s="20" t="str">
        <v>No</v>
      </c>
      <c r="H1072" s="20" t="str">
        <v>No</v>
      </c>
      <c r="I1072" s="20">
        <v>2</v>
      </c>
      <c r="J1072" s="20" t="s">
        <v>2379</v>
      </c>
      <c r="K1072" s="21" cm="1">
        <f t="array" ref="K1072:P1072">VLOOKUP(A1072,'Hospitalisation Details'!$A$1:K3414,{5,6,8,9,10,11},FALSE)</f>
        <v>26591</v>
      </c>
      <c r="L1072" s="21" t="str">
        <v>50Years</v>
      </c>
      <c r="M1072" s="22">
        <v>10493.95</v>
      </c>
      <c r="N1072" s="20" t="str">
        <v>tier - 3</v>
      </c>
      <c r="O1072" s="20" t="str">
        <v>tier - 1</v>
      </c>
      <c r="P1072" s="20" t="str">
        <v>R1012</v>
      </c>
      <c r="Q1072" s="20" t="str">
        <f>VLOOKUP(A1072,'Customer Names'!$A$1:E3406,5,FALSE)</f>
        <v>Sharon</v>
      </c>
    </row>
    <row r="1073" spans="1:17" x14ac:dyDescent="0.35">
      <c r="A1073" s="20" t="s">
        <v>1298</v>
      </c>
      <c r="B1073" s="20" cm="1">
        <f t="array" ref="B1073:I1073">VLOOKUP(A1073,'Medical Examinations'!A1072:J3407,{2,3,4,5,6,7,8,9},FALSE)</f>
        <v>29.99</v>
      </c>
      <c r="C1073" s="20" t="str">
        <v>Obesity</v>
      </c>
      <c r="D1073" s="20">
        <v>11.85</v>
      </c>
      <c r="E1073" s="20" t="str">
        <v>Diabetes</v>
      </c>
      <c r="F1073" s="20" t="str">
        <v>No</v>
      </c>
      <c r="G1073" s="20" t="str">
        <v>No</v>
      </c>
      <c r="H1073" s="20" t="str">
        <v>No</v>
      </c>
      <c r="I1073" s="20">
        <v>0</v>
      </c>
      <c r="J1073" s="20" t="s">
        <v>2379</v>
      </c>
      <c r="K1073" s="21" cm="1">
        <f t="array" ref="K1073:P1073">VLOOKUP(A1073,'Hospitalisation Details'!$A$1:K3415,{5,6,8,9,10,11},FALSE)</f>
        <v>28723</v>
      </c>
      <c r="L1073" s="21" t="str">
        <v>44Years</v>
      </c>
      <c r="M1073" s="22">
        <v>10486.55</v>
      </c>
      <c r="N1073" s="20" t="str">
        <v>tier - 3</v>
      </c>
      <c r="O1073" s="20" t="str">
        <v>tier - 3</v>
      </c>
      <c r="P1073" s="20" t="str">
        <v>R1025</v>
      </c>
      <c r="Q1073" s="20" t="str">
        <f>VLOOKUP(A1073,'Customer Names'!$A$1:E3407,5,FALSE)</f>
        <v>Candice</v>
      </c>
    </row>
    <row r="1074" spans="1:17" x14ac:dyDescent="0.35">
      <c r="A1074" s="20" t="s">
        <v>1297</v>
      </c>
      <c r="B1074" s="20" cm="1">
        <f t="array" ref="B1074:I1074">VLOOKUP(A1074,'Medical Examinations'!A1073:J3408,{2,3,4,5,6,7,8,9},FALSE)</f>
        <v>36.380000000000003</v>
      </c>
      <c r="C1074" s="20" t="str">
        <v>Obesity</v>
      </c>
      <c r="D1074" s="20">
        <v>5.98</v>
      </c>
      <c r="E1074" s="20" t="str">
        <v>Prediabetes</v>
      </c>
      <c r="F1074" s="20" t="str">
        <v>No</v>
      </c>
      <c r="G1074" s="20" t="str">
        <v>No</v>
      </c>
      <c r="H1074" s="20" t="str">
        <v>No</v>
      </c>
      <c r="I1074" s="20">
        <v>1</v>
      </c>
      <c r="J1074" s="20" t="s">
        <v>2379</v>
      </c>
      <c r="K1074" s="21" cm="1">
        <f t="array" ref="K1074:P1074">VLOOKUP(A1074,'Hospitalisation Details'!$A$1:K3416,{5,6,8,9,10,11},FALSE)</f>
        <v>31956</v>
      </c>
      <c r="L1074" s="21" t="str">
        <v>35Years</v>
      </c>
      <c r="M1074" s="22">
        <v>10464.83</v>
      </c>
      <c r="N1074" s="20" t="str">
        <v>tier - 3</v>
      </c>
      <c r="O1074" s="20" t="str">
        <v>tier - 1</v>
      </c>
      <c r="P1074" s="20" t="str">
        <v>R1012</v>
      </c>
      <c r="Q1074" s="20" t="str">
        <f>VLOOKUP(A1074,'Customer Names'!$A$1:E3408,5,FALSE)</f>
        <v>Jennifer D</v>
      </c>
    </row>
    <row r="1075" spans="1:17" x14ac:dyDescent="0.35">
      <c r="A1075" s="20" t="s">
        <v>1296</v>
      </c>
      <c r="B1075" s="20" cm="1">
        <f t="array" ref="B1075:I1075">VLOOKUP(A1075,'Medical Examinations'!A1074:J3409,{2,3,4,5,6,7,8,9},FALSE)</f>
        <v>31.16</v>
      </c>
      <c r="C1075" s="20" t="str">
        <v>Obesity</v>
      </c>
      <c r="D1075" s="20">
        <v>4.26</v>
      </c>
      <c r="E1075" s="20" t="str">
        <v>Normal</v>
      </c>
      <c r="F1075" s="20" t="str">
        <v>Yes</v>
      </c>
      <c r="G1075" s="20" t="str">
        <v>No</v>
      </c>
      <c r="H1075" s="20" t="str">
        <v>Yes</v>
      </c>
      <c r="I1075" s="20">
        <v>1</v>
      </c>
      <c r="J1075" s="20" t="s">
        <v>2379</v>
      </c>
      <c r="K1075" s="21" cm="1">
        <f t="array" ref="K1075:P1075">VLOOKUP(A1075,'Hospitalisation Details'!$A$1:K3417,{5,6,8,9,10,11},FALSE)</f>
        <v>25468</v>
      </c>
      <c r="L1075" s="21" t="str">
        <v>53Years</v>
      </c>
      <c r="M1075" s="22">
        <v>10461.98</v>
      </c>
      <c r="N1075" s="20" t="str">
        <v>tier - 3</v>
      </c>
      <c r="O1075" s="20" t="str">
        <v>tier - 1</v>
      </c>
      <c r="P1075" s="20" t="str">
        <v>R1012</v>
      </c>
      <c r="Q1075" s="20" t="str">
        <f>VLOOKUP(A1075,'Customer Names'!$A$1:E3409,5,FALSE)</f>
        <v>Eric</v>
      </c>
    </row>
    <row r="1076" spans="1:17" x14ac:dyDescent="0.35">
      <c r="A1076" s="20" t="s">
        <v>1295</v>
      </c>
      <c r="B1076" s="20" cm="1">
        <f t="array" ref="B1076:I1076">VLOOKUP(A1076,'Medical Examinations'!A1075:J3410,{2,3,4,5,6,7,8,9},FALSE)</f>
        <v>25.55</v>
      </c>
      <c r="C1076" s="20" t="str">
        <v>Overweight</v>
      </c>
      <c r="D1076" s="20">
        <v>4.96</v>
      </c>
      <c r="E1076" s="20" t="str">
        <v>Normal</v>
      </c>
      <c r="F1076" s="20" t="str">
        <v>Yes</v>
      </c>
      <c r="G1076" s="20" t="str">
        <v>No</v>
      </c>
      <c r="H1076" s="20" t="str">
        <v>No</v>
      </c>
      <c r="I1076" s="20">
        <v>1</v>
      </c>
      <c r="J1076" s="20" t="s">
        <v>2379</v>
      </c>
      <c r="K1076" s="21" cm="1">
        <f t="array" ref="K1076:P1076">VLOOKUP(A1076,'Hospitalisation Details'!$A$1:K3418,{5,6,8,9,10,11},FALSE)</f>
        <v>23585</v>
      </c>
      <c r="L1076" s="21" t="str">
        <v>58Years</v>
      </c>
      <c r="M1076" s="22">
        <v>10459.19</v>
      </c>
      <c r="N1076" s="20" t="str">
        <v>tier - 3</v>
      </c>
      <c r="O1076" s="20" t="str">
        <v>tier - 1</v>
      </c>
      <c r="P1076" s="20" t="str">
        <v>R1013</v>
      </c>
      <c r="Q1076" s="20" t="str">
        <f>VLOOKUP(A1076,'Customer Names'!$A$1:E3410,5,FALSE)</f>
        <v>Bryan</v>
      </c>
    </row>
    <row r="1077" spans="1:17" x14ac:dyDescent="0.35">
      <c r="A1077" s="20" t="s">
        <v>1294</v>
      </c>
      <c r="B1077" s="20" cm="1">
        <f t="array" ref="B1077:I1077">VLOOKUP(A1077,'Medical Examinations'!A1076:J3411,{2,3,4,5,6,7,8,9},FALSE)</f>
        <v>28.77</v>
      </c>
      <c r="C1077" s="20" t="str">
        <v>Overweight</v>
      </c>
      <c r="D1077" s="20">
        <v>4</v>
      </c>
      <c r="E1077" s="20" t="str">
        <v>Normal</v>
      </c>
      <c r="F1077" s="20" t="str">
        <v>Yes</v>
      </c>
      <c r="G1077" s="20" t="str">
        <v>No</v>
      </c>
      <c r="H1077" s="20" t="str">
        <v>No</v>
      </c>
      <c r="I1077" s="20">
        <v>0</v>
      </c>
      <c r="J1077" s="20" t="s">
        <v>2379</v>
      </c>
      <c r="K1077" s="21" cm="1">
        <f t="array" ref="K1077:P1077">VLOOKUP(A1077,'Hospitalisation Details'!$A$1:K3419,{5,6,8,9,10,11},FALSE)</f>
        <v>27975</v>
      </c>
      <c r="L1077" s="21" t="str">
        <v>46Years</v>
      </c>
      <c r="M1077" s="22">
        <v>10455.14</v>
      </c>
      <c r="N1077" s="20" t="str">
        <v>tier - 3</v>
      </c>
      <c r="O1077" s="20" t="str">
        <v>tier - 2</v>
      </c>
      <c r="P1077" s="20" t="str">
        <v>R1021</v>
      </c>
      <c r="Q1077" s="20" t="str">
        <f>VLOOKUP(A1077,'Customer Names'!$A$1:E3411,5,FALSE)</f>
        <v xml:space="preserve">Devon R </v>
      </c>
    </row>
    <row r="1078" spans="1:17" x14ac:dyDescent="0.35">
      <c r="A1078" s="20" t="s">
        <v>1293</v>
      </c>
      <c r="B1078" s="20" cm="1">
        <f t="array" ref="B1078:I1078">VLOOKUP(A1078,'Medical Examinations'!A1077:J3412,{2,3,4,5,6,7,8,9},FALSE)</f>
        <v>23.14</v>
      </c>
      <c r="C1078" s="20" t="str">
        <v>Normal Weight</v>
      </c>
      <c r="D1078" s="20">
        <v>4.1500000000000004</v>
      </c>
      <c r="E1078" s="20" t="str">
        <v>Normal</v>
      </c>
      <c r="F1078" s="20" t="str">
        <v>Yes</v>
      </c>
      <c r="G1078" s="20" t="str">
        <v>No</v>
      </c>
      <c r="H1078" s="20" t="str">
        <v>No</v>
      </c>
      <c r="I1078" s="20">
        <v>1</v>
      </c>
      <c r="J1078" s="20" t="s">
        <v>2379</v>
      </c>
      <c r="K1078" s="21" cm="1">
        <f t="array" ref="K1078:P1078">VLOOKUP(A1078,'Hospitalisation Details'!$A$1:K3420,{5,6,8,9,10,11},FALSE)</f>
        <v>23664</v>
      </c>
      <c r="L1078" s="21" t="str">
        <v>58Years</v>
      </c>
      <c r="M1078" s="22">
        <v>10455.1</v>
      </c>
      <c r="N1078" s="20" t="str">
        <v>tier - 3</v>
      </c>
      <c r="O1078" s="20" t="str">
        <v>tier - 1</v>
      </c>
      <c r="P1078" s="20" t="str">
        <v>R1012</v>
      </c>
      <c r="Q1078" s="20" t="str">
        <f>VLOOKUP(A1078,'Customer Names'!$A$1:E3412,5,FALSE)</f>
        <v>Elena</v>
      </c>
    </row>
    <row r="1079" spans="1:17" x14ac:dyDescent="0.35">
      <c r="A1079" s="20" t="s">
        <v>1292</v>
      </c>
      <c r="B1079" s="20" cm="1">
        <f t="array" ref="B1079:I1079">VLOOKUP(A1079,'Medical Examinations'!A1078:J3413,{2,3,4,5,6,7,8,9},FALSE)</f>
        <v>39.6</v>
      </c>
      <c r="C1079" s="20" t="str">
        <v>Obesity</v>
      </c>
      <c r="D1079" s="20">
        <v>11.36</v>
      </c>
      <c r="E1079" s="20" t="str">
        <v>Diabetes</v>
      </c>
      <c r="F1079" s="20" t="str">
        <v>No</v>
      </c>
      <c r="G1079" s="20" t="str">
        <v>No</v>
      </c>
      <c r="H1079" s="20" t="str">
        <v>No</v>
      </c>
      <c r="I1079" s="20">
        <v>0</v>
      </c>
      <c r="J1079" s="20" t="s">
        <v>2379</v>
      </c>
      <c r="K1079" s="21" cm="1">
        <f t="array" ref="K1079:P1079">VLOOKUP(A1079,'Hospitalisation Details'!$A$1:K3421,{5,6,8,9,10,11},FALSE)</f>
        <v>25150</v>
      </c>
      <c r="L1079" s="21" t="str">
        <v>54Years</v>
      </c>
      <c r="M1079" s="22">
        <v>10450.549999999999</v>
      </c>
      <c r="N1079" s="20" t="str">
        <v>tier - 3</v>
      </c>
      <c r="O1079" s="20" t="str">
        <v>tier - 1</v>
      </c>
      <c r="P1079" s="20" t="str">
        <v>R1011</v>
      </c>
      <c r="Q1079" s="20" t="str">
        <f>VLOOKUP(A1079,'Customer Names'!$A$1:E3413,5,FALSE)</f>
        <v>Chris</v>
      </c>
    </row>
    <row r="1080" spans="1:17" x14ac:dyDescent="0.35">
      <c r="A1080" s="20" t="s">
        <v>1291</v>
      </c>
      <c r="B1080" s="20" cm="1">
        <f t="array" ref="B1080:I1080">VLOOKUP(A1080,'Medical Examinations'!A1079:J3414,{2,3,4,5,6,7,8,9},FALSE)</f>
        <v>29.2</v>
      </c>
      <c r="C1080" s="20" t="str">
        <v>Overweight</v>
      </c>
      <c r="D1080" s="20">
        <v>7.53</v>
      </c>
      <c r="E1080" s="20" t="str">
        <v>Diabetes</v>
      </c>
      <c r="F1080" s="20" t="str">
        <v>No</v>
      </c>
      <c r="G1080" s="20" t="str">
        <v>No</v>
      </c>
      <c r="H1080" s="20" t="str">
        <v>No</v>
      </c>
      <c r="I1080" s="20">
        <v>0</v>
      </c>
      <c r="J1080" s="20" t="s">
        <v>2379</v>
      </c>
      <c r="K1080" s="21" cm="1">
        <f t="array" ref="K1080:P1080">VLOOKUP(A1080,'Hospitalisation Details'!$A$1:K3422,{5,6,8,9,10,11},FALSE)</f>
        <v>25079</v>
      </c>
      <c r="L1080" s="21" t="str">
        <v>54Years</v>
      </c>
      <c r="M1080" s="22">
        <v>10436.1</v>
      </c>
      <c r="N1080" s="20" t="str">
        <v>tier - 3</v>
      </c>
      <c r="O1080" s="20" t="str">
        <v>tier - 3</v>
      </c>
      <c r="P1080" s="20" t="str">
        <v>R1011</v>
      </c>
      <c r="Q1080" s="20" t="str">
        <f>VLOOKUP(A1080,'Customer Names'!$A$1:E3414,5,FALSE)</f>
        <v>Bert</v>
      </c>
    </row>
    <row r="1081" spans="1:17" x14ac:dyDescent="0.35">
      <c r="A1081" s="20" t="s">
        <v>1290</v>
      </c>
      <c r="B1081" s="20" cm="1">
        <f t="array" ref="B1081:I1081">VLOOKUP(A1081,'Medical Examinations'!A1080:J3415,{2,3,4,5,6,7,8,9},FALSE)</f>
        <v>32.774999999999999</v>
      </c>
      <c r="C1081" s="20" t="str">
        <v>Obesity</v>
      </c>
      <c r="D1081" s="20">
        <v>7.95</v>
      </c>
      <c r="E1081" s="20" t="str">
        <v>Diabetes</v>
      </c>
      <c r="F1081" s="20" t="str">
        <v>No</v>
      </c>
      <c r="G1081" s="20" t="str">
        <v>No</v>
      </c>
      <c r="H1081" s="20" t="str">
        <v>No</v>
      </c>
      <c r="I1081" s="20">
        <v>0</v>
      </c>
      <c r="J1081" s="20" t="s">
        <v>2379</v>
      </c>
      <c r="K1081" s="21" cm="1">
        <f t="array" ref="K1081:P1081">VLOOKUP(A1081,'Hospitalisation Details'!$A$1:K3423,{5,6,8,9,10,11},FALSE)</f>
        <v>25073</v>
      </c>
      <c r="L1081" s="21" t="str">
        <v>54Years</v>
      </c>
      <c r="M1081" s="22">
        <v>10435.07</v>
      </c>
      <c r="N1081" s="20" t="str">
        <v>tier - 3</v>
      </c>
      <c r="O1081" s="20" t="str">
        <v>tier - 1</v>
      </c>
      <c r="P1081" s="20" t="str">
        <v>R1016</v>
      </c>
      <c r="Q1081" s="20" t="str">
        <f>VLOOKUP(A1081,'Customer Names'!$A$1:E3415,5,FALSE)</f>
        <v xml:space="preserve">John P </v>
      </c>
    </row>
    <row r="1082" spans="1:17" x14ac:dyDescent="0.35">
      <c r="A1082" s="20" t="s">
        <v>1289</v>
      </c>
      <c r="B1082" s="20" cm="1">
        <f t="array" ref="B1082:I1082">VLOOKUP(A1082,'Medical Examinations'!A1081:J3416,{2,3,4,5,6,7,8,9},FALSE)</f>
        <v>24.035</v>
      </c>
      <c r="C1082" s="20" t="str">
        <v>Normal Weight</v>
      </c>
      <c r="D1082" s="20">
        <v>8.5</v>
      </c>
      <c r="E1082" s="20" t="str">
        <v>Diabetes</v>
      </c>
      <c r="F1082" s="20" t="str">
        <v>No</v>
      </c>
      <c r="G1082" s="20" t="str">
        <v>No</v>
      </c>
      <c r="H1082" s="20" t="str">
        <v>No</v>
      </c>
      <c r="I1082" s="20">
        <v>0</v>
      </c>
      <c r="J1082" s="20" t="s">
        <v>2379</v>
      </c>
      <c r="K1082" s="21" cm="1">
        <f t="array" ref="K1082:P1082">VLOOKUP(A1082,'Hospitalisation Details'!$A$1:K3424,{5,6,8,9,10,11},FALSE)</f>
        <v>25199</v>
      </c>
      <c r="L1082" s="21" t="str">
        <v>54Years</v>
      </c>
      <c r="M1082" s="22">
        <v>10422.92</v>
      </c>
      <c r="N1082" s="20" t="str">
        <v>tier - 3</v>
      </c>
      <c r="O1082" s="20" t="str">
        <v>tier - 1</v>
      </c>
      <c r="P1082" s="20" t="str">
        <v>R1017</v>
      </c>
      <c r="Q1082" s="20" t="str">
        <f>VLOOKUP(A1082,'Customer Names'!$A$1:E3416,5,FALSE)</f>
        <v>Daniel P</v>
      </c>
    </row>
    <row r="1083" spans="1:17" x14ac:dyDescent="0.35">
      <c r="A1083" s="20" t="s">
        <v>1288</v>
      </c>
      <c r="B1083" s="20" cm="1">
        <f t="array" ref="B1083:I1083">VLOOKUP(A1083,'Medical Examinations'!A1082:J3417,{2,3,4,5,6,7,8,9},FALSE)</f>
        <v>30.55</v>
      </c>
      <c r="C1083" s="20" t="str">
        <v>Obesity</v>
      </c>
      <c r="D1083" s="20">
        <v>5.89</v>
      </c>
      <c r="E1083" s="20" t="str">
        <v>Prediabetes</v>
      </c>
      <c r="F1083" s="20" t="str">
        <v>No</v>
      </c>
      <c r="G1083" s="20" t="str">
        <v>No</v>
      </c>
      <c r="H1083" s="20" t="str">
        <v>Yes</v>
      </c>
      <c r="I1083" s="20">
        <v>1</v>
      </c>
      <c r="J1083" s="20" t="s">
        <v>2379</v>
      </c>
      <c r="K1083" s="21" cm="1">
        <f t="array" ref="K1083:P1083">VLOOKUP(A1083,'Hospitalisation Details'!$A$1:K3425,{5,6,8,9,10,11},FALSE)</f>
        <v>29184</v>
      </c>
      <c r="L1083" s="21" t="str">
        <v>43Years</v>
      </c>
      <c r="M1083" s="22">
        <v>10419.65</v>
      </c>
      <c r="N1083" s="20" t="str">
        <v>tier - 3</v>
      </c>
      <c r="O1083" s="20" t="str">
        <v>tier - 2</v>
      </c>
      <c r="P1083" s="20" t="str">
        <v>R1025</v>
      </c>
      <c r="Q1083" s="20" t="str">
        <f>VLOOKUP(A1083,'Customer Names'!$A$1:E3417,5,FALSE)</f>
        <v xml:space="preserve">Lisa K </v>
      </c>
    </row>
    <row r="1084" spans="1:17" x14ac:dyDescent="0.35">
      <c r="A1084" s="20" t="s">
        <v>1287</v>
      </c>
      <c r="B1084" s="20" cm="1">
        <f t="array" ref="B1084:I1084">VLOOKUP(A1084,'Medical Examinations'!A1083:J3418,{2,3,4,5,6,7,8,9},FALSE)</f>
        <v>28.81</v>
      </c>
      <c r="C1084" s="20" t="str">
        <v>Overweight</v>
      </c>
      <c r="D1084" s="20">
        <v>8.76</v>
      </c>
      <c r="E1084" s="20" t="str">
        <v>Diabetes</v>
      </c>
      <c r="F1084" s="20" t="str">
        <v>No</v>
      </c>
      <c r="G1084" s="20" t="str">
        <v>No</v>
      </c>
      <c r="H1084" s="20" t="str">
        <v>No</v>
      </c>
      <c r="I1084" s="20">
        <v>2</v>
      </c>
      <c r="J1084" s="20" t="s">
        <v>2379</v>
      </c>
      <c r="K1084" s="21" cm="1">
        <f t="array" ref="K1084:P1084">VLOOKUP(A1084,'Hospitalisation Details'!$A$1:K3426,{5,6,8,9,10,11},FALSE)</f>
        <v>26948</v>
      </c>
      <c r="L1084" s="21" t="str">
        <v>49Years</v>
      </c>
      <c r="M1084" s="22">
        <v>10419.59</v>
      </c>
      <c r="N1084" s="20" t="str">
        <v>tier - 3</v>
      </c>
      <c r="O1084" s="20" t="str">
        <v>tier - 2</v>
      </c>
      <c r="P1084" s="20" t="str">
        <v>R1025</v>
      </c>
      <c r="Q1084" s="20" t="str">
        <f>VLOOKUP(A1084,'Customer Names'!$A$1:E3418,5,FALSE)</f>
        <v>Kristine</v>
      </c>
    </row>
    <row r="1085" spans="1:17" x14ac:dyDescent="0.35">
      <c r="A1085" s="20" t="s">
        <v>1286</v>
      </c>
      <c r="B1085" s="20" cm="1">
        <f t="array" ref="B1085:I1085">VLOOKUP(A1085,'Medical Examinations'!A1084:J3419,{2,3,4,5,6,7,8,9},FALSE)</f>
        <v>31.66</v>
      </c>
      <c r="C1085" s="20" t="str">
        <v>Obesity</v>
      </c>
      <c r="D1085" s="20">
        <v>4.1100000000000003</v>
      </c>
      <c r="E1085" s="20" t="str">
        <v>Normal</v>
      </c>
      <c r="F1085" s="20" t="str">
        <v>No</v>
      </c>
      <c r="G1085" s="20" t="str">
        <v>No</v>
      </c>
      <c r="H1085" s="20" t="str">
        <v>No</v>
      </c>
      <c r="I1085" s="20">
        <v>0</v>
      </c>
      <c r="J1085" s="20" t="s">
        <v>2379</v>
      </c>
      <c r="K1085" s="21" cm="1">
        <f t="array" ref="K1085:P1085">VLOOKUP(A1085,'Hospitalisation Details'!$A$1:K3427,{5,6,8,9,10,11},FALSE)</f>
        <v>29518</v>
      </c>
      <c r="L1085" s="21" t="str">
        <v>42Years</v>
      </c>
      <c r="M1085" s="22">
        <v>10407.98</v>
      </c>
      <c r="N1085" s="20" t="str">
        <v>tier - 3</v>
      </c>
      <c r="O1085" s="20" t="str">
        <v>tier - 1</v>
      </c>
      <c r="P1085" s="20" t="str">
        <v>R1021</v>
      </c>
      <c r="Q1085" s="20" t="str">
        <f>VLOOKUP(A1085,'Customer Names'!$A$1:E3419,5,FALSE)</f>
        <v>Paul A</v>
      </c>
    </row>
    <row r="1086" spans="1:17" x14ac:dyDescent="0.35">
      <c r="A1086" s="20" t="s">
        <v>1285</v>
      </c>
      <c r="B1086" s="20" cm="1">
        <f t="array" ref="B1086:I1086">VLOOKUP(A1086,'Medical Examinations'!A1085:J3420,{2,3,4,5,6,7,8,9},FALSE)</f>
        <v>28.215</v>
      </c>
      <c r="C1086" s="20" t="str">
        <v>Overweight</v>
      </c>
      <c r="D1086" s="20">
        <v>7.56</v>
      </c>
      <c r="E1086" s="20" t="str">
        <v>Diabetes</v>
      </c>
      <c r="F1086" s="20" t="str">
        <v>Yes</v>
      </c>
      <c r="G1086" s="20" t="str">
        <v>No</v>
      </c>
      <c r="H1086" s="20" t="str">
        <v>No</v>
      </c>
      <c r="I1086" s="20">
        <v>1</v>
      </c>
      <c r="J1086" s="20" t="s">
        <v>2379</v>
      </c>
      <c r="K1086" s="21" cm="1">
        <f t="array" ref="K1086:P1086">VLOOKUP(A1086,'Hospitalisation Details'!$A$1:K3428,{5,6,8,9,10,11},FALSE)</f>
        <v>27550</v>
      </c>
      <c r="L1086" s="21" t="str">
        <v>48Years</v>
      </c>
      <c r="M1086" s="22">
        <v>10407.09</v>
      </c>
      <c r="N1086" s="20" t="str">
        <v>tier - 3</v>
      </c>
      <c r="O1086" s="20" t="str">
        <v>tier - 1</v>
      </c>
      <c r="P1086" s="20" t="str">
        <v>R1015</v>
      </c>
      <c r="Q1086" s="20" t="str">
        <f>VLOOKUP(A1086,'Customer Names'!$A$1:E3420,5,FALSE)</f>
        <v>Bryan</v>
      </c>
    </row>
    <row r="1087" spans="1:17" x14ac:dyDescent="0.35">
      <c r="A1087" s="20" t="s">
        <v>1284</v>
      </c>
      <c r="B1087" s="20" cm="1">
        <f t="array" ref="B1087:I1087">VLOOKUP(A1087,'Medical Examinations'!A1086:J3421,{2,3,4,5,6,7,8,9},FALSE)</f>
        <v>26.12</v>
      </c>
      <c r="C1087" s="20" t="str">
        <v>Overweight</v>
      </c>
      <c r="D1087" s="20">
        <v>4.17</v>
      </c>
      <c r="E1087" s="20" t="str">
        <v>Normal</v>
      </c>
      <c r="F1087" s="20" t="str">
        <v>Yes</v>
      </c>
      <c r="G1087" s="20" t="str">
        <v>No</v>
      </c>
      <c r="H1087" s="20" t="str">
        <v>Yes</v>
      </c>
      <c r="I1087" s="20">
        <v>1</v>
      </c>
      <c r="J1087" s="20" t="s">
        <v>2379</v>
      </c>
      <c r="K1087" s="21" cm="1">
        <f t="array" ref="K1087:P1087">VLOOKUP(A1087,'Hospitalisation Details'!$A$1:K3429,{5,6,8,9,10,11},FALSE)</f>
        <v>25391</v>
      </c>
      <c r="L1087" s="21" t="str">
        <v>53Years</v>
      </c>
      <c r="M1087" s="22">
        <v>10403.27</v>
      </c>
      <c r="N1087" s="20" t="str">
        <v>tier - 3</v>
      </c>
      <c r="O1087" s="20" t="str">
        <v>tier - 2</v>
      </c>
      <c r="P1087" s="20" t="str">
        <v>R1020</v>
      </c>
      <c r="Q1087" s="20" t="str">
        <f>VLOOKUP(A1087,'Customer Names'!$A$1:E3421,5,FALSE)</f>
        <v>Chris</v>
      </c>
    </row>
    <row r="1088" spans="1:17" x14ac:dyDescent="0.35">
      <c r="A1088" s="20" t="s">
        <v>1283</v>
      </c>
      <c r="B1088" s="20" cm="1">
        <f t="array" ref="B1088:I1088">VLOOKUP(A1088,'Medical Examinations'!A1087:J3422,{2,3,4,5,6,7,8,9},FALSE)</f>
        <v>36.630000000000003</v>
      </c>
      <c r="C1088" s="20" t="str">
        <v>Obesity</v>
      </c>
      <c r="D1088" s="20">
        <v>11.42</v>
      </c>
      <c r="E1088" s="20" t="str">
        <v>Diabetes</v>
      </c>
      <c r="F1088" s="20" t="str">
        <v>No</v>
      </c>
      <c r="G1088" s="20" t="str">
        <v>No</v>
      </c>
      <c r="H1088" s="20" t="str">
        <v>No</v>
      </c>
      <c r="I1088" s="20">
        <v>2</v>
      </c>
      <c r="J1088" s="20" t="s">
        <v>2379</v>
      </c>
      <c r="K1088" s="21" cm="1">
        <f t="array" ref="K1088:P1088">VLOOKUP(A1088,'Hospitalisation Details'!$A$1:K3430,{5,6,8,9,10,11},FALSE)</f>
        <v>26926</v>
      </c>
      <c r="L1088" s="21" t="str">
        <v>49Years</v>
      </c>
      <c r="M1088" s="22">
        <v>10381.48</v>
      </c>
      <c r="N1088" s="20" t="str">
        <v>tier - 3</v>
      </c>
      <c r="O1088" s="20" t="str">
        <v>tier - 3</v>
      </c>
      <c r="P1088" s="20" t="str">
        <v>R1013</v>
      </c>
      <c r="Q1088" s="20" t="str">
        <f>VLOOKUP(A1088,'Customer Names'!$A$1:E3422,5,FALSE)</f>
        <v>Milah B</v>
      </c>
    </row>
    <row r="1089" spans="1:17" x14ac:dyDescent="0.35">
      <c r="A1089" s="20" t="s">
        <v>1282</v>
      </c>
      <c r="B1089" s="20" cm="1">
        <f t="array" ref="B1089:I1089">VLOOKUP(A1089,'Medical Examinations'!A1088:J3423,{2,3,4,5,6,7,8,9},FALSE)</f>
        <v>33.344999999999999</v>
      </c>
      <c r="C1089" s="20" t="str">
        <v>Obesity</v>
      </c>
      <c r="D1089" s="20">
        <v>7.33</v>
      </c>
      <c r="E1089" s="20" t="str">
        <v>Diabetes</v>
      </c>
      <c r="F1089" s="20" t="str">
        <v>No</v>
      </c>
      <c r="G1089" s="20" t="str">
        <v>No</v>
      </c>
      <c r="H1089" s="20" t="str">
        <v>No</v>
      </c>
      <c r="I1089" s="20">
        <v>2</v>
      </c>
      <c r="J1089" s="20" t="s">
        <v>2379</v>
      </c>
      <c r="K1089" s="21" cm="1">
        <f t="array" ref="K1089:P1089">VLOOKUP(A1089,'Hospitalisation Details'!$A$1:K3431,{5,6,8,9,10,11},FALSE)</f>
        <v>26936</v>
      </c>
      <c r="L1089" s="21" t="str">
        <v>49Years</v>
      </c>
      <c r="M1089" s="22">
        <v>10370.91</v>
      </c>
      <c r="N1089" s="20" t="str">
        <v>tier - 3</v>
      </c>
      <c r="O1089" s="20" t="str">
        <v>tier - 3</v>
      </c>
      <c r="P1089" s="20" t="str">
        <v>R1024</v>
      </c>
      <c r="Q1089" s="20" t="str">
        <f>VLOOKUP(A1089,'Customer Names'!$A$1:E3423,5,FALSE)</f>
        <v xml:space="preserve">Annette M </v>
      </c>
    </row>
    <row r="1090" spans="1:17" x14ac:dyDescent="0.35">
      <c r="A1090" s="20" t="s">
        <v>1281</v>
      </c>
      <c r="B1090" s="20" cm="1">
        <f t="array" ref="B1090:I1090">VLOOKUP(A1090,'Medical Examinations'!A1089:J3424,{2,3,4,5,6,7,8,9},FALSE)</f>
        <v>27.11</v>
      </c>
      <c r="C1090" s="20" t="str">
        <v>Overweight</v>
      </c>
      <c r="D1090" s="20">
        <v>6.7</v>
      </c>
      <c r="E1090" s="20" t="str">
        <v>Diabetes</v>
      </c>
      <c r="F1090" s="20" t="str">
        <v>No</v>
      </c>
      <c r="G1090" s="20" t="str">
        <v>No</v>
      </c>
      <c r="H1090" s="20" t="str">
        <v>No</v>
      </c>
      <c r="I1090" s="20">
        <v>0</v>
      </c>
      <c r="J1090" s="20" t="s">
        <v>2379</v>
      </c>
      <c r="K1090" s="21" cm="1">
        <f t="array" ref="K1090:P1090">VLOOKUP(A1090,'Hospitalisation Details'!$A$1:K3432,{5,6,8,9,10,11},FALSE)</f>
        <v>26182</v>
      </c>
      <c r="L1090" s="21" t="str">
        <v>51Years</v>
      </c>
      <c r="M1090" s="22">
        <v>10356.67</v>
      </c>
      <c r="N1090" s="20" t="str">
        <v>tier - 3</v>
      </c>
      <c r="O1090" s="20" t="str">
        <v>tier - 1</v>
      </c>
      <c r="P1090" s="20" t="str">
        <v>R1025</v>
      </c>
      <c r="Q1090" s="20" t="str">
        <f>VLOOKUP(A1090,'Customer Names'!$A$1:E3424,5,FALSE)</f>
        <v>Yoko</v>
      </c>
    </row>
    <row r="1091" spans="1:17" x14ac:dyDescent="0.35">
      <c r="A1091" s="20" t="s">
        <v>1280</v>
      </c>
      <c r="B1091" s="20" cm="1">
        <f t="array" ref="B1091:I1091">VLOOKUP(A1091,'Medical Examinations'!A1090:J3425,{2,3,4,5,6,7,8,9},FALSE)</f>
        <v>26.6</v>
      </c>
      <c r="C1091" s="20" t="str">
        <v>Overweight</v>
      </c>
      <c r="D1091" s="20">
        <v>5.27</v>
      </c>
      <c r="E1091" s="20" t="str">
        <v>Normal</v>
      </c>
      <c r="F1091" s="20" t="str">
        <v>Yes</v>
      </c>
      <c r="G1091" s="20" t="str">
        <v>No</v>
      </c>
      <c r="H1091" s="20" t="str">
        <v>Yes</v>
      </c>
      <c r="I1091" s="20">
        <v>1</v>
      </c>
      <c r="J1091" s="20" t="s">
        <v>2379</v>
      </c>
      <c r="K1091" s="21" cm="1">
        <f t="array" ref="K1091:P1091">VLOOKUP(A1091,'Hospitalisation Details'!$A$1:K3433,{5,6,8,9,10,11},FALSE)</f>
        <v>25371</v>
      </c>
      <c r="L1091" s="21" t="str">
        <v>53Years</v>
      </c>
      <c r="M1091" s="22">
        <v>10355.64</v>
      </c>
      <c r="N1091" s="20" t="str">
        <v>tier - 3</v>
      </c>
      <c r="O1091" s="20" t="str">
        <v>tier - 1</v>
      </c>
      <c r="P1091" s="20" t="str">
        <v>R1012</v>
      </c>
      <c r="Q1091" s="20" t="str">
        <f>VLOOKUP(A1091,'Customer Names'!$A$1:E3425,5,FALSE)</f>
        <v>Laura</v>
      </c>
    </row>
    <row r="1092" spans="1:17" x14ac:dyDescent="0.35">
      <c r="A1092" s="20" t="s">
        <v>1279</v>
      </c>
      <c r="B1092" s="20" cm="1">
        <f t="array" ref="B1092:I1092">VLOOKUP(A1092,'Medical Examinations'!A1091:J3426,{2,3,4,5,6,7,8,9},FALSE)</f>
        <v>30.41</v>
      </c>
      <c r="C1092" s="20" t="str">
        <v>Obesity</v>
      </c>
      <c r="D1092" s="20">
        <v>7.72</v>
      </c>
      <c r="E1092" s="20" t="str">
        <v>Diabetes</v>
      </c>
      <c r="F1092" s="20" t="str">
        <v>No</v>
      </c>
      <c r="G1092" s="20" t="str">
        <v>No</v>
      </c>
      <c r="H1092" s="20" t="str">
        <v>No</v>
      </c>
      <c r="I1092" s="20">
        <v>0</v>
      </c>
      <c r="J1092" s="20" t="s">
        <v>2379</v>
      </c>
      <c r="K1092" s="21" cm="1">
        <f t="array" ref="K1092:P1092">VLOOKUP(A1092,'Hospitalisation Details'!$A$1:K3434,{5,6,8,9,10,11},FALSE)</f>
        <v>27301</v>
      </c>
      <c r="L1092" s="21" t="str">
        <v>48Years</v>
      </c>
      <c r="M1092" s="22">
        <v>10352.48</v>
      </c>
      <c r="N1092" s="20" t="str">
        <v>tier - 3</v>
      </c>
      <c r="O1092" s="20" t="str">
        <v>tier - 1</v>
      </c>
      <c r="P1092" s="20" t="str">
        <v>R1012</v>
      </c>
      <c r="Q1092" s="20" t="str">
        <f>VLOOKUP(A1092,'Customer Names'!$A$1:E3426,5,FALSE)</f>
        <v xml:space="preserve">Tess A </v>
      </c>
    </row>
    <row r="1093" spans="1:17" x14ac:dyDescent="0.35">
      <c r="A1093" s="20" t="s">
        <v>1278</v>
      </c>
      <c r="B1093" s="20" cm="1">
        <f t="array" ref="B1093:I1093">VLOOKUP(A1093,'Medical Examinations'!A1092:J3427,{2,3,4,5,6,7,8,9},FALSE)</f>
        <v>28.98</v>
      </c>
      <c r="C1093" s="20" t="str">
        <v>Overweight</v>
      </c>
      <c r="D1093" s="20">
        <v>8.68</v>
      </c>
      <c r="E1093" s="20" t="str">
        <v>Diabetes</v>
      </c>
      <c r="F1093" s="20" t="str">
        <v>No</v>
      </c>
      <c r="G1093" s="20" t="str">
        <v>No</v>
      </c>
      <c r="H1093" s="20" t="str">
        <v>No</v>
      </c>
      <c r="I1093" s="20">
        <v>2</v>
      </c>
      <c r="J1093" s="20" t="s">
        <v>2379</v>
      </c>
      <c r="K1093" s="21" cm="1">
        <f t="array" ref="K1093:P1093">VLOOKUP(A1093,'Hospitalisation Details'!$A$1:K3435,{5,6,8,9,10,11},FALSE)</f>
        <v>26884</v>
      </c>
      <c r="L1093" s="21" t="str">
        <v>49Years</v>
      </c>
      <c r="M1093" s="22">
        <v>10345.93</v>
      </c>
      <c r="N1093" s="20" t="str">
        <v>tier - 3</v>
      </c>
      <c r="O1093" s="20" t="str">
        <v>tier - 2</v>
      </c>
      <c r="P1093" s="20" t="str">
        <v>R1021</v>
      </c>
      <c r="Q1093" s="20" t="str">
        <f>VLOOKUP(A1093,'Customer Names'!$A$1:E3427,5,FALSE)</f>
        <v xml:space="preserve">William G </v>
      </c>
    </row>
    <row r="1094" spans="1:17" x14ac:dyDescent="0.35">
      <c r="A1094" s="20" t="s">
        <v>1277</v>
      </c>
      <c r="B1094" s="20" cm="1">
        <f t="array" ref="B1094:I1094">VLOOKUP(A1094,'Medical Examinations'!A1093:J3428,{2,3,4,5,6,7,8,9},FALSE)</f>
        <v>31.24</v>
      </c>
      <c r="C1094" s="20" t="str">
        <v>Obesity</v>
      </c>
      <c r="D1094" s="20">
        <v>9.8000000000000007</v>
      </c>
      <c r="E1094" s="20" t="str">
        <v>Diabetes</v>
      </c>
      <c r="F1094" s="20" t="str">
        <v>No</v>
      </c>
      <c r="G1094" s="20" t="str">
        <v>No</v>
      </c>
      <c r="H1094" s="20" t="str">
        <v>No</v>
      </c>
      <c r="I1094" s="20">
        <v>0</v>
      </c>
      <c r="J1094" s="20" t="s">
        <v>2379</v>
      </c>
      <c r="K1094" s="21" cm="1">
        <f t="array" ref="K1094:P1094">VLOOKUP(A1094,'Hospitalisation Details'!$A$1:K3436,{5,6,8,9,10,11},FALSE)</f>
        <v>25038</v>
      </c>
      <c r="L1094" s="21" t="str">
        <v>54Years</v>
      </c>
      <c r="M1094" s="22">
        <v>10338.93</v>
      </c>
      <c r="N1094" s="20" t="str">
        <v>tier - 3</v>
      </c>
      <c r="O1094" s="20" t="str">
        <v>tier - 1</v>
      </c>
      <c r="P1094" s="20" t="str">
        <v>R1013</v>
      </c>
      <c r="Q1094" s="20" t="str">
        <f>VLOOKUP(A1094,'Customer Names'!$A$1:E3428,5,FALSE)</f>
        <v>Paige</v>
      </c>
    </row>
    <row r="1095" spans="1:17" x14ac:dyDescent="0.35">
      <c r="A1095" s="20" t="s">
        <v>1276</v>
      </c>
      <c r="B1095" s="20" cm="1">
        <f t="array" ref="B1095:I1095">VLOOKUP(A1095,'Medical Examinations'!A1094:J3429,{2,3,4,5,6,7,8,9},FALSE)</f>
        <v>31.54</v>
      </c>
      <c r="C1095" s="20" t="str">
        <v>Obesity</v>
      </c>
      <c r="D1095" s="20">
        <v>4.4400000000000004</v>
      </c>
      <c r="E1095" s="20" t="str">
        <v>Normal</v>
      </c>
      <c r="F1095" s="20" t="str">
        <v>No</v>
      </c>
      <c r="G1095" s="20" t="str">
        <v>No</v>
      </c>
      <c r="H1095" s="20" t="str">
        <v>No</v>
      </c>
      <c r="I1095" s="20">
        <v>0</v>
      </c>
      <c r="J1095" s="20" t="s">
        <v>2379</v>
      </c>
      <c r="K1095" s="21" cm="1">
        <f t="array" ref="K1095:P1095">VLOOKUP(A1095,'Hospitalisation Details'!$A$1:K3437,{5,6,8,9,10,11},FALSE)</f>
        <v>30153</v>
      </c>
      <c r="L1095" s="21" t="str">
        <v>40Years</v>
      </c>
      <c r="M1095" s="22">
        <v>10329.06</v>
      </c>
      <c r="N1095" s="20" t="str">
        <v>tier - 3</v>
      </c>
      <c r="O1095" s="20" t="str">
        <v>tier - 1</v>
      </c>
      <c r="P1095" s="20" t="str">
        <v>R1021</v>
      </c>
      <c r="Q1095" s="20" t="str">
        <f>VLOOKUP(A1095,'Customer Names'!$A$1:E3429,5,FALSE)</f>
        <v>Matthew J</v>
      </c>
    </row>
    <row r="1096" spans="1:17" x14ac:dyDescent="0.35">
      <c r="A1096" s="20" t="s">
        <v>1275</v>
      </c>
      <c r="B1096" s="20" cm="1">
        <f t="array" ref="B1096:I1096">VLOOKUP(A1096,'Medical Examinations'!A1095:J3430,{2,3,4,5,6,7,8,9},FALSE)</f>
        <v>38.6</v>
      </c>
      <c r="C1096" s="20" t="str">
        <v>Obesity</v>
      </c>
      <c r="D1096" s="20">
        <v>7.19</v>
      </c>
      <c r="E1096" s="20" t="str">
        <v>Diabetes</v>
      </c>
      <c r="F1096" s="20" t="str">
        <v>Yes</v>
      </c>
      <c r="G1096" s="20" t="str">
        <v>No</v>
      </c>
      <c r="H1096" s="20" t="str">
        <v>No</v>
      </c>
      <c r="I1096" s="20">
        <v>2</v>
      </c>
      <c r="J1096" s="20" t="s">
        <v>2379</v>
      </c>
      <c r="K1096" s="21" cm="1">
        <f t="array" ref="K1096:P1096">VLOOKUP(A1096,'Hospitalisation Details'!$A$1:K3438,{5,6,8,9,10,11},FALSE)</f>
        <v>25903</v>
      </c>
      <c r="L1096" s="21" t="str">
        <v>52Years</v>
      </c>
      <c r="M1096" s="22">
        <v>10325.209999999999</v>
      </c>
      <c r="N1096" s="20" t="str">
        <v>tier - 3</v>
      </c>
      <c r="O1096" s="20" t="str">
        <v>tier - 3</v>
      </c>
      <c r="P1096" s="20" t="str">
        <v>R1011</v>
      </c>
      <c r="Q1096" s="20" t="str">
        <f>VLOOKUP(A1096,'Customer Names'!$A$1:E3430,5,FALSE)</f>
        <v>Matthew</v>
      </c>
    </row>
    <row r="1097" spans="1:17" x14ac:dyDescent="0.35">
      <c r="A1097" s="20" t="s">
        <v>1274</v>
      </c>
      <c r="B1097" s="20" cm="1">
        <f t="array" ref="B1097:I1097">VLOOKUP(A1097,'Medical Examinations'!A1096:J3431,{2,3,4,5,6,7,8,9},FALSE)</f>
        <v>37.950000000000003</v>
      </c>
      <c r="C1097" s="20" t="str">
        <v>Obesity</v>
      </c>
      <c r="D1097" s="20">
        <v>6.06</v>
      </c>
      <c r="E1097" s="20" t="str">
        <v>Prediabetes</v>
      </c>
      <c r="F1097" s="20" t="str">
        <v>No</v>
      </c>
      <c r="G1097" s="20" t="str">
        <v>No</v>
      </c>
      <c r="H1097" s="20" t="str">
        <v>No</v>
      </c>
      <c r="I1097" s="20">
        <v>0</v>
      </c>
      <c r="J1097" s="20" t="s">
        <v>2379</v>
      </c>
      <c r="K1097" s="21" cm="1">
        <f t="array" ref="K1097:P1097">VLOOKUP(A1097,'Hospitalisation Details'!$A$1:K3439,{5,6,8,9,10,11},FALSE)</f>
        <v>33471</v>
      </c>
      <c r="L1097" s="21" t="str">
        <v>31Years</v>
      </c>
      <c r="M1097" s="22">
        <v>10322.9</v>
      </c>
      <c r="N1097" s="20" t="str">
        <v>tier - 3</v>
      </c>
      <c r="O1097" s="20" t="str">
        <v>tier - 1</v>
      </c>
      <c r="P1097" s="20" t="str">
        <v>R1026</v>
      </c>
      <c r="Q1097" s="20" t="str">
        <f>VLOOKUP(A1097,'Customer Names'!$A$1:E3431,5,FALSE)</f>
        <v>Maria</v>
      </c>
    </row>
    <row r="1098" spans="1:17" x14ac:dyDescent="0.35">
      <c r="A1098" s="20" t="s">
        <v>1273</v>
      </c>
      <c r="B1098" s="20" cm="1">
        <f t="array" ref="B1098:I1098">VLOOKUP(A1098,'Medical Examinations'!A1097:J3432,{2,3,4,5,6,7,8,9},FALSE)</f>
        <v>38.97</v>
      </c>
      <c r="C1098" s="20" t="str">
        <v>Obesity</v>
      </c>
      <c r="D1098" s="20">
        <v>5.12</v>
      </c>
      <c r="E1098" s="20" t="str">
        <v>Normal</v>
      </c>
      <c r="F1098" s="20" t="str">
        <v>No</v>
      </c>
      <c r="G1098" s="20" t="str">
        <v>No</v>
      </c>
      <c r="H1098" s="20" t="str">
        <v>No</v>
      </c>
      <c r="I1098" s="20">
        <v>0</v>
      </c>
      <c r="J1098" s="20" t="s">
        <v>2379</v>
      </c>
      <c r="K1098" s="21" cm="1">
        <f t="array" ref="K1098:P1098">VLOOKUP(A1098,'Hospitalisation Details'!$A$1:K3440,{5,6,8,9,10,11},FALSE)</f>
        <v>33559</v>
      </c>
      <c r="L1098" s="21" t="str">
        <v>31Years</v>
      </c>
      <c r="M1098" s="22">
        <v>10315.91</v>
      </c>
      <c r="N1098" s="20" t="str">
        <v>tier - 3</v>
      </c>
      <c r="O1098" s="20" t="str">
        <v>tier - 2</v>
      </c>
      <c r="P1098" s="20" t="str">
        <v>R1012</v>
      </c>
      <c r="Q1098" s="20" t="str">
        <f>VLOOKUP(A1098,'Customer Names'!$A$1:E3432,5,FALSE)</f>
        <v>Stephanie D</v>
      </c>
    </row>
    <row r="1099" spans="1:17" x14ac:dyDescent="0.35">
      <c r="A1099" s="20" t="s">
        <v>1272</v>
      </c>
      <c r="B1099" s="20" cm="1">
        <f t="array" ref="B1099:I1099">VLOOKUP(A1099,'Medical Examinations'!A1098:J3433,{2,3,4,5,6,7,8,9},FALSE)</f>
        <v>21.2</v>
      </c>
      <c r="C1099" s="20" t="str">
        <v>Normal Weight</v>
      </c>
      <c r="D1099" s="20">
        <v>10.72</v>
      </c>
      <c r="E1099" s="20" t="str">
        <v>Diabetes</v>
      </c>
      <c r="F1099" s="20" t="str">
        <v>No</v>
      </c>
      <c r="G1099" s="20" t="str">
        <v>No</v>
      </c>
      <c r="H1099" s="20" t="str">
        <v>No</v>
      </c>
      <c r="I1099" s="20">
        <v>0</v>
      </c>
      <c r="J1099" s="20" t="s">
        <v>2379</v>
      </c>
      <c r="K1099" s="21" cm="1">
        <f t="array" ref="K1099:P1099">VLOOKUP(A1099,'Hospitalisation Details'!$A$1:K3441,{5,6,8,9,10,11},FALSE)</f>
        <v>22839</v>
      </c>
      <c r="L1099" s="21" t="str">
        <v>60Years</v>
      </c>
      <c r="M1099" s="22">
        <v>10310.780000000001</v>
      </c>
      <c r="N1099" s="20" t="str">
        <v>tier - 3</v>
      </c>
      <c r="O1099" s="20" t="str">
        <v>tier - 3</v>
      </c>
      <c r="P1099" s="20" t="str">
        <v>R1012</v>
      </c>
      <c r="Q1099" s="20" t="str">
        <f>VLOOKUP(A1099,'Customer Names'!$A$1:E3433,5,FALSE)</f>
        <v>Tiffany</v>
      </c>
    </row>
    <row r="1100" spans="1:17" x14ac:dyDescent="0.35">
      <c r="A1100" s="20" t="s">
        <v>1271</v>
      </c>
      <c r="B1100" s="20" cm="1">
        <f t="array" ref="B1100:I1100">VLOOKUP(A1100,'Medical Examinations'!A1099:J3434,{2,3,4,5,6,7,8,9},FALSE)</f>
        <v>23.96</v>
      </c>
      <c r="C1100" s="20" t="str">
        <v>Normal Weight</v>
      </c>
      <c r="D1100" s="20">
        <v>9.58</v>
      </c>
      <c r="E1100" s="20" t="str">
        <v>Diabetes</v>
      </c>
      <c r="F1100" s="20" t="str">
        <v>Yes</v>
      </c>
      <c r="G1100" s="20" t="str">
        <v>No</v>
      </c>
      <c r="H1100" s="20" t="str">
        <v>Yes</v>
      </c>
      <c r="I1100" s="20">
        <v>1</v>
      </c>
      <c r="J1100" s="20" t="s">
        <v>2379</v>
      </c>
      <c r="K1100" s="21" cm="1">
        <f t="array" ref="K1100:P1100">VLOOKUP(A1100,'Hospitalisation Details'!$A$1:K3442,{5,6,8,9,10,11},FALSE)</f>
        <v>23278</v>
      </c>
      <c r="L1100" s="21" t="str">
        <v>59Years</v>
      </c>
      <c r="M1100" s="22">
        <v>10308.040000000001</v>
      </c>
      <c r="N1100" s="20" t="str">
        <v>tier - 3</v>
      </c>
      <c r="O1100" s="20" t="str">
        <v>tier - 1</v>
      </c>
      <c r="P1100" s="20" t="str">
        <v>R1013</v>
      </c>
      <c r="Q1100" s="20" t="str">
        <f>VLOOKUP(A1100,'Customer Names'!$A$1:E3434,5,FALSE)</f>
        <v xml:space="preserve">Sara M </v>
      </c>
    </row>
    <row r="1101" spans="1:17" x14ac:dyDescent="0.35">
      <c r="A1101" s="20" t="s">
        <v>1270</v>
      </c>
      <c r="B1101" s="20" cm="1">
        <f t="array" ref="B1101:I1101">VLOOKUP(A1101,'Medical Examinations'!A1100:J3435,{2,3,4,5,6,7,8,9},FALSE)</f>
        <v>35.93</v>
      </c>
      <c r="C1101" s="20" t="str">
        <v>Obesity</v>
      </c>
      <c r="D1101" s="20">
        <v>6.4</v>
      </c>
      <c r="E1101" s="20" t="str">
        <v>Prediabetes</v>
      </c>
      <c r="F1101" s="20" t="str">
        <v>Yes</v>
      </c>
      <c r="G1101" s="20" t="str">
        <v>No</v>
      </c>
      <c r="H1101" s="20" t="str">
        <v>No</v>
      </c>
      <c r="I1101" s="20">
        <v>1</v>
      </c>
      <c r="J1101" s="20" t="s">
        <v>2379</v>
      </c>
      <c r="K1101" s="21" cm="1">
        <f t="array" ref="K1101:P1101">VLOOKUP(A1101,'Hospitalisation Details'!$A$1:K3443,{5,6,8,9,10,11},FALSE)</f>
        <v>32400</v>
      </c>
      <c r="L1101" s="21" t="str">
        <v>34Years</v>
      </c>
      <c r="M1101" s="22">
        <v>10276.99</v>
      </c>
      <c r="N1101" s="20" t="str">
        <v>tier - 3</v>
      </c>
      <c r="O1101" s="20" t="str">
        <v>tier - 1</v>
      </c>
      <c r="P1101" s="20" t="str">
        <v>R1021</v>
      </c>
      <c r="Q1101" s="20" t="str">
        <f>VLOOKUP(A1101,'Customer Names'!$A$1:E3435,5,FALSE)</f>
        <v xml:space="preserve">Scott A </v>
      </c>
    </row>
    <row r="1102" spans="1:17" x14ac:dyDescent="0.35">
      <c r="A1102" s="20" t="s">
        <v>1269</v>
      </c>
      <c r="B1102" s="20" cm="1">
        <f t="array" ref="B1102:I1102">VLOOKUP(A1102,'Medical Examinations'!A1101:J3436,{2,3,4,5,6,7,8,9},FALSE)</f>
        <v>26.11</v>
      </c>
      <c r="C1102" s="20" t="str">
        <v>Overweight</v>
      </c>
      <c r="D1102" s="20">
        <v>6.8</v>
      </c>
      <c r="E1102" s="20" t="str">
        <v>Diabetes</v>
      </c>
      <c r="F1102" s="20" t="str">
        <v>Yes</v>
      </c>
      <c r="G1102" s="20" t="str">
        <v>No</v>
      </c>
      <c r="H1102" s="20" t="str">
        <v>No</v>
      </c>
      <c r="I1102" s="20">
        <v>2</v>
      </c>
      <c r="J1102" s="20" t="s">
        <v>2379</v>
      </c>
      <c r="K1102" s="21" cm="1">
        <f t="array" ref="K1102:P1102">VLOOKUP(A1102,'Hospitalisation Details'!$A$1:K3444,{5,6,8,9,10,11},FALSE)</f>
        <v>25740</v>
      </c>
      <c r="L1102" s="21" t="str">
        <v>52Years</v>
      </c>
      <c r="M1102" s="22">
        <v>10274.33</v>
      </c>
      <c r="N1102" s="20" t="str">
        <v>tier - 3</v>
      </c>
      <c r="O1102" s="20" t="str">
        <v>tier - 1</v>
      </c>
      <c r="P1102" s="20" t="str">
        <v>R1024</v>
      </c>
      <c r="Q1102" s="20" t="str">
        <f>VLOOKUP(A1102,'Customer Names'!$A$1:E3436,5,FALSE)</f>
        <v>Lauren</v>
      </c>
    </row>
    <row r="1103" spans="1:17" x14ac:dyDescent="0.35">
      <c r="A1103" s="20" t="s">
        <v>1268</v>
      </c>
      <c r="B1103" s="20" cm="1">
        <f t="array" ref="B1103:I1103">VLOOKUP(A1103,'Medical Examinations'!A1102:J3437,{2,3,4,5,6,7,8,9},FALSE)</f>
        <v>32.299999999999997</v>
      </c>
      <c r="C1103" s="20" t="str">
        <v>Obesity</v>
      </c>
      <c r="D1103" s="20">
        <v>9.48</v>
      </c>
      <c r="E1103" s="20" t="str">
        <v>Diabetes</v>
      </c>
      <c r="F1103" s="20" t="str">
        <v>No</v>
      </c>
      <c r="G1103" s="20" t="str">
        <v>No</v>
      </c>
      <c r="H1103" s="20" t="str">
        <v>No</v>
      </c>
      <c r="I1103" s="20">
        <v>2</v>
      </c>
      <c r="J1103" s="20" t="s">
        <v>2379</v>
      </c>
      <c r="K1103" s="21" cm="1">
        <f t="array" ref="K1103:P1103">VLOOKUP(A1103,'Hospitalisation Details'!$A$1:K3445,{5,6,8,9,10,11},FALSE)</f>
        <v>26995</v>
      </c>
      <c r="L1103" s="21" t="str">
        <v>49Years</v>
      </c>
      <c r="M1103" s="22">
        <v>10269.459999999999</v>
      </c>
      <c r="N1103" s="20" t="str">
        <v>tier - 3</v>
      </c>
      <c r="O1103" s="20" t="str">
        <v>tier - 3</v>
      </c>
      <c r="P1103" s="20" t="str">
        <v>R1012</v>
      </c>
      <c r="Q1103" s="20" t="str">
        <f>VLOOKUP(A1103,'Customer Names'!$A$1:E3437,5,FALSE)</f>
        <v>Scott</v>
      </c>
    </row>
    <row r="1104" spans="1:17" x14ac:dyDescent="0.35">
      <c r="A1104" s="20" t="s">
        <v>1267</v>
      </c>
      <c r="B1104" s="20" cm="1">
        <f t="array" ref="B1104:I1104">VLOOKUP(A1104,'Medical Examinations'!A1103:J3438,{2,3,4,5,6,7,8,9},FALSE)</f>
        <v>28.69</v>
      </c>
      <c r="C1104" s="20" t="str">
        <v>Overweight</v>
      </c>
      <c r="D1104" s="20">
        <v>7.45</v>
      </c>
      <c r="E1104" s="20" t="str">
        <v>Diabetes</v>
      </c>
      <c r="F1104" s="20" t="str">
        <v>No</v>
      </c>
      <c r="G1104" s="20" t="str">
        <v>No</v>
      </c>
      <c r="H1104" s="20" t="str">
        <v>No</v>
      </c>
      <c r="I1104" s="20">
        <v>2</v>
      </c>
      <c r="J1104" s="20" t="s">
        <v>2379</v>
      </c>
      <c r="K1104" s="21" cm="1">
        <f t="array" ref="K1104:P1104">VLOOKUP(A1104,'Hospitalisation Details'!$A$1:K3446,{5,6,8,9,10,11},FALSE)</f>
        <v>26912</v>
      </c>
      <c r="L1104" s="21" t="str">
        <v>49Years</v>
      </c>
      <c r="M1104" s="22">
        <v>10264.44</v>
      </c>
      <c r="N1104" s="20" t="str">
        <v>tier - 3</v>
      </c>
      <c r="O1104" s="20" t="str">
        <v>tier - 2</v>
      </c>
      <c r="P1104" s="20" t="str">
        <v>R1012</v>
      </c>
      <c r="Q1104" s="20" t="str">
        <f>VLOOKUP(A1104,'Customer Names'!$A$1:E3438,5,FALSE)</f>
        <v xml:space="preserve">Brian A </v>
      </c>
    </row>
    <row r="1105" spans="1:17" x14ac:dyDescent="0.35">
      <c r="A1105" s="20" t="s">
        <v>1266</v>
      </c>
      <c r="B1105" s="20" cm="1">
        <f t="array" ref="B1105:I1105">VLOOKUP(A1105,'Medical Examinations'!A1104:J3439,{2,3,4,5,6,7,8,9},FALSE)</f>
        <v>31.28</v>
      </c>
      <c r="C1105" s="20" t="str">
        <v>Obesity</v>
      </c>
      <c r="D1105" s="20">
        <v>6.94</v>
      </c>
      <c r="E1105" s="20" t="str">
        <v>Diabetes</v>
      </c>
      <c r="F1105" s="20" t="str">
        <v>Yes</v>
      </c>
      <c r="G1105" s="20" t="str">
        <v>No</v>
      </c>
      <c r="H1105" s="20" t="str">
        <v>No</v>
      </c>
      <c r="I1105" s="20">
        <v>1</v>
      </c>
      <c r="J1105" s="20" t="s">
        <v>2379</v>
      </c>
      <c r="K1105" s="21" cm="1">
        <f t="array" ref="K1105:P1105">VLOOKUP(A1105,'Hospitalisation Details'!$A$1:K3447,{5,6,8,9,10,11},FALSE)</f>
        <v>27621</v>
      </c>
      <c r="L1105" s="21" t="str">
        <v>47Years</v>
      </c>
      <c r="M1105" s="22">
        <v>10259.129999999999</v>
      </c>
      <c r="N1105" s="20" t="str">
        <v>tier - 3</v>
      </c>
      <c r="O1105" s="20" t="str">
        <v>tier - 2</v>
      </c>
      <c r="P1105" s="20" t="str">
        <v>R1011</v>
      </c>
      <c r="Q1105" s="20" t="str">
        <f>VLOOKUP(A1105,'Customer Names'!$A$1:E3439,5,FALSE)</f>
        <v xml:space="preserve">Kaitlin R </v>
      </c>
    </row>
    <row r="1106" spans="1:17" x14ac:dyDescent="0.35">
      <c r="A1106" s="20" t="s">
        <v>1265</v>
      </c>
      <c r="B1106" s="20" cm="1">
        <f t="array" ref="B1106:I1106">VLOOKUP(A1106,'Medical Examinations'!A1105:J3440,{2,3,4,5,6,7,8,9},FALSE)</f>
        <v>30.21</v>
      </c>
      <c r="C1106" s="20" t="str">
        <v>Obesity</v>
      </c>
      <c r="D1106" s="20">
        <v>7.83</v>
      </c>
      <c r="E1106" s="20" t="str">
        <v>Diabetes</v>
      </c>
      <c r="F1106" s="20" t="str">
        <v>No</v>
      </c>
      <c r="G1106" s="20" t="str">
        <v>No</v>
      </c>
      <c r="H1106" s="20" t="str">
        <v>No</v>
      </c>
      <c r="I1106" s="20">
        <v>0</v>
      </c>
      <c r="J1106" s="20" t="s">
        <v>2379</v>
      </c>
      <c r="K1106" s="21" cm="1">
        <f t="array" ref="K1106:P1106">VLOOKUP(A1106,'Hospitalisation Details'!$A$1:K3448,{5,6,8,9,10,11},FALSE)</f>
        <v>25104</v>
      </c>
      <c r="L1106" s="21" t="str">
        <v>54Years</v>
      </c>
      <c r="M1106" s="22">
        <v>10231.5</v>
      </c>
      <c r="N1106" s="20" t="str">
        <v>tier - 3</v>
      </c>
      <c r="O1106" s="20" t="str">
        <v>tier - 1</v>
      </c>
      <c r="P1106" s="20" t="str">
        <v>R1012</v>
      </c>
      <c r="Q1106" s="20" t="str">
        <f>VLOOKUP(A1106,'Customer Names'!$A$1:E3440,5,FALSE)</f>
        <v>Mohammad</v>
      </c>
    </row>
    <row r="1107" spans="1:17" x14ac:dyDescent="0.35">
      <c r="A1107" s="20" t="s">
        <v>1264</v>
      </c>
      <c r="B1107" s="20" cm="1">
        <f t="array" ref="B1107:I1107">VLOOKUP(A1107,'Medical Examinations'!A1106:J3441,{2,3,4,5,6,7,8,9},FALSE)</f>
        <v>38.28</v>
      </c>
      <c r="C1107" s="20" t="str">
        <v>Obesity</v>
      </c>
      <c r="D1107" s="20">
        <v>10.17</v>
      </c>
      <c r="E1107" s="20" t="str">
        <v>Diabetes</v>
      </c>
      <c r="F1107" s="20" t="str">
        <v>Yes</v>
      </c>
      <c r="G1107" s="20" t="str">
        <v>No</v>
      </c>
      <c r="H1107" s="20" t="str">
        <v>No</v>
      </c>
      <c r="I1107" s="20">
        <v>0</v>
      </c>
      <c r="J1107" s="20" t="s">
        <v>2379</v>
      </c>
      <c r="K1107" s="21" cm="1">
        <f t="array" ref="K1107:P1107">VLOOKUP(A1107,'Hospitalisation Details'!$A$1:K3449,{5,6,8,9,10,11},FALSE)</f>
        <v>24651</v>
      </c>
      <c r="L1107" s="21" t="str">
        <v>55Years</v>
      </c>
      <c r="M1107" s="22">
        <v>10226.280000000001</v>
      </c>
      <c r="N1107" s="20" t="str">
        <v>tier - 3</v>
      </c>
      <c r="O1107" s="20" t="str">
        <v>tier - 3</v>
      </c>
      <c r="P1107" s="20" t="str">
        <v>R1013</v>
      </c>
      <c r="Q1107" s="20" t="str">
        <f>VLOOKUP(A1107,'Customer Names'!$A$1:E3441,5,FALSE)</f>
        <v>Charlie</v>
      </c>
    </row>
    <row r="1108" spans="1:17" x14ac:dyDescent="0.35">
      <c r="A1108" s="20" t="s">
        <v>1263</v>
      </c>
      <c r="B1108" s="20" cm="1">
        <f t="array" ref="B1108:I1108">VLOOKUP(A1108,'Medical Examinations'!A1107:J3442,{2,3,4,5,6,7,8,9},FALSE)</f>
        <v>29.9</v>
      </c>
      <c r="C1108" s="20" t="str">
        <v>Overweight</v>
      </c>
      <c r="D1108" s="20">
        <v>8.9600000000000009</v>
      </c>
      <c r="E1108" s="20" t="str">
        <v>Diabetes</v>
      </c>
      <c r="F1108" s="20" t="str">
        <v>Yes</v>
      </c>
      <c r="G1108" s="20" t="str">
        <v>No</v>
      </c>
      <c r="H1108" s="20" t="str">
        <v>No</v>
      </c>
      <c r="I1108" s="20">
        <v>0</v>
      </c>
      <c r="J1108" s="20" t="s">
        <v>2379</v>
      </c>
      <c r="K1108" s="21" cm="1">
        <f t="array" ref="K1108:P1108">VLOOKUP(A1108,'Hospitalisation Details'!$A$1:K3450,{5,6,8,9,10,11},FALSE)</f>
        <v>24741</v>
      </c>
      <c r="L1108" s="21" t="str">
        <v>55Years</v>
      </c>
      <c r="M1108" s="22">
        <v>10214.64</v>
      </c>
      <c r="N1108" s="20" t="str">
        <v>tier - 3</v>
      </c>
      <c r="O1108" s="20" t="str">
        <v>tier - 2</v>
      </c>
      <c r="P1108" s="20" t="str">
        <v>R1011</v>
      </c>
      <c r="Q1108" s="20" t="str">
        <f>VLOOKUP(A1108,'Customer Names'!$A$1:E3442,5,FALSE)</f>
        <v>Brent</v>
      </c>
    </row>
    <row r="1109" spans="1:17" x14ac:dyDescent="0.35">
      <c r="A1109" s="20" t="s">
        <v>1262</v>
      </c>
      <c r="B1109" s="20" cm="1">
        <f t="array" ref="B1109:I1109">VLOOKUP(A1109,'Medical Examinations'!A1108:J3443,{2,3,4,5,6,7,8,9},FALSE)</f>
        <v>23.18</v>
      </c>
      <c r="C1109" s="20" t="str">
        <v>Normal Weight</v>
      </c>
      <c r="D1109" s="20">
        <v>6.96</v>
      </c>
      <c r="E1109" s="20" t="str">
        <v>Diabetes</v>
      </c>
      <c r="F1109" s="20" t="str">
        <v>Yes</v>
      </c>
      <c r="G1109" s="20" t="str">
        <v>No</v>
      </c>
      <c r="H1109" s="20" t="str">
        <v>No</v>
      </c>
      <c r="I1109" s="20">
        <v>2</v>
      </c>
      <c r="J1109" s="20" t="s">
        <v>2379</v>
      </c>
      <c r="K1109" s="21" cm="1">
        <f t="array" ref="K1109:P1109">VLOOKUP(A1109,'Hospitalisation Details'!$A$1:K3451,{5,6,8,9,10,11},FALSE)</f>
        <v>25926</v>
      </c>
      <c r="L1109" s="21" t="str">
        <v>52Years</v>
      </c>
      <c r="M1109" s="22">
        <v>10197.77</v>
      </c>
      <c r="N1109" s="20" t="str">
        <v>tier - 3</v>
      </c>
      <c r="O1109" s="20" t="str">
        <v>tier - 1</v>
      </c>
      <c r="P1109" s="20" t="str">
        <v>R1024</v>
      </c>
      <c r="Q1109" s="20" t="str">
        <f>VLOOKUP(A1109,'Customer Names'!$A$1:E3443,5,FALSE)</f>
        <v>Kelli M</v>
      </c>
    </row>
    <row r="1110" spans="1:17" x14ac:dyDescent="0.35">
      <c r="A1110" s="20" t="s">
        <v>1261</v>
      </c>
      <c r="B1110" s="20" cm="1">
        <f t="array" ref="B1110:I1110">VLOOKUP(A1110,'Medical Examinations'!A1109:J3444,{2,3,4,5,6,7,8,9},FALSE)</f>
        <v>33.020000000000003</v>
      </c>
      <c r="C1110" s="20" t="str">
        <v>Obesity</v>
      </c>
      <c r="D1110" s="20">
        <v>5.07</v>
      </c>
      <c r="E1110" s="20" t="str">
        <v>Normal</v>
      </c>
      <c r="F1110" s="20" t="str">
        <v>Yes</v>
      </c>
      <c r="G1110" s="20" t="str">
        <v>No</v>
      </c>
      <c r="H1110" s="20" t="str">
        <v>No</v>
      </c>
      <c r="I1110" s="20">
        <v>0</v>
      </c>
      <c r="J1110" s="20" t="s">
        <v>2379</v>
      </c>
      <c r="K1110" s="21" cm="1">
        <f t="array" ref="K1110:P1110">VLOOKUP(A1110,'Hospitalisation Details'!$A$1:K3452,{5,6,8,9,10,11},FALSE)</f>
        <v>31336</v>
      </c>
      <c r="L1110" s="21" t="str">
        <v>37Years</v>
      </c>
      <c r="M1110" s="22">
        <v>10191.82</v>
      </c>
      <c r="N1110" s="20" t="str">
        <v>tier - 3</v>
      </c>
      <c r="O1110" s="20" t="str">
        <v>tier - 2</v>
      </c>
      <c r="P1110" s="20" t="str">
        <v>R1026</v>
      </c>
      <c r="Q1110" s="20" t="str">
        <f>VLOOKUP(A1110,'Customer Names'!$A$1:E3444,5,FALSE)</f>
        <v>Sheridan H</v>
      </c>
    </row>
    <row r="1111" spans="1:17" x14ac:dyDescent="0.35">
      <c r="A1111" s="20" t="s">
        <v>1260</v>
      </c>
      <c r="B1111" s="20" cm="1">
        <f t="array" ref="B1111:I1111">VLOOKUP(A1111,'Medical Examinations'!A1110:J3445,{2,3,4,5,6,7,8,9},FALSE)</f>
        <v>27.29</v>
      </c>
      <c r="C1111" s="20" t="str">
        <v>Overweight</v>
      </c>
      <c r="D1111" s="20">
        <v>5.85</v>
      </c>
      <c r="E1111" s="20" t="str">
        <v>Prediabetes</v>
      </c>
      <c r="F1111" s="20" t="str">
        <v>No</v>
      </c>
      <c r="G1111" s="20" t="str">
        <v>No</v>
      </c>
      <c r="H1111" s="20" t="str">
        <v>No</v>
      </c>
      <c r="I1111" s="20">
        <v>2</v>
      </c>
      <c r="J1111" s="20" t="s">
        <v>2379</v>
      </c>
      <c r="K1111" s="21" cm="1">
        <f t="array" ref="K1111:P1111">VLOOKUP(A1111,'Hospitalisation Details'!$A$1:K3453,{5,6,8,9,10,11},FALSE)</f>
        <v>26490</v>
      </c>
      <c r="L1111" s="21" t="str">
        <v>50Years</v>
      </c>
      <c r="M1111" s="22">
        <v>10160.870000000001</v>
      </c>
      <c r="N1111" s="20" t="str">
        <v>tier - 3</v>
      </c>
      <c r="O1111" s="20" t="str">
        <v>tier - 3</v>
      </c>
      <c r="P1111" s="20" t="str">
        <v>R1025</v>
      </c>
      <c r="Q1111" s="20" t="str">
        <f>VLOOKUP(A1111,'Customer Names'!$A$1:E3445,5,FALSE)</f>
        <v xml:space="preserve">Sarah M </v>
      </c>
    </row>
    <row r="1112" spans="1:17" x14ac:dyDescent="0.35">
      <c r="A1112" s="20" t="s">
        <v>1259</v>
      </c>
      <c r="B1112" s="20" cm="1">
        <f t="array" ref="B1112:I1112">VLOOKUP(A1112,'Medical Examinations'!A1111:J3446,{2,3,4,5,6,7,8,9},FALSE)</f>
        <v>23.18</v>
      </c>
      <c r="C1112" s="20" t="str">
        <v>Normal Weight</v>
      </c>
      <c r="D1112" s="20">
        <v>10.56</v>
      </c>
      <c r="E1112" s="20" t="str">
        <v>Diabetes</v>
      </c>
      <c r="F1112" s="20" t="str">
        <v>No</v>
      </c>
      <c r="G1112" s="20" t="str">
        <v>No</v>
      </c>
      <c r="H1112" s="20" t="str">
        <v>No</v>
      </c>
      <c r="I1112" s="20">
        <v>2</v>
      </c>
      <c r="J1112" s="20" t="s">
        <v>2379</v>
      </c>
      <c r="K1112" s="21" cm="1">
        <f t="array" ref="K1112:P1112">VLOOKUP(A1112,'Hospitalisation Details'!$A$1:K3454,{5,6,8,9,10,11},FALSE)</f>
        <v>26950</v>
      </c>
      <c r="L1112" s="21" t="str">
        <v>49Years</v>
      </c>
      <c r="M1112" s="22">
        <v>10156.780000000001</v>
      </c>
      <c r="N1112" s="20" t="str">
        <v>tier - 3</v>
      </c>
      <c r="O1112" s="20" t="str">
        <v>tier - 2</v>
      </c>
      <c r="P1112" s="20" t="str">
        <v>R1012</v>
      </c>
      <c r="Q1112" s="20" t="str">
        <f>VLOOKUP(A1112,'Customer Names'!$A$1:E3446,5,FALSE)</f>
        <v>Jennifer</v>
      </c>
    </row>
    <row r="1113" spans="1:17" x14ac:dyDescent="0.35">
      <c r="A1113" s="20" t="s">
        <v>1258</v>
      </c>
      <c r="B1113" s="20" cm="1">
        <f t="array" ref="B1113:I1113">VLOOKUP(A1113,'Medical Examinations'!A1112:J3447,{2,3,4,5,6,7,8,9},FALSE)</f>
        <v>32.659999999999997</v>
      </c>
      <c r="C1113" s="20" t="str">
        <v>Obesity</v>
      </c>
      <c r="D1113" s="20">
        <v>8.92</v>
      </c>
      <c r="E1113" s="20" t="str">
        <v>Diabetes</v>
      </c>
      <c r="F1113" s="20" t="str">
        <v>Yes</v>
      </c>
      <c r="G1113" s="20" t="str">
        <v>No</v>
      </c>
      <c r="H1113" s="20" t="str">
        <v>No</v>
      </c>
      <c r="I1113" s="20">
        <v>0</v>
      </c>
      <c r="J1113" s="20" t="s">
        <v>2379</v>
      </c>
      <c r="K1113" s="21" cm="1">
        <f t="array" ref="K1113:P1113">VLOOKUP(A1113,'Hospitalisation Details'!$A$1:K3455,{5,6,8,9,10,11},FALSE)</f>
        <v>29749</v>
      </c>
      <c r="L1113" s="21" t="str">
        <v>41Years</v>
      </c>
      <c r="M1113" s="22">
        <v>10146.129999999999</v>
      </c>
      <c r="N1113" s="20" t="str">
        <v>tier - 3</v>
      </c>
      <c r="O1113" s="20" t="str">
        <v>tier - 1</v>
      </c>
      <c r="P1113" s="20" t="str">
        <v>R1025</v>
      </c>
      <c r="Q1113" s="20" t="str">
        <f>VLOOKUP(A1113,'Customer Names'!$A$1:E3447,5,FALSE)</f>
        <v>Laura J</v>
      </c>
    </row>
    <row r="1114" spans="1:17" x14ac:dyDescent="0.35">
      <c r="A1114" s="20" t="s">
        <v>1257</v>
      </c>
      <c r="B1114" s="20" cm="1">
        <f t="array" ref="B1114:I1114">VLOOKUP(A1114,'Medical Examinations'!A1113:J3448,{2,3,4,5,6,7,8,9},FALSE)</f>
        <v>30.78</v>
      </c>
      <c r="C1114" s="20" t="str">
        <v>Obesity</v>
      </c>
      <c r="D1114" s="20">
        <v>8.6300000000000008</v>
      </c>
      <c r="E1114" s="20" t="str">
        <v>Diabetes</v>
      </c>
      <c r="F1114" s="20" t="str">
        <v>No</v>
      </c>
      <c r="G1114" s="20" t="str">
        <v>No</v>
      </c>
      <c r="H1114" s="20" t="str">
        <v>No</v>
      </c>
      <c r="I1114" s="20">
        <v>0</v>
      </c>
      <c r="J1114" s="20" t="s">
        <v>2379</v>
      </c>
      <c r="K1114" s="21" cm="1">
        <f t="array" ref="K1114:P1114">VLOOKUP(A1114,'Hospitalisation Details'!$A$1:K3456,{5,6,8,9,10,11},FALSE)</f>
        <v>27393</v>
      </c>
      <c r="L1114" s="21" t="str">
        <v>48Years</v>
      </c>
      <c r="M1114" s="22">
        <v>10141.14</v>
      </c>
      <c r="N1114" s="20" t="str">
        <v>tier - 3</v>
      </c>
      <c r="O1114" s="20" t="str">
        <v>tier - 1</v>
      </c>
      <c r="P1114" s="20" t="str">
        <v>R1016</v>
      </c>
      <c r="Q1114" s="20" t="str">
        <f>VLOOKUP(A1114,'Customer Names'!$A$1:E3448,5,FALSE)</f>
        <v>Thomas</v>
      </c>
    </row>
    <row r="1115" spans="1:17" x14ac:dyDescent="0.35">
      <c r="A1115" s="20" t="s">
        <v>1256</v>
      </c>
      <c r="B1115" s="20" cm="1">
        <f t="array" ref="B1115:I1115">VLOOKUP(A1115,'Medical Examinations'!A1114:J3449,{2,3,4,5,6,7,8,9},FALSE)</f>
        <v>47.2</v>
      </c>
      <c r="C1115" s="20" t="str">
        <v>Obesity</v>
      </c>
      <c r="D1115" s="20">
        <v>6.29</v>
      </c>
      <c r="E1115" s="20" t="str">
        <v>Prediabetes</v>
      </c>
      <c r="F1115" s="20" t="str">
        <v>Yes</v>
      </c>
      <c r="G1115" s="20" t="str">
        <v>No</v>
      </c>
      <c r="H1115" s="20" t="str">
        <v>Yes</v>
      </c>
      <c r="I1115" s="20">
        <v>1</v>
      </c>
      <c r="J1115" s="20" t="s">
        <v>2379</v>
      </c>
      <c r="K1115" s="21" cm="1">
        <f t="array" ref="K1115:P1115">VLOOKUP(A1115,'Hospitalisation Details'!$A$1:K3457,{5,6,8,9,10,11},FALSE)</f>
        <v>35678</v>
      </c>
      <c r="L1115" s="21" t="str">
        <v>25Years</v>
      </c>
      <c r="M1115" s="22">
        <v>10139.84</v>
      </c>
      <c r="N1115" s="20" t="str">
        <v>tier - 3</v>
      </c>
      <c r="O1115" s="20" t="str">
        <v>tier - 2</v>
      </c>
      <c r="P1115" s="20" t="str">
        <v>R1012</v>
      </c>
      <c r="Q1115" s="20" t="str">
        <f>VLOOKUP(A1115,'Customer Names'!$A$1:E3449,5,FALSE)</f>
        <v>Gisele</v>
      </c>
    </row>
    <row r="1116" spans="1:17" x14ac:dyDescent="0.35">
      <c r="A1116" s="20" t="s">
        <v>1255</v>
      </c>
      <c r="B1116" s="20" cm="1">
        <f t="array" ref="B1116:I1116">VLOOKUP(A1116,'Medical Examinations'!A1115:J3450,{2,3,4,5,6,7,8,9},FALSE)</f>
        <v>31.6</v>
      </c>
      <c r="C1116" s="20" t="str">
        <v>Obesity</v>
      </c>
      <c r="D1116" s="20">
        <v>5.75</v>
      </c>
      <c r="E1116" s="20" t="str">
        <v>Prediabetes</v>
      </c>
      <c r="F1116" s="20" t="str">
        <v>No</v>
      </c>
      <c r="G1116" s="20" t="str">
        <v>No</v>
      </c>
      <c r="H1116" s="20" t="str">
        <v>No</v>
      </c>
      <c r="I1116" s="20">
        <v>2</v>
      </c>
      <c r="J1116" s="20" t="s">
        <v>2379</v>
      </c>
      <c r="K1116" s="21" cm="1">
        <f t="array" ref="K1116:P1116">VLOOKUP(A1116,'Hospitalisation Details'!$A$1:K3458,{5,6,8,9,10,11},FALSE)</f>
        <v>26619</v>
      </c>
      <c r="L1116" s="21" t="str">
        <v>50Years</v>
      </c>
      <c r="M1116" s="22">
        <v>10118.42</v>
      </c>
      <c r="N1116" s="20" t="str">
        <v>tier - 3</v>
      </c>
      <c r="O1116" s="20" t="str">
        <v>tier - 3</v>
      </c>
      <c r="P1116" s="20" t="str">
        <v>R1011</v>
      </c>
      <c r="Q1116" s="20" t="str">
        <f>VLOOKUP(A1116,'Customer Names'!$A$1:E3450,5,FALSE)</f>
        <v>Myra L</v>
      </c>
    </row>
    <row r="1117" spans="1:17" x14ac:dyDescent="0.35">
      <c r="A1117" s="20" t="s">
        <v>1254</v>
      </c>
      <c r="B1117" s="20" cm="1">
        <f t="array" ref="B1117:I1117">VLOOKUP(A1117,'Medical Examinations'!A1116:J3451,{2,3,4,5,6,7,8,9},FALSE)</f>
        <v>33.914999999999999</v>
      </c>
      <c r="C1117" s="20" t="str">
        <v>Obesity</v>
      </c>
      <c r="D1117" s="20">
        <v>6.66</v>
      </c>
      <c r="E1117" s="20" t="str">
        <v>Diabetes</v>
      </c>
      <c r="F1117" s="20" t="str">
        <v>Yes</v>
      </c>
      <c r="G1117" s="20" t="str">
        <v>No</v>
      </c>
      <c r="H1117" s="20" t="str">
        <v>No</v>
      </c>
      <c r="I1117" s="20">
        <v>1</v>
      </c>
      <c r="J1117" s="20" t="s">
        <v>2379</v>
      </c>
      <c r="K1117" s="21" cm="1">
        <f t="array" ref="K1117:P1117">VLOOKUP(A1117,'Hospitalisation Details'!$A$1:K3459,{5,6,8,9,10,11},FALSE)</f>
        <v>27577</v>
      </c>
      <c r="L1117" s="21" t="str">
        <v>47Years</v>
      </c>
      <c r="M1117" s="22">
        <v>10115.01</v>
      </c>
      <c r="N1117" s="20" t="str">
        <v>tier - 3</v>
      </c>
      <c r="O1117" s="20" t="str">
        <v>tier - 3</v>
      </c>
      <c r="P1117" s="20" t="str">
        <v>R1012</v>
      </c>
      <c r="Q1117" s="20" t="str">
        <f>VLOOKUP(A1117,'Customer Names'!$A$1:E3451,5,FALSE)</f>
        <v xml:space="preserve">Melissa M </v>
      </c>
    </row>
    <row r="1118" spans="1:17" x14ac:dyDescent="0.35">
      <c r="A1118" s="20" t="s">
        <v>1253</v>
      </c>
      <c r="B1118" s="20" cm="1">
        <f t="array" ref="B1118:I1118">VLOOKUP(A1118,'Medical Examinations'!A1117:J3452,{2,3,4,5,6,7,8,9},FALSE)</f>
        <v>23.54</v>
      </c>
      <c r="C1118" s="20" t="str">
        <v>Normal Weight</v>
      </c>
      <c r="D1118" s="20">
        <v>5.0999999999999996</v>
      </c>
      <c r="E1118" s="20" t="str">
        <v>Normal</v>
      </c>
      <c r="F1118" s="20" t="str">
        <v>No</v>
      </c>
      <c r="G1118" s="20" t="str">
        <v>No</v>
      </c>
      <c r="H1118" s="20" t="str">
        <v>No</v>
      </c>
      <c r="I1118" s="20">
        <v>2</v>
      </c>
      <c r="J1118" s="20" t="s">
        <v>2379</v>
      </c>
      <c r="K1118" s="21" cm="1">
        <f t="array" ref="K1118:P1118">VLOOKUP(A1118,'Hospitalisation Details'!$A$1:K3460,{5,6,8,9,10,11},FALSE)</f>
        <v>26519</v>
      </c>
      <c r="L1118" s="21" t="str">
        <v>50Years</v>
      </c>
      <c r="M1118" s="22">
        <v>10107.219999999999</v>
      </c>
      <c r="N1118" s="20" t="str">
        <v>tier - 3</v>
      </c>
      <c r="O1118" s="20" t="str">
        <v>tier - 1</v>
      </c>
      <c r="P1118" s="20" t="str">
        <v>R1013</v>
      </c>
      <c r="Q1118" s="20" t="str">
        <f>VLOOKUP(A1118,'Customer Names'!$A$1:E3452,5,FALSE)</f>
        <v xml:space="preserve">Eleanor F </v>
      </c>
    </row>
    <row r="1119" spans="1:17" x14ac:dyDescent="0.35">
      <c r="A1119" s="20" t="s">
        <v>1252</v>
      </c>
      <c r="B1119" s="20" cm="1">
        <f t="array" ref="B1119:I1119">VLOOKUP(A1119,'Medical Examinations'!A1118:J3453,{2,3,4,5,6,7,8,9},FALSE)</f>
        <v>27.074999999999999</v>
      </c>
      <c r="C1119" s="20" t="str">
        <v>Overweight</v>
      </c>
      <c r="D1119" s="20">
        <v>4.41</v>
      </c>
      <c r="E1119" s="20" t="str">
        <v>Normal</v>
      </c>
      <c r="F1119" s="20" t="str">
        <v>No</v>
      </c>
      <c r="G1119" s="20" t="str">
        <v>No</v>
      </c>
      <c r="H1119" s="20" t="str">
        <v>No</v>
      </c>
      <c r="I1119" s="20">
        <v>2</v>
      </c>
      <c r="J1119" s="20" t="s">
        <v>2379</v>
      </c>
      <c r="K1119" s="21" cm="1">
        <f t="array" ref="K1119:P1119">VLOOKUP(A1119,'Hospitalisation Details'!$A$1:K3461,{5,6,8,9,10,11},FALSE)</f>
        <v>26591</v>
      </c>
      <c r="L1119" s="21" t="str">
        <v>50Years</v>
      </c>
      <c r="M1119" s="22">
        <v>10106.129999999999</v>
      </c>
      <c r="N1119" s="20" t="str">
        <v>tier - 3</v>
      </c>
      <c r="O1119" s="20" t="str">
        <v>tier - 1</v>
      </c>
      <c r="P1119" s="20" t="str">
        <v>R1024</v>
      </c>
      <c r="Q1119" s="20" t="str">
        <f>VLOOKUP(A1119,'Customer Names'!$A$1:E3453,5,FALSE)</f>
        <v>Elizabeth</v>
      </c>
    </row>
    <row r="1120" spans="1:17" x14ac:dyDescent="0.35">
      <c r="A1120" s="20" t="s">
        <v>1251</v>
      </c>
      <c r="B1120" s="20" cm="1">
        <f t="array" ref="B1120:I1120">VLOOKUP(A1120,'Medical Examinations'!A1119:J3454,{2,3,4,5,6,7,8,9},FALSE)</f>
        <v>25.8</v>
      </c>
      <c r="C1120" s="20" t="str">
        <v>Overweight</v>
      </c>
      <c r="D1120" s="20">
        <v>5.52</v>
      </c>
      <c r="E1120" s="20" t="str">
        <v>Normal</v>
      </c>
      <c r="F1120" s="20" t="str">
        <v>Yes</v>
      </c>
      <c r="G1120" s="20" t="str">
        <v>No</v>
      </c>
      <c r="H1120" s="20" t="str">
        <v>No</v>
      </c>
      <c r="I1120" s="20">
        <v>0</v>
      </c>
      <c r="J1120" s="20" t="s">
        <v>2379</v>
      </c>
      <c r="K1120" s="21" cm="1">
        <f t="array" ref="K1120:P1120">VLOOKUP(A1120,'Hospitalisation Details'!$A$1:K3462,{5,6,8,9,10,11},FALSE)</f>
        <v>28113</v>
      </c>
      <c r="L1120" s="21" t="str">
        <v>46Years</v>
      </c>
      <c r="M1120" s="22">
        <v>10096.969999999999</v>
      </c>
      <c r="N1120" s="20" t="str">
        <v>tier - 3</v>
      </c>
      <c r="O1120" s="20" t="str">
        <v>tier - 2</v>
      </c>
      <c r="P1120" s="20" t="str">
        <v>R1011</v>
      </c>
      <c r="Q1120" s="20" t="str">
        <f>VLOOKUP(A1120,'Customer Names'!$A$1:E3454,5,FALSE)</f>
        <v>Kenneth</v>
      </c>
    </row>
    <row r="1121" spans="1:17" x14ac:dyDescent="0.35">
      <c r="A1121" s="20" t="s">
        <v>1250</v>
      </c>
      <c r="B1121" s="20" cm="1">
        <f t="array" ref="B1121:I1121">VLOOKUP(A1121,'Medical Examinations'!A1120:J3455,{2,3,4,5,6,7,8,9},FALSE)</f>
        <v>36.1</v>
      </c>
      <c r="C1121" s="20" t="str">
        <v>Obesity</v>
      </c>
      <c r="D1121" s="20">
        <v>4.62</v>
      </c>
      <c r="E1121" s="20" t="str">
        <v>Normal</v>
      </c>
      <c r="F1121" s="20" t="str">
        <v>Yes</v>
      </c>
      <c r="G1121" s="20" t="str">
        <v>No</v>
      </c>
      <c r="H1121" s="20" t="str">
        <v>Yes</v>
      </c>
      <c r="I1121" s="20">
        <v>1</v>
      </c>
      <c r="J1121" s="20" t="s">
        <v>2379</v>
      </c>
      <c r="K1121" s="21" cm="1">
        <f t="array" ref="K1121:P1121">VLOOKUP(A1121,'Hospitalisation Details'!$A$1:K3463,{5,6,8,9,10,11},FALSE)</f>
        <v>25387</v>
      </c>
      <c r="L1121" s="21" t="str">
        <v>53Years</v>
      </c>
      <c r="M1121" s="22">
        <v>10085.85</v>
      </c>
      <c r="N1121" s="20" t="str">
        <v>tier - 3</v>
      </c>
      <c r="O1121" s="20" t="str">
        <v>tier - 3</v>
      </c>
      <c r="P1121" s="20" t="str">
        <v>R1011</v>
      </c>
      <c r="Q1121" s="20" t="str">
        <f>VLOOKUP(A1121,'Customer Names'!$A$1:E3455,5,FALSE)</f>
        <v xml:space="preserve">Robert G </v>
      </c>
    </row>
    <row r="1122" spans="1:17" x14ac:dyDescent="0.35">
      <c r="A1122" s="20" t="s">
        <v>1249</v>
      </c>
      <c r="B1122" s="20" cm="1">
        <f t="array" ref="B1122:I1122">VLOOKUP(A1122,'Medical Examinations'!A1121:J3456,{2,3,4,5,6,7,8,9},FALSE)</f>
        <v>30.495000000000001</v>
      </c>
      <c r="C1122" s="20" t="str">
        <v>Obesity</v>
      </c>
      <c r="D1122" s="20">
        <v>5.74</v>
      </c>
      <c r="E1122" s="20" t="str">
        <v>Prediabetes</v>
      </c>
      <c r="F1122" s="20" t="str">
        <v>Yes</v>
      </c>
      <c r="G1122" s="20" t="str">
        <v>No</v>
      </c>
      <c r="H1122" s="20" t="str">
        <v>Yes</v>
      </c>
      <c r="I1122" s="20">
        <v>1</v>
      </c>
      <c r="J1122" s="20" t="s">
        <v>2379</v>
      </c>
      <c r="K1122" s="21" cm="1">
        <f t="array" ref="K1122:P1122">VLOOKUP(A1122,'Hospitalisation Details'!$A$1:K3464,{5,6,8,9,10,11},FALSE)</f>
        <v>25503</v>
      </c>
      <c r="L1122" s="21" t="str">
        <v>53Years</v>
      </c>
      <c r="M1122" s="22">
        <v>10072.06</v>
      </c>
      <c r="N1122" s="20" t="str">
        <v>tier - 3</v>
      </c>
      <c r="O1122" s="20" t="str">
        <v>tier - 1</v>
      </c>
      <c r="P1122" s="20" t="str">
        <v>R1017</v>
      </c>
      <c r="Q1122" s="20" t="str">
        <f>VLOOKUP(A1122,'Customer Names'!$A$1:E3456,5,FALSE)</f>
        <v xml:space="preserve">Thomas C </v>
      </c>
    </row>
    <row r="1123" spans="1:17" x14ac:dyDescent="0.35">
      <c r="A1123" s="20" t="s">
        <v>1248</v>
      </c>
      <c r="B1123" s="20" cm="1">
        <f t="array" ref="B1123:I1123">VLOOKUP(A1123,'Medical Examinations'!A1122:J3457,{2,3,4,5,6,7,8,9},FALSE)</f>
        <v>21.4</v>
      </c>
      <c r="C1123" s="20" t="str">
        <v>Normal Weight</v>
      </c>
      <c r="D1123" s="20">
        <v>6.3</v>
      </c>
      <c r="E1123" s="20" t="str">
        <v>Prediabetes</v>
      </c>
      <c r="F1123" s="20" t="str">
        <v>Yes</v>
      </c>
      <c r="G1123" s="20" t="str">
        <v>No</v>
      </c>
      <c r="H1123" s="20" t="str">
        <v>Yes</v>
      </c>
      <c r="I1123" s="20">
        <v>1</v>
      </c>
      <c r="J1123" s="20" t="s">
        <v>2379</v>
      </c>
      <c r="K1123" s="21" cm="1">
        <f t="array" ref="K1123:P1123">VLOOKUP(A1123,'Hospitalisation Details'!$A$1:K3465,{5,6,8,9,10,11},FALSE)</f>
        <v>25437</v>
      </c>
      <c r="L1123" s="21" t="str">
        <v>53Years</v>
      </c>
      <c r="M1123" s="22">
        <v>10065.41</v>
      </c>
      <c r="N1123" s="20" t="str">
        <v>tier - 3</v>
      </c>
      <c r="O1123" s="20" t="str">
        <v>tier - 2</v>
      </c>
      <c r="P1123" s="20" t="str">
        <v>R1011</v>
      </c>
      <c r="Q1123" s="20" t="str">
        <f>VLOOKUP(A1123,'Customer Names'!$A$1:E3457,5,FALSE)</f>
        <v xml:space="preserve">Matthew J </v>
      </c>
    </row>
    <row r="1124" spans="1:17" x14ac:dyDescent="0.35">
      <c r="A1124" s="20" t="s">
        <v>1247</v>
      </c>
      <c r="B1124" s="20" cm="1">
        <f t="array" ref="B1124:I1124">VLOOKUP(A1124,'Medical Examinations'!A1123:J3458,{2,3,4,5,6,7,8,9},FALSE)</f>
        <v>32.299999999999997</v>
      </c>
      <c r="C1124" s="20" t="str">
        <v>Obesity</v>
      </c>
      <c r="D1124" s="20">
        <v>10.27</v>
      </c>
      <c r="E1124" s="20" t="str">
        <v>Diabetes</v>
      </c>
      <c r="F1124" s="20" t="str">
        <v>No</v>
      </c>
      <c r="G1124" s="20" t="str">
        <v>No</v>
      </c>
      <c r="H1124" s="20" t="str">
        <v>No</v>
      </c>
      <c r="I1124" s="20">
        <v>0</v>
      </c>
      <c r="J1124" s="20" t="s">
        <v>2379</v>
      </c>
      <c r="K1124" s="21" cm="1">
        <f t="array" ref="K1124:P1124">VLOOKUP(A1124,'Hospitalisation Details'!$A$1:K3466,{5,6,8,9,10,11},FALSE)</f>
        <v>27271</v>
      </c>
      <c r="L1124" s="21" t="str">
        <v>48Years</v>
      </c>
      <c r="M1124" s="22">
        <v>10043.25</v>
      </c>
      <c r="N1124" s="20" t="str">
        <v>tier - 3</v>
      </c>
      <c r="O1124" s="20" t="str">
        <v>tier - 2</v>
      </c>
      <c r="P1124" s="20" t="str">
        <v>R1024</v>
      </c>
      <c r="Q1124" s="20" t="str">
        <f>VLOOKUP(A1124,'Customer Names'!$A$1:E3458,5,FALSE)</f>
        <v xml:space="preserve">Mallory D </v>
      </c>
    </row>
    <row r="1125" spans="1:17" x14ac:dyDescent="0.35">
      <c r="A1125" s="20" t="s">
        <v>1246</v>
      </c>
      <c r="B1125" s="20" cm="1">
        <f t="array" ref="B1125:I1125">VLOOKUP(A1125,'Medical Examinations'!A1124:J3459,{2,3,4,5,6,7,8,9},FALSE)</f>
        <v>29.78</v>
      </c>
      <c r="C1125" s="20" t="str">
        <v>Overweight</v>
      </c>
      <c r="D1125" s="20">
        <v>5.85</v>
      </c>
      <c r="E1125" s="20" t="str">
        <v>Prediabetes</v>
      </c>
      <c r="F1125" s="20" t="str">
        <v>No</v>
      </c>
      <c r="G1125" s="20" t="str">
        <v>No</v>
      </c>
      <c r="H1125" s="20" t="str">
        <v>Yes</v>
      </c>
      <c r="I1125" s="20">
        <v>1</v>
      </c>
      <c r="J1125" s="20" t="s">
        <v>2379</v>
      </c>
      <c r="K1125" s="21" cm="1">
        <f t="array" ref="K1125:P1125">VLOOKUP(A1125,'Hospitalisation Details'!$A$1:K3467,{5,6,8,9,10,11},FALSE)</f>
        <v>29217</v>
      </c>
      <c r="L1125" s="21" t="str">
        <v>43Years</v>
      </c>
      <c r="M1125" s="22">
        <v>10027.15</v>
      </c>
      <c r="N1125" s="20" t="str">
        <v>tier - 3</v>
      </c>
      <c r="O1125" s="20" t="str">
        <v>tier - 1</v>
      </c>
      <c r="P1125" s="20" t="str">
        <v>R1021</v>
      </c>
      <c r="Q1125" s="20" t="str">
        <f>VLOOKUP(A1125,'Customer Names'!$A$1:E3459,5,FALSE)</f>
        <v xml:space="preserve">Christopher D </v>
      </c>
    </row>
    <row r="1126" spans="1:17" x14ac:dyDescent="0.35">
      <c r="A1126" s="20" t="s">
        <v>1245</v>
      </c>
      <c r="B1126" s="20" cm="1">
        <f t="array" ref="B1126:I1126">VLOOKUP(A1126,'Medical Examinations'!A1125:J3460,{2,3,4,5,6,7,8,9},FALSE)</f>
        <v>34.76</v>
      </c>
      <c r="C1126" s="20" t="str">
        <v>Obesity</v>
      </c>
      <c r="D1126" s="20">
        <v>5.92</v>
      </c>
      <c r="E1126" s="20" t="str">
        <v>Prediabetes</v>
      </c>
      <c r="F1126" s="20" t="str">
        <v>Yes</v>
      </c>
      <c r="G1126" s="20" t="str">
        <v>No</v>
      </c>
      <c r="H1126" s="20" t="str">
        <v>No</v>
      </c>
      <c r="I1126" s="20">
        <v>1</v>
      </c>
      <c r="J1126" s="20" t="s">
        <v>2379</v>
      </c>
      <c r="K1126" s="21" cm="1">
        <f t="array" ref="K1126:P1126">VLOOKUP(A1126,'Hospitalisation Details'!$A$1:K3468,{5,6,8,9,10,11},FALSE)</f>
        <v>32327</v>
      </c>
      <c r="L1126" s="21" t="str">
        <v>34Years</v>
      </c>
      <c r="M1126" s="22">
        <v>10011.44</v>
      </c>
      <c r="N1126" s="20" t="str">
        <v>tier - 3</v>
      </c>
      <c r="O1126" s="20" t="str">
        <v>tier - 3</v>
      </c>
      <c r="P1126" s="20" t="str">
        <v>R1026</v>
      </c>
      <c r="Q1126" s="20" t="str">
        <f>VLOOKUP(A1126,'Customer Names'!$A$1:E3460,5,FALSE)</f>
        <v>Jamie</v>
      </c>
    </row>
    <row r="1127" spans="1:17" x14ac:dyDescent="0.35">
      <c r="A1127" s="20" t="s">
        <v>1244</v>
      </c>
      <c r="B1127" s="20" cm="1">
        <f t="array" ref="B1127:I1127">VLOOKUP(A1127,'Medical Examinations'!A1126:J3461,{2,3,4,5,6,7,8,9},FALSE)</f>
        <v>18.335000000000001</v>
      </c>
      <c r="C1127" s="20" t="str">
        <v>Underweight</v>
      </c>
      <c r="D1127" s="20">
        <v>10.01</v>
      </c>
      <c r="E1127" s="20" t="str">
        <v>Diabetes</v>
      </c>
      <c r="F1127" s="20" t="str">
        <v>Yes</v>
      </c>
      <c r="G1127" s="20" t="str">
        <v>No</v>
      </c>
      <c r="H1127" s="20" t="str">
        <v>No</v>
      </c>
      <c r="I1127" s="20">
        <v>2</v>
      </c>
      <c r="J1127" s="20" t="s">
        <v>2379</v>
      </c>
      <c r="K1127" s="21" cm="1">
        <f t="array" ref="K1127:P1127">VLOOKUP(A1127,'Hospitalisation Details'!$A$1:K3469,{5,6,8,9,10,11},FALSE)</f>
        <v>25791</v>
      </c>
      <c r="L1127" s="21" t="str">
        <v>52Years</v>
      </c>
      <c r="M1127" s="22">
        <v>9991.0400000000009</v>
      </c>
      <c r="N1127" s="20" t="str">
        <v>tier - 2</v>
      </c>
      <c r="O1127" s="20" t="str">
        <v>tier - 3</v>
      </c>
      <c r="P1127" s="20" t="str">
        <v>R1012</v>
      </c>
      <c r="Q1127" s="20" t="str">
        <f>VLOOKUP(A1127,'Customer Names'!$A$1:E3461,5,FALSE)</f>
        <v>Ariell</v>
      </c>
    </row>
    <row r="1128" spans="1:17" x14ac:dyDescent="0.35">
      <c r="A1128" s="20" t="s">
        <v>1243</v>
      </c>
      <c r="B1128" s="20" cm="1">
        <f t="array" ref="B1128:I1128">VLOOKUP(A1128,'Medical Examinations'!A1127:J3462,{2,3,4,5,6,7,8,9},FALSE)</f>
        <v>32.299999999999997</v>
      </c>
      <c r="C1128" s="20" t="str">
        <v>Obesity</v>
      </c>
      <c r="D1128" s="20">
        <v>9.59</v>
      </c>
      <c r="E1128" s="20" t="str">
        <v>Diabetes</v>
      </c>
      <c r="F1128" s="20" t="str">
        <v>No</v>
      </c>
      <c r="G1128" s="20" t="str">
        <v>No</v>
      </c>
      <c r="H1128" s="20" t="str">
        <v>No</v>
      </c>
      <c r="I1128" s="20">
        <v>0</v>
      </c>
      <c r="J1128" s="20" t="s">
        <v>2379</v>
      </c>
      <c r="K1128" s="21" cm="1">
        <f t="array" ref="K1128:P1128">VLOOKUP(A1128,'Hospitalisation Details'!$A$1:K3470,{5,6,8,9,10,11},FALSE)</f>
        <v>26212</v>
      </c>
      <c r="L1128" s="21" t="str">
        <v>51Years</v>
      </c>
      <c r="M1128" s="22">
        <v>9964.06</v>
      </c>
      <c r="N1128" s="20" t="str">
        <v>tier - 2</v>
      </c>
      <c r="O1128" s="20" t="str">
        <v>tier - 2</v>
      </c>
      <c r="P1128" s="20" t="str">
        <v>R1019</v>
      </c>
      <c r="Q1128" s="20" t="str">
        <f>VLOOKUP(A1128,'Customer Names'!$A$1:E3462,5,FALSE)</f>
        <v>Christopher</v>
      </c>
    </row>
    <row r="1129" spans="1:17" x14ac:dyDescent="0.35">
      <c r="A1129" s="20" t="s">
        <v>1242</v>
      </c>
      <c r="B1129" s="20" cm="1">
        <f t="array" ref="B1129:I1129">VLOOKUP(A1129,'Medical Examinations'!A1128:J3463,{2,3,4,5,6,7,8,9},FALSE)</f>
        <v>27.74</v>
      </c>
      <c r="C1129" s="20" t="str">
        <v>Overweight</v>
      </c>
      <c r="D1129" s="20">
        <v>10.37</v>
      </c>
      <c r="E1129" s="20" t="str">
        <v>Diabetes</v>
      </c>
      <c r="F1129" s="20" t="str">
        <v>No</v>
      </c>
      <c r="G1129" s="20" t="str">
        <v>No</v>
      </c>
      <c r="H1129" s="20" t="str">
        <v>No</v>
      </c>
      <c r="I1129" s="20">
        <v>0</v>
      </c>
      <c r="J1129" s="20" t="s">
        <v>2379</v>
      </c>
      <c r="K1129" s="21" cm="1">
        <f t="array" ref="K1129:P1129">VLOOKUP(A1129,'Hospitalisation Details'!$A$1:K3471,{5,6,8,9,10,11},FALSE)</f>
        <v>26293</v>
      </c>
      <c r="L1129" s="21" t="str">
        <v>51Years</v>
      </c>
      <c r="M1129" s="22">
        <v>9957.7199999999993</v>
      </c>
      <c r="N1129" s="20" t="str">
        <v>tier - 2</v>
      </c>
      <c r="O1129" s="20" t="str">
        <v>tier - 3</v>
      </c>
      <c r="P1129" s="20" t="str">
        <v>R1018</v>
      </c>
      <c r="Q1129" s="20" t="str">
        <f>VLOOKUP(A1129,'Customer Names'!$A$1:E3463,5,FALSE)</f>
        <v>Ryan</v>
      </c>
    </row>
    <row r="1130" spans="1:17" x14ac:dyDescent="0.35">
      <c r="A1130" s="20" t="s">
        <v>1241</v>
      </c>
      <c r="B1130" s="20" cm="1">
        <f t="array" ref="B1130:I1130">VLOOKUP(A1130,'Medical Examinations'!A1129:J3464,{2,3,4,5,6,7,8,9},FALSE)</f>
        <v>24</v>
      </c>
      <c r="C1130" s="20" t="str">
        <v>Normal Weight</v>
      </c>
      <c r="D1130" s="20">
        <v>4.01</v>
      </c>
      <c r="E1130" s="20" t="str">
        <v>Normal</v>
      </c>
      <c r="F1130" s="20" t="str">
        <v>Yes</v>
      </c>
      <c r="G1130" s="20" t="str">
        <v>No</v>
      </c>
      <c r="H1130" s="20" t="str">
        <v>No</v>
      </c>
      <c r="I1130" s="20">
        <v>1</v>
      </c>
      <c r="J1130" s="20" t="s">
        <v>2379</v>
      </c>
      <c r="K1130" s="21" cm="1">
        <f t="array" ref="K1130:P1130">VLOOKUP(A1130,'Hospitalisation Details'!$A$1:K3472,{5,6,8,9,10,11},FALSE)</f>
        <v>23631</v>
      </c>
      <c r="L1130" s="21" t="str">
        <v>58Years</v>
      </c>
      <c r="M1130" s="22">
        <v>9933.44</v>
      </c>
      <c r="N1130" s="20" t="str">
        <v>tier - 3</v>
      </c>
      <c r="O1130" s="20" t="str">
        <v>tier - 3</v>
      </c>
      <c r="P1130" s="20" t="str">
        <v>R1013</v>
      </c>
      <c r="Q1130" s="20" t="str">
        <f>VLOOKUP(A1130,'Customer Names'!$A$1:E3464,5,FALSE)</f>
        <v xml:space="preserve">Thomas B </v>
      </c>
    </row>
    <row r="1131" spans="1:17" x14ac:dyDescent="0.35">
      <c r="A1131" s="20" t="s">
        <v>1240</v>
      </c>
      <c r="B1131" s="20" cm="1">
        <f t="array" ref="B1131:I1131">VLOOKUP(A1131,'Medical Examinations'!A1130:J3465,{2,3,4,5,6,7,8,9},FALSE)</f>
        <v>31.78</v>
      </c>
      <c r="C1131" s="20" t="str">
        <v>Obesity</v>
      </c>
      <c r="D1131" s="20">
        <v>4.24</v>
      </c>
      <c r="E1131" s="20" t="str">
        <v>Normal</v>
      </c>
      <c r="F1131" s="20" t="str">
        <v>Yes</v>
      </c>
      <c r="G1131" s="20" t="str">
        <v>No</v>
      </c>
      <c r="H1131" s="20" t="str">
        <v>Yes</v>
      </c>
      <c r="I1131" s="20">
        <v>1</v>
      </c>
      <c r="J1131" s="20" t="s">
        <v>2379</v>
      </c>
      <c r="K1131" s="21" cm="1">
        <f t="array" ref="K1131:P1131">VLOOKUP(A1131,'Hospitalisation Details'!$A$1:K3473,{5,6,8,9,10,11},FALSE)</f>
        <v>30653</v>
      </c>
      <c r="L1131" s="21" t="str">
        <v>39Years</v>
      </c>
      <c r="M1131" s="22">
        <v>9931.9599999999991</v>
      </c>
      <c r="N1131" s="20" t="str">
        <v>tier - 2</v>
      </c>
      <c r="O1131" s="20" t="str">
        <v>tier - 2</v>
      </c>
      <c r="P1131" s="20" t="str">
        <v>R1012</v>
      </c>
      <c r="Q1131" s="20" t="str">
        <f>VLOOKUP(A1131,'Customer Names'!$A$1:E3465,5,FALSE)</f>
        <v>Katie</v>
      </c>
    </row>
    <row r="1132" spans="1:17" x14ac:dyDescent="0.35">
      <c r="A1132" s="20" t="s">
        <v>1239</v>
      </c>
      <c r="B1132" s="20" cm="1">
        <f t="array" ref="B1132:I1132">VLOOKUP(A1132,'Medical Examinations'!A1131:J3466,{2,3,4,5,6,7,8,9},FALSE)</f>
        <v>32.25</v>
      </c>
      <c r="C1132" s="20" t="str">
        <v>Obesity</v>
      </c>
      <c r="D1132" s="20">
        <v>5.36</v>
      </c>
      <c r="E1132" s="20" t="str">
        <v>Normal</v>
      </c>
      <c r="F1132" s="20" t="str">
        <v>Yes</v>
      </c>
      <c r="G1132" s="20" t="str">
        <v>No</v>
      </c>
      <c r="H1132" s="20" t="str">
        <v>No</v>
      </c>
      <c r="I1132" s="20">
        <v>0</v>
      </c>
      <c r="J1132" s="20" t="s">
        <v>2379</v>
      </c>
      <c r="K1132" s="21" cm="1">
        <f t="array" ref="K1132:P1132">VLOOKUP(A1132,'Hospitalisation Details'!$A$1:K3474,{5,6,8,9,10,11},FALSE)</f>
        <v>31278</v>
      </c>
      <c r="L1132" s="21" t="str">
        <v>37Years</v>
      </c>
      <c r="M1132" s="22">
        <v>9930.64</v>
      </c>
      <c r="N1132" s="20" t="str">
        <v>tier - 2</v>
      </c>
      <c r="O1132" s="20" t="str">
        <v>tier - 3</v>
      </c>
      <c r="P1132" s="20" t="str">
        <v>R1025</v>
      </c>
      <c r="Q1132" s="20" t="str">
        <f>VLOOKUP(A1132,'Customer Names'!$A$1:E3466,5,FALSE)</f>
        <v>Rachelle L</v>
      </c>
    </row>
    <row r="1133" spans="1:17" x14ac:dyDescent="0.35">
      <c r="A1133" s="20" t="s">
        <v>1238</v>
      </c>
      <c r="B1133" s="20" cm="1">
        <f t="array" ref="B1133:I1133">VLOOKUP(A1133,'Medical Examinations'!A1132:J3467,{2,3,4,5,6,7,8,9},FALSE)</f>
        <v>30.114999999999998</v>
      </c>
      <c r="C1133" s="20" t="str">
        <v>Obesity</v>
      </c>
      <c r="D1133" s="20">
        <v>4.99</v>
      </c>
      <c r="E1133" s="20" t="str">
        <v>Normal</v>
      </c>
      <c r="F1133" s="20" t="str">
        <v>No</v>
      </c>
      <c r="G1133" s="20" t="str">
        <v>No</v>
      </c>
      <c r="H1133" s="20" t="str">
        <v>No</v>
      </c>
      <c r="I1133" s="20">
        <v>2</v>
      </c>
      <c r="J1133" s="20" t="s">
        <v>2379</v>
      </c>
      <c r="K1133" s="21" cm="1">
        <f t="array" ref="K1133:P1133">VLOOKUP(A1133,'Hospitalisation Details'!$A$1:K3475,{5,6,8,9,10,11},FALSE)</f>
        <v>26556</v>
      </c>
      <c r="L1133" s="21" t="str">
        <v>50Years</v>
      </c>
      <c r="M1133" s="22">
        <v>9910.36</v>
      </c>
      <c r="N1133" s="20" t="str">
        <v>tier - 2</v>
      </c>
      <c r="O1133" s="20" t="str">
        <v>tier - 3</v>
      </c>
      <c r="P1133" s="20" t="str">
        <v>R1012</v>
      </c>
      <c r="Q1133" s="20" t="str">
        <f>VLOOKUP(A1133,'Customer Names'!$A$1:E3467,5,FALSE)</f>
        <v>Colleen</v>
      </c>
    </row>
    <row r="1134" spans="1:17" x14ac:dyDescent="0.35">
      <c r="A1134" s="20" t="s">
        <v>1237</v>
      </c>
      <c r="B1134" s="20" cm="1">
        <f t="array" ref="B1134:I1134">VLOOKUP(A1134,'Medical Examinations'!A1133:J3468,{2,3,4,5,6,7,8,9},FALSE)</f>
        <v>22.41</v>
      </c>
      <c r="C1134" s="20" t="str">
        <v>Normal Weight</v>
      </c>
      <c r="D1134" s="20">
        <v>8.68</v>
      </c>
      <c r="E1134" s="20" t="str">
        <v>Diabetes</v>
      </c>
      <c r="F1134" s="20" t="str">
        <v>No</v>
      </c>
      <c r="G1134" s="20" t="str">
        <v>No</v>
      </c>
      <c r="H1134" s="20" t="str">
        <v>No</v>
      </c>
      <c r="I1134" s="20">
        <v>0</v>
      </c>
      <c r="J1134" s="20" t="s">
        <v>2379</v>
      </c>
      <c r="K1134" s="21" cm="1">
        <f t="array" ref="K1134:P1134">VLOOKUP(A1134,'Hospitalisation Details'!$A$1:K3476,{5,6,8,9,10,11},FALSE)</f>
        <v>22875</v>
      </c>
      <c r="L1134" s="21" t="str">
        <v>60Years</v>
      </c>
      <c r="M1134" s="22">
        <v>9907.83</v>
      </c>
      <c r="N1134" s="20" t="str">
        <v>tier - 3</v>
      </c>
      <c r="O1134" s="20" t="str">
        <v>tier - 2</v>
      </c>
      <c r="P1134" s="20" t="str">
        <v>R1013</v>
      </c>
      <c r="Q1134" s="20" t="str">
        <f>VLOOKUP(A1134,'Customer Names'!$A$1:E3468,5,FALSE)</f>
        <v>Gregory A</v>
      </c>
    </row>
    <row r="1135" spans="1:17" x14ac:dyDescent="0.35">
      <c r="A1135" s="20" t="s">
        <v>1236</v>
      </c>
      <c r="B1135" s="20" cm="1">
        <f t="array" ref="B1135:I1135">VLOOKUP(A1135,'Medical Examinations'!A1134:J3469,{2,3,4,5,6,7,8,9},FALSE)</f>
        <v>45.72</v>
      </c>
      <c r="C1135" s="20" t="str">
        <v>Obesity</v>
      </c>
      <c r="D1135" s="20">
        <v>4.2300000000000004</v>
      </c>
      <c r="E1135" s="20" t="str">
        <v>Normal</v>
      </c>
      <c r="F1135" s="20" t="str">
        <v>Yes</v>
      </c>
      <c r="G1135" s="20" t="str">
        <v>No</v>
      </c>
      <c r="H1135" s="20" t="str">
        <v>No</v>
      </c>
      <c r="I1135" s="20">
        <v>0</v>
      </c>
      <c r="J1135" s="20" t="s">
        <v>2379</v>
      </c>
      <c r="K1135" s="21" cm="1">
        <f t="array" ref="K1135:P1135">VLOOKUP(A1135,'Hospitalisation Details'!$A$1:K3477,{5,6,8,9,10,11},FALSE)</f>
        <v>35254</v>
      </c>
      <c r="L1135" s="21" t="str">
        <v>26Years</v>
      </c>
      <c r="M1135" s="22">
        <v>9894.69</v>
      </c>
      <c r="N1135" s="20" t="str">
        <v>tier - 2</v>
      </c>
      <c r="O1135" s="20" t="str">
        <v>tier - 3</v>
      </c>
      <c r="P1135" s="20" t="str">
        <v>R1012</v>
      </c>
      <c r="Q1135" s="20" t="str">
        <f>VLOOKUP(A1135,'Customer Names'!$A$1:E3469,5,FALSE)</f>
        <v>Lara</v>
      </c>
    </row>
    <row r="1136" spans="1:17" x14ac:dyDescent="0.35">
      <c r="A1136" s="20" t="s">
        <v>1235</v>
      </c>
      <c r="B1136" s="20" cm="1">
        <f t="array" ref="B1136:I1136">VLOOKUP(A1136,'Medical Examinations'!A1135:J3470,{2,3,4,5,6,7,8,9},FALSE)</f>
        <v>25</v>
      </c>
      <c r="C1136" s="20" t="str">
        <v>Overweight</v>
      </c>
      <c r="D1136" s="20">
        <v>5.32</v>
      </c>
      <c r="E1136" s="20" t="str">
        <v>Normal</v>
      </c>
      <c r="F1136" s="20" t="str">
        <v>Yes</v>
      </c>
      <c r="G1136" s="20" t="str">
        <v>No</v>
      </c>
      <c r="H1136" s="20" t="str">
        <v>No</v>
      </c>
      <c r="I1136" s="20">
        <v>2</v>
      </c>
      <c r="J1136" s="20" t="s">
        <v>2379</v>
      </c>
      <c r="K1136" s="21" cm="1">
        <f t="array" ref="K1136:P1136">VLOOKUP(A1136,'Hospitalisation Details'!$A$1:K3478,{5,6,8,9,10,11},FALSE)</f>
        <v>24416</v>
      </c>
      <c r="L1136" s="21" t="str">
        <v>56Years</v>
      </c>
      <c r="M1136" s="22">
        <v>9890.23</v>
      </c>
      <c r="N1136" s="20" t="str">
        <v>tier - 3</v>
      </c>
      <c r="O1136" s="20" t="str">
        <v>tier - 3</v>
      </c>
      <c r="P1136" s="20" t="str">
        <v>R1013</v>
      </c>
      <c r="Q1136" s="20" t="str">
        <f>VLOOKUP(A1136,'Customer Names'!$A$1:E3470,5,FALSE)</f>
        <v>Megan</v>
      </c>
    </row>
    <row r="1137" spans="1:17" x14ac:dyDescent="0.35">
      <c r="A1137" s="20" t="s">
        <v>1234</v>
      </c>
      <c r="B1137" s="20" cm="1">
        <f t="array" ref="B1137:I1137">VLOOKUP(A1137,'Medical Examinations'!A1136:J3471,{2,3,4,5,6,7,8,9},FALSE)</f>
        <v>39.5</v>
      </c>
      <c r="C1137" s="20" t="str">
        <v>Obesity</v>
      </c>
      <c r="D1137" s="20">
        <v>6.66</v>
      </c>
      <c r="E1137" s="20" t="str">
        <v>Diabetes</v>
      </c>
      <c r="F1137" s="20" t="str">
        <v>No</v>
      </c>
      <c r="G1137" s="20" t="str">
        <v>No</v>
      </c>
      <c r="H1137" s="20" t="str">
        <v>No</v>
      </c>
      <c r="I1137" s="20">
        <v>0</v>
      </c>
      <c r="J1137" s="20" t="s">
        <v>2379</v>
      </c>
      <c r="K1137" s="21" cm="1">
        <f t="array" ref="K1137:P1137">VLOOKUP(A1137,'Hospitalisation Details'!$A$1:K3479,{5,6,8,9,10,11},FALSE)</f>
        <v>26245</v>
      </c>
      <c r="L1137" s="21" t="str">
        <v>51Years</v>
      </c>
      <c r="M1137" s="22">
        <v>9880.07</v>
      </c>
      <c r="N1137" s="20" t="str">
        <v>tier - 2</v>
      </c>
      <c r="O1137" s="20" t="str">
        <v>tier - 3</v>
      </c>
      <c r="P1137" s="20" t="str">
        <v>R1011</v>
      </c>
      <c r="Q1137" s="20" t="str">
        <f>VLOOKUP(A1137,'Customer Names'!$A$1:E3471,5,FALSE)</f>
        <v>Sara</v>
      </c>
    </row>
    <row r="1138" spans="1:17" x14ac:dyDescent="0.35">
      <c r="A1138" s="20" t="s">
        <v>1233</v>
      </c>
      <c r="B1138" s="20" cm="1">
        <f t="array" ref="B1138:I1138">VLOOKUP(A1138,'Medical Examinations'!A1137:J3472,{2,3,4,5,6,7,8,9},FALSE)</f>
        <v>37.729999999999997</v>
      </c>
      <c r="C1138" s="20" t="str">
        <v>Obesity</v>
      </c>
      <c r="D1138" s="20">
        <v>7.4</v>
      </c>
      <c r="E1138" s="20" t="str">
        <v>Diabetes</v>
      </c>
      <c r="F1138" s="20" t="str">
        <v>No</v>
      </c>
      <c r="G1138" s="20" t="str">
        <v>No</v>
      </c>
      <c r="H1138" s="20" t="str">
        <v>No</v>
      </c>
      <c r="I1138" s="20">
        <v>0</v>
      </c>
      <c r="J1138" s="20" t="s">
        <v>2379</v>
      </c>
      <c r="K1138" s="21" cm="1">
        <f t="array" ref="K1138:P1138">VLOOKUP(A1138,'Hospitalisation Details'!$A$1:K3480,{5,6,8,9,10,11},FALSE)</f>
        <v>26209</v>
      </c>
      <c r="L1138" s="21" t="str">
        <v>51Years</v>
      </c>
      <c r="M1138" s="22">
        <v>9877.61</v>
      </c>
      <c r="N1138" s="20" t="str">
        <v>tier - 2</v>
      </c>
      <c r="O1138" s="20" t="str">
        <v>tier - 1</v>
      </c>
      <c r="P1138" s="20" t="str">
        <v>R1013</v>
      </c>
      <c r="Q1138" s="20" t="str">
        <f>VLOOKUP(A1138,'Customer Names'!$A$1:E3472,5,FALSE)</f>
        <v xml:space="preserve">Lucie J </v>
      </c>
    </row>
    <row r="1139" spans="1:17" x14ac:dyDescent="0.35">
      <c r="A1139" s="20" t="s">
        <v>1232</v>
      </c>
      <c r="B1139" s="20" cm="1">
        <f t="array" ref="B1139:I1139">VLOOKUP(A1139,'Medical Examinations'!A1138:J3473,{2,3,4,5,6,7,8,9},FALSE)</f>
        <v>40.659999999999997</v>
      </c>
      <c r="C1139" s="20" t="str">
        <v>Obesity</v>
      </c>
      <c r="D1139" s="20">
        <v>10.08</v>
      </c>
      <c r="E1139" s="20" t="str">
        <v>Diabetes</v>
      </c>
      <c r="F1139" s="20" t="str">
        <v>No</v>
      </c>
      <c r="G1139" s="20" t="str">
        <v>No</v>
      </c>
      <c r="H1139" s="20" t="str">
        <v>No</v>
      </c>
      <c r="I1139" s="20">
        <v>0</v>
      </c>
      <c r="J1139" s="20" t="s">
        <v>2379</v>
      </c>
      <c r="K1139" s="21" cm="1">
        <f t="array" ref="K1139:P1139">VLOOKUP(A1139,'Hospitalisation Details'!$A$1:K3481,{5,6,8,9,10,11},FALSE)</f>
        <v>26117</v>
      </c>
      <c r="L1139" s="21" t="str">
        <v>51Years</v>
      </c>
      <c r="M1139" s="22">
        <v>9875.68</v>
      </c>
      <c r="N1139" s="20" t="str">
        <v>tier - 2</v>
      </c>
      <c r="O1139" s="20" t="str">
        <v>tier - 3</v>
      </c>
      <c r="P1139" s="20" t="str">
        <v>R1024</v>
      </c>
      <c r="Q1139" s="20" t="str">
        <f>VLOOKUP(A1139,'Customer Names'!$A$1:E3473,5,FALSE)</f>
        <v xml:space="preserve">Elizabeth S </v>
      </c>
    </row>
    <row r="1140" spans="1:17" x14ac:dyDescent="0.35">
      <c r="A1140" s="20" t="s">
        <v>1231</v>
      </c>
      <c r="B1140" s="20" cm="1">
        <f t="array" ref="B1140:I1140">VLOOKUP(A1140,'Medical Examinations'!A1139:J3474,{2,3,4,5,6,7,8,9},FALSE)</f>
        <v>34.200000000000003</v>
      </c>
      <c r="C1140" s="20" t="str">
        <v>Obesity</v>
      </c>
      <c r="D1140" s="20">
        <v>8.58</v>
      </c>
      <c r="E1140" s="20" t="str">
        <v>Diabetes</v>
      </c>
      <c r="F1140" s="20" t="str">
        <v>No</v>
      </c>
      <c r="G1140" s="20" t="str">
        <v>No</v>
      </c>
      <c r="H1140" s="20" t="str">
        <v>No</v>
      </c>
      <c r="I1140" s="20">
        <v>0</v>
      </c>
      <c r="J1140" s="20" t="s">
        <v>2379</v>
      </c>
      <c r="K1140" s="21" cm="1">
        <f t="array" ref="K1140:P1140">VLOOKUP(A1140,'Hospitalisation Details'!$A$1:K3482,{5,6,8,9,10,11},FALSE)</f>
        <v>26289</v>
      </c>
      <c r="L1140" s="21" t="str">
        <v>51Years</v>
      </c>
      <c r="M1140" s="22">
        <v>9872.7000000000007</v>
      </c>
      <c r="N1140" s="20" t="str">
        <v>tier - 2</v>
      </c>
      <c r="O1140" s="20" t="str">
        <v>tier - 2</v>
      </c>
      <c r="P1140" s="20" t="str">
        <v>R1011</v>
      </c>
      <c r="Q1140" s="20" t="str">
        <f>VLOOKUP(A1140,'Customer Names'!$A$1:E3474,5,FALSE)</f>
        <v>Carma S</v>
      </c>
    </row>
    <row r="1141" spans="1:17" x14ac:dyDescent="0.35">
      <c r="A1141" s="20" t="s">
        <v>1230</v>
      </c>
      <c r="B1141" s="20" cm="1">
        <f t="array" ref="B1141:I1141">VLOOKUP(A1141,'Medical Examinations'!A1140:J3475,{2,3,4,5,6,7,8,9},FALSE)</f>
        <v>46.51</v>
      </c>
      <c r="C1141" s="20" t="str">
        <v>Obesity</v>
      </c>
      <c r="D1141" s="20">
        <v>5.84</v>
      </c>
      <c r="E1141" s="20" t="str">
        <v>Prediabetes</v>
      </c>
      <c r="F1141" s="20" t="str">
        <v>No</v>
      </c>
      <c r="G1141" s="20" t="str">
        <v>No</v>
      </c>
      <c r="H1141" s="20" t="str">
        <v>No</v>
      </c>
      <c r="I1141" s="20">
        <v>1</v>
      </c>
      <c r="J1141" s="20" t="s">
        <v>2379</v>
      </c>
      <c r="K1141" s="21" cm="1">
        <f t="array" ref="K1141:P1141">VLOOKUP(A1141,'Hospitalisation Details'!$A$1:K3483,{5,6,8,9,10,11},FALSE)</f>
        <v>35982</v>
      </c>
      <c r="L1141" s="21" t="str">
        <v>24Years</v>
      </c>
      <c r="M1141" s="22">
        <v>9870.59</v>
      </c>
      <c r="N1141" s="20" t="str">
        <v>tier - 2</v>
      </c>
      <c r="O1141" s="20" t="str">
        <v>tier - 2</v>
      </c>
      <c r="P1141" s="20" t="str">
        <v>R1023</v>
      </c>
      <c r="Q1141" s="20" t="str">
        <f>VLOOKUP(A1141,'Customer Names'!$A$1:E3475,5,FALSE)</f>
        <v>Ryan</v>
      </c>
    </row>
    <row r="1142" spans="1:17" x14ac:dyDescent="0.35">
      <c r="A1142" s="20" t="s">
        <v>1229</v>
      </c>
      <c r="B1142" s="20" cm="1">
        <f t="array" ref="B1142:I1142">VLOOKUP(A1142,'Medical Examinations'!A1141:J3476,{2,3,4,5,6,7,8,9},FALSE)</f>
        <v>28.88</v>
      </c>
      <c r="C1142" s="20" t="str">
        <v>Overweight</v>
      </c>
      <c r="D1142" s="20">
        <v>4.8600000000000003</v>
      </c>
      <c r="E1142" s="20" t="str">
        <v>Normal</v>
      </c>
      <c r="F1142" s="20" t="str">
        <v>Yes</v>
      </c>
      <c r="G1142" s="20" t="str">
        <v>No</v>
      </c>
      <c r="H1142" s="20" t="str">
        <v>Yes</v>
      </c>
      <c r="I1142" s="20">
        <v>1</v>
      </c>
      <c r="J1142" s="20" t="s">
        <v>2379</v>
      </c>
      <c r="K1142" s="21" cm="1">
        <f t="array" ref="K1142:P1142">VLOOKUP(A1142,'Hospitalisation Details'!$A$1:K3484,{5,6,8,9,10,11},FALSE)</f>
        <v>25428</v>
      </c>
      <c r="L1142" s="21" t="str">
        <v>53Years</v>
      </c>
      <c r="M1142" s="22">
        <v>9869.81</v>
      </c>
      <c r="N1142" s="20" t="str">
        <v>tier - 3</v>
      </c>
      <c r="O1142" s="20" t="str">
        <v>tier - 3</v>
      </c>
      <c r="P1142" s="20" t="str">
        <v>R1012</v>
      </c>
      <c r="Q1142" s="20" t="str">
        <f>VLOOKUP(A1142,'Customer Names'!$A$1:E3476,5,FALSE)</f>
        <v>Daniel</v>
      </c>
    </row>
    <row r="1143" spans="1:17" x14ac:dyDescent="0.35">
      <c r="A1143" s="20" t="s">
        <v>1228</v>
      </c>
      <c r="B1143" s="20" cm="1">
        <f t="array" ref="B1143:I1143">VLOOKUP(A1143,'Medical Examinations'!A1142:J3477,{2,3,4,5,6,7,8,9},FALSE)</f>
        <v>33.914999999999999</v>
      </c>
      <c r="C1143" s="20" t="str">
        <v>Obesity</v>
      </c>
      <c r="D1143" s="20">
        <v>11.52</v>
      </c>
      <c r="E1143" s="20" t="str">
        <v>Diabetes</v>
      </c>
      <c r="F1143" s="20" t="str">
        <v>No</v>
      </c>
      <c r="G1143" s="20" t="str">
        <v>No</v>
      </c>
      <c r="H1143" s="20" t="str">
        <v>No</v>
      </c>
      <c r="I1143" s="20">
        <v>0</v>
      </c>
      <c r="J1143" s="20" t="s">
        <v>2379</v>
      </c>
      <c r="K1143" s="21" cm="1">
        <f t="array" ref="K1143:P1143">VLOOKUP(A1143,'Hospitalisation Details'!$A$1:K3485,{5,6,8,9,10,11},FALSE)</f>
        <v>26246</v>
      </c>
      <c r="L1143" s="21" t="str">
        <v>51Years</v>
      </c>
      <c r="M1143" s="22">
        <v>9866.2999999999993</v>
      </c>
      <c r="N1143" s="20" t="str">
        <v>tier - 2</v>
      </c>
      <c r="O1143" s="20" t="str">
        <v>tier - 3</v>
      </c>
      <c r="P1143" s="20" t="str">
        <v>R1024</v>
      </c>
      <c r="Q1143" s="20" t="str">
        <f>VLOOKUP(A1143,'Customer Names'!$A$1:E3477,5,FALSE)</f>
        <v>Sarah</v>
      </c>
    </row>
    <row r="1144" spans="1:17" x14ac:dyDescent="0.35">
      <c r="A1144" s="20" t="s">
        <v>1227</v>
      </c>
      <c r="B1144" s="20" cm="1">
        <f t="array" ref="B1144:I1144">VLOOKUP(A1144,'Medical Examinations'!A1143:J3478,{2,3,4,5,6,7,8,9},FALSE)</f>
        <v>24.32</v>
      </c>
      <c r="C1144" s="20" t="str">
        <v>Normal Weight</v>
      </c>
      <c r="D1144" s="20">
        <v>6.15</v>
      </c>
      <c r="E1144" s="20" t="str">
        <v>Prediabetes</v>
      </c>
      <c r="F1144" s="20" t="str">
        <v>Yes</v>
      </c>
      <c r="G1144" s="20" t="str">
        <v>No</v>
      </c>
      <c r="H1144" s="20" t="str">
        <v>Yes</v>
      </c>
      <c r="I1144" s="20">
        <v>1</v>
      </c>
      <c r="J1144" s="20" t="s">
        <v>2379</v>
      </c>
      <c r="K1144" s="21" cm="1">
        <f t="array" ref="K1144:P1144">VLOOKUP(A1144,'Hospitalisation Details'!$A$1:K3486,{5,6,8,9,10,11},FALSE)</f>
        <v>25496</v>
      </c>
      <c r="L1144" s="21" t="str">
        <v>53Years</v>
      </c>
      <c r="M1144" s="22">
        <v>9863.4699999999993</v>
      </c>
      <c r="N1144" s="20" t="str">
        <v>tier - 3</v>
      </c>
      <c r="O1144" s="20" t="str">
        <v>tier - 3</v>
      </c>
      <c r="P1144" s="20" t="str">
        <v>R1012</v>
      </c>
      <c r="Q1144" s="20" t="str">
        <f>VLOOKUP(A1144,'Customer Names'!$A$1:E3478,5,FALSE)</f>
        <v>Matthew J</v>
      </c>
    </row>
    <row r="1145" spans="1:17" x14ac:dyDescent="0.35">
      <c r="A1145" s="20" t="s">
        <v>1226</v>
      </c>
      <c r="B1145" s="20" cm="1">
        <f t="array" ref="B1145:I1145">VLOOKUP(A1145,'Medical Examinations'!A1144:J3479,{2,3,4,5,6,7,8,9},FALSE)</f>
        <v>25.8</v>
      </c>
      <c r="C1145" s="20" t="str">
        <v>Overweight</v>
      </c>
      <c r="D1145" s="20">
        <v>9.94</v>
      </c>
      <c r="E1145" s="20" t="str">
        <v>Diabetes</v>
      </c>
      <c r="F1145" s="20" t="str">
        <v>No</v>
      </c>
      <c r="G1145" s="20" t="str">
        <v>No</v>
      </c>
      <c r="H1145" s="20" t="str">
        <v>No</v>
      </c>
      <c r="I1145" s="20">
        <v>0</v>
      </c>
      <c r="J1145" s="20" t="s">
        <v>2379</v>
      </c>
      <c r="K1145" s="21" cm="1">
        <f t="array" ref="K1145:P1145">VLOOKUP(A1145,'Hospitalisation Details'!$A$1:K3487,{5,6,8,9,10,11},FALSE)</f>
        <v>26131</v>
      </c>
      <c r="L1145" s="21" t="str">
        <v>51Years</v>
      </c>
      <c r="M1145" s="22">
        <v>9861.0300000000007</v>
      </c>
      <c r="N1145" s="20" t="str">
        <v>tier - 2</v>
      </c>
      <c r="O1145" s="20" t="str">
        <v>tier - 2</v>
      </c>
      <c r="P1145" s="20" t="str">
        <v>R1011</v>
      </c>
      <c r="Q1145" s="20" t="str">
        <f>VLOOKUP(A1145,'Customer Names'!$A$1:E3479,5,FALSE)</f>
        <v>Francesca</v>
      </c>
    </row>
    <row r="1146" spans="1:17" x14ac:dyDescent="0.35">
      <c r="A1146" s="20" t="s">
        <v>1225</v>
      </c>
      <c r="B1146" s="20" cm="1">
        <f t="array" ref="B1146:I1146">VLOOKUP(A1146,'Medical Examinations'!A1145:J3480,{2,3,4,5,6,7,8,9},FALSE)</f>
        <v>21.56</v>
      </c>
      <c r="C1146" s="20" t="str">
        <v>Normal Weight</v>
      </c>
      <c r="D1146" s="20">
        <v>10.56</v>
      </c>
      <c r="E1146" s="20" t="str">
        <v>Diabetes</v>
      </c>
      <c r="F1146" s="20" t="str">
        <v>No</v>
      </c>
      <c r="G1146" s="20" t="str">
        <v>No</v>
      </c>
      <c r="H1146" s="20" t="str">
        <v>No</v>
      </c>
      <c r="I1146" s="20">
        <v>0</v>
      </c>
      <c r="J1146" s="20" t="s">
        <v>2379</v>
      </c>
      <c r="K1146" s="21" cm="1">
        <f t="array" ref="K1146:P1146">VLOOKUP(A1146,'Hospitalisation Details'!$A$1:K3488,{5,6,8,9,10,11},FALSE)</f>
        <v>26229</v>
      </c>
      <c r="L1146" s="21" t="str">
        <v>51Years</v>
      </c>
      <c r="M1146" s="22">
        <v>9855.1299999999992</v>
      </c>
      <c r="N1146" s="20" t="str">
        <v>tier - 2</v>
      </c>
      <c r="O1146" s="20" t="str">
        <v>tier - 3</v>
      </c>
      <c r="P1146" s="20" t="str">
        <v>R1013</v>
      </c>
      <c r="Q1146" s="20" t="str">
        <f>VLOOKUP(A1146,'Customer Names'!$A$1:E3480,5,FALSE)</f>
        <v>Nicole</v>
      </c>
    </row>
    <row r="1147" spans="1:17" x14ac:dyDescent="0.35">
      <c r="A1147" s="20" t="s">
        <v>1224</v>
      </c>
      <c r="B1147" s="20" cm="1">
        <f t="array" ref="B1147:I1147">VLOOKUP(A1147,'Medical Examinations'!A1146:J3481,{2,3,4,5,6,7,8,9},FALSE)</f>
        <v>31.6</v>
      </c>
      <c r="C1147" s="20" t="str">
        <v>Obesity</v>
      </c>
      <c r="D1147" s="20">
        <v>6.79</v>
      </c>
      <c r="E1147" s="20" t="str">
        <v>Diabetes</v>
      </c>
      <c r="F1147" s="20" t="str">
        <v>No</v>
      </c>
      <c r="G1147" s="20" t="str">
        <v>No</v>
      </c>
      <c r="H1147" s="20" t="str">
        <v>No</v>
      </c>
      <c r="I1147" s="20">
        <v>0</v>
      </c>
      <c r="J1147" s="20" t="s">
        <v>2379</v>
      </c>
      <c r="K1147" s="21" cm="1">
        <f t="array" ref="K1147:P1147">VLOOKUP(A1147,'Hospitalisation Details'!$A$1:K3489,{5,6,8,9,10,11},FALSE)</f>
        <v>25146</v>
      </c>
      <c r="L1147" s="21" t="str">
        <v>54Years</v>
      </c>
      <c r="M1147" s="22">
        <v>9850.43</v>
      </c>
      <c r="N1147" s="20" t="str">
        <v>tier - 3</v>
      </c>
      <c r="O1147" s="20" t="str">
        <v>tier - 3</v>
      </c>
      <c r="P1147" s="20" t="str">
        <v>R1011</v>
      </c>
      <c r="Q1147" s="20" t="str">
        <f>VLOOKUP(A1147,'Customer Names'!$A$1:E3481,5,FALSE)</f>
        <v>Toshiyuki</v>
      </c>
    </row>
    <row r="1148" spans="1:17" x14ac:dyDescent="0.35">
      <c r="A1148" s="20" t="s">
        <v>1223</v>
      </c>
      <c r="B1148" s="20" cm="1">
        <f t="array" ref="B1148:I1148">VLOOKUP(A1148,'Medical Examinations'!A1147:J3482,{2,3,4,5,6,7,8,9},FALSE)</f>
        <v>42.93</v>
      </c>
      <c r="C1148" s="20" t="str">
        <v>Obesity</v>
      </c>
      <c r="D1148" s="20">
        <v>4.8</v>
      </c>
      <c r="E1148" s="20" t="str">
        <v>Normal</v>
      </c>
      <c r="F1148" s="20" t="str">
        <v>No</v>
      </c>
      <c r="G1148" s="20" t="str">
        <v>No</v>
      </c>
      <c r="H1148" s="20" t="str">
        <v>No</v>
      </c>
      <c r="I1148" s="20">
        <v>1</v>
      </c>
      <c r="J1148" s="20" t="s">
        <v>2379</v>
      </c>
      <c r="K1148" s="21" cm="1">
        <f t="array" ref="K1148:P1148">VLOOKUP(A1148,'Hospitalisation Details'!$A$1:K3490,{5,6,8,9,10,11},FALSE)</f>
        <v>33829</v>
      </c>
      <c r="L1148" s="21" t="str">
        <v>30Years</v>
      </c>
      <c r="M1148" s="22">
        <v>9844.4500000000007</v>
      </c>
      <c r="N1148" s="20" t="str">
        <v>tier - 2</v>
      </c>
      <c r="O1148" s="20" t="str">
        <v>tier - 1</v>
      </c>
      <c r="P1148" s="20" t="str">
        <v>R1012</v>
      </c>
      <c r="Q1148" s="20" t="str">
        <f>VLOOKUP(A1148,'Customer Names'!$A$1:E3482,5,FALSE)</f>
        <v xml:space="preserve">Tom L </v>
      </c>
    </row>
    <row r="1149" spans="1:17" x14ac:dyDescent="0.35">
      <c r="A1149" s="20" t="s">
        <v>1222</v>
      </c>
      <c r="B1149" s="20" cm="1">
        <f t="array" ref="B1149:I1149">VLOOKUP(A1149,'Medical Examinations'!A1148:J3483,{2,3,4,5,6,7,8,9},FALSE)</f>
        <v>26.72</v>
      </c>
      <c r="C1149" s="20" t="str">
        <v>Overweight</v>
      </c>
      <c r="D1149" s="20">
        <v>5.75</v>
      </c>
      <c r="E1149" s="20" t="str">
        <v>Prediabetes</v>
      </c>
      <c r="F1149" s="20" t="str">
        <v>No</v>
      </c>
      <c r="G1149" s="20" t="str">
        <v>No</v>
      </c>
      <c r="H1149" s="20" t="str">
        <v>No</v>
      </c>
      <c r="I1149" s="20">
        <v>2</v>
      </c>
      <c r="J1149" s="20" t="s">
        <v>2379</v>
      </c>
      <c r="K1149" s="21" cm="1">
        <f t="array" ref="K1149:P1149">VLOOKUP(A1149,'Hospitalisation Details'!$A$1:K3491,{5,6,8,9,10,11},FALSE)</f>
        <v>26568</v>
      </c>
      <c r="L1149" s="21" t="str">
        <v>50Years</v>
      </c>
      <c r="M1149" s="22">
        <v>9836.2099999999991</v>
      </c>
      <c r="N1149" s="20" t="str">
        <v>tier - 2</v>
      </c>
      <c r="O1149" s="20" t="str">
        <v>tier - 3</v>
      </c>
      <c r="P1149" s="20" t="str">
        <v>R1021</v>
      </c>
      <c r="Q1149" s="20" t="str">
        <f>VLOOKUP(A1149,'Customer Names'!$A$1:E3483,5,FALSE)</f>
        <v>Brian</v>
      </c>
    </row>
    <row r="1150" spans="1:17" x14ac:dyDescent="0.35">
      <c r="A1150" s="20" t="s">
        <v>1221</v>
      </c>
      <c r="B1150" s="20" cm="1">
        <f t="array" ref="B1150:I1150">VLOOKUP(A1150,'Medical Examinations'!A1149:J3484,{2,3,4,5,6,7,8,9},FALSE)</f>
        <v>26.67</v>
      </c>
      <c r="C1150" s="20" t="str">
        <v>Overweight</v>
      </c>
      <c r="D1150" s="20">
        <v>5.81</v>
      </c>
      <c r="E1150" s="20" t="str">
        <v>Prediabetes</v>
      </c>
      <c r="F1150" s="20" t="str">
        <v>No</v>
      </c>
      <c r="G1150" s="20" t="str">
        <v>No</v>
      </c>
      <c r="H1150" s="20" t="str">
        <v>No</v>
      </c>
      <c r="I1150" s="20">
        <v>2</v>
      </c>
      <c r="J1150" s="20" t="s">
        <v>2379</v>
      </c>
      <c r="K1150" s="21" cm="1">
        <f t="array" ref="K1150:P1150">VLOOKUP(A1150,'Hospitalisation Details'!$A$1:K3492,{5,6,8,9,10,11},FALSE)</f>
        <v>26478</v>
      </c>
      <c r="L1150" s="21" t="str">
        <v>50Years</v>
      </c>
      <c r="M1150" s="22">
        <v>9819.25</v>
      </c>
      <c r="N1150" s="20" t="str">
        <v>tier - 2</v>
      </c>
      <c r="O1150" s="20" t="str">
        <v>tier - 2</v>
      </c>
      <c r="P1150" s="20" t="str">
        <v>R1021</v>
      </c>
      <c r="Q1150" s="20" t="str">
        <f>VLOOKUP(A1150,'Customer Names'!$A$1:E3484,5,FALSE)</f>
        <v>Matthew</v>
      </c>
    </row>
    <row r="1151" spans="1:17" x14ac:dyDescent="0.35">
      <c r="A1151" s="20" t="s">
        <v>1220</v>
      </c>
      <c r="B1151" s="20" cm="1">
        <f t="array" ref="B1151:I1151">VLOOKUP(A1151,'Medical Examinations'!A1150:J3485,{2,3,4,5,6,7,8,9},FALSE)</f>
        <v>42.68</v>
      </c>
      <c r="C1151" s="20" t="str">
        <v>Obesity</v>
      </c>
      <c r="D1151" s="20">
        <v>9.2799999999999994</v>
      </c>
      <c r="E1151" s="20" t="str">
        <v>Diabetes</v>
      </c>
      <c r="F1151" s="20" t="str">
        <v>No</v>
      </c>
      <c r="G1151" s="20" t="str">
        <v>No</v>
      </c>
      <c r="H1151" s="20" t="str">
        <v>No</v>
      </c>
      <c r="I1151" s="20">
        <v>2</v>
      </c>
      <c r="J1151" s="20" t="s">
        <v>2379</v>
      </c>
      <c r="K1151" s="21" cm="1">
        <f t="array" ref="K1151:P1151">VLOOKUP(A1151,'Hospitalisation Details'!$A$1:K3493,{5,6,8,9,10,11},FALSE)</f>
        <v>26924</v>
      </c>
      <c r="L1151" s="21" t="str">
        <v>49Years</v>
      </c>
      <c r="M1151" s="22">
        <v>9800.89</v>
      </c>
      <c r="N1151" s="20" t="str">
        <v>tier - 2</v>
      </c>
      <c r="O1151" s="20" t="str">
        <v>tier - 1</v>
      </c>
      <c r="P1151" s="20" t="str">
        <v>R1013</v>
      </c>
      <c r="Q1151" s="20" t="str">
        <f>VLOOKUP(A1151,'Customer Names'!$A$1:E3485,5,FALSE)</f>
        <v>Julee</v>
      </c>
    </row>
    <row r="1152" spans="1:17" x14ac:dyDescent="0.35">
      <c r="A1152" s="20" t="s">
        <v>1219</v>
      </c>
      <c r="B1152" s="20" cm="1">
        <f t="array" ref="B1152:I1152">VLOOKUP(A1152,'Medical Examinations'!A1151:J3486,{2,3,4,5,6,7,8,9},FALSE)</f>
        <v>24.31</v>
      </c>
      <c r="C1152" s="20" t="str">
        <v>Normal Weight</v>
      </c>
      <c r="D1152" s="20">
        <v>6.37</v>
      </c>
      <c r="E1152" s="20" t="str">
        <v>Prediabetes</v>
      </c>
      <c r="F1152" s="20" t="str">
        <v>No</v>
      </c>
      <c r="G1152" s="20" t="str">
        <v>No</v>
      </c>
      <c r="H1152" s="20" t="str">
        <v>No</v>
      </c>
      <c r="I1152" s="20">
        <v>0</v>
      </c>
      <c r="J1152" s="20" t="s">
        <v>2379</v>
      </c>
      <c r="K1152" s="21" cm="1">
        <f t="array" ref="K1152:P1152">VLOOKUP(A1152,'Hospitalisation Details'!$A$1:K3494,{5,6,8,9,10,11},FALSE)</f>
        <v>28283</v>
      </c>
      <c r="L1152" s="21" t="str">
        <v>46Years</v>
      </c>
      <c r="M1152" s="22">
        <v>9788.8700000000008</v>
      </c>
      <c r="N1152" s="20" t="str">
        <v>tier - 3</v>
      </c>
      <c r="O1152" s="20" t="str">
        <v>tier - 2</v>
      </c>
      <c r="P1152" s="20" t="str">
        <v>R1013</v>
      </c>
      <c r="Q1152" s="20" t="str">
        <f>VLOOKUP(A1152,'Customer Names'!$A$1:E3486,5,FALSE)</f>
        <v xml:space="preserve">Christopher M </v>
      </c>
    </row>
    <row r="1153" spans="1:17" x14ac:dyDescent="0.35">
      <c r="A1153" s="20" t="s">
        <v>1218</v>
      </c>
      <c r="B1153" s="20" cm="1">
        <f t="array" ref="B1153:I1153">VLOOKUP(A1153,'Medical Examinations'!A1152:J3487,{2,3,4,5,6,7,8,9},FALSE)</f>
        <v>44.75</v>
      </c>
      <c r="C1153" s="20" t="str">
        <v>Obesity</v>
      </c>
      <c r="D1153" s="20">
        <v>5.09</v>
      </c>
      <c r="E1153" s="20" t="str">
        <v>Normal</v>
      </c>
      <c r="F1153" s="20" t="str">
        <v>Yes</v>
      </c>
      <c r="G1153" s="20" t="str">
        <v>No</v>
      </c>
      <c r="H1153" s="20" t="str">
        <v>No</v>
      </c>
      <c r="I1153" s="20">
        <v>0</v>
      </c>
      <c r="J1153" s="20" t="s">
        <v>2379</v>
      </c>
      <c r="K1153" s="21" cm="1">
        <f t="array" ref="K1153:P1153">VLOOKUP(A1153,'Hospitalisation Details'!$A$1:K3495,{5,6,8,9,10,11},FALSE)</f>
        <v>35285</v>
      </c>
      <c r="L1153" s="21" t="str">
        <v>26Years</v>
      </c>
      <c r="M1153" s="22">
        <v>9787.32</v>
      </c>
      <c r="N1153" s="20" t="str">
        <v>tier - 2</v>
      </c>
      <c r="O1153" s="20" t="str">
        <v>tier - 3</v>
      </c>
      <c r="P1153" s="20" t="str">
        <v>R1023</v>
      </c>
      <c r="Q1153" s="20" t="str">
        <f>VLOOKUP(A1153,'Customer Names'!$A$1:E3487,5,FALSE)</f>
        <v>Ciaran</v>
      </c>
    </row>
    <row r="1154" spans="1:17" x14ac:dyDescent="0.35">
      <c r="A1154" s="20" t="s">
        <v>1217</v>
      </c>
      <c r="B1154" s="20" cm="1">
        <f t="array" ref="B1154:I1154">VLOOKUP(A1154,'Medical Examinations'!A1153:J3488,{2,3,4,5,6,7,8,9},FALSE)</f>
        <v>30.78</v>
      </c>
      <c r="C1154" s="20" t="str">
        <v>Obesity</v>
      </c>
      <c r="D1154" s="20">
        <v>7.94</v>
      </c>
      <c r="E1154" s="20" t="str">
        <v>Diabetes</v>
      </c>
      <c r="F1154" s="20" t="str">
        <v>No</v>
      </c>
      <c r="G1154" s="20" t="str">
        <v>No</v>
      </c>
      <c r="H1154" s="20" t="str">
        <v>No</v>
      </c>
      <c r="I1154" s="20">
        <v>2</v>
      </c>
      <c r="J1154" s="20" t="s">
        <v>2379</v>
      </c>
      <c r="K1154" s="21" cm="1">
        <f t="array" ref="K1154:P1154">VLOOKUP(A1154,'Hospitalisation Details'!$A$1:K3496,{5,6,8,9,10,11},FALSE)</f>
        <v>26852</v>
      </c>
      <c r="L1154" s="21" t="str">
        <v>49Years</v>
      </c>
      <c r="M1154" s="22">
        <v>9778.35</v>
      </c>
      <c r="N1154" s="20" t="str">
        <v>tier - 2</v>
      </c>
      <c r="O1154" s="20" t="str">
        <v>tier - 2</v>
      </c>
      <c r="P1154" s="20" t="str">
        <v>R1024</v>
      </c>
      <c r="Q1154" s="20" t="str">
        <f>VLOOKUP(A1154,'Customer Names'!$A$1:E3488,5,FALSE)</f>
        <v>Kara</v>
      </c>
    </row>
    <row r="1155" spans="1:17" x14ac:dyDescent="0.35">
      <c r="A1155" s="20" t="s">
        <v>1216</v>
      </c>
      <c r="B1155" s="20" cm="1">
        <f t="array" ref="B1155:I1155">VLOOKUP(A1155,'Medical Examinations'!A1154:J3489,{2,3,4,5,6,7,8,9},FALSE)</f>
        <v>21.86</v>
      </c>
      <c r="C1155" s="20" t="str">
        <v>Normal Weight</v>
      </c>
      <c r="D1155" s="20">
        <v>10.95</v>
      </c>
      <c r="E1155" s="20" t="str">
        <v>Diabetes</v>
      </c>
      <c r="F1155" s="20" t="str">
        <v>No</v>
      </c>
      <c r="G1155" s="20" t="str">
        <v>No</v>
      </c>
      <c r="H1155" s="20" t="str">
        <v>No</v>
      </c>
      <c r="I1155" s="20">
        <v>0</v>
      </c>
      <c r="J1155" s="20" t="s">
        <v>2379</v>
      </c>
      <c r="K1155" s="21" cm="1">
        <f t="array" ref="K1155:P1155">VLOOKUP(A1155,'Hospitalisation Details'!$A$1:K3497,{5,6,8,9,10,11},FALSE)</f>
        <v>23990</v>
      </c>
      <c r="L1155" s="21" t="str">
        <v>57Years</v>
      </c>
      <c r="M1155" s="22">
        <v>9764.08</v>
      </c>
      <c r="N1155" s="20" t="str">
        <v>tier - 3</v>
      </c>
      <c r="O1155" s="20" t="str">
        <v>tier - 1</v>
      </c>
      <c r="P1155" s="20" t="str">
        <v>R1012</v>
      </c>
      <c r="Q1155" s="20" t="str">
        <f>VLOOKUP(A1155,'Customer Names'!$A$1:E3489,5,FALSE)</f>
        <v>Makie</v>
      </c>
    </row>
    <row r="1156" spans="1:17" x14ac:dyDescent="0.35">
      <c r="A1156" s="20" t="s">
        <v>1215</v>
      </c>
      <c r="B1156" s="20" cm="1">
        <f t="array" ref="B1156:I1156">VLOOKUP(A1156,'Medical Examinations'!A1155:J3490,{2,3,4,5,6,7,8,9},FALSE)</f>
        <v>49.09</v>
      </c>
      <c r="C1156" s="20" t="str">
        <v>Obesity</v>
      </c>
      <c r="D1156" s="20">
        <v>6.3</v>
      </c>
      <c r="E1156" s="20" t="str">
        <v>Prediabetes</v>
      </c>
      <c r="F1156" s="20" t="str">
        <v>Yes</v>
      </c>
      <c r="G1156" s="20" t="str">
        <v>No</v>
      </c>
      <c r="H1156" s="20" t="str">
        <v>No</v>
      </c>
      <c r="I1156" s="20">
        <v>0</v>
      </c>
      <c r="J1156" s="20" t="s">
        <v>2379</v>
      </c>
      <c r="K1156" s="21" cm="1">
        <f t="array" ref="K1156:P1156">VLOOKUP(A1156,'Hospitalisation Details'!$A$1:K3498,{5,6,8,9,10,11},FALSE)</f>
        <v>37086</v>
      </c>
      <c r="L1156" s="21" t="str">
        <v>21Years</v>
      </c>
      <c r="M1156" s="22">
        <v>9753.49</v>
      </c>
      <c r="N1156" s="20" t="str">
        <v>tier - 2</v>
      </c>
      <c r="O1156" s="20" t="str">
        <v>tier - 2</v>
      </c>
      <c r="P1156" s="20" t="str">
        <v>R1012</v>
      </c>
      <c r="Q1156" s="20" t="str">
        <f>VLOOKUP(A1156,'Customer Names'!$A$1:E3490,5,FALSE)</f>
        <v>Emily E</v>
      </c>
    </row>
    <row r="1157" spans="1:17" x14ac:dyDescent="0.35">
      <c r="A1157" s="20" t="s">
        <v>1214</v>
      </c>
      <c r="B1157" s="20" cm="1">
        <f t="array" ref="B1157:I1157">VLOOKUP(A1157,'Medical Examinations'!A1156:J3491,{2,3,4,5,6,7,8,9},FALSE)</f>
        <v>47.74</v>
      </c>
      <c r="C1157" s="20" t="str">
        <v>Obesity</v>
      </c>
      <c r="D1157" s="20">
        <v>8.0500000000000007</v>
      </c>
      <c r="E1157" s="20" t="str">
        <v>Diabetes</v>
      </c>
      <c r="F1157" s="20" t="str">
        <v>Yes</v>
      </c>
      <c r="G1157" s="20" t="str">
        <v>No</v>
      </c>
      <c r="H1157" s="20" t="str">
        <v>No</v>
      </c>
      <c r="I1157" s="20">
        <v>2</v>
      </c>
      <c r="J1157" s="20" t="s">
        <v>2379</v>
      </c>
      <c r="K1157" s="21" cm="1">
        <f t="array" ref="K1157:P1157">VLOOKUP(A1157,'Hospitalisation Details'!$A$1:K3499,{5,6,8,9,10,11},FALSE)</f>
        <v>25753</v>
      </c>
      <c r="L1157" s="21" t="str">
        <v>52Years</v>
      </c>
      <c r="M1157" s="22">
        <v>9748.91</v>
      </c>
      <c r="N1157" s="20" t="str">
        <v>tier - 2</v>
      </c>
      <c r="O1157" s="20" t="str">
        <v>tier - 1</v>
      </c>
      <c r="P1157" s="20" t="str">
        <v>R1013</v>
      </c>
      <c r="Q1157" s="20" t="str">
        <f>VLOOKUP(A1157,'Customer Names'!$A$1:E3491,5,FALSE)</f>
        <v>Cary</v>
      </c>
    </row>
    <row r="1158" spans="1:17" x14ac:dyDescent="0.35">
      <c r="A1158" s="20" t="s">
        <v>1213</v>
      </c>
      <c r="B1158" s="20" cm="1">
        <f t="array" ref="B1158:I1158">VLOOKUP(A1158,'Medical Examinations'!A1157:J3492,{2,3,4,5,6,7,8,9},FALSE)</f>
        <v>30.2</v>
      </c>
      <c r="C1158" s="20" t="str">
        <v>Obesity</v>
      </c>
      <c r="D1158" s="20">
        <v>9.8800000000000008</v>
      </c>
      <c r="E1158" s="20" t="str">
        <v>Diabetes</v>
      </c>
      <c r="F1158" s="20" t="str">
        <v>Yes</v>
      </c>
      <c r="G1158" s="20" t="str">
        <v>No</v>
      </c>
      <c r="H1158" s="20" t="str">
        <v>No</v>
      </c>
      <c r="I1158" s="20">
        <v>2</v>
      </c>
      <c r="J1158" s="20" t="s">
        <v>2379</v>
      </c>
      <c r="K1158" s="21" cm="1">
        <f t="array" ref="K1158:P1158">VLOOKUP(A1158,'Hospitalisation Details'!$A$1:K3500,{5,6,8,9,10,11},FALSE)</f>
        <v>25798</v>
      </c>
      <c r="L1158" s="21" t="str">
        <v>52Years</v>
      </c>
      <c r="M1158" s="22">
        <v>9724.5300000000007</v>
      </c>
      <c r="N1158" s="20" t="str">
        <v>tier - 3</v>
      </c>
      <c r="O1158" s="20" t="str">
        <v>tier - 1</v>
      </c>
      <c r="P1158" s="20" t="str">
        <v>R1011</v>
      </c>
      <c r="Q1158" s="20" t="str">
        <f>VLOOKUP(A1158,'Customer Names'!$A$1:E3492,5,FALSE)</f>
        <v>Steven</v>
      </c>
    </row>
    <row r="1159" spans="1:17" x14ac:dyDescent="0.35">
      <c r="A1159" s="20" t="s">
        <v>1212</v>
      </c>
      <c r="B1159" s="20" cm="1">
        <f t="array" ref="B1159:I1159">VLOOKUP(A1159,'Medical Examinations'!A1158:J3493,{2,3,4,5,6,7,8,9},FALSE)</f>
        <v>33.25</v>
      </c>
      <c r="C1159" s="20" t="str">
        <v>Obesity</v>
      </c>
      <c r="D1159" s="20">
        <v>7.42</v>
      </c>
      <c r="E1159" s="20" t="str">
        <v>Diabetes</v>
      </c>
      <c r="F1159" s="20" t="str">
        <v>Yes</v>
      </c>
      <c r="G1159" s="20" t="str">
        <v>No</v>
      </c>
      <c r="H1159" s="20" t="str">
        <v>No</v>
      </c>
      <c r="I1159" s="20">
        <v>2</v>
      </c>
      <c r="J1159" s="20" t="s">
        <v>2379</v>
      </c>
      <c r="K1159" s="21" cm="1">
        <f t="array" ref="K1159:P1159">VLOOKUP(A1159,'Hospitalisation Details'!$A$1:K3501,{5,6,8,9,10,11},FALSE)</f>
        <v>25823</v>
      </c>
      <c r="L1159" s="21" t="str">
        <v>52Years</v>
      </c>
      <c r="M1159" s="22">
        <v>9722.77</v>
      </c>
      <c r="N1159" s="20" t="str">
        <v>tier - 3</v>
      </c>
      <c r="O1159" s="20" t="str">
        <v>tier - 1</v>
      </c>
      <c r="P1159" s="20" t="str">
        <v>R1016</v>
      </c>
      <c r="Q1159" s="20" t="str">
        <f>VLOOKUP(A1159,'Customer Names'!$A$1:E3493,5,FALSE)</f>
        <v xml:space="preserve">Jose Antonio Sr </v>
      </c>
    </row>
    <row r="1160" spans="1:17" x14ac:dyDescent="0.35">
      <c r="A1160" s="20" t="s">
        <v>1211</v>
      </c>
      <c r="B1160" s="20" cm="1">
        <f t="array" ref="B1160:I1160">VLOOKUP(A1160,'Medical Examinations'!A1159:J3494,{2,3,4,5,6,7,8,9},FALSE)</f>
        <v>26.6</v>
      </c>
      <c r="C1160" s="20" t="str">
        <v>Overweight</v>
      </c>
      <c r="D1160" s="20">
        <v>8.4499999999999993</v>
      </c>
      <c r="E1160" s="20" t="str">
        <v>Diabetes</v>
      </c>
      <c r="F1160" s="20" t="str">
        <v>Yes</v>
      </c>
      <c r="G1160" s="20" t="str">
        <v>No</v>
      </c>
      <c r="H1160" s="20" t="str">
        <v>No</v>
      </c>
      <c r="I1160" s="20">
        <v>1</v>
      </c>
      <c r="J1160" s="20" t="s">
        <v>2379</v>
      </c>
      <c r="K1160" s="21" cm="1">
        <f t="array" ref="K1160:P1160">VLOOKUP(A1160,'Hospitalisation Details'!$A$1:K3502,{5,6,8,9,10,11},FALSE)</f>
        <v>27572</v>
      </c>
      <c r="L1160" s="21" t="str">
        <v>47Years</v>
      </c>
      <c r="M1160" s="22">
        <v>9715.84</v>
      </c>
      <c r="N1160" s="20" t="str">
        <v>tier - 2</v>
      </c>
      <c r="O1160" s="20" t="str">
        <v>tier - 1</v>
      </c>
      <c r="P1160" s="20" t="str">
        <v>R1024</v>
      </c>
      <c r="Q1160" s="20" t="str">
        <f>VLOOKUP(A1160,'Customer Names'!$A$1:E3494,5,FALSE)</f>
        <v>Tatiana</v>
      </c>
    </row>
    <row r="1161" spans="1:17" x14ac:dyDescent="0.35">
      <c r="A1161" s="20" t="s">
        <v>1210</v>
      </c>
      <c r="B1161" s="20" cm="1">
        <f t="array" ref="B1161:I1161">VLOOKUP(A1161,'Medical Examinations'!A1160:J3495,{2,3,4,5,6,7,8,9},FALSE)</f>
        <v>26.35</v>
      </c>
      <c r="C1161" s="20" t="str">
        <v>Overweight</v>
      </c>
      <c r="D1161" s="20">
        <v>6.21</v>
      </c>
      <c r="E1161" s="20" t="str">
        <v>Prediabetes</v>
      </c>
      <c r="F1161" s="20" t="str">
        <v>No</v>
      </c>
      <c r="G1161" s="20" t="str">
        <v>No</v>
      </c>
      <c r="H1161" s="20" t="str">
        <v>No</v>
      </c>
      <c r="I1161" s="20">
        <v>2</v>
      </c>
      <c r="J1161" s="20" t="s">
        <v>2379</v>
      </c>
      <c r="K1161" s="21" cm="1">
        <f t="array" ref="K1161:P1161">VLOOKUP(A1161,'Hospitalisation Details'!$A$1:K3503,{5,6,8,9,10,11},FALSE)</f>
        <v>26490</v>
      </c>
      <c r="L1161" s="21" t="str">
        <v>50Years</v>
      </c>
      <c r="M1161" s="22">
        <v>9710.7099999999991</v>
      </c>
      <c r="N1161" s="20" t="str">
        <v>tier - 2</v>
      </c>
      <c r="O1161" s="20" t="str">
        <v>tier - 1</v>
      </c>
      <c r="P1161" s="20" t="str">
        <v>R1021</v>
      </c>
      <c r="Q1161" s="20" t="str">
        <f>VLOOKUP(A1161,'Customer Names'!$A$1:E3495,5,FALSE)</f>
        <v xml:space="preserve">Dan T </v>
      </c>
    </row>
    <row r="1162" spans="1:17" x14ac:dyDescent="0.35">
      <c r="A1162" s="20" t="s">
        <v>1209</v>
      </c>
      <c r="B1162" s="20" cm="1">
        <f t="array" ref="B1162:I1162">VLOOKUP(A1162,'Medical Examinations'!A1161:J3496,{2,3,4,5,6,7,8,9},FALSE)</f>
        <v>39.994999999999997</v>
      </c>
      <c r="C1162" s="20" t="str">
        <v>Obesity</v>
      </c>
      <c r="D1162" s="20">
        <v>4.6500000000000004</v>
      </c>
      <c r="E1162" s="20" t="str">
        <v>Normal</v>
      </c>
      <c r="F1162" s="20" t="str">
        <v>No</v>
      </c>
      <c r="G1162" s="20" t="str">
        <v>No</v>
      </c>
      <c r="H1162" s="20" t="str">
        <v>No</v>
      </c>
      <c r="I1162" s="20">
        <v>0</v>
      </c>
      <c r="J1162" s="20" t="s">
        <v>2379</v>
      </c>
      <c r="K1162" s="21" cm="1">
        <f t="array" ref="K1162:P1162">VLOOKUP(A1162,'Hospitalisation Details'!$A$1:K3504,{5,6,8,9,10,11},FALSE)</f>
        <v>28387</v>
      </c>
      <c r="L1162" s="21" t="str">
        <v>45Years</v>
      </c>
      <c r="M1162" s="22">
        <v>9704.67</v>
      </c>
      <c r="N1162" s="20" t="str">
        <v>tier - 2</v>
      </c>
      <c r="O1162" s="20" t="str">
        <v>tier - 3</v>
      </c>
      <c r="P1162" s="20" t="str">
        <v>R1024</v>
      </c>
      <c r="Q1162" s="20" t="str">
        <f>VLOOKUP(A1162,'Customer Names'!$A$1:E3496,5,FALSE)</f>
        <v xml:space="preserve">Liisa A </v>
      </c>
    </row>
    <row r="1163" spans="1:17" x14ac:dyDescent="0.35">
      <c r="A1163" s="20" t="s">
        <v>1208</v>
      </c>
      <c r="B1163" s="20" cm="1">
        <f t="array" ref="B1163:I1163">VLOOKUP(A1163,'Medical Examinations'!A1162:J3497,{2,3,4,5,6,7,8,9},FALSE)</f>
        <v>22.92</v>
      </c>
      <c r="C1163" s="20" t="str">
        <v>Normal Weight</v>
      </c>
      <c r="D1163" s="20">
        <v>5.87</v>
      </c>
      <c r="E1163" s="20" t="str">
        <v>Prediabetes</v>
      </c>
      <c r="F1163" s="20" t="str">
        <v>Yes</v>
      </c>
      <c r="G1163" s="20" t="str">
        <v>No</v>
      </c>
      <c r="H1163" s="20" t="str">
        <v>No</v>
      </c>
      <c r="I1163" s="20">
        <v>1</v>
      </c>
      <c r="J1163" s="20" t="s">
        <v>2379</v>
      </c>
      <c r="K1163" s="21" cm="1">
        <f t="array" ref="K1163:P1163">VLOOKUP(A1163,'Hospitalisation Details'!$A$1:K3505,{5,6,8,9,10,11},FALSE)</f>
        <v>23688</v>
      </c>
      <c r="L1163" s="21" t="str">
        <v>58Years</v>
      </c>
      <c r="M1163" s="22">
        <v>9698.42</v>
      </c>
      <c r="N1163" s="20" t="str">
        <v>tier - 3</v>
      </c>
      <c r="O1163" s="20" t="str">
        <v>tier - 3</v>
      </c>
      <c r="P1163" s="20" t="str">
        <v>R1013</v>
      </c>
      <c r="Q1163" s="20" t="str">
        <f>VLOOKUP(A1163,'Customer Names'!$A$1:E3497,5,FALSE)</f>
        <v xml:space="preserve">Kathryn E </v>
      </c>
    </row>
    <row r="1164" spans="1:17" x14ac:dyDescent="0.35">
      <c r="A1164" s="20" t="s">
        <v>1207</v>
      </c>
      <c r="B1164" s="20" cm="1">
        <f t="array" ref="B1164:I1164">VLOOKUP(A1164,'Medical Examinations'!A1163:J3498,{2,3,4,5,6,7,8,9},FALSE)</f>
        <v>24.78</v>
      </c>
      <c r="C1164" s="20" t="str">
        <v>Normal Weight</v>
      </c>
      <c r="D1164" s="20">
        <v>4.24</v>
      </c>
      <c r="E1164" s="20" t="str">
        <v>Normal</v>
      </c>
      <c r="F1164" s="20" t="str">
        <v>Yes</v>
      </c>
      <c r="G1164" s="20" t="str">
        <v>No</v>
      </c>
      <c r="H1164" s="20" t="str">
        <v>No</v>
      </c>
      <c r="I1164" s="20">
        <v>2</v>
      </c>
      <c r="J1164" s="20" t="s">
        <v>2379</v>
      </c>
      <c r="K1164" s="21" cm="1">
        <f t="array" ref="K1164:P1164">VLOOKUP(A1164,'Hospitalisation Details'!$A$1:K3506,{5,6,8,9,10,11},FALSE)</f>
        <v>24366</v>
      </c>
      <c r="L1164" s="21" t="str">
        <v>56Years</v>
      </c>
      <c r="M1164" s="22">
        <v>9684.2900000000009</v>
      </c>
      <c r="N1164" s="20" t="str">
        <v>tier - 3</v>
      </c>
      <c r="O1164" s="20" t="str">
        <v>tier - 2</v>
      </c>
      <c r="P1164" s="20" t="str">
        <v>R1013</v>
      </c>
      <c r="Q1164" s="20" t="str">
        <f>VLOOKUP(A1164,'Customer Names'!$A$1:E3498,5,FALSE)</f>
        <v>Maxwell</v>
      </c>
    </row>
    <row r="1165" spans="1:17" x14ac:dyDescent="0.35">
      <c r="A1165" s="20" t="s">
        <v>1206</v>
      </c>
      <c r="B1165" s="20" cm="1">
        <f t="array" ref="B1165:I1165">VLOOKUP(A1165,'Medical Examinations'!A1164:J3499,{2,3,4,5,6,7,8,9},FALSE)</f>
        <v>34.07</v>
      </c>
      <c r="C1165" s="20" t="str">
        <v>Obesity</v>
      </c>
      <c r="D1165" s="20">
        <v>7.81</v>
      </c>
      <c r="E1165" s="20" t="str">
        <v>Diabetes</v>
      </c>
      <c r="F1165" s="20" t="str">
        <v>Yes</v>
      </c>
      <c r="G1165" s="20" t="str">
        <v>No</v>
      </c>
      <c r="H1165" s="20" t="str">
        <v>No</v>
      </c>
      <c r="I1165" s="20">
        <v>0</v>
      </c>
      <c r="J1165" s="20" t="s">
        <v>2379</v>
      </c>
      <c r="K1165" s="21" cm="1">
        <f t="array" ref="K1165:P1165">VLOOKUP(A1165,'Hospitalisation Details'!$A$1:K3507,{5,6,8,9,10,11},FALSE)</f>
        <v>29806</v>
      </c>
      <c r="L1165" s="21" t="str">
        <v>41Years</v>
      </c>
      <c r="M1165" s="22">
        <v>9664.34</v>
      </c>
      <c r="N1165" s="20" t="str">
        <v>tier - 2</v>
      </c>
      <c r="O1165" s="20" t="str">
        <v>tier - 3</v>
      </c>
      <c r="P1165" s="20" t="str">
        <v>R1011</v>
      </c>
      <c r="Q1165" s="20" t="str">
        <f>VLOOKUP(A1165,'Customer Names'!$A$1:E3499,5,FALSE)</f>
        <v>Pascale</v>
      </c>
    </row>
    <row r="1166" spans="1:17" x14ac:dyDescent="0.35">
      <c r="A1166" s="20" t="s">
        <v>1205</v>
      </c>
      <c r="B1166" s="20" cm="1">
        <f t="array" ref="B1166:I1166">VLOOKUP(A1166,'Medical Examinations'!A1165:J3500,{2,3,4,5,6,7,8,9},FALSE)</f>
        <v>30.14</v>
      </c>
      <c r="C1166" s="20" t="str">
        <v>Obesity</v>
      </c>
      <c r="D1166" s="20">
        <v>9.85</v>
      </c>
      <c r="E1166" s="20" t="str">
        <v>Diabetes</v>
      </c>
      <c r="F1166" s="20" t="str">
        <v>No</v>
      </c>
      <c r="G1166" s="20" t="str">
        <v>No</v>
      </c>
      <c r="H1166" s="20" t="str">
        <v>No</v>
      </c>
      <c r="I1166" s="20">
        <v>0</v>
      </c>
      <c r="J1166" s="20" t="s">
        <v>2379</v>
      </c>
      <c r="K1166" s="21" cm="1">
        <f t="array" ref="K1166:P1166">VLOOKUP(A1166,'Hospitalisation Details'!$A$1:K3508,{5,6,8,9,10,11},FALSE)</f>
        <v>27218</v>
      </c>
      <c r="L1166" s="21" t="str">
        <v>48Years</v>
      </c>
      <c r="M1166" s="22">
        <v>9653.81</v>
      </c>
      <c r="N1166" s="20" t="str">
        <v>tier - 2</v>
      </c>
      <c r="O1166" s="20" t="str">
        <v>tier - 2</v>
      </c>
      <c r="P1166" s="20" t="str">
        <v>R1011</v>
      </c>
      <c r="Q1166" s="20" t="str">
        <f>VLOOKUP(A1166,'Customer Names'!$A$1:E3500,5,FALSE)</f>
        <v>Becca</v>
      </c>
    </row>
    <row r="1167" spans="1:17" x14ac:dyDescent="0.35">
      <c r="A1167" s="20" t="s">
        <v>1204</v>
      </c>
      <c r="B1167" s="20" cm="1">
        <f t="array" ref="B1167:I1167">VLOOKUP(A1167,'Medical Examinations'!A1166:J3501,{2,3,4,5,6,7,8,9},FALSE)</f>
        <v>18.05</v>
      </c>
      <c r="C1167" s="20" t="str">
        <v>Underweight</v>
      </c>
      <c r="D1167" s="20">
        <v>6.94</v>
      </c>
      <c r="E1167" s="20" t="str">
        <v>Diabetes</v>
      </c>
      <c r="F1167" s="20" t="str">
        <v>No</v>
      </c>
      <c r="G1167" s="20" t="str">
        <v>No</v>
      </c>
      <c r="H1167" s="20" t="str">
        <v>No</v>
      </c>
      <c r="I1167" s="20">
        <v>0</v>
      </c>
      <c r="J1167" s="20" t="s">
        <v>2379</v>
      </c>
      <c r="K1167" s="21" cm="1">
        <f t="array" ref="K1167:P1167">VLOOKUP(A1167,'Hospitalisation Details'!$A$1:K3509,{5,6,8,9,10,11},FALSE)</f>
        <v>26133</v>
      </c>
      <c r="L1167" s="21" t="str">
        <v>51Years</v>
      </c>
      <c r="M1167" s="22">
        <v>9644.25</v>
      </c>
      <c r="N1167" s="20" t="str">
        <v>tier - 2</v>
      </c>
      <c r="O1167" s="20" t="str">
        <v>tier - 1</v>
      </c>
      <c r="P1167" s="20" t="str">
        <v>R1012</v>
      </c>
      <c r="Q1167" s="20" t="str">
        <f>VLOOKUP(A1167,'Customer Names'!$A$1:E3501,5,FALSE)</f>
        <v>Grace</v>
      </c>
    </row>
    <row r="1168" spans="1:17" x14ac:dyDescent="0.35">
      <c r="A1168" s="20" t="s">
        <v>1203</v>
      </c>
      <c r="B1168" s="20" cm="1">
        <f t="array" ref="B1168:I1168">VLOOKUP(A1168,'Medical Examinations'!A1167:J3502,{2,3,4,5,6,7,8,9},FALSE)</f>
        <v>37.4</v>
      </c>
      <c r="C1168" s="20" t="str">
        <v>Obesity</v>
      </c>
      <c r="D1168" s="20">
        <v>11.3</v>
      </c>
      <c r="E1168" s="20" t="str">
        <v>Diabetes</v>
      </c>
      <c r="F1168" s="20" t="str">
        <v>Yes</v>
      </c>
      <c r="G1168" s="20" t="str">
        <v>No</v>
      </c>
      <c r="H1168" s="20" t="str">
        <v>No</v>
      </c>
      <c r="I1168" s="20">
        <v>2</v>
      </c>
      <c r="J1168" s="20" t="s">
        <v>2379</v>
      </c>
      <c r="K1168" s="21" cm="1">
        <f t="array" ref="K1168:P1168">VLOOKUP(A1168,'Hospitalisation Details'!$A$1:K3510,{5,6,8,9,10,11},FALSE)</f>
        <v>25841</v>
      </c>
      <c r="L1168" s="21" t="str">
        <v>52Years</v>
      </c>
      <c r="M1168" s="22">
        <v>9634.5400000000009</v>
      </c>
      <c r="N1168" s="20" t="str">
        <v>tier - 2</v>
      </c>
      <c r="O1168" s="20" t="str">
        <v>tier - 2</v>
      </c>
      <c r="P1168" s="20" t="str">
        <v>R1011</v>
      </c>
      <c r="Q1168" s="20" t="str">
        <f>VLOOKUP(A1168,'Customer Names'!$A$1:E3502,5,FALSE)</f>
        <v>Samantha</v>
      </c>
    </row>
    <row r="1169" spans="1:17" x14ac:dyDescent="0.35">
      <c r="A1169" s="20" t="s">
        <v>1202</v>
      </c>
      <c r="B1169" s="20" cm="1">
        <f t="array" ref="B1169:I1169">VLOOKUP(A1169,'Medical Examinations'!A1168:J3503,{2,3,4,5,6,7,8,9},FALSE)</f>
        <v>25.75</v>
      </c>
      <c r="C1169" s="20" t="str">
        <v>Overweight</v>
      </c>
      <c r="D1169" s="20">
        <v>9.23</v>
      </c>
      <c r="E1169" s="20" t="str">
        <v>Diabetes</v>
      </c>
      <c r="F1169" s="20" t="str">
        <v>No</v>
      </c>
      <c r="G1169" s="20" t="str">
        <v>No</v>
      </c>
      <c r="H1169" s="20" t="str">
        <v>No</v>
      </c>
      <c r="I1169" s="20">
        <v>0</v>
      </c>
      <c r="J1169" s="20" t="s">
        <v>2379</v>
      </c>
      <c r="K1169" s="21" cm="1">
        <f t="array" ref="K1169:P1169">VLOOKUP(A1169,'Hospitalisation Details'!$A$1:K3511,{5,6,8,9,10,11},FALSE)</f>
        <v>25011</v>
      </c>
      <c r="L1169" s="21" t="str">
        <v>54Years</v>
      </c>
      <c r="M1169" s="22">
        <v>9630.91</v>
      </c>
      <c r="N1169" s="20" t="str">
        <v>tier - 3</v>
      </c>
      <c r="O1169" s="20" t="str">
        <v>tier - 2</v>
      </c>
      <c r="P1169" s="20" t="str">
        <v>R1013</v>
      </c>
      <c r="Q1169" s="20" t="str">
        <f>VLOOKUP(A1169,'Customer Names'!$A$1:E3503,5,FALSE)</f>
        <v xml:space="preserve">Nicole R </v>
      </c>
    </row>
    <row r="1170" spans="1:17" x14ac:dyDescent="0.35">
      <c r="A1170" s="20" t="s">
        <v>1201</v>
      </c>
      <c r="B1170" s="20" cm="1">
        <f t="array" ref="B1170:I1170">VLOOKUP(A1170,'Medical Examinations'!A1169:J3504,{2,3,4,5,6,7,8,9},FALSE)</f>
        <v>32.299999999999997</v>
      </c>
      <c r="C1170" s="20" t="str">
        <v>Obesity</v>
      </c>
      <c r="D1170" s="20">
        <v>4.37</v>
      </c>
      <c r="E1170" s="20" t="str">
        <v>Normal</v>
      </c>
      <c r="F1170" s="20" t="str">
        <v>No</v>
      </c>
      <c r="G1170" s="20" t="str">
        <v>No</v>
      </c>
      <c r="H1170" s="20" t="str">
        <v>No</v>
      </c>
      <c r="I1170" s="20">
        <v>2</v>
      </c>
      <c r="J1170" s="20" t="s">
        <v>2379</v>
      </c>
      <c r="K1170" s="21" cm="1">
        <f t="array" ref="K1170:P1170">VLOOKUP(A1170,'Hospitalisation Details'!$A$1:K3512,{5,6,8,9,10,11},FALSE)</f>
        <v>26595</v>
      </c>
      <c r="L1170" s="21" t="str">
        <v>50Years</v>
      </c>
      <c r="M1170" s="22">
        <v>9630.4</v>
      </c>
      <c r="N1170" s="20" t="str">
        <v>tier - 2</v>
      </c>
      <c r="O1170" s="20" t="str">
        <v>tier - 2</v>
      </c>
      <c r="P1170" s="20" t="str">
        <v>R1011</v>
      </c>
      <c r="Q1170" s="20" t="str">
        <f>VLOOKUP(A1170,'Customer Names'!$A$1:E3504,5,FALSE)</f>
        <v>David W</v>
      </c>
    </row>
    <row r="1171" spans="1:17" x14ac:dyDescent="0.35">
      <c r="A1171" s="20" t="s">
        <v>1200</v>
      </c>
      <c r="B1171" s="20" cm="1">
        <f t="array" ref="B1171:I1171">VLOOKUP(A1171,'Medical Examinations'!A1170:J3505,{2,3,4,5,6,7,8,9},FALSE)</f>
        <v>28.61</v>
      </c>
      <c r="C1171" s="20" t="str">
        <v>Overweight</v>
      </c>
      <c r="D1171" s="20">
        <v>5.76</v>
      </c>
      <c r="E1171" s="20" t="str">
        <v>Prediabetes</v>
      </c>
      <c r="F1171" s="20" t="str">
        <v>No</v>
      </c>
      <c r="G1171" s="20" t="str">
        <v>No</v>
      </c>
      <c r="H1171" s="20" t="str">
        <v>Yes</v>
      </c>
      <c r="I1171" s="20">
        <v>1</v>
      </c>
      <c r="J1171" s="20" t="s">
        <v>2379</v>
      </c>
      <c r="K1171" s="21" cm="1">
        <f t="array" ref="K1171:P1171">VLOOKUP(A1171,'Hospitalisation Details'!$A$1:K3513,{5,6,8,9,10,11},FALSE)</f>
        <v>29208</v>
      </c>
      <c r="L1171" s="21" t="str">
        <v>43Years</v>
      </c>
      <c r="M1171" s="22">
        <v>9630.2999999999993</v>
      </c>
      <c r="N1171" s="20" t="str">
        <v>tier - 2</v>
      </c>
      <c r="O1171" s="20" t="str">
        <v>tier - 2</v>
      </c>
      <c r="P1171" s="20" t="str">
        <v>R1021</v>
      </c>
      <c r="Q1171" s="20" t="str">
        <f>VLOOKUP(A1171,'Customer Names'!$A$1:E3505,5,FALSE)</f>
        <v>Grant</v>
      </c>
    </row>
    <row r="1172" spans="1:17" x14ac:dyDescent="0.35">
      <c r="A1172" s="20" t="s">
        <v>1199</v>
      </c>
      <c r="B1172" s="20" cm="1">
        <f t="array" ref="B1172:I1172">VLOOKUP(A1172,'Medical Examinations'!A1171:J3506,{2,3,4,5,6,7,8,9},FALSE)</f>
        <v>45.41</v>
      </c>
      <c r="C1172" s="20" t="str">
        <v>Obesity</v>
      </c>
      <c r="D1172" s="20">
        <v>4.96</v>
      </c>
      <c r="E1172" s="20" t="str">
        <v>Normal</v>
      </c>
      <c r="F1172" s="20" t="str">
        <v>No</v>
      </c>
      <c r="G1172" s="20" t="str">
        <v>No</v>
      </c>
      <c r="H1172" s="20" t="str">
        <v>No</v>
      </c>
      <c r="I1172" s="20">
        <v>1</v>
      </c>
      <c r="J1172" s="20" t="s">
        <v>2379</v>
      </c>
      <c r="K1172" s="21" cm="1">
        <f t="array" ref="K1172:P1172">VLOOKUP(A1172,'Hospitalisation Details'!$A$1:K3514,{5,6,8,9,10,11},FALSE)</f>
        <v>35969</v>
      </c>
      <c r="L1172" s="21" t="str">
        <v>24Years</v>
      </c>
      <c r="M1172" s="22">
        <v>9628.7900000000009</v>
      </c>
      <c r="N1172" s="20" t="str">
        <v>tier - 2</v>
      </c>
      <c r="O1172" s="20" t="str">
        <v>tier - 2</v>
      </c>
      <c r="P1172" s="20" t="str">
        <v>R1026</v>
      </c>
      <c r="Q1172" s="20" t="str">
        <f>VLOOKUP(A1172,'Customer Names'!$A$1:E3506,5,FALSE)</f>
        <v>Sophia</v>
      </c>
    </row>
    <row r="1173" spans="1:17" x14ac:dyDescent="0.35">
      <c r="A1173" s="20" t="s">
        <v>1198</v>
      </c>
      <c r="B1173" s="20" cm="1">
        <f t="array" ref="B1173:I1173">VLOOKUP(A1173,'Medical Examinations'!A1172:J3507,{2,3,4,5,6,7,8,9},FALSE)</f>
        <v>31.2</v>
      </c>
      <c r="C1173" s="20" t="str">
        <v>Obesity</v>
      </c>
      <c r="D1173" s="20">
        <v>11.04</v>
      </c>
      <c r="E1173" s="20" t="str">
        <v>Diabetes</v>
      </c>
      <c r="F1173" s="20" t="str">
        <v>Yes</v>
      </c>
      <c r="G1173" s="20" t="str">
        <v>No</v>
      </c>
      <c r="H1173" s="20" t="str">
        <v>No</v>
      </c>
      <c r="I1173" s="20">
        <v>2</v>
      </c>
      <c r="J1173" s="20" t="s">
        <v>2379</v>
      </c>
      <c r="K1173" s="21" cm="1">
        <f t="array" ref="K1173:P1173">VLOOKUP(A1173,'Hospitalisation Details'!$A$1:K3515,{5,6,8,9,10,11},FALSE)</f>
        <v>25918</v>
      </c>
      <c r="L1173" s="21" t="str">
        <v>52Years</v>
      </c>
      <c r="M1173" s="22">
        <v>9625.92</v>
      </c>
      <c r="N1173" s="20" t="str">
        <v>tier - 2</v>
      </c>
      <c r="O1173" s="20" t="str">
        <v>tier - 3</v>
      </c>
      <c r="P1173" s="20" t="str">
        <v>R1011</v>
      </c>
      <c r="Q1173" s="20" t="str">
        <f>VLOOKUP(A1173,'Customer Names'!$A$1:E3507,5,FALSE)</f>
        <v>Christina</v>
      </c>
    </row>
    <row r="1174" spans="1:17" x14ac:dyDescent="0.35">
      <c r="A1174" s="20" t="s">
        <v>1197</v>
      </c>
      <c r="B1174" s="20" cm="1">
        <f t="array" ref="B1174:I1174">VLOOKUP(A1174,'Medical Examinations'!A1173:J3508,{2,3,4,5,6,7,8,9},FALSE)</f>
        <v>29.83</v>
      </c>
      <c r="C1174" s="20" t="str">
        <v>Overweight</v>
      </c>
      <c r="D1174" s="20">
        <v>7.81</v>
      </c>
      <c r="E1174" s="20" t="str">
        <v>Diabetes</v>
      </c>
      <c r="F1174" s="20" t="str">
        <v>Yes</v>
      </c>
      <c r="G1174" s="20" t="str">
        <v>No</v>
      </c>
      <c r="H1174" s="20" t="str">
        <v>No</v>
      </c>
      <c r="I1174" s="20">
        <v>1</v>
      </c>
      <c r="J1174" s="20" t="s">
        <v>2379</v>
      </c>
      <c r="K1174" s="21" cm="1">
        <f t="array" ref="K1174:P1174">VLOOKUP(A1174,'Hospitalisation Details'!$A$1:K3516,{5,6,8,9,10,11},FALSE)</f>
        <v>27696</v>
      </c>
      <c r="L1174" s="21" t="str">
        <v>47Years</v>
      </c>
      <c r="M1174" s="22">
        <v>9620.33</v>
      </c>
      <c r="N1174" s="20" t="str">
        <v>tier - 3</v>
      </c>
      <c r="O1174" s="20" t="str">
        <v>tier - 3</v>
      </c>
      <c r="P1174" s="20" t="str">
        <v>R1012</v>
      </c>
      <c r="Q1174" s="20" t="str">
        <f>VLOOKUP(A1174,'Customer Names'!$A$1:E3508,5,FALSE)</f>
        <v xml:space="preserve">Sam L </v>
      </c>
    </row>
    <row r="1175" spans="1:17" x14ac:dyDescent="0.35">
      <c r="A1175" s="20" t="s">
        <v>1196</v>
      </c>
      <c r="B1175" s="20" cm="1">
        <f t="array" ref="B1175:I1175">VLOOKUP(A1175,'Medical Examinations'!A1174:J3509,{2,3,4,5,6,7,8,9},FALSE)</f>
        <v>29.06</v>
      </c>
      <c r="C1175" s="20" t="str">
        <v>Overweight</v>
      </c>
      <c r="D1175" s="20">
        <v>4.55</v>
      </c>
      <c r="E1175" s="20" t="str">
        <v>Normal</v>
      </c>
      <c r="F1175" s="20" t="str">
        <v>No</v>
      </c>
      <c r="G1175" s="20" t="str">
        <v>No</v>
      </c>
      <c r="H1175" s="20" t="str">
        <v>No</v>
      </c>
      <c r="I1175" s="20">
        <v>0</v>
      </c>
      <c r="J1175" s="20" t="s">
        <v>2379</v>
      </c>
      <c r="K1175" s="21" cm="1">
        <f t="array" ref="K1175:P1175">VLOOKUP(A1175,'Hospitalisation Details'!$A$1:K3517,{5,6,8,9,10,11},FALSE)</f>
        <v>30192</v>
      </c>
      <c r="L1175" s="21" t="str">
        <v>40Years</v>
      </c>
      <c r="M1175" s="22">
        <v>9619.18</v>
      </c>
      <c r="N1175" s="20" t="str">
        <v>tier - 2</v>
      </c>
      <c r="O1175" s="20" t="str">
        <v>tier - 1</v>
      </c>
      <c r="P1175" s="20" t="str">
        <v>R1025</v>
      </c>
      <c r="Q1175" s="20" t="str">
        <f>VLOOKUP(A1175,'Customer Names'!$A$1:E3509,5,FALSE)</f>
        <v xml:space="preserve">Haley R </v>
      </c>
    </row>
    <row r="1176" spans="1:17" x14ac:dyDescent="0.35">
      <c r="A1176" s="20" t="s">
        <v>1195</v>
      </c>
      <c r="B1176" s="20" cm="1">
        <f t="array" ref="B1176:I1176">VLOOKUP(A1176,'Medical Examinations'!A1175:J3510,{2,3,4,5,6,7,8,9},FALSE)</f>
        <v>27.454999999999998</v>
      </c>
      <c r="C1176" s="20" t="str">
        <v>Overweight</v>
      </c>
      <c r="D1176" s="20">
        <v>6.13</v>
      </c>
      <c r="E1176" s="20" t="str">
        <v>Prediabetes</v>
      </c>
      <c r="F1176" s="20" t="str">
        <v>No</v>
      </c>
      <c r="G1176" s="20" t="str">
        <v>No</v>
      </c>
      <c r="H1176" s="20" t="str">
        <v>No</v>
      </c>
      <c r="I1176" s="20">
        <v>2</v>
      </c>
      <c r="J1176" s="20" t="s">
        <v>2379</v>
      </c>
      <c r="K1176" s="21" cm="1">
        <f t="array" ref="K1176:P1176">VLOOKUP(A1176,'Hospitalisation Details'!$A$1:K3518,{5,6,8,9,10,11},FALSE)</f>
        <v>26660</v>
      </c>
      <c r="L1176" s="21" t="str">
        <v>50Years</v>
      </c>
      <c r="M1176" s="22">
        <v>9617.66</v>
      </c>
      <c r="N1176" s="20" t="str">
        <v>tier - 3</v>
      </c>
      <c r="O1176" s="20" t="str">
        <v>tier - 3</v>
      </c>
      <c r="P1176" s="20" t="str">
        <v>R1016</v>
      </c>
      <c r="Q1176" s="20" t="str">
        <f>VLOOKUP(A1176,'Customer Names'!$A$1:E3510,5,FALSE)</f>
        <v>Ethan</v>
      </c>
    </row>
    <row r="1177" spans="1:17" x14ac:dyDescent="0.35">
      <c r="A1177" s="20" t="s">
        <v>1194</v>
      </c>
      <c r="B1177" s="20" cm="1">
        <f t="array" ref="B1177:I1177">VLOOKUP(A1177,'Medical Examinations'!A1176:J3511,{2,3,4,5,6,7,8,9},FALSE)</f>
        <v>23.01</v>
      </c>
      <c r="C1177" s="20" t="str">
        <v>Normal Weight</v>
      </c>
      <c r="D1177" s="20">
        <v>6.04</v>
      </c>
      <c r="E1177" s="20" t="str">
        <v>Prediabetes</v>
      </c>
      <c r="F1177" s="20" t="str">
        <v>Yes</v>
      </c>
      <c r="G1177" s="20" t="str">
        <v>No</v>
      </c>
      <c r="H1177" s="20" t="str">
        <v>No</v>
      </c>
      <c r="I1177" s="20">
        <v>1</v>
      </c>
      <c r="J1177" s="20" t="s">
        <v>2379</v>
      </c>
      <c r="K1177" s="21" cm="1">
        <f t="array" ref="K1177:P1177">VLOOKUP(A1177,'Hospitalisation Details'!$A$1:K3519,{5,6,8,9,10,11},FALSE)</f>
        <v>23726</v>
      </c>
      <c r="L1177" s="21" t="str">
        <v>58Years</v>
      </c>
      <c r="M1177" s="22">
        <v>9597.6299999999992</v>
      </c>
      <c r="N1177" s="20" t="str">
        <v>tier - 3</v>
      </c>
      <c r="O1177" s="20" t="str">
        <v>tier - 3</v>
      </c>
      <c r="P1177" s="20" t="str">
        <v>R1013</v>
      </c>
      <c r="Q1177" s="20" t="str">
        <f>VLOOKUP(A1177,'Customer Names'!$A$1:E3511,5,FALSE)</f>
        <v>Andrew W</v>
      </c>
    </row>
    <row r="1178" spans="1:17" x14ac:dyDescent="0.35">
      <c r="A1178" s="20" t="s">
        <v>1193</v>
      </c>
      <c r="B1178" s="20" cm="1">
        <f t="array" ref="B1178:I1178">VLOOKUP(A1178,'Medical Examinations'!A1177:J3512,{2,3,4,5,6,7,8,9},FALSE)</f>
        <v>31.39</v>
      </c>
      <c r="C1178" s="20" t="str">
        <v>Obesity</v>
      </c>
      <c r="D1178" s="20">
        <v>8.85</v>
      </c>
      <c r="E1178" s="20" t="str">
        <v>Diabetes</v>
      </c>
      <c r="F1178" s="20" t="str">
        <v>Yes</v>
      </c>
      <c r="G1178" s="20" t="str">
        <v>No</v>
      </c>
      <c r="H1178" s="20" t="str">
        <v>No</v>
      </c>
      <c r="I1178" s="20">
        <v>0</v>
      </c>
      <c r="J1178" s="20" t="s">
        <v>2379</v>
      </c>
      <c r="K1178" s="21" cm="1">
        <f t="array" ref="K1178:P1178">VLOOKUP(A1178,'Hospitalisation Details'!$A$1:K3520,{5,6,8,9,10,11},FALSE)</f>
        <v>29877</v>
      </c>
      <c r="L1178" s="21" t="str">
        <v>41Years</v>
      </c>
      <c r="M1178" s="22">
        <v>9584.0400000000009</v>
      </c>
      <c r="N1178" s="20" t="str">
        <v>tier - 2</v>
      </c>
      <c r="O1178" s="20" t="str">
        <v>tier - 1</v>
      </c>
      <c r="P1178" s="20" t="str">
        <v>R1021</v>
      </c>
      <c r="Q1178" s="20" t="str">
        <f>VLOOKUP(A1178,'Customer Names'!$A$1:E3512,5,FALSE)</f>
        <v>Mark G</v>
      </c>
    </row>
    <row r="1179" spans="1:17" x14ac:dyDescent="0.35">
      <c r="A1179" s="20" t="s">
        <v>1192</v>
      </c>
      <c r="B1179" s="20" cm="1">
        <f t="array" ref="B1179:I1179">VLOOKUP(A1179,'Medical Examinations'!A1178:J3513,{2,3,4,5,6,7,8,9},FALSE)</f>
        <v>34.770000000000003</v>
      </c>
      <c r="C1179" s="20" t="str">
        <v>Obesity</v>
      </c>
      <c r="D1179" s="20">
        <v>10.54</v>
      </c>
      <c r="E1179" s="20" t="str">
        <v>Diabetes</v>
      </c>
      <c r="F1179" s="20" t="str">
        <v>No</v>
      </c>
      <c r="G1179" s="20" t="str">
        <v>No</v>
      </c>
      <c r="H1179" s="20" t="str">
        <v>No</v>
      </c>
      <c r="I1179" s="20">
        <v>2</v>
      </c>
      <c r="J1179" s="20" t="s">
        <v>2379</v>
      </c>
      <c r="K1179" s="21" cm="1">
        <f t="array" ref="K1179:P1179">VLOOKUP(A1179,'Hospitalisation Details'!$A$1:K3521,{5,6,8,9,10,11},FALSE)</f>
        <v>26996</v>
      </c>
      <c r="L1179" s="21" t="str">
        <v>49Years</v>
      </c>
      <c r="M1179" s="22">
        <v>9583.89</v>
      </c>
      <c r="N1179" s="20" t="str">
        <v>tier - 2</v>
      </c>
      <c r="O1179" s="20" t="str">
        <v>tier - 3</v>
      </c>
      <c r="P1179" s="20" t="str">
        <v>R1012</v>
      </c>
      <c r="Q1179" s="20" t="str">
        <f>VLOOKUP(A1179,'Customer Names'!$A$1:E3513,5,FALSE)</f>
        <v xml:space="preserve">Kasey E </v>
      </c>
    </row>
    <row r="1180" spans="1:17" x14ac:dyDescent="0.35">
      <c r="A1180" s="20" t="s">
        <v>1191</v>
      </c>
      <c r="B1180" s="20" cm="1">
        <f t="array" ref="B1180:I1180">VLOOKUP(A1180,'Medical Examinations'!A1179:J3514,{2,3,4,5,6,7,8,9},FALSE)</f>
        <v>24.48</v>
      </c>
      <c r="C1180" s="20" t="str">
        <v>Normal Weight</v>
      </c>
      <c r="D1180" s="20">
        <v>4.37</v>
      </c>
      <c r="E1180" s="20" t="str">
        <v>Normal</v>
      </c>
      <c r="F1180" s="20" t="str">
        <v>Yes</v>
      </c>
      <c r="G1180" s="20" t="str">
        <v>No</v>
      </c>
      <c r="H1180" s="20" t="str">
        <v>No</v>
      </c>
      <c r="I1180" s="20">
        <v>2</v>
      </c>
      <c r="J1180" s="20" t="s">
        <v>2379</v>
      </c>
      <c r="K1180" s="21" cm="1">
        <f t="array" ref="K1180:P1180">VLOOKUP(A1180,'Hospitalisation Details'!$A$1:K3522,{5,6,8,9,10,11},FALSE)</f>
        <v>24445</v>
      </c>
      <c r="L1180" s="21" t="str">
        <v>56Years</v>
      </c>
      <c r="M1180" s="22">
        <v>9582.5400000000009</v>
      </c>
      <c r="N1180" s="20" t="str">
        <v>tier - 3</v>
      </c>
      <c r="O1180" s="20" t="str">
        <v>tier - 2</v>
      </c>
      <c r="P1180" s="20" t="str">
        <v>R1013</v>
      </c>
      <c r="Q1180" s="20" t="str">
        <f>VLOOKUP(A1180,'Customer Names'!$A$1:E3514,5,FALSE)</f>
        <v>Jeff</v>
      </c>
    </row>
    <row r="1181" spans="1:17" x14ac:dyDescent="0.35">
      <c r="A1181" s="20" t="s">
        <v>1190</v>
      </c>
      <c r="B1181" s="20" cm="1">
        <f t="array" ref="B1181:I1181">VLOOKUP(A1181,'Medical Examinations'!A1180:J3515,{2,3,4,5,6,7,8,9},FALSE)</f>
        <v>22.61</v>
      </c>
      <c r="C1181" s="20" t="str">
        <v>Normal Weight</v>
      </c>
      <c r="D1181" s="20">
        <v>9.6300000000000008</v>
      </c>
      <c r="E1181" s="20" t="str">
        <v>Diabetes</v>
      </c>
      <c r="F1181" s="20" t="str">
        <v>No</v>
      </c>
      <c r="G1181" s="20" t="str">
        <v>No</v>
      </c>
      <c r="H1181" s="20" t="str">
        <v>No</v>
      </c>
      <c r="I1181" s="20">
        <v>2</v>
      </c>
      <c r="J1181" s="20" t="s">
        <v>2379</v>
      </c>
      <c r="K1181" s="21" cm="1">
        <f t="array" ref="K1181:P1181">VLOOKUP(A1181,'Hospitalisation Details'!$A$1:K3523,{5,6,8,9,10,11},FALSE)</f>
        <v>26999</v>
      </c>
      <c r="L1181" s="21" t="str">
        <v>49Years</v>
      </c>
      <c r="M1181" s="22">
        <v>9566.99</v>
      </c>
      <c r="N1181" s="20" t="str">
        <v>tier - 2</v>
      </c>
      <c r="O1181" s="20" t="str">
        <v>tier - 1</v>
      </c>
      <c r="P1181" s="20" t="str">
        <v>R1012</v>
      </c>
      <c r="Q1181" s="20" t="str">
        <f>VLOOKUP(A1181,'Customer Names'!$A$1:E3515,5,FALSE)</f>
        <v>Amy</v>
      </c>
    </row>
    <row r="1182" spans="1:17" x14ac:dyDescent="0.35">
      <c r="A1182" s="20" t="s">
        <v>1189</v>
      </c>
      <c r="B1182" s="20" cm="1">
        <f t="array" ref="B1182:I1182">VLOOKUP(A1182,'Medical Examinations'!A1181:J3516,{2,3,4,5,6,7,8,9},FALSE)</f>
        <v>34.299999999999997</v>
      </c>
      <c r="C1182" s="20" t="str">
        <v>Obesity</v>
      </c>
      <c r="D1182" s="20">
        <v>10.37</v>
      </c>
      <c r="E1182" s="20" t="str">
        <v>Diabetes</v>
      </c>
      <c r="F1182" s="20" t="str">
        <v>No</v>
      </c>
      <c r="G1182" s="20" t="str">
        <v>No</v>
      </c>
      <c r="H1182" s="20" t="str">
        <v>No</v>
      </c>
      <c r="I1182" s="20">
        <v>0</v>
      </c>
      <c r="J1182" s="20" t="s">
        <v>2379</v>
      </c>
      <c r="K1182" s="21" cm="1">
        <f t="array" ref="K1182:P1182">VLOOKUP(A1182,'Hospitalisation Details'!$A$1:K3524,{5,6,8,9,10,11},FALSE)</f>
        <v>27255</v>
      </c>
      <c r="L1182" s="21" t="str">
        <v>48Years</v>
      </c>
      <c r="M1182" s="22">
        <v>9563.0300000000007</v>
      </c>
      <c r="N1182" s="20" t="str">
        <v>tier - 3</v>
      </c>
      <c r="O1182" s="20" t="str">
        <v>tier - 1</v>
      </c>
      <c r="P1182" s="20" t="str">
        <v>R1011</v>
      </c>
      <c r="Q1182" s="20" t="str">
        <f>VLOOKUP(A1182,'Customer Names'!$A$1:E3516,5,FALSE)</f>
        <v>Adam</v>
      </c>
    </row>
    <row r="1183" spans="1:17" x14ac:dyDescent="0.35">
      <c r="A1183" s="20" t="s">
        <v>1188</v>
      </c>
      <c r="B1183" s="20" cm="1">
        <f t="array" ref="B1183:I1183">VLOOKUP(A1183,'Medical Examinations'!A1182:J3517,{2,3,4,5,6,7,8,9},FALSE)</f>
        <v>46.09</v>
      </c>
      <c r="C1183" s="20" t="str">
        <v>Obesity</v>
      </c>
      <c r="D1183" s="20">
        <v>5.44</v>
      </c>
      <c r="E1183" s="20" t="str">
        <v>Normal</v>
      </c>
      <c r="F1183" s="20" t="str">
        <v>No</v>
      </c>
      <c r="G1183" s="20" t="str">
        <v>No</v>
      </c>
      <c r="H1183" s="20" t="str">
        <v>No</v>
      </c>
      <c r="I1183" s="20">
        <v>2</v>
      </c>
      <c r="J1183" s="20" t="s">
        <v>2379</v>
      </c>
      <c r="K1183" s="21" cm="1">
        <f t="array" ref="K1183:P1183">VLOOKUP(A1183,'Hospitalisation Details'!$A$1:K3525,{5,6,8,9,10,11},FALSE)</f>
        <v>26564</v>
      </c>
      <c r="L1183" s="21" t="str">
        <v>50Years</v>
      </c>
      <c r="M1183" s="22">
        <v>9549.57</v>
      </c>
      <c r="N1183" s="20" t="str">
        <v>tier - 2</v>
      </c>
      <c r="O1183" s="20" t="str">
        <v>tier - 1</v>
      </c>
      <c r="P1183" s="20" t="str">
        <v>R1013</v>
      </c>
      <c r="Q1183" s="20" t="str">
        <f>VLOOKUP(A1183,'Customer Names'!$A$1:E3517,5,FALSE)</f>
        <v>Kristin M</v>
      </c>
    </row>
    <row r="1184" spans="1:17" x14ac:dyDescent="0.35">
      <c r="A1184" s="20" t="s">
        <v>1187</v>
      </c>
      <c r="B1184" s="20" cm="1">
        <f t="array" ref="B1184:I1184">VLOOKUP(A1184,'Medical Examinations'!A1183:J3518,{2,3,4,5,6,7,8,9},FALSE)</f>
        <v>44.744999999999997</v>
      </c>
      <c r="C1184" s="20" t="str">
        <v>Obesity</v>
      </c>
      <c r="D1184" s="20">
        <v>5.19</v>
      </c>
      <c r="E1184" s="20" t="str">
        <v>Normal</v>
      </c>
      <c r="F1184" s="20" t="str">
        <v>No</v>
      </c>
      <c r="G1184" s="20" t="str">
        <v>No</v>
      </c>
      <c r="H1184" s="20" t="str">
        <v>No</v>
      </c>
      <c r="I1184" s="20">
        <v>2</v>
      </c>
      <c r="J1184" s="20" t="s">
        <v>2379</v>
      </c>
      <c r="K1184" s="21" cm="1">
        <f t="array" ref="K1184:P1184">VLOOKUP(A1184,'Hospitalisation Details'!$A$1:K3526,{5,6,8,9,10,11},FALSE)</f>
        <v>26564</v>
      </c>
      <c r="L1184" s="21" t="str">
        <v>50Years</v>
      </c>
      <c r="M1184" s="22">
        <v>9541.7000000000007</v>
      </c>
      <c r="N1184" s="20" t="str">
        <v>tier - 2</v>
      </c>
      <c r="O1184" s="20" t="str">
        <v>tier - 1</v>
      </c>
      <c r="P1184" s="20" t="str">
        <v>R1024</v>
      </c>
      <c r="Q1184" s="20" t="str">
        <f>VLOOKUP(A1184,'Customer Names'!$A$1:E3518,5,FALSE)</f>
        <v xml:space="preserve">Mary-Lynn B </v>
      </c>
    </row>
    <row r="1185" spans="1:17" x14ac:dyDescent="0.35">
      <c r="A1185" s="20" t="s">
        <v>1186</v>
      </c>
      <c r="B1185" s="20" cm="1">
        <f t="array" ref="B1185:I1185">VLOOKUP(A1185,'Medical Examinations'!A1184:J3519,{2,3,4,5,6,7,8,9},FALSE)</f>
        <v>26.33</v>
      </c>
      <c r="C1185" s="20" t="str">
        <v>Overweight</v>
      </c>
      <c r="D1185" s="20">
        <v>11.8</v>
      </c>
      <c r="E1185" s="20" t="str">
        <v>Diabetes</v>
      </c>
      <c r="F1185" s="20" t="str">
        <v>Yes</v>
      </c>
      <c r="G1185" s="20" t="str">
        <v>No</v>
      </c>
      <c r="H1185" s="20" t="str">
        <v>No</v>
      </c>
      <c r="I1185" s="20">
        <v>1</v>
      </c>
      <c r="J1185" s="20" t="s">
        <v>2379</v>
      </c>
      <c r="K1185" s="21" cm="1">
        <f t="array" ref="K1185:P1185">VLOOKUP(A1185,'Hospitalisation Details'!$A$1:K3527,{5,6,8,9,10,11},FALSE)</f>
        <v>27603</v>
      </c>
      <c r="L1185" s="21" t="str">
        <v>47Years</v>
      </c>
      <c r="M1185" s="22">
        <v>9540.17</v>
      </c>
      <c r="N1185" s="20" t="str">
        <v>tier - 2</v>
      </c>
      <c r="O1185" s="20" t="str">
        <v>tier - 2</v>
      </c>
      <c r="P1185" s="20" t="str">
        <v>R1024</v>
      </c>
      <c r="Q1185" s="20" t="str">
        <f>VLOOKUP(A1185,'Customer Names'!$A$1:E3519,5,FALSE)</f>
        <v>Jamie A</v>
      </c>
    </row>
    <row r="1186" spans="1:17" x14ac:dyDescent="0.35">
      <c r="A1186" s="20" t="s">
        <v>1185</v>
      </c>
      <c r="B1186" s="20" cm="1">
        <f t="array" ref="B1186:I1186">VLOOKUP(A1186,'Medical Examinations'!A1185:J3520,{2,3,4,5,6,7,8,9},FALSE)</f>
        <v>26.6</v>
      </c>
      <c r="C1186" s="20" t="str">
        <v>Overweight</v>
      </c>
      <c r="D1186" s="20">
        <v>8.3800000000000008</v>
      </c>
      <c r="E1186" s="20" t="str">
        <v>Diabetes</v>
      </c>
      <c r="F1186" s="20" t="str">
        <v>No</v>
      </c>
      <c r="G1186" s="20" t="str">
        <v>No</v>
      </c>
      <c r="H1186" s="20" t="str">
        <v>No</v>
      </c>
      <c r="I1186" s="20">
        <v>2</v>
      </c>
      <c r="J1186" s="20" t="s">
        <v>2379</v>
      </c>
      <c r="K1186" s="21" cm="1">
        <f t="array" ref="K1186:P1186">VLOOKUP(A1186,'Hospitalisation Details'!$A$1:K3528,{5,6,8,9,10,11},FALSE)</f>
        <v>27019</v>
      </c>
      <c r="L1186" s="21" t="str">
        <v>49Years</v>
      </c>
      <c r="M1186" s="22">
        <v>9538.65</v>
      </c>
      <c r="N1186" s="20" t="str">
        <v>tier - 2</v>
      </c>
      <c r="O1186" s="20" t="str">
        <v>tier - 3</v>
      </c>
      <c r="P1186" s="20" t="str">
        <v>R1021</v>
      </c>
      <c r="Q1186" s="20" t="str">
        <f>VLOOKUP(A1186,'Customer Names'!$A$1:E3520,5,FALSE)</f>
        <v xml:space="preserve">Jeffrey A </v>
      </c>
    </row>
    <row r="1187" spans="1:17" x14ac:dyDescent="0.35">
      <c r="A1187" s="20" t="s">
        <v>1184</v>
      </c>
      <c r="B1187" s="20" cm="1">
        <f t="array" ref="B1187:I1187">VLOOKUP(A1187,'Medical Examinations'!A1186:J3521,{2,3,4,5,6,7,8,9},FALSE)</f>
        <v>27.5</v>
      </c>
      <c r="C1187" s="20" t="str">
        <v>Overweight</v>
      </c>
      <c r="D1187" s="20">
        <v>7.58</v>
      </c>
      <c r="E1187" s="20" t="str">
        <v>Diabetes</v>
      </c>
      <c r="F1187" s="20" t="str">
        <v>No</v>
      </c>
      <c r="G1187" s="20" t="str">
        <v>No</v>
      </c>
      <c r="H1187" s="20" t="str">
        <v>No</v>
      </c>
      <c r="I1187" s="20">
        <v>0</v>
      </c>
      <c r="J1187" s="20" t="s">
        <v>2379</v>
      </c>
      <c r="K1187" s="21" cm="1">
        <f t="array" ref="K1187:P1187">VLOOKUP(A1187,'Hospitalisation Details'!$A$1:K3529,{5,6,8,9,10,11},FALSE)</f>
        <v>26266</v>
      </c>
      <c r="L1187" s="21" t="str">
        <v>51Years</v>
      </c>
      <c r="M1187" s="22">
        <v>9528.9</v>
      </c>
      <c r="N1187" s="20" t="str">
        <v>tier - 2</v>
      </c>
      <c r="O1187" s="20" t="str">
        <v>tier - 2</v>
      </c>
      <c r="P1187" s="20" t="str">
        <v>R1011</v>
      </c>
      <c r="Q1187" s="20" t="str">
        <f>VLOOKUP(A1187,'Customer Names'!$A$1:E3521,5,FALSE)</f>
        <v>Nicole</v>
      </c>
    </row>
    <row r="1188" spans="1:17" x14ac:dyDescent="0.35">
      <c r="A1188" s="20" t="s">
        <v>1183</v>
      </c>
      <c r="B1188" s="20" cm="1">
        <f t="array" ref="B1188:I1188">VLOOKUP(A1188,'Medical Examinations'!A1187:J3522,{2,3,4,5,6,7,8,9},FALSE)</f>
        <v>41.55</v>
      </c>
      <c r="C1188" s="20" t="str">
        <v>Obesity</v>
      </c>
      <c r="D1188" s="20">
        <v>4.6100000000000003</v>
      </c>
      <c r="E1188" s="20" t="str">
        <v>Normal</v>
      </c>
      <c r="F1188" s="20" t="str">
        <v>No</v>
      </c>
      <c r="G1188" s="20" t="str">
        <v>No</v>
      </c>
      <c r="H1188" s="20" t="str">
        <v>No</v>
      </c>
      <c r="I1188" s="20">
        <v>1</v>
      </c>
      <c r="J1188" s="20" t="s">
        <v>2379</v>
      </c>
      <c r="K1188" s="21" cm="1">
        <f t="array" ref="K1188:P1188">VLOOKUP(A1188,'Hospitalisation Details'!$A$1:K3530,{5,6,8,9,10,11},FALSE)</f>
        <v>33838</v>
      </c>
      <c r="L1188" s="21" t="str">
        <v>30Years</v>
      </c>
      <c r="M1188" s="22">
        <v>9507.68</v>
      </c>
      <c r="N1188" s="20" t="str">
        <v>tier - 2</v>
      </c>
      <c r="O1188" s="20" t="str">
        <v>tier - 1</v>
      </c>
      <c r="P1188" s="20" t="str">
        <v>R1012</v>
      </c>
      <c r="Q1188" s="20" t="str">
        <f>VLOOKUP(A1188,'Customer Names'!$A$1:E3522,5,FALSE)</f>
        <v>Audrey</v>
      </c>
    </row>
    <row r="1189" spans="1:17" x14ac:dyDescent="0.35">
      <c r="A1189" s="20" t="s">
        <v>1182</v>
      </c>
      <c r="B1189" s="20" cm="1">
        <f t="array" ref="B1189:I1189">VLOOKUP(A1189,'Medical Examinations'!A1188:J3523,{2,3,4,5,6,7,8,9},FALSE)</f>
        <v>41.47</v>
      </c>
      <c r="C1189" s="20" t="str">
        <v>Obesity</v>
      </c>
      <c r="D1189" s="20">
        <v>4.7</v>
      </c>
      <c r="E1189" s="20" t="str">
        <v>Normal</v>
      </c>
      <c r="F1189" s="20" t="str">
        <v>Yes</v>
      </c>
      <c r="G1189" s="20" t="str">
        <v>No</v>
      </c>
      <c r="H1189" s="20" t="str">
        <v>Yes</v>
      </c>
      <c r="I1189" s="20">
        <v>1</v>
      </c>
      <c r="J1189" s="20" t="s">
        <v>2379</v>
      </c>
      <c r="K1189" s="21" cm="1">
        <f t="array" ref="K1189:P1189">VLOOKUP(A1189,'Hospitalisation Details'!$A$1:K3531,{5,6,8,9,10,11},FALSE)</f>
        <v>25439</v>
      </c>
      <c r="L1189" s="21" t="str">
        <v>53Years</v>
      </c>
      <c r="M1189" s="22">
        <v>9504.31</v>
      </c>
      <c r="N1189" s="20" t="str">
        <v>tier - 3</v>
      </c>
      <c r="O1189" s="20" t="str">
        <v>tier - 2</v>
      </c>
      <c r="P1189" s="20" t="str">
        <v>R1013</v>
      </c>
      <c r="Q1189" s="20" t="str">
        <f>VLOOKUP(A1189,'Customer Names'!$A$1:E3523,5,FALSE)</f>
        <v>Jacob</v>
      </c>
    </row>
    <row r="1190" spans="1:17" x14ac:dyDescent="0.35">
      <c r="A1190" s="20" t="s">
        <v>1181</v>
      </c>
      <c r="B1190" s="20" cm="1">
        <f t="array" ref="B1190:I1190">VLOOKUP(A1190,'Medical Examinations'!A1189:J3524,{2,3,4,5,6,7,8,9},FALSE)</f>
        <v>24.795000000000002</v>
      </c>
      <c r="C1190" s="20" t="str">
        <v>Normal Weight</v>
      </c>
      <c r="D1190" s="20">
        <v>6.05</v>
      </c>
      <c r="E1190" s="20" t="str">
        <v>Prediabetes</v>
      </c>
      <c r="F1190" s="20" t="str">
        <v>Yes</v>
      </c>
      <c r="G1190" s="20" t="str">
        <v>No</v>
      </c>
      <c r="H1190" s="20" t="str">
        <v>No</v>
      </c>
      <c r="I1190" s="20">
        <v>0</v>
      </c>
      <c r="J1190" s="20" t="s">
        <v>2379</v>
      </c>
      <c r="K1190" s="21" cm="1">
        <f t="array" ref="K1190:P1190">VLOOKUP(A1190,'Hospitalisation Details'!$A$1:K3532,{5,6,8,9,10,11},FALSE)</f>
        <v>28092</v>
      </c>
      <c r="L1190" s="21" t="str">
        <v>46Years</v>
      </c>
      <c r="M1190" s="22">
        <v>9500.57</v>
      </c>
      <c r="N1190" s="20" t="str">
        <v>tier - 2</v>
      </c>
      <c r="O1190" s="20" t="str">
        <v>tier - 3</v>
      </c>
      <c r="P1190" s="20" t="str">
        <v>R1017</v>
      </c>
      <c r="Q1190" s="20" t="str">
        <f>VLOOKUP(A1190,'Customer Names'!$A$1:E3524,5,FALSE)</f>
        <v>Daniel S</v>
      </c>
    </row>
    <row r="1191" spans="1:17" x14ac:dyDescent="0.35">
      <c r="A1191" s="20" t="s">
        <v>1180</v>
      </c>
      <c r="B1191" s="20" cm="1">
        <f t="array" ref="B1191:I1191">VLOOKUP(A1191,'Medical Examinations'!A1190:J3525,{2,3,4,5,6,7,8,9},FALSE)</f>
        <v>29.48</v>
      </c>
      <c r="C1191" s="20" t="str">
        <v>Overweight</v>
      </c>
      <c r="D1191" s="20">
        <v>5.63</v>
      </c>
      <c r="E1191" s="20" t="str">
        <v>Normal</v>
      </c>
      <c r="F1191" s="20" t="str">
        <v>Yes</v>
      </c>
      <c r="G1191" s="20" t="str">
        <v>No</v>
      </c>
      <c r="H1191" s="20" t="str">
        <v>Yes</v>
      </c>
      <c r="I1191" s="20">
        <v>1</v>
      </c>
      <c r="J1191" s="20" t="s">
        <v>2379</v>
      </c>
      <c r="K1191" s="21" cm="1">
        <f t="array" ref="K1191:P1191">VLOOKUP(A1191,'Hospitalisation Details'!$A$1:K3533,{5,6,8,9,10,11},FALSE)</f>
        <v>25358</v>
      </c>
      <c r="L1191" s="21" t="str">
        <v>54Years</v>
      </c>
      <c r="M1191" s="22">
        <v>9487.64</v>
      </c>
      <c r="N1191" s="20" t="str">
        <v>tier - 2</v>
      </c>
      <c r="O1191" s="20" t="str">
        <v>tier - 2</v>
      </c>
      <c r="P1191" s="20" t="str">
        <v>R1013</v>
      </c>
      <c r="Q1191" s="20" t="str">
        <f>VLOOKUP(A1191,'Customer Names'!$A$1:E3525,5,FALSE)</f>
        <v xml:space="preserve">Marc C </v>
      </c>
    </row>
    <row r="1192" spans="1:17" x14ac:dyDescent="0.35">
      <c r="A1192" s="20" t="s">
        <v>1179</v>
      </c>
      <c r="B1192" s="20" cm="1">
        <f t="array" ref="B1192:I1192">VLOOKUP(A1192,'Medical Examinations'!A1191:J3526,{2,3,4,5,6,7,8,9},FALSE)</f>
        <v>28.09</v>
      </c>
      <c r="C1192" s="20" t="str">
        <v>Overweight</v>
      </c>
      <c r="D1192" s="20">
        <v>6.06</v>
      </c>
      <c r="E1192" s="20" t="str">
        <v>Prediabetes</v>
      </c>
      <c r="F1192" s="20" t="str">
        <v>No</v>
      </c>
      <c r="G1192" s="20" t="str">
        <v>No</v>
      </c>
      <c r="H1192" s="20" t="str">
        <v>Yes</v>
      </c>
      <c r="I1192" s="20">
        <v>1</v>
      </c>
      <c r="J1192" s="20" t="s">
        <v>2379</v>
      </c>
      <c r="K1192" s="21" cm="1">
        <f t="array" ref="K1192:P1192">VLOOKUP(A1192,'Hospitalisation Details'!$A$1:K3534,{5,6,8,9,10,11},FALSE)</f>
        <v>29053</v>
      </c>
      <c r="L1192" s="21" t="str">
        <v>43Years</v>
      </c>
      <c r="M1192" s="22">
        <v>9453.92</v>
      </c>
      <c r="N1192" s="20" t="str">
        <v>tier - 2</v>
      </c>
      <c r="O1192" s="20" t="str">
        <v>tier - 2</v>
      </c>
      <c r="P1192" s="20" t="str">
        <v>R1021</v>
      </c>
      <c r="Q1192" s="20" t="str">
        <f>VLOOKUP(A1192,'Customer Names'!$A$1:E3526,5,FALSE)</f>
        <v>Mark S</v>
      </c>
    </row>
    <row r="1193" spans="1:17" x14ac:dyDescent="0.35">
      <c r="A1193" s="20" t="s">
        <v>1178</v>
      </c>
      <c r="B1193" s="20" cm="1">
        <f t="array" ref="B1193:I1193">VLOOKUP(A1193,'Medical Examinations'!A1192:J3527,{2,3,4,5,6,7,8,9},FALSE)</f>
        <v>32.729999999999997</v>
      </c>
      <c r="C1193" s="20" t="str">
        <v>Obesity</v>
      </c>
      <c r="D1193" s="20">
        <v>5.19</v>
      </c>
      <c r="E1193" s="20" t="str">
        <v>Normal</v>
      </c>
      <c r="F1193" s="20" t="str">
        <v>No</v>
      </c>
      <c r="G1193" s="20" t="str">
        <v>No</v>
      </c>
      <c r="H1193" s="20" t="str">
        <v>No</v>
      </c>
      <c r="I1193" s="20">
        <v>1</v>
      </c>
      <c r="J1193" s="20" t="s">
        <v>2379</v>
      </c>
      <c r="K1193" s="21" cm="1">
        <f t="array" ref="K1193:P1193">VLOOKUP(A1193,'Hospitalisation Details'!$A$1:K3535,{5,6,8,9,10,11},FALSE)</f>
        <v>32095</v>
      </c>
      <c r="L1193" s="21" t="str">
        <v>35Years</v>
      </c>
      <c r="M1193" s="22">
        <v>9448.42</v>
      </c>
      <c r="N1193" s="20" t="str">
        <v>tier - 2</v>
      </c>
      <c r="O1193" s="20" t="str">
        <v>tier - 3</v>
      </c>
      <c r="P1193" s="20" t="str">
        <v>R1021</v>
      </c>
      <c r="Q1193" s="20" t="str">
        <f>VLOOKUP(A1193,'Customer Names'!$A$1:E3527,5,FALSE)</f>
        <v>Dan</v>
      </c>
    </row>
    <row r="1194" spans="1:17" x14ac:dyDescent="0.35">
      <c r="A1194" s="20" t="s">
        <v>1177</v>
      </c>
      <c r="B1194" s="20" cm="1">
        <f t="array" ref="B1194:I1194">VLOOKUP(A1194,'Medical Examinations'!A1193:J3528,{2,3,4,5,6,7,8,9},FALSE)</f>
        <v>27.36</v>
      </c>
      <c r="C1194" s="20" t="str">
        <v>Overweight</v>
      </c>
      <c r="D1194" s="20">
        <v>8.9600000000000009</v>
      </c>
      <c r="E1194" s="20" t="str">
        <v>Diabetes</v>
      </c>
      <c r="F1194" s="20" t="str">
        <v>No</v>
      </c>
      <c r="G1194" s="20" t="str">
        <v>No</v>
      </c>
      <c r="H1194" s="20" t="str">
        <v>No</v>
      </c>
      <c r="I1194" s="20">
        <v>0</v>
      </c>
      <c r="J1194" s="20" t="s">
        <v>2379</v>
      </c>
      <c r="K1194" s="21" cm="1">
        <f t="array" ref="K1194:P1194">VLOOKUP(A1194,'Hospitalisation Details'!$A$1:K3536,{5,6,8,9,10,11},FALSE)</f>
        <v>27188</v>
      </c>
      <c r="L1194" s="21" t="str">
        <v>49Years</v>
      </c>
      <c r="M1194" s="22">
        <v>9447.3799999999992</v>
      </c>
      <c r="N1194" s="20" t="str">
        <v>tier - 2</v>
      </c>
      <c r="O1194" s="20" t="str">
        <v>tier - 3</v>
      </c>
      <c r="P1194" s="20" t="str">
        <v>R1024</v>
      </c>
      <c r="Q1194" s="20" t="str">
        <f>VLOOKUP(A1194,'Customer Names'!$A$1:E3528,5,FALSE)</f>
        <v>Gabriela</v>
      </c>
    </row>
    <row r="1195" spans="1:17" x14ac:dyDescent="0.35">
      <c r="A1195" s="20" t="s">
        <v>1176</v>
      </c>
      <c r="B1195" s="20" cm="1">
        <f t="array" ref="B1195:I1195">VLOOKUP(A1195,'Medical Examinations'!A1194:J3529,{2,3,4,5,6,7,8,9},FALSE)</f>
        <v>27.265000000000001</v>
      </c>
      <c r="C1195" s="20" t="str">
        <v>Overweight</v>
      </c>
      <c r="D1195" s="20">
        <v>11.39</v>
      </c>
      <c r="E1195" s="20" t="str">
        <v>Diabetes</v>
      </c>
      <c r="F1195" s="20" t="str">
        <v>No</v>
      </c>
      <c r="G1195" s="20" t="str">
        <v>No</v>
      </c>
      <c r="H1195" s="20" t="str">
        <v>No</v>
      </c>
      <c r="I1195" s="20">
        <v>0</v>
      </c>
      <c r="J1195" s="20" t="s">
        <v>2379</v>
      </c>
      <c r="K1195" s="21" cm="1">
        <f t="array" ref="K1195:P1195">VLOOKUP(A1195,'Hospitalisation Details'!$A$1:K3537,{5,6,8,9,10,11},FALSE)</f>
        <v>27360</v>
      </c>
      <c r="L1195" s="21" t="str">
        <v>48Years</v>
      </c>
      <c r="M1195" s="22">
        <v>9447.25</v>
      </c>
      <c r="N1195" s="20" t="str">
        <v>tier - 2</v>
      </c>
      <c r="O1195" s="20" t="str">
        <v>tier - 1</v>
      </c>
      <c r="P1195" s="20" t="str">
        <v>R1024</v>
      </c>
      <c r="Q1195" s="20" t="str">
        <f>VLOOKUP(A1195,'Customer Names'!$A$1:E3529,5,FALSE)</f>
        <v>Amanda</v>
      </c>
    </row>
    <row r="1196" spans="1:17" x14ac:dyDescent="0.35">
      <c r="A1196" s="20" t="s">
        <v>1175</v>
      </c>
      <c r="B1196" s="20" cm="1">
        <f t="array" ref="B1196:I1196">VLOOKUP(A1196,'Medical Examinations'!A1195:J3530,{2,3,4,5,6,7,8,9},FALSE)</f>
        <v>48.07</v>
      </c>
      <c r="C1196" s="20" t="str">
        <v>Obesity</v>
      </c>
      <c r="D1196" s="20">
        <v>4.0599999999999996</v>
      </c>
      <c r="E1196" s="20" t="str">
        <v>Normal</v>
      </c>
      <c r="F1196" s="20" t="str">
        <v>Yes</v>
      </c>
      <c r="G1196" s="20" t="str">
        <v>No</v>
      </c>
      <c r="H1196" s="20" t="str">
        <v>No</v>
      </c>
      <c r="I1196" s="20">
        <v>0</v>
      </c>
      <c r="J1196" s="20" t="s">
        <v>2379</v>
      </c>
      <c r="K1196" s="21" cm="1">
        <f t="array" ref="K1196:P1196">VLOOKUP(A1196,'Hospitalisation Details'!$A$1:K3538,{5,6,8,9,10,11},FALSE)</f>
        <v>28067</v>
      </c>
      <c r="L1196" s="21" t="str">
        <v>46Years</v>
      </c>
      <c r="M1196" s="22">
        <v>9432.93</v>
      </c>
      <c r="N1196" s="20" t="str">
        <v>tier - 2</v>
      </c>
      <c r="O1196" s="20" t="str">
        <v>tier - 1</v>
      </c>
      <c r="P1196" s="20" t="str">
        <v>R1024</v>
      </c>
      <c r="Q1196" s="20" t="str">
        <f>VLOOKUP(A1196,'Customer Names'!$A$1:E3530,5,FALSE)</f>
        <v>Dara</v>
      </c>
    </row>
    <row r="1197" spans="1:17" x14ac:dyDescent="0.35">
      <c r="A1197" s="20" t="s">
        <v>1174</v>
      </c>
      <c r="B1197" s="20" cm="1">
        <f t="array" ref="B1197:I1197">VLOOKUP(A1197,'Medical Examinations'!A1196:J3531,{2,3,4,5,6,7,8,9},FALSE)</f>
        <v>30.8</v>
      </c>
      <c r="C1197" s="20" t="str">
        <v>Obesity</v>
      </c>
      <c r="D1197" s="20">
        <v>5.23</v>
      </c>
      <c r="E1197" s="20" t="str">
        <v>Normal</v>
      </c>
      <c r="F1197" s="20" t="str">
        <v>Yes</v>
      </c>
      <c r="G1197" s="20" t="str">
        <v>No</v>
      </c>
      <c r="H1197" s="20" t="str">
        <v>No</v>
      </c>
      <c r="I1197" s="20">
        <v>0</v>
      </c>
      <c r="J1197" s="20" t="s">
        <v>2379</v>
      </c>
      <c r="K1197" s="21" cm="1">
        <f t="array" ref="K1197:P1197">VLOOKUP(A1197,'Hospitalisation Details'!$A$1:K3539,{5,6,8,9,10,11},FALSE)</f>
        <v>28063</v>
      </c>
      <c r="L1197" s="21" t="str">
        <v>46Years</v>
      </c>
      <c r="M1197" s="22">
        <v>9414.92</v>
      </c>
      <c r="N1197" s="20" t="str">
        <v>tier - 2</v>
      </c>
      <c r="O1197" s="20" t="str">
        <v>tier - 2</v>
      </c>
      <c r="P1197" s="20" t="str">
        <v>R1011</v>
      </c>
      <c r="Q1197" s="20" t="str">
        <f>VLOOKUP(A1197,'Customer Names'!$A$1:E3531,5,FALSE)</f>
        <v>Rachelle R</v>
      </c>
    </row>
    <row r="1198" spans="1:17" x14ac:dyDescent="0.35">
      <c r="A1198" s="20" t="s">
        <v>1173</v>
      </c>
      <c r="B1198" s="20" cm="1">
        <f t="array" ref="B1198:I1198">VLOOKUP(A1198,'Medical Examinations'!A1197:J3532,{2,3,4,5,6,7,8,9},FALSE)</f>
        <v>32.299999999999997</v>
      </c>
      <c r="C1198" s="20" t="str">
        <v>Obesity</v>
      </c>
      <c r="D1198" s="20">
        <v>5.05</v>
      </c>
      <c r="E1198" s="20" t="str">
        <v>Normal</v>
      </c>
      <c r="F1198" s="20" t="str">
        <v>Yes</v>
      </c>
      <c r="G1198" s="20" t="str">
        <v>No</v>
      </c>
      <c r="H1198" s="20" t="str">
        <v>No</v>
      </c>
      <c r="I1198" s="20">
        <v>0</v>
      </c>
      <c r="J1198" s="20" t="s">
        <v>2379</v>
      </c>
      <c r="K1198" s="21" cm="1">
        <f t="array" ref="K1198:P1198">VLOOKUP(A1198,'Hospitalisation Details'!$A$1:K3540,{5,6,8,9,10,11},FALSE)</f>
        <v>28050</v>
      </c>
      <c r="L1198" s="21" t="str">
        <v>46Years</v>
      </c>
      <c r="M1198" s="22">
        <v>9411.01</v>
      </c>
      <c r="N1198" s="20" t="str">
        <v>tier - 2</v>
      </c>
      <c r="O1198" s="20" t="str">
        <v>tier - 3</v>
      </c>
      <c r="P1198" s="20" t="str">
        <v>R1024</v>
      </c>
      <c r="Q1198" s="20" t="str">
        <f>VLOOKUP(A1198,'Customer Names'!$A$1:E3532,5,FALSE)</f>
        <v>Brenda J</v>
      </c>
    </row>
    <row r="1199" spans="1:17" x14ac:dyDescent="0.35">
      <c r="A1199" s="20" t="s">
        <v>1172</v>
      </c>
      <c r="B1199" s="20" cm="1">
        <f t="array" ref="B1199:I1199">VLOOKUP(A1199,'Medical Examinations'!A1198:J3533,{2,3,4,5,6,7,8,9},FALSE)</f>
        <v>39.700000000000003</v>
      </c>
      <c r="C1199" s="20" t="str">
        <v>Obesity</v>
      </c>
      <c r="D1199" s="20">
        <v>7.34</v>
      </c>
      <c r="E1199" s="20" t="str">
        <v>Diabetes</v>
      </c>
      <c r="F1199" s="20" t="str">
        <v>No</v>
      </c>
      <c r="G1199" s="20" t="str">
        <v>No</v>
      </c>
      <c r="H1199" s="20" t="str">
        <v>No</v>
      </c>
      <c r="I1199" s="20">
        <v>0</v>
      </c>
      <c r="J1199" s="20" t="s">
        <v>2379</v>
      </c>
      <c r="K1199" s="21" cm="1">
        <f t="array" ref="K1199:P1199">VLOOKUP(A1199,'Hospitalisation Details'!$A$1:K3541,{5,6,8,9,10,11},FALSE)</f>
        <v>26226</v>
      </c>
      <c r="L1199" s="21" t="str">
        <v>51Years</v>
      </c>
      <c r="M1199" s="22">
        <v>9391.35</v>
      </c>
      <c r="N1199" s="20" t="str">
        <v>tier - 3</v>
      </c>
      <c r="O1199" s="20" t="str">
        <v>tier - 3</v>
      </c>
      <c r="P1199" s="20" t="str">
        <v>R1011</v>
      </c>
      <c r="Q1199" s="20" t="str">
        <f>VLOOKUP(A1199,'Customer Names'!$A$1:E3533,5,FALSE)</f>
        <v>Tim</v>
      </c>
    </row>
    <row r="1200" spans="1:17" x14ac:dyDescent="0.35">
      <c r="A1200" s="20" t="s">
        <v>1171</v>
      </c>
      <c r="B1200" s="20" cm="1">
        <f t="array" ref="B1200:I1200">VLOOKUP(A1200,'Medical Examinations'!A1199:J3534,{2,3,4,5,6,7,8,9},FALSE)</f>
        <v>35.97</v>
      </c>
      <c r="C1200" s="20" t="str">
        <v>Obesity</v>
      </c>
      <c r="D1200" s="20">
        <v>8.1300000000000008</v>
      </c>
      <c r="E1200" s="20" t="str">
        <v>Diabetes</v>
      </c>
      <c r="F1200" s="20" t="str">
        <v>No</v>
      </c>
      <c r="G1200" s="20" t="str">
        <v>No</v>
      </c>
      <c r="H1200" s="20" t="str">
        <v>No</v>
      </c>
      <c r="I1200" s="20">
        <v>0</v>
      </c>
      <c r="J1200" s="20" t="s">
        <v>2379</v>
      </c>
      <c r="K1200" s="21" cm="1">
        <f t="array" ref="K1200:P1200">VLOOKUP(A1200,'Hospitalisation Details'!$A$1:K3542,{5,6,8,9,10,11},FALSE)</f>
        <v>26296</v>
      </c>
      <c r="L1200" s="21" t="str">
        <v>51Years</v>
      </c>
      <c r="M1200" s="22">
        <v>9386.16</v>
      </c>
      <c r="N1200" s="20" t="str">
        <v>tier - 3</v>
      </c>
      <c r="O1200" s="20" t="str">
        <v>tier - 2</v>
      </c>
      <c r="P1200" s="20" t="str">
        <v>R1013</v>
      </c>
      <c r="Q1200" s="20" t="str">
        <f>VLOOKUP(A1200,'Customer Names'!$A$1:E3534,5,FALSE)</f>
        <v>Sylvain</v>
      </c>
    </row>
    <row r="1201" spans="1:17" x14ac:dyDescent="0.35">
      <c r="A1201" s="20" t="s">
        <v>1170</v>
      </c>
      <c r="B1201" s="20" cm="1">
        <f t="array" ref="B1201:I1201">VLOOKUP(A1201,'Medical Examinations'!A1200:J3535,{2,3,4,5,6,7,8,9},FALSE)</f>
        <v>25.86</v>
      </c>
      <c r="C1201" s="20" t="str">
        <v>Overweight</v>
      </c>
      <c r="D1201" s="20">
        <v>6.68</v>
      </c>
      <c r="E1201" s="20" t="str">
        <v>Diabetes</v>
      </c>
      <c r="F1201" s="20" t="str">
        <v>Yes</v>
      </c>
      <c r="G1201" s="20" t="str">
        <v>No</v>
      </c>
      <c r="H1201" s="20" t="str">
        <v>No</v>
      </c>
      <c r="I1201" s="20">
        <v>1</v>
      </c>
      <c r="J1201" s="20" t="s">
        <v>2379</v>
      </c>
      <c r="K1201" s="21" cm="1">
        <f t="array" ref="K1201:P1201">VLOOKUP(A1201,'Hospitalisation Details'!$A$1:K3543,{5,6,8,9,10,11},FALSE)</f>
        <v>27730</v>
      </c>
      <c r="L1201" s="21" t="str">
        <v>47Years</v>
      </c>
      <c r="M1201" s="22">
        <v>9380.75</v>
      </c>
      <c r="N1201" s="20" t="str">
        <v>tier - 2</v>
      </c>
      <c r="O1201" s="20" t="str">
        <v>tier - 2</v>
      </c>
      <c r="P1201" s="20" t="str">
        <v>R1024</v>
      </c>
      <c r="Q1201" s="20" t="str">
        <f>VLOOKUP(A1201,'Customer Names'!$A$1:E3535,5,FALSE)</f>
        <v>Lisa M</v>
      </c>
    </row>
    <row r="1202" spans="1:17" x14ac:dyDescent="0.35">
      <c r="A1202" s="20" t="s">
        <v>1169</v>
      </c>
      <c r="B1202" s="20" cm="1">
        <f t="array" ref="B1202:I1202">VLOOKUP(A1202,'Medical Examinations'!A1201:J3536,{2,3,4,5,6,7,8,9},FALSE)</f>
        <v>30.03</v>
      </c>
      <c r="C1202" s="20" t="str">
        <v>Obesity</v>
      </c>
      <c r="D1202" s="20">
        <v>11.51</v>
      </c>
      <c r="E1202" s="20" t="str">
        <v>Diabetes</v>
      </c>
      <c r="F1202" s="20" t="str">
        <v>No</v>
      </c>
      <c r="G1202" s="20" t="str">
        <v>No</v>
      </c>
      <c r="H1202" s="20" t="str">
        <v>No</v>
      </c>
      <c r="I1202" s="20">
        <v>0</v>
      </c>
      <c r="J1202" s="20" t="s">
        <v>2379</v>
      </c>
      <c r="K1202" s="21" cm="1">
        <f t="array" ref="K1202:P1202">VLOOKUP(A1202,'Hospitalisation Details'!$A$1:K3544,{5,6,8,9,10,11},FALSE)</f>
        <v>26263</v>
      </c>
      <c r="L1202" s="21" t="str">
        <v>51Years</v>
      </c>
      <c r="M1202" s="22">
        <v>9377.9</v>
      </c>
      <c r="N1202" s="20" t="str">
        <v>tier - 2</v>
      </c>
      <c r="O1202" s="20" t="str">
        <v>tier - 1</v>
      </c>
      <c r="P1202" s="20" t="str">
        <v>R1013</v>
      </c>
      <c r="Q1202" s="20" t="str">
        <f>VLOOKUP(A1202,'Customer Names'!$A$1:E3536,5,FALSE)</f>
        <v>Ryan</v>
      </c>
    </row>
    <row r="1203" spans="1:17" x14ac:dyDescent="0.35">
      <c r="A1203" s="20" t="s">
        <v>1168</v>
      </c>
      <c r="B1203" s="20" cm="1">
        <f t="array" ref="B1203:I1203">VLOOKUP(A1203,'Medical Examinations'!A1202:J3537,{2,3,4,5,6,7,8,9},FALSE)</f>
        <v>25.76</v>
      </c>
      <c r="C1203" s="20" t="str">
        <v>Overweight</v>
      </c>
      <c r="D1203" s="20">
        <v>6.02</v>
      </c>
      <c r="E1203" s="20" t="str">
        <v>Prediabetes</v>
      </c>
      <c r="F1203" s="20" t="str">
        <v>Yes</v>
      </c>
      <c r="G1203" s="20" t="str">
        <v>No</v>
      </c>
      <c r="H1203" s="20" t="str">
        <v>Yes</v>
      </c>
      <c r="I1203" s="20">
        <v>1</v>
      </c>
      <c r="J1203" s="20" t="s">
        <v>2379</v>
      </c>
      <c r="K1203" s="21" cm="1">
        <f t="array" ref="K1203:P1203">VLOOKUP(A1203,'Hospitalisation Details'!$A$1:K3545,{5,6,8,9,10,11},FALSE)</f>
        <v>25531</v>
      </c>
      <c r="L1203" s="21" t="str">
        <v>53Years</v>
      </c>
      <c r="M1203" s="22">
        <v>9377.4500000000007</v>
      </c>
      <c r="N1203" s="20" t="str">
        <v>tier - 2</v>
      </c>
      <c r="O1203" s="20" t="str">
        <v>tier - 3</v>
      </c>
      <c r="P1203" s="20" t="str">
        <v>R1013</v>
      </c>
      <c r="Q1203" s="20" t="str">
        <f>VLOOKUP(A1203,'Customer Names'!$A$1:E3537,5,FALSE)</f>
        <v>Kaitlin M</v>
      </c>
    </row>
    <row r="1204" spans="1:17" x14ac:dyDescent="0.35">
      <c r="A1204" s="20" t="s">
        <v>1167</v>
      </c>
      <c r="B1204" s="20" cm="1">
        <f t="array" ref="B1204:I1204">VLOOKUP(A1204,'Medical Examinations'!A1203:J3538,{2,3,4,5,6,7,8,9},FALSE)</f>
        <v>22.42</v>
      </c>
      <c r="C1204" s="20" t="str">
        <v>Normal Weight</v>
      </c>
      <c r="D1204" s="20">
        <v>7.96</v>
      </c>
      <c r="E1204" s="20" t="str">
        <v>Diabetes</v>
      </c>
      <c r="F1204" s="20" t="str">
        <v>No</v>
      </c>
      <c r="G1204" s="20" t="str">
        <v>No</v>
      </c>
      <c r="H1204" s="20" t="str">
        <v>No</v>
      </c>
      <c r="I1204" s="20">
        <v>0</v>
      </c>
      <c r="J1204" s="20" t="s">
        <v>2379</v>
      </c>
      <c r="K1204" s="21" cm="1">
        <f t="array" ref="K1204:P1204">VLOOKUP(A1204,'Hospitalisation Details'!$A$1:K3546,{5,6,8,9,10,11},FALSE)</f>
        <v>26214</v>
      </c>
      <c r="L1204" s="21" t="str">
        <v>51Years</v>
      </c>
      <c r="M1204" s="22">
        <v>9361.33</v>
      </c>
      <c r="N1204" s="20" t="str">
        <v>tier - 3</v>
      </c>
      <c r="O1204" s="20" t="str">
        <v>tier - 1</v>
      </c>
      <c r="P1204" s="20" t="str">
        <v>R1016</v>
      </c>
      <c r="Q1204" s="20" t="str">
        <f>VLOOKUP(A1204,'Customer Names'!$A$1:E3538,5,FALSE)</f>
        <v xml:space="preserve">William R </v>
      </c>
    </row>
    <row r="1205" spans="1:17" x14ac:dyDescent="0.35">
      <c r="A1205" s="20" t="s">
        <v>1166</v>
      </c>
      <c r="B1205" s="20" cm="1">
        <f t="array" ref="B1205:I1205">VLOOKUP(A1205,'Medical Examinations'!A1204:J3539,{2,3,4,5,6,7,8,9},FALSE)</f>
        <v>33.18</v>
      </c>
      <c r="C1205" s="20" t="str">
        <v>Obesity</v>
      </c>
      <c r="D1205" s="20">
        <v>6.01</v>
      </c>
      <c r="E1205" s="20" t="str">
        <v>Prediabetes</v>
      </c>
      <c r="F1205" s="20" t="str">
        <v>Yes</v>
      </c>
      <c r="G1205" s="20" t="str">
        <v>No</v>
      </c>
      <c r="H1205" s="20" t="str">
        <v>No</v>
      </c>
      <c r="I1205" s="20">
        <v>1</v>
      </c>
      <c r="J1205" s="20" t="s">
        <v>2379</v>
      </c>
      <c r="K1205" s="21" cm="1">
        <f t="array" ref="K1205:P1205">VLOOKUP(A1205,'Hospitalisation Details'!$A$1:K3547,{5,6,8,9,10,11},FALSE)</f>
        <v>32325</v>
      </c>
      <c r="L1205" s="21" t="str">
        <v>34Years</v>
      </c>
      <c r="M1205" s="22">
        <v>9344.2000000000007</v>
      </c>
      <c r="N1205" s="20" t="str">
        <v>tier - 2</v>
      </c>
      <c r="O1205" s="20" t="str">
        <v>tier - 1</v>
      </c>
      <c r="P1205" s="20" t="str">
        <v>R1021</v>
      </c>
      <c r="Q1205" s="20" t="str">
        <f>VLOOKUP(A1205,'Customer Names'!$A$1:E3539,5,FALSE)</f>
        <v>Bruce</v>
      </c>
    </row>
    <row r="1206" spans="1:17" x14ac:dyDescent="0.35">
      <c r="A1206" s="20" t="s">
        <v>1165</v>
      </c>
      <c r="B1206" s="20" cm="1">
        <f t="array" ref="B1206:I1206">VLOOKUP(A1206,'Medical Examinations'!A1205:J3540,{2,3,4,5,6,7,8,9},FALSE)</f>
        <v>43.04</v>
      </c>
      <c r="C1206" s="20" t="str">
        <v>Obesity</v>
      </c>
      <c r="D1206" s="20">
        <v>5.9</v>
      </c>
      <c r="E1206" s="20" t="str">
        <v>Prediabetes</v>
      </c>
      <c r="F1206" s="20" t="str">
        <v>Yes</v>
      </c>
      <c r="G1206" s="20" t="str">
        <v>No</v>
      </c>
      <c r="H1206" s="20" t="str">
        <v>No</v>
      </c>
      <c r="I1206" s="20">
        <v>0</v>
      </c>
      <c r="J1206" s="20" t="s">
        <v>2379</v>
      </c>
      <c r="K1206" s="21" cm="1">
        <f t="array" ref="K1206:P1206">VLOOKUP(A1206,'Hospitalisation Details'!$A$1:K3548,{5,6,8,9,10,11},FALSE)</f>
        <v>35350</v>
      </c>
      <c r="L1206" s="21" t="str">
        <v>26Years</v>
      </c>
      <c r="M1206" s="22">
        <v>9338.61</v>
      </c>
      <c r="N1206" s="20" t="str">
        <v>tier - 2</v>
      </c>
      <c r="O1206" s="20" t="str">
        <v>tier - 1</v>
      </c>
      <c r="P1206" s="20" t="str">
        <v>R1026</v>
      </c>
      <c r="Q1206" s="20" t="str">
        <f>VLOOKUP(A1206,'Customer Names'!$A$1:E3540,5,FALSE)</f>
        <v>Veronica</v>
      </c>
    </row>
    <row r="1207" spans="1:17" x14ac:dyDescent="0.35">
      <c r="A1207" s="20" t="s">
        <v>1164</v>
      </c>
      <c r="B1207" s="20" cm="1">
        <f t="array" ref="B1207:I1207">VLOOKUP(A1207,'Medical Examinations'!A1206:J3541,{2,3,4,5,6,7,8,9},FALSE)</f>
        <v>34.15</v>
      </c>
      <c r="C1207" s="20" t="str">
        <v>Obesity</v>
      </c>
      <c r="D1207" s="20">
        <v>4.49</v>
      </c>
      <c r="E1207" s="20" t="str">
        <v>Normal</v>
      </c>
      <c r="F1207" s="20" t="str">
        <v>Yes</v>
      </c>
      <c r="G1207" s="20" t="str">
        <v>No</v>
      </c>
      <c r="H1207" s="20" t="str">
        <v>No</v>
      </c>
      <c r="I1207" s="20">
        <v>1</v>
      </c>
      <c r="J1207" s="20" t="s">
        <v>2379</v>
      </c>
      <c r="K1207" s="21" cm="1">
        <f t="array" ref="K1207:P1207">VLOOKUP(A1207,'Hospitalisation Details'!$A$1:K3549,{5,6,8,9,10,11},FALSE)</f>
        <v>32333</v>
      </c>
      <c r="L1207" s="21" t="str">
        <v>34Years</v>
      </c>
      <c r="M1207" s="22">
        <v>9320.26</v>
      </c>
      <c r="N1207" s="20" t="str">
        <v>tier - 2</v>
      </c>
      <c r="O1207" s="20" t="str">
        <v>tier - 1</v>
      </c>
      <c r="P1207" s="20" t="str">
        <v>R1012</v>
      </c>
      <c r="Q1207" s="20" t="str">
        <f>VLOOKUP(A1207,'Customer Names'!$A$1:E3541,5,FALSE)</f>
        <v>Warren</v>
      </c>
    </row>
    <row r="1208" spans="1:17" x14ac:dyDescent="0.35">
      <c r="A1208" s="20" t="s">
        <v>1163</v>
      </c>
      <c r="B1208" s="20" cm="1">
        <f t="array" ref="B1208:I1208">VLOOKUP(A1208,'Medical Examinations'!A1207:J3542,{2,3,4,5,6,7,8,9},FALSE)</f>
        <v>25.78</v>
      </c>
      <c r="C1208" s="20" t="str">
        <v>Overweight</v>
      </c>
      <c r="D1208" s="20">
        <v>6.25</v>
      </c>
      <c r="E1208" s="20" t="str">
        <v>Prediabetes</v>
      </c>
      <c r="F1208" s="20" t="str">
        <v>No</v>
      </c>
      <c r="G1208" s="20" t="str">
        <v>No</v>
      </c>
      <c r="H1208" s="20" t="str">
        <v>No</v>
      </c>
      <c r="I1208" s="20">
        <v>0</v>
      </c>
      <c r="J1208" s="20" t="s">
        <v>2379</v>
      </c>
      <c r="K1208" s="21" cm="1">
        <f t="array" ref="K1208:P1208">VLOOKUP(A1208,'Hospitalisation Details'!$A$1:K3550,{5,6,8,9,10,11},FALSE)</f>
        <v>28410</v>
      </c>
      <c r="L1208" s="21" t="str">
        <v>45Years</v>
      </c>
      <c r="M1208" s="22">
        <v>9315.41</v>
      </c>
      <c r="N1208" s="20" t="str">
        <v>tier - 2</v>
      </c>
      <c r="O1208" s="20" t="str">
        <v>tier - 1</v>
      </c>
      <c r="P1208" s="20" t="str">
        <v>R1024</v>
      </c>
      <c r="Q1208" s="20" t="str">
        <f>VLOOKUP(A1208,'Customer Names'!$A$1:E3542,5,FALSE)</f>
        <v>Daniela</v>
      </c>
    </row>
    <row r="1209" spans="1:17" x14ac:dyDescent="0.35">
      <c r="A1209" s="20" t="s">
        <v>1162</v>
      </c>
      <c r="B1209" s="20" cm="1">
        <f t="array" ref="B1209:I1209">VLOOKUP(A1209,'Medical Examinations'!A1208:J3543,{2,3,4,5,6,7,8,9},FALSE)</f>
        <v>21.02</v>
      </c>
      <c r="C1209" s="20" t="str">
        <v>Normal Weight</v>
      </c>
      <c r="D1209" s="20">
        <v>9.6199999999999992</v>
      </c>
      <c r="E1209" s="20" t="str">
        <v>Diabetes</v>
      </c>
      <c r="F1209" s="20" t="str">
        <v>Yes</v>
      </c>
      <c r="G1209" s="20" t="str">
        <v>No</v>
      </c>
      <c r="H1209" s="20" t="str">
        <v>Yes</v>
      </c>
      <c r="I1209" s="20">
        <v>1</v>
      </c>
      <c r="J1209" s="20" t="s">
        <v>2379</v>
      </c>
      <c r="K1209" s="21" cm="1">
        <f t="array" ref="K1209:P1209">VLOOKUP(A1209,'Hospitalisation Details'!$A$1:K3551,{5,6,8,9,10,11},FALSE)</f>
        <v>23170</v>
      </c>
      <c r="L1209" s="21" t="str">
        <v>60Years</v>
      </c>
      <c r="M1209" s="22">
        <v>9310.81</v>
      </c>
      <c r="N1209" s="20" t="str">
        <v>tier - 3</v>
      </c>
      <c r="O1209" s="20" t="str">
        <v>tier - 1</v>
      </c>
      <c r="P1209" s="20" t="str">
        <v>R1013</v>
      </c>
      <c r="Q1209" s="20" t="str">
        <f>VLOOKUP(A1209,'Customer Names'!$A$1:E3543,5,FALSE)</f>
        <v>Deirdre A</v>
      </c>
    </row>
    <row r="1210" spans="1:17" x14ac:dyDescent="0.35">
      <c r="A1210" s="20" t="s">
        <v>1161</v>
      </c>
      <c r="B1210" s="20" cm="1">
        <f t="array" ref="B1210:I1210">VLOOKUP(A1210,'Medical Examinations'!A1209:J3544,{2,3,4,5,6,7,8,9},FALSE)</f>
        <v>37.51</v>
      </c>
      <c r="C1210" s="20" t="str">
        <v>Obesity</v>
      </c>
      <c r="D1210" s="20">
        <v>11.06</v>
      </c>
      <c r="E1210" s="20" t="str">
        <v>Diabetes</v>
      </c>
      <c r="F1210" s="20" t="str">
        <v>No</v>
      </c>
      <c r="G1210" s="20" t="str">
        <v>No</v>
      </c>
      <c r="H1210" s="20" t="str">
        <v>No</v>
      </c>
      <c r="I1210" s="20">
        <v>2</v>
      </c>
      <c r="J1210" s="20" t="s">
        <v>2379</v>
      </c>
      <c r="K1210" s="21" cm="1">
        <f t="array" ref="K1210:P1210">VLOOKUP(A1210,'Hospitalisation Details'!$A$1:K3552,{5,6,8,9,10,11},FALSE)</f>
        <v>26953</v>
      </c>
      <c r="L1210" s="21" t="str">
        <v>49Years</v>
      </c>
      <c r="M1210" s="22">
        <v>9304.7000000000007</v>
      </c>
      <c r="N1210" s="20" t="str">
        <v>tier - 3</v>
      </c>
      <c r="O1210" s="20" t="str">
        <v>tier - 3</v>
      </c>
      <c r="P1210" s="20" t="str">
        <v>R1013</v>
      </c>
      <c r="Q1210" s="20" t="str">
        <f>VLOOKUP(A1210,'Customer Names'!$A$1:E3544,5,FALSE)</f>
        <v>Mathias</v>
      </c>
    </row>
    <row r="1211" spans="1:17" x14ac:dyDescent="0.35">
      <c r="A1211" s="20" t="s">
        <v>1160</v>
      </c>
      <c r="B1211" s="20" cm="1">
        <f t="array" ref="B1211:I1211">VLOOKUP(A1211,'Medical Examinations'!A1210:J3545,{2,3,4,5,6,7,8,9},FALSE)</f>
        <v>25.745000000000001</v>
      </c>
      <c r="C1211" s="20" t="str">
        <v>Overweight</v>
      </c>
      <c r="D1211" s="20">
        <v>6.11</v>
      </c>
      <c r="E1211" s="20" t="str">
        <v>Prediabetes</v>
      </c>
      <c r="F1211" s="20" t="str">
        <v>Yes</v>
      </c>
      <c r="G1211" s="20" t="str">
        <v>No</v>
      </c>
      <c r="H1211" s="20" t="str">
        <v>No</v>
      </c>
      <c r="I1211" s="20">
        <v>0</v>
      </c>
      <c r="J1211" s="20" t="s">
        <v>2379</v>
      </c>
      <c r="K1211" s="21" cm="1">
        <f t="array" ref="K1211:P1211">VLOOKUP(A1211,'Hospitalisation Details'!$A$1:K3553,{5,6,8,9,10,11},FALSE)</f>
        <v>28067</v>
      </c>
      <c r="L1211" s="21" t="str">
        <v>46Years</v>
      </c>
      <c r="M1211" s="22">
        <v>9301.89</v>
      </c>
      <c r="N1211" s="20" t="str">
        <v>tier - 2</v>
      </c>
      <c r="O1211" s="20" t="str">
        <v>tier - 1</v>
      </c>
      <c r="P1211" s="20" t="str">
        <v>R1012</v>
      </c>
      <c r="Q1211" s="20" t="str">
        <f>VLOOKUP(A1211,'Customer Names'!$A$1:E3545,5,FALSE)</f>
        <v>Matthew</v>
      </c>
    </row>
    <row r="1212" spans="1:17" x14ac:dyDescent="0.35">
      <c r="A1212" s="20" t="s">
        <v>1159</v>
      </c>
      <c r="B1212" s="20" cm="1">
        <f t="array" ref="B1212:I1212">VLOOKUP(A1212,'Medical Examinations'!A1211:J3546,{2,3,4,5,6,7,8,9},FALSE)</f>
        <v>31.35</v>
      </c>
      <c r="C1212" s="20" t="str">
        <v>Obesity</v>
      </c>
      <c r="D1212" s="20">
        <v>11.49</v>
      </c>
      <c r="E1212" s="20" t="str">
        <v>Diabetes</v>
      </c>
      <c r="F1212" s="20" t="str">
        <v>No</v>
      </c>
      <c r="G1212" s="20" t="str">
        <v>No</v>
      </c>
      <c r="H1212" s="20" t="str">
        <v>No</v>
      </c>
      <c r="I1212" s="20">
        <v>2</v>
      </c>
      <c r="J1212" s="20" t="s">
        <v>2379</v>
      </c>
      <c r="K1212" s="21" cm="1">
        <f t="array" ref="K1212:P1212">VLOOKUP(A1212,'Hospitalisation Details'!$A$1:K3554,{5,6,8,9,10,11},FALSE)</f>
        <v>26925</v>
      </c>
      <c r="L1212" s="21" t="str">
        <v>49Years</v>
      </c>
      <c r="M1212" s="22">
        <v>9290.14</v>
      </c>
      <c r="N1212" s="20" t="str">
        <v>tier - 3</v>
      </c>
      <c r="O1212" s="20" t="str">
        <v>tier - 3</v>
      </c>
      <c r="P1212" s="20" t="str">
        <v>R1016</v>
      </c>
      <c r="Q1212" s="20" t="str">
        <f>VLOOKUP(A1212,'Customer Names'!$A$1:E3546,5,FALSE)</f>
        <v>Kurt</v>
      </c>
    </row>
    <row r="1213" spans="1:17" x14ac:dyDescent="0.35">
      <c r="A1213" s="20" t="s">
        <v>1158</v>
      </c>
      <c r="B1213" s="20" cm="1">
        <f t="array" ref="B1213:I1213">VLOOKUP(A1213,'Medical Examinations'!A1212:J3547,{2,3,4,5,6,7,8,9},FALSE)</f>
        <v>29.83</v>
      </c>
      <c r="C1213" s="20" t="str">
        <v>Overweight</v>
      </c>
      <c r="D1213" s="20">
        <v>8.68</v>
      </c>
      <c r="E1213" s="20" t="str">
        <v>Diabetes</v>
      </c>
      <c r="F1213" s="20" t="str">
        <v>No</v>
      </c>
      <c r="G1213" s="20" t="str">
        <v>No</v>
      </c>
      <c r="H1213" s="20" t="str">
        <v>No</v>
      </c>
      <c r="I1213" s="20">
        <v>2</v>
      </c>
      <c r="J1213" s="20" t="s">
        <v>2379</v>
      </c>
      <c r="K1213" s="21" cm="1">
        <f t="array" ref="K1213:P1213">VLOOKUP(A1213,'Hospitalisation Details'!$A$1:K3555,{5,6,8,9,10,11},FALSE)</f>
        <v>26953</v>
      </c>
      <c r="L1213" s="21" t="str">
        <v>49Years</v>
      </c>
      <c r="M1213" s="22">
        <v>9288.0300000000007</v>
      </c>
      <c r="N1213" s="20" t="str">
        <v>tier - 2</v>
      </c>
      <c r="O1213" s="20" t="str">
        <v>tier - 3</v>
      </c>
      <c r="P1213" s="20" t="str">
        <v>R1018</v>
      </c>
      <c r="Q1213" s="20" t="str">
        <f>VLOOKUP(A1213,'Customer Names'!$A$1:E3547,5,FALSE)</f>
        <v>Samuel</v>
      </c>
    </row>
    <row r="1214" spans="1:17" x14ac:dyDescent="0.35">
      <c r="A1214" s="20" t="s">
        <v>1157</v>
      </c>
      <c r="B1214" s="20" cm="1">
        <f t="array" ref="B1214:I1214">VLOOKUP(A1214,'Medical Examinations'!A1213:J3548,{2,3,4,5,6,7,8,9},FALSE)</f>
        <v>25.49</v>
      </c>
      <c r="C1214" s="20" t="str">
        <v>Overweight</v>
      </c>
      <c r="D1214" s="20">
        <v>5.68</v>
      </c>
      <c r="E1214" s="20" t="str">
        <v>Normal</v>
      </c>
      <c r="F1214" s="20" t="str">
        <v>Yes</v>
      </c>
      <c r="G1214" s="20" t="str">
        <v>No</v>
      </c>
      <c r="H1214" s="20" t="str">
        <v>Yes</v>
      </c>
      <c r="I1214" s="20">
        <v>1</v>
      </c>
      <c r="J1214" s="20" t="s">
        <v>2379</v>
      </c>
      <c r="K1214" s="21" cm="1">
        <f t="array" ref="K1214:P1214">VLOOKUP(A1214,'Hospitalisation Details'!$A$1:K3556,{5,6,8,9,10,11},FALSE)</f>
        <v>25533</v>
      </c>
      <c r="L1214" s="21" t="str">
        <v>53Years</v>
      </c>
      <c r="M1214" s="22">
        <v>9285.8700000000008</v>
      </c>
      <c r="N1214" s="20" t="str">
        <v>tier - 2</v>
      </c>
      <c r="O1214" s="20" t="str">
        <v>tier - 3</v>
      </c>
      <c r="P1214" s="20" t="str">
        <v>R1013</v>
      </c>
      <c r="Q1214" s="20" t="str">
        <f>VLOOKUP(A1214,'Customer Names'!$A$1:E3548,5,FALSE)</f>
        <v>Emily</v>
      </c>
    </row>
    <row r="1215" spans="1:17" x14ac:dyDescent="0.35">
      <c r="A1215" s="20" t="s">
        <v>1156</v>
      </c>
      <c r="B1215" s="20" cm="1">
        <f t="array" ref="B1215:I1215">VLOOKUP(A1215,'Medical Examinations'!A1214:J3549,{2,3,4,5,6,7,8,9},FALSE)</f>
        <v>34.1</v>
      </c>
      <c r="C1215" s="20" t="str">
        <v>Obesity</v>
      </c>
      <c r="D1215" s="20">
        <v>8.4499999999999993</v>
      </c>
      <c r="E1215" s="20" t="str">
        <v>Diabetes</v>
      </c>
      <c r="F1215" s="20" t="str">
        <v>No</v>
      </c>
      <c r="G1215" s="20" t="str">
        <v>No</v>
      </c>
      <c r="H1215" s="20" t="str">
        <v>No</v>
      </c>
      <c r="I1215" s="20">
        <v>0</v>
      </c>
      <c r="J1215" s="20" t="s">
        <v>2379</v>
      </c>
      <c r="K1215" s="21" cm="1">
        <f t="array" ref="K1215:P1215">VLOOKUP(A1215,'Hospitalisation Details'!$A$1:K3557,{5,6,8,9,10,11},FALSE)</f>
        <v>26116</v>
      </c>
      <c r="L1215" s="21" t="str">
        <v>51Years</v>
      </c>
      <c r="M1215" s="22">
        <v>9283.56</v>
      </c>
      <c r="N1215" s="20" t="str">
        <v>tier - 2</v>
      </c>
      <c r="O1215" s="20" t="str">
        <v>tier - 3</v>
      </c>
      <c r="P1215" s="20" t="str">
        <v>R1013</v>
      </c>
      <c r="Q1215" s="20" t="str">
        <f>VLOOKUP(A1215,'Customer Names'!$A$1:E3549,5,FALSE)</f>
        <v>Tiffany</v>
      </c>
    </row>
    <row r="1216" spans="1:17" x14ac:dyDescent="0.35">
      <c r="A1216" s="20" t="s">
        <v>1155</v>
      </c>
      <c r="B1216" s="20" cm="1">
        <f t="array" ref="B1216:I1216">VLOOKUP(A1216,'Medical Examinations'!A1215:J3550,{2,3,4,5,6,7,8,9},FALSE)</f>
        <v>25.84</v>
      </c>
      <c r="C1216" s="20" t="str">
        <v>Overweight</v>
      </c>
      <c r="D1216" s="20">
        <v>8.51</v>
      </c>
      <c r="E1216" s="20" t="str">
        <v>Diabetes</v>
      </c>
      <c r="F1216" s="20" t="str">
        <v>No</v>
      </c>
      <c r="G1216" s="20" t="str">
        <v>No</v>
      </c>
      <c r="H1216" s="20" t="str">
        <v>No</v>
      </c>
      <c r="I1216" s="20">
        <v>2</v>
      </c>
      <c r="J1216" s="20" t="s">
        <v>2379</v>
      </c>
      <c r="K1216" s="21" cm="1">
        <f t="array" ref="K1216:P1216">VLOOKUP(A1216,'Hospitalisation Details'!$A$1:K3558,{5,6,8,9,10,11},FALSE)</f>
        <v>26964</v>
      </c>
      <c r="L1216" s="21" t="str">
        <v>49Years</v>
      </c>
      <c r="M1216" s="22">
        <v>9282.48</v>
      </c>
      <c r="N1216" s="20" t="str">
        <v>tier - 3</v>
      </c>
      <c r="O1216" s="20" t="str">
        <v>tier - 2</v>
      </c>
      <c r="P1216" s="20" t="str">
        <v>R1016</v>
      </c>
      <c r="Q1216" s="20" t="str">
        <f>VLOOKUP(A1216,'Customer Names'!$A$1:E3550,5,FALSE)</f>
        <v>Alex F</v>
      </c>
    </row>
    <row r="1217" spans="1:17" x14ac:dyDescent="0.35">
      <c r="A1217" s="20" t="s">
        <v>1154</v>
      </c>
      <c r="B1217" s="20" cm="1">
        <f t="array" ref="B1217:I1217">VLOOKUP(A1217,'Medical Examinations'!A1216:J3551,{2,3,4,5,6,7,8,9},FALSE)</f>
        <v>20.6</v>
      </c>
      <c r="C1217" s="20" t="str">
        <v>Normal Weight</v>
      </c>
      <c r="D1217" s="20">
        <v>7.62</v>
      </c>
      <c r="E1217" s="20" t="str">
        <v>Diabetes</v>
      </c>
      <c r="F1217" s="20" t="str">
        <v>No</v>
      </c>
      <c r="G1217" s="20" t="str">
        <v>No</v>
      </c>
      <c r="H1217" s="20" t="str">
        <v>No</v>
      </c>
      <c r="I1217" s="20">
        <v>0</v>
      </c>
      <c r="J1217" s="20" t="s">
        <v>2379</v>
      </c>
      <c r="K1217" s="21" cm="1">
        <f t="array" ref="K1217:P1217">VLOOKUP(A1217,'Hospitalisation Details'!$A$1:K3559,{5,6,8,9,10,11},FALSE)</f>
        <v>26151</v>
      </c>
      <c r="L1217" s="21" t="str">
        <v>51Years</v>
      </c>
      <c r="M1217" s="22">
        <v>9264.7999999999993</v>
      </c>
      <c r="N1217" s="20" t="str">
        <v>tier - 2</v>
      </c>
      <c r="O1217" s="20" t="str">
        <v>tier - 1</v>
      </c>
      <c r="P1217" s="20" t="str">
        <v>R1011</v>
      </c>
      <c r="Q1217" s="20" t="str">
        <f>VLOOKUP(A1217,'Customer Names'!$A$1:E3551,5,FALSE)</f>
        <v>Alice</v>
      </c>
    </row>
    <row r="1218" spans="1:17" x14ac:dyDescent="0.35">
      <c r="A1218" s="20" t="s">
        <v>1153</v>
      </c>
      <c r="B1218" s="20" cm="1">
        <f t="array" ref="B1218:I1218">VLOOKUP(A1218,'Medical Examinations'!A1217:J3552,{2,3,4,5,6,7,8,9},FALSE)</f>
        <v>28.88</v>
      </c>
      <c r="C1218" s="20" t="str">
        <v>Overweight</v>
      </c>
      <c r="D1218" s="20">
        <v>10.18</v>
      </c>
      <c r="E1218" s="20" t="str">
        <v>Diabetes</v>
      </c>
      <c r="F1218" s="20" t="str">
        <v>No</v>
      </c>
      <c r="G1218" s="20" t="str">
        <v>No</v>
      </c>
      <c r="H1218" s="20" t="str">
        <v>No</v>
      </c>
      <c r="I1218" s="20">
        <v>0</v>
      </c>
      <c r="J1218" s="20" t="s">
        <v>2379</v>
      </c>
      <c r="K1218" s="21" cm="1">
        <f t="array" ref="K1218:P1218">VLOOKUP(A1218,'Hospitalisation Details'!$A$1:K3560,{5,6,8,9,10,11},FALSE)</f>
        <v>27262</v>
      </c>
      <c r="L1218" s="21" t="str">
        <v>48Years</v>
      </c>
      <c r="M1218" s="22">
        <v>9249.5</v>
      </c>
      <c r="N1218" s="20" t="str">
        <v>tier - 2</v>
      </c>
      <c r="O1218" s="20" t="str">
        <v>tier - 1</v>
      </c>
      <c r="P1218" s="20" t="str">
        <v>R1012</v>
      </c>
      <c r="Q1218" s="20" t="str">
        <f>VLOOKUP(A1218,'Customer Names'!$A$1:E3552,5,FALSE)</f>
        <v xml:space="preserve">Allison M </v>
      </c>
    </row>
    <row r="1219" spans="1:17" x14ac:dyDescent="0.35">
      <c r="A1219" s="20" t="s">
        <v>1152</v>
      </c>
      <c r="B1219" s="20" cm="1">
        <f t="array" ref="B1219:I1219">VLOOKUP(A1219,'Medical Examinations'!A1218:J3553,{2,3,4,5,6,7,8,9},FALSE)</f>
        <v>28.24</v>
      </c>
      <c r="C1219" s="20" t="str">
        <v>Overweight</v>
      </c>
      <c r="D1219" s="20">
        <v>5.36</v>
      </c>
      <c r="E1219" s="20" t="str">
        <v>Normal</v>
      </c>
      <c r="F1219" s="20" t="str">
        <v>No</v>
      </c>
      <c r="G1219" s="20" t="str">
        <v>No</v>
      </c>
      <c r="H1219" s="20" t="str">
        <v>No</v>
      </c>
      <c r="I1219" s="20">
        <v>0</v>
      </c>
      <c r="J1219" s="20" t="s">
        <v>2379</v>
      </c>
      <c r="K1219" s="21" cm="1">
        <f t="array" ref="K1219:P1219">VLOOKUP(A1219,'Hospitalisation Details'!$A$1:K3561,{5,6,8,9,10,11},FALSE)</f>
        <v>29499</v>
      </c>
      <c r="L1219" s="21" t="str">
        <v>42Years</v>
      </c>
      <c r="M1219" s="22">
        <v>9247.94</v>
      </c>
      <c r="N1219" s="20" t="str">
        <v>tier - 2</v>
      </c>
      <c r="O1219" s="20" t="str">
        <v>tier - 1</v>
      </c>
      <c r="P1219" s="20" t="str">
        <v>R1021</v>
      </c>
      <c r="Q1219" s="20" t="str">
        <f>VLOOKUP(A1219,'Customer Names'!$A$1:E3553,5,FALSE)</f>
        <v>Johannes Fiskerstand</v>
      </c>
    </row>
    <row r="1220" spans="1:17" x14ac:dyDescent="0.35">
      <c r="A1220" s="20" t="s">
        <v>1151</v>
      </c>
      <c r="B1220" s="20" cm="1">
        <f t="array" ref="B1220:I1220">VLOOKUP(A1220,'Medical Examinations'!A1219:J3554,{2,3,4,5,6,7,8,9},FALSE)</f>
        <v>25.46</v>
      </c>
      <c r="C1220" s="20" t="str">
        <v>Overweight</v>
      </c>
      <c r="D1220" s="20">
        <v>11.78</v>
      </c>
      <c r="E1220" s="20" t="str">
        <v>Diabetes</v>
      </c>
      <c r="F1220" s="20" t="str">
        <v>Yes</v>
      </c>
      <c r="G1220" s="20" t="str">
        <v>No</v>
      </c>
      <c r="H1220" s="20" t="str">
        <v>No</v>
      </c>
      <c r="I1220" s="20">
        <v>1</v>
      </c>
      <c r="J1220" s="20" t="s">
        <v>2379</v>
      </c>
      <c r="K1220" s="21" cm="1">
        <f t="array" ref="K1220:P1220">VLOOKUP(A1220,'Hospitalisation Details'!$A$1:K3562,{5,6,8,9,10,11},FALSE)</f>
        <v>27734</v>
      </c>
      <c r="L1220" s="21" t="str">
        <v>47Years</v>
      </c>
      <c r="M1220" s="22">
        <v>9225.26</v>
      </c>
      <c r="N1220" s="20" t="str">
        <v>tier - 3</v>
      </c>
      <c r="O1220" s="20" t="str">
        <v>tier - 3</v>
      </c>
      <c r="P1220" s="20" t="str">
        <v>R1015</v>
      </c>
      <c r="Q1220" s="20" t="str">
        <f>VLOOKUP(A1220,'Customer Names'!$A$1:E3554,5,FALSE)</f>
        <v>Stephen</v>
      </c>
    </row>
    <row r="1221" spans="1:17" x14ac:dyDescent="0.35">
      <c r="A1221" s="20" t="s">
        <v>1150</v>
      </c>
      <c r="B1221" s="20" cm="1">
        <f t="array" ref="B1221:I1221">VLOOKUP(A1221,'Medical Examinations'!A1220:J3555,{2,3,4,5,6,7,8,9},FALSE)</f>
        <v>29.64</v>
      </c>
      <c r="C1221" s="20" t="str">
        <v>Overweight</v>
      </c>
      <c r="D1221" s="20">
        <v>10.82</v>
      </c>
      <c r="E1221" s="20" t="str">
        <v>Diabetes</v>
      </c>
      <c r="F1221" s="20" t="str">
        <v>Yes</v>
      </c>
      <c r="G1221" s="20" t="str">
        <v>No</v>
      </c>
      <c r="H1221" s="20" t="str">
        <v>No</v>
      </c>
      <c r="I1221" s="20">
        <v>0</v>
      </c>
      <c r="J1221" s="20" t="s">
        <v>2379</v>
      </c>
      <c r="K1221" s="21" cm="1">
        <f t="array" ref="K1221:P1221">VLOOKUP(A1221,'Hospitalisation Details'!$A$1:K3563,{5,6,8,9,10,11},FALSE)</f>
        <v>29925</v>
      </c>
      <c r="L1221" s="21" t="str">
        <v>41Years</v>
      </c>
      <c r="M1221" s="22">
        <v>9222.4</v>
      </c>
      <c r="N1221" s="20" t="str">
        <v>tier - 2</v>
      </c>
      <c r="O1221" s="20" t="str">
        <v>tier - 3</v>
      </c>
      <c r="P1221" s="20" t="str">
        <v>R1019</v>
      </c>
      <c r="Q1221" s="20" t="str">
        <f>VLOOKUP(A1221,'Customer Names'!$A$1:E3555,5,FALSE)</f>
        <v>Jon M</v>
      </c>
    </row>
    <row r="1222" spans="1:17" x14ac:dyDescent="0.35">
      <c r="A1222" s="20" t="s">
        <v>1149</v>
      </c>
      <c r="B1222" s="20" cm="1">
        <f t="array" ref="B1222:I1222">VLOOKUP(A1222,'Medical Examinations'!A1221:J3556,{2,3,4,5,6,7,8,9},FALSE)</f>
        <v>31.27</v>
      </c>
      <c r="C1222" s="20" t="str">
        <v>Obesity</v>
      </c>
      <c r="D1222" s="20">
        <v>7.73</v>
      </c>
      <c r="E1222" s="20" t="str">
        <v>Diabetes</v>
      </c>
      <c r="F1222" s="20" t="str">
        <v>Yes</v>
      </c>
      <c r="G1222" s="20" t="str">
        <v>No</v>
      </c>
      <c r="H1222" s="20" t="str">
        <v>No</v>
      </c>
      <c r="I1222" s="20">
        <v>1</v>
      </c>
      <c r="J1222" s="20" t="s">
        <v>2379</v>
      </c>
      <c r="K1222" s="21" cm="1">
        <f t="array" ref="K1222:P1222">VLOOKUP(A1222,'Hospitalisation Details'!$A$1:K3564,{5,6,8,9,10,11},FALSE)</f>
        <v>31771</v>
      </c>
      <c r="L1222" s="21" t="str">
        <v>36Years</v>
      </c>
      <c r="M1222" s="22">
        <v>9210.06</v>
      </c>
      <c r="N1222" s="20" t="str">
        <v>tier - 2</v>
      </c>
      <c r="O1222" s="20" t="str">
        <v>tier - 3</v>
      </c>
      <c r="P1222" s="20" t="str">
        <v>R1021</v>
      </c>
      <c r="Q1222" s="20" t="str">
        <f>VLOOKUP(A1222,'Customer Names'!$A$1:E3556,5,FALSE)</f>
        <v>Fasil</v>
      </c>
    </row>
    <row r="1223" spans="1:17" x14ac:dyDescent="0.35">
      <c r="A1223" s="20" t="s">
        <v>1148</v>
      </c>
      <c r="B1223" s="20" cm="1">
        <f t="array" ref="B1223:I1223">VLOOKUP(A1223,'Medical Examinations'!A1222:J3557,{2,3,4,5,6,7,8,9},FALSE)</f>
        <v>19.95</v>
      </c>
      <c r="C1223" s="20" t="str">
        <v>Normal Weight</v>
      </c>
      <c r="D1223" s="20">
        <v>6.24</v>
      </c>
      <c r="E1223" s="20" t="str">
        <v>Prediabetes</v>
      </c>
      <c r="F1223" s="20" t="str">
        <v>Yes</v>
      </c>
      <c r="G1223" s="20" t="str">
        <v>No</v>
      </c>
      <c r="H1223" s="20" t="str">
        <v>No</v>
      </c>
      <c r="I1223" s="20">
        <v>0</v>
      </c>
      <c r="J1223" s="20" t="s">
        <v>2379</v>
      </c>
      <c r="K1223" s="21" cm="1">
        <f t="array" ref="K1223:P1223">VLOOKUP(A1223,'Hospitalisation Details'!$A$1:K3565,{5,6,8,9,10,11},FALSE)</f>
        <v>28013</v>
      </c>
      <c r="L1223" s="21" t="str">
        <v>46Years</v>
      </c>
      <c r="M1223" s="22">
        <v>9193.84</v>
      </c>
      <c r="N1223" s="20" t="str">
        <v>tier - 2</v>
      </c>
      <c r="O1223" s="20" t="str">
        <v>tier - 1</v>
      </c>
      <c r="P1223" s="20" t="str">
        <v>R1012</v>
      </c>
      <c r="Q1223" s="20" t="str">
        <f>VLOOKUP(A1223,'Customer Names'!$A$1:E3557,5,FALSE)</f>
        <v xml:space="preserve">Megan C </v>
      </c>
    </row>
    <row r="1224" spans="1:17" x14ac:dyDescent="0.35">
      <c r="A1224" s="20" t="s">
        <v>1147</v>
      </c>
      <c r="B1224" s="20" cm="1">
        <f t="array" ref="B1224:I1224">VLOOKUP(A1224,'Medical Examinations'!A1223:J3558,{2,3,4,5,6,7,8,9},FALSE)</f>
        <v>21.3</v>
      </c>
      <c r="C1224" s="20" t="str">
        <v>Normal Weight</v>
      </c>
      <c r="D1224" s="20">
        <v>10.42</v>
      </c>
      <c r="E1224" s="20" t="str">
        <v>Diabetes</v>
      </c>
      <c r="F1224" s="20" t="str">
        <v>No</v>
      </c>
      <c r="G1224" s="20" t="str">
        <v>No</v>
      </c>
      <c r="H1224" s="20" t="str">
        <v>No</v>
      </c>
      <c r="I1224" s="20">
        <v>2</v>
      </c>
      <c r="J1224" s="20" t="s">
        <v>2379</v>
      </c>
      <c r="K1224" s="21" cm="1">
        <f t="array" ref="K1224:P1224">VLOOKUP(A1224,'Hospitalisation Details'!$A$1:K3566,{5,6,8,9,10,11},FALSE)</f>
        <v>27023</v>
      </c>
      <c r="L1224" s="21" t="str">
        <v>49Years</v>
      </c>
      <c r="M1224" s="22">
        <v>9182.17</v>
      </c>
      <c r="N1224" s="20" t="str">
        <v>tier - 2</v>
      </c>
      <c r="O1224" s="20" t="str">
        <v>tier - 3</v>
      </c>
      <c r="P1224" s="20" t="str">
        <v>R1011</v>
      </c>
      <c r="Q1224" s="20" t="str">
        <f>VLOOKUP(A1224,'Customer Names'!$A$1:E3558,5,FALSE)</f>
        <v xml:space="preserve">Lisa J </v>
      </c>
    </row>
    <row r="1225" spans="1:17" x14ac:dyDescent="0.35">
      <c r="A1225" s="20" t="s">
        <v>1146</v>
      </c>
      <c r="B1225" s="20" cm="1">
        <f t="array" ref="B1225:I1225">VLOOKUP(A1225,'Medical Examinations'!A1224:J3559,{2,3,4,5,6,7,8,9},FALSE)</f>
        <v>31.635000000000002</v>
      </c>
      <c r="C1225" s="20" t="str">
        <v>Obesity</v>
      </c>
      <c r="D1225" s="20">
        <v>11.11</v>
      </c>
      <c r="E1225" s="20" t="str">
        <v>Diabetes</v>
      </c>
      <c r="F1225" s="20" t="str">
        <v>No</v>
      </c>
      <c r="G1225" s="20" t="str">
        <v>No</v>
      </c>
      <c r="H1225" s="20" t="str">
        <v>No</v>
      </c>
      <c r="I1225" s="20">
        <v>0</v>
      </c>
      <c r="J1225" s="20" t="s">
        <v>2379</v>
      </c>
      <c r="K1225" s="21" cm="1">
        <f t="array" ref="K1225:P1225">VLOOKUP(A1225,'Hospitalisation Details'!$A$1:K3567,{5,6,8,9,10,11},FALSE)</f>
        <v>26296</v>
      </c>
      <c r="L1225" s="21" t="str">
        <v>51Years</v>
      </c>
      <c r="M1225" s="22">
        <v>9174.14</v>
      </c>
      <c r="N1225" s="20" t="str">
        <v>tier - 3</v>
      </c>
      <c r="O1225" s="20" t="str">
        <v>tier - 1</v>
      </c>
      <c r="P1225" s="20" t="str">
        <v>R1012</v>
      </c>
      <c r="Q1225" s="20" t="str">
        <f>VLOOKUP(A1225,'Customer Names'!$A$1:E3559,5,FALSE)</f>
        <v>Doron P</v>
      </c>
    </row>
    <row r="1226" spans="1:17" x14ac:dyDescent="0.35">
      <c r="A1226" s="20" t="s">
        <v>1145</v>
      </c>
      <c r="B1226" s="20" cm="1">
        <f t="array" ref="B1226:I1226">VLOOKUP(A1226,'Medical Examinations'!A1225:J3560,{2,3,4,5,6,7,8,9},FALSE)</f>
        <v>23.9</v>
      </c>
      <c r="C1226" s="20" t="str">
        <v>Normal Weight</v>
      </c>
      <c r="D1226" s="20">
        <v>7.67</v>
      </c>
      <c r="E1226" s="20" t="str">
        <v>Diabetes</v>
      </c>
      <c r="F1226" s="20" t="str">
        <v>Yes</v>
      </c>
      <c r="G1226" s="20" t="str">
        <v>No</v>
      </c>
      <c r="H1226" s="20" t="str">
        <v>No</v>
      </c>
      <c r="I1226" s="20">
        <v>2</v>
      </c>
      <c r="J1226" s="20" t="s">
        <v>2379</v>
      </c>
      <c r="K1226" s="21" cm="1">
        <f t="array" ref="K1226:P1226">VLOOKUP(A1226,'Hospitalisation Details'!$A$1:K3568,{5,6,8,9,10,11},FALSE)</f>
        <v>25865</v>
      </c>
      <c r="L1226" s="21" t="str">
        <v>52Years</v>
      </c>
      <c r="M1226" s="22">
        <v>9171.75</v>
      </c>
      <c r="N1226" s="20" t="str">
        <v>tier - 2</v>
      </c>
      <c r="O1226" s="20" t="str">
        <v>tier - 2</v>
      </c>
      <c r="P1226" s="20" t="str">
        <v>R1012</v>
      </c>
      <c r="Q1226" s="20" t="str">
        <f>VLOOKUP(A1226,'Customer Names'!$A$1:E3560,5,FALSE)</f>
        <v>Katharina</v>
      </c>
    </row>
    <row r="1227" spans="1:17" x14ac:dyDescent="0.35">
      <c r="A1227" s="20" t="s">
        <v>1144</v>
      </c>
      <c r="B1227" s="20" cm="1">
        <f t="array" ref="B1227:I1227">VLOOKUP(A1227,'Medical Examinations'!A1226:J3561,{2,3,4,5,6,7,8,9},FALSE)</f>
        <v>34.15</v>
      </c>
      <c r="C1227" s="20" t="str">
        <v>Obesity</v>
      </c>
      <c r="D1227" s="20">
        <v>6.15</v>
      </c>
      <c r="E1227" s="20" t="str">
        <v>Prediabetes</v>
      </c>
      <c r="F1227" s="20" t="str">
        <v>No</v>
      </c>
      <c r="G1227" s="20" t="str">
        <v>No</v>
      </c>
      <c r="H1227" s="20" t="str">
        <v>No</v>
      </c>
      <c r="I1227" s="20">
        <v>0</v>
      </c>
      <c r="J1227" s="20" t="s">
        <v>2379</v>
      </c>
      <c r="K1227" s="21" cm="1">
        <f t="array" ref="K1227:P1227">VLOOKUP(A1227,'Hospitalisation Details'!$A$1:K3569,{5,6,8,9,10,11},FALSE)</f>
        <v>33108</v>
      </c>
      <c r="L1227" s="21" t="str">
        <v>32Years</v>
      </c>
      <c r="M1227" s="22">
        <v>9159.51</v>
      </c>
      <c r="N1227" s="20" t="str">
        <v>tier - 2</v>
      </c>
      <c r="O1227" s="20" t="str">
        <v>tier - 2</v>
      </c>
      <c r="P1227" s="20" t="str">
        <v>R1021</v>
      </c>
      <c r="Q1227" s="20" t="str">
        <f>VLOOKUP(A1227,'Customer Names'!$A$1:E3561,5,FALSE)</f>
        <v>Carl</v>
      </c>
    </row>
    <row r="1228" spans="1:17" x14ac:dyDescent="0.35">
      <c r="A1228" s="20" t="s">
        <v>1143</v>
      </c>
      <c r="B1228" s="20" cm="1">
        <f t="array" ref="B1228:I1228">VLOOKUP(A1228,'Medical Examinations'!A1227:J3562,{2,3,4,5,6,7,8,9},FALSE)</f>
        <v>28.71</v>
      </c>
      <c r="C1228" s="20" t="str">
        <v>Overweight</v>
      </c>
      <c r="D1228" s="20">
        <v>5.71</v>
      </c>
      <c r="E1228" s="20" t="str">
        <v>Prediabetes</v>
      </c>
      <c r="F1228" s="20" t="str">
        <v>No</v>
      </c>
      <c r="G1228" s="20" t="str">
        <v>No</v>
      </c>
      <c r="H1228" s="20" t="str">
        <v>No</v>
      </c>
      <c r="I1228" s="20">
        <v>0</v>
      </c>
      <c r="J1228" s="20" t="s">
        <v>2379</v>
      </c>
      <c r="K1228" s="21" cm="1">
        <f t="array" ref="K1228:P1228">VLOOKUP(A1228,'Hospitalisation Details'!$A$1:K3570,{5,6,8,9,10,11},FALSE)</f>
        <v>30293</v>
      </c>
      <c r="L1228" s="21" t="str">
        <v>40Years</v>
      </c>
      <c r="M1228" s="22">
        <v>9147.5</v>
      </c>
      <c r="N1228" s="20" t="str">
        <v>tier - 2</v>
      </c>
      <c r="O1228" s="20" t="str">
        <v>tier - 1</v>
      </c>
      <c r="P1228" s="20" t="str">
        <v>R1012</v>
      </c>
      <c r="Q1228" s="20" t="str">
        <f>VLOOKUP(A1228,'Customer Names'!$A$1:E3562,5,FALSE)</f>
        <v xml:space="preserve">Kelsey J </v>
      </c>
    </row>
    <row r="1229" spans="1:17" x14ac:dyDescent="0.35">
      <c r="A1229" s="20" t="s">
        <v>1142</v>
      </c>
      <c r="B1229" s="20" cm="1">
        <f t="array" ref="B1229:I1229">VLOOKUP(A1229,'Medical Examinations'!A1228:J3563,{2,3,4,5,6,7,8,9},FALSE)</f>
        <v>36.700000000000003</v>
      </c>
      <c r="C1229" s="20" t="str">
        <v>Obesity</v>
      </c>
      <c r="D1229" s="20">
        <v>8.6999999999999993</v>
      </c>
      <c r="E1229" s="20" t="str">
        <v>Diabetes</v>
      </c>
      <c r="F1229" s="20" t="str">
        <v>Yes</v>
      </c>
      <c r="G1229" s="20" t="str">
        <v>No</v>
      </c>
      <c r="H1229" s="20" t="str">
        <v>No</v>
      </c>
      <c r="I1229" s="20">
        <v>2</v>
      </c>
      <c r="J1229" s="20" t="s">
        <v>2379</v>
      </c>
      <c r="K1229" s="21" cm="1">
        <f t="array" ref="K1229:P1229">VLOOKUP(A1229,'Hospitalisation Details'!$A$1:K3571,{5,6,8,9,10,11},FALSE)</f>
        <v>25859</v>
      </c>
      <c r="L1229" s="21" t="str">
        <v>52Years</v>
      </c>
      <c r="M1229" s="22">
        <v>9144.57</v>
      </c>
      <c r="N1229" s="20" t="str">
        <v>tier - 3</v>
      </c>
      <c r="O1229" s="20" t="str">
        <v>tier - 2</v>
      </c>
      <c r="P1229" s="20" t="str">
        <v>R1011</v>
      </c>
      <c r="Q1229" s="20" t="str">
        <f>VLOOKUP(A1229,'Customer Names'!$A$1:E3563,5,FALSE)</f>
        <v xml:space="preserve">Stephen A </v>
      </c>
    </row>
    <row r="1230" spans="1:17" x14ac:dyDescent="0.35">
      <c r="A1230" s="20" t="s">
        <v>1141</v>
      </c>
      <c r="B1230" s="20" cm="1">
        <f t="array" ref="B1230:I1230">VLOOKUP(A1230,'Medical Examinations'!A1229:J3564,{2,3,4,5,6,7,8,9},FALSE)</f>
        <v>34.1</v>
      </c>
      <c r="C1230" s="20" t="str">
        <v>Obesity</v>
      </c>
      <c r="D1230" s="20">
        <v>9.0399999999999991</v>
      </c>
      <c r="E1230" s="20" t="str">
        <v>Diabetes</v>
      </c>
      <c r="F1230" s="20" t="str">
        <v>Yes</v>
      </c>
      <c r="G1230" s="20" t="str">
        <v>No</v>
      </c>
      <c r="H1230" s="20" t="str">
        <v>No</v>
      </c>
      <c r="I1230" s="20">
        <v>2</v>
      </c>
      <c r="J1230" s="20" t="s">
        <v>2379</v>
      </c>
      <c r="K1230" s="21" cm="1">
        <f t="array" ref="K1230:P1230">VLOOKUP(A1230,'Hospitalisation Details'!$A$1:K3572,{5,6,8,9,10,11},FALSE)</f>
        <v>25792</v>
      </c>
      <c r="L1230" s="21" t="str">
        <v>52Years</v>
      </c>
      <c r="M1230" s="22">
        <v>9140.9500000000007</v>
      </c>
      <c r="N1230" s="20" t="str">
        <v>tier - 3</v>
      </c>
      <c r="O1230" s="20" t="str">
        <v>tier - 3</v>
      </c>
      <c r="P1230" s="20" t="str">
        <v>R1013</v>
      </c>
      <c r="Q1230" s="20" t="str">
        <f>VLOOKUP(A1230,'Customer Names'!$A$1:E3564,5,FALSE)</f>
        <v>Dan</v>
      </c>
    </row>
    <row r="1231" spans="1:17" x14ac:dyDescent="0.35">
      <c r="A1231" s="20" t="s">
        <v>1140</v>
      </c>
      <c r="B1231" s="20" cm="1">
        <f t="array" ref="B1231:I1231">VLOOKUP(A1231,'Medical Examinations'!A1230:J3565,{2,3,4,5,6,7,8,9},FALSE)</f>
        <v>25.7</v>
      </c>
      <c r="C1231" s="20" t="str">
        <v>Overweight</v>
      </c>
      <c r="D1231" s="20">
        <v>5.61</v>
      </c>
      <c r="E1231" s="20" t="str">
        <v>Normal</v>
      </c>
      <c r="F1231" s="20" t="str">
        <v>No</v>
      </c>
      <c r="G1231" s="20" t="str">
        <v>No</v>
      </c>
      <c r="H1231" s="20" t="str">
        <v>No</v>
      </c>
      <c r="I1231" s="20">
        <v>0</v>
      </c>
      <c r="J1231" s="20" t="s">
        <v>2379</v>
      </c>
      <c r="K1231" s="21" cm="1">
        <f t="array" ref="K1231:P1231">VLOOKUP(A1231,'Hospitalisation Details'!$A$1:K3573,{5,6,8,9,10,11},FALSE)</f>
        <v>28461</v>
      </c>
      <c r="L1231" s="21" t="str">
        <v>45Years</v>
      </c>
      <c r="M1231" s="22">
        <v>9101.7999999999993</v>
      </c>
      <c r="N1231" s="20" t="str">
        <v>tier - 2</v>
      </c>
      <c r="O1231" s="20" t="str">
        <v>tier - 1</v>
      </c>
      <c r="P1231" s="20" t="str">
        <v>R1011</v>
      </c>
      <c r="Q1231" s="20" t="str">
        <f>VLOOKUP(A1231,'Customer Names'!$A$1:E3565,5,FALSE)</f>
        <v>Katie C</v>
      </c>
    </row>
    <row r="1232" spans="1:17" x14ac:dyDescent="0.35">
      <c r="A1232" s="20" t="s">
        <v>1139</v>
      </c>
      <c r="B1232" s="20" cm="1">
        <f t="array" ref="B1232:I1232">VLOOKUP(A1232,'Medical Examinations'!A1231:J3566,{2,3,4,5,6,7,8,9},FALSE)</f>
        <v>21.68</v>
      </c>
      <c r="C1232" s="20" t="str">
        <v>Normal Weight</v>
      </c>
      <c r="D1232" s="20">
        <v>8.1199999999999992</v>
      </c>
      <c r="E1232" s="20" t="str">
        <v>Diabetes</v>
      </c>
      <c r="F1232" s="20" t="str">
        <v>No</v>
      </c>
      <c r="G1232" s="20" t="str">
        <v>No</v>
      </c>
      <c r="H1232" s="20" t="str">
        <v>No</v>
      </c>
      <c r="I1232" s="20">
        <v>0</v>
      </c>
      <c r="J1232" s="20" t="s">
        <v>2379</v>
      </c>
      <c r="K1232" s="21" cm="1">
        <f t="array" ref="K1232:P1232">VLOOKUP(A1232,'Hospitalisation Details'!$A$1:K3574,{5,6,8,9,10,11},FALSE)</f>
        <v>24055</v>
      </c>
      <c r="L1232" s="21" t="str">
        <v>57Years</v>
      </c>
      <c r="M1232" s="22">
        <v>9095.94</v>
      </c>
      <c r="N1232" s="20" t="str">
        <v>tier - 3</v>
      </c>
      <c r="O1232" s="20" t="str">
        <v>tier - 1</v>
      </c>
      <c r="P1232" s="20" t="str">
        <v>R1011</v>
      </c>
      <c r="Q1232" s="20" t="str">
        <f>VLOOKUP(A1232,'Customer Names'!$A$1:E3566,5,FALSE)</f>
        <v>Melissa K</v>
      </c>
    </row>
    <row r="1233" spans="1:17" x14ac:dyDescent="0.35">
      <c r="A1233" s="20" t="s">
        <v>1138</v>
      </c>
      <c r="B1233" s="20" cm="1">
        <f t="array" ref="B1233:I1233">VLOOKUP(A1233,'Medical Examinations'!A1232:J3567,{2,3,4,5,6,7,8,9},FALSE)</f>
        <v>25.175000000000001</v>
      </c>
      <c r="C1233" s="20" t="str">
        <v>Overweight</v>
      </c>
      <c r="D1233" s="20">
        <v>4.74</v>
      </c>
      <c r="E1233" s="20" t="str">
        <v>Normal</v>
      </c>
      <c r="F1233" s="20" t="str">
        <v>No</v>
      </c>
      <c r="G1233" s="20" t="str">
        <v>No</v>
      </c>
      <c r="H1233" s="20" t="str">
        <v>No</v>
      </c>
      <c r="I1233" s="20">
        <v>0</v>
      </c>
      <c r="J1233" s="20" t="s">
        <v>2379</v>
      </c>
      <c r="K1233" s="21" cm="1">
        <f t="array" ref="K1233:P1233">VLOOKUP(A1233,'Hospitalisation Details'!$A$1:K3575,{5,6,8,9,10,11},FALSE)</f>
        <v>28433</v>
      </c>
      <c r="L1233" s="21" t="str">
        <v>45Years</v>
      </c>
      <c r="M1233" s="22">
        <v>9095.07</v>
      </c>
      <c r="N1233" s="20" t="str">
        <v>tier - 2</v>
      </c>
      <c r="O1233" s="20" t="str">
        <v>tier - 2</v>
      </c>
      <c r="P1233" s="20" t="str">
        <v>R1024</v>
      </c>
      <c r="Q1233" s="20" t="str">
        <f>VLOOKUP(A1233,'Customer Names'!$A$1:E3567,5,FALSE)</f>
        <v>Kara H</v>
      </c>
    </row>
    <row r="1234" spans="1:17" x14ac:dyDescent="0.35">
      <c r="A1234" s="20" t="s">
        <v>1137</v>
      </c>
      <c r="B1234" s="20" cm="1">
        <f t="array" ref="B1234:I1234">VLOOKUP(A1234,'Medical Examinations'!A1233:J3568,{2,3,4,5,6,7,8,9},FALSE)</f>
        <v>44.77</v>
      </c>
      <c r="C1234" s="20" t="str">
        <v>Obesity</v>
      </c>
      <c r="D1234" s="20">
        <v>4.0599999999999996</v>
      </c>
      <c r="E1234" s="20" t="str">
        <v>Normal</v>
      </c>
      <c r="F1234" s="20" t="str">
        <v>No</v>
      </c>
      <c r="G1234" s="20" t="str">
        <v>No</v>
      </c>
      <c r="H1234" s="20" t="str">
        <v>No</v>
      </c>
      <c r="I1234" s="20">
        <v>2</v>
      </c>
      <c r="J1234" s="20" t="s">
        <v>2379</v>
      </c>
      <c r="K1234" s="21" cm="1">
        <f t="array" ref="K1234:P1234">VLOOKUP(A1234,'Hospitalisation Details'!$A$1:K3576,{5,6,8,9,10,11},FALSE)</f>
        <v>26635</v>
      </c>
      <c r="L1234" s="21" t="str">
        <v>50Years</v>
      </c>
      <c r="M1234" s="22">
        <v>9058.73</v>
      </c>
      <c r="N1234" s="20" t="str">
        <v>tier - 3</v>
      </c>
      <c r="O1234" s="20" t="str">
        <v>tier - 2</v>
      </c>
      <c r="P1234" s="20" t="str">
        <v>R1013</v>
      </c>
      <c r="Q1234" s="20" t="str">
        <f>VLOOKUP(A1234,'Customer Names'!$A$1:E3568,5,FALSE)</f>
        <v>Juan Carlos</v>
      </c>
    </row>
    <row r="1235" spans="1:17" x14ac:dyDescent="0.35">
      <c r="A1235" s="20" t="s">
        <v>1136</v>
      </c>
      <c r="B1235" s="20" cm="1">
        <f t="array" ref="B1235:I1235">VLOOKUP(A1235,'Medical Examinations'!A1234:J3569,{2,3,4,5,6,7,8,9},FALSE)</f>
        <v>37.07</v>
      </c>
      <c r="C1235" s="20" t="str">
        <v>Obesity</v>
      </c>
      <c r="D1235" s="20">
        <v>5.69</v>
      </c>
      <c r="E1235" s="20" t="str">
        <v>Normal</v>
      </c>
      <c r="F1235" s="20" t="str">
        <v>No</v>
      </c>
      <c r="G1235" s="20" t="str">
        <v>No</v>
      </c>
      <c r="H1235" s="20" t="str">
        <v>No</v>
      </c>
      <c r="I1235" s="20">
        <v>2</v>
      </c>
      <c r="J1235" s="20" t="s">
        <v>2379</v>
      </c>
      <c r="K1235" s="21" cm="1">
        <f t="array" ref="K1235:P1235">VLOOKUP(A1235,'Hospitalisation Details'!$A$1:K3577,{5,6,8,9,10,11},FALSE)</f>
        <v>26640</v>
      </c>
      <c r="L1235" s="21" t="str">
        <v>50Years</v>
      </c>
      <c r="M1235" s="22">
        <v>9048.0300000000007</v>
      </c>
      <c r="N1235" s="20" t="str">
        <v>tier - 2</v>
      </c>
      <c r="O1235" s="20" t="str">
        <v>tier - 2</v>
      </c>
      <c r="P1235" s="20" t="str">
        <v>R1013</v>
      </c>
      <c r="Q1235" s="20" t="str">
        <f>VLOOKUP(A1235,'Customer Names'!$A$1:E3569,5,FALSE)</f>
        <v>John III</v>
      </c>
    </row>
    <row r="1236" spans="1:17" x14ac:dyDescent="0.35">
      <c r="A1236" s="20" t="s">
        <v>1135</v>
      </c>
      <c r="B1236" s="20" cm="1">
        <f t="array" ref="B1236:I1236">VLOOKUP(A1236,'Medical Examinations'!A1235:J3570,{2,3,4,5,6,7,8,9},FALSE)</f>
        <v>39.799999999999997</v>
      </c>
      <c r="C1236" s="20" t="str">
        <v>Obesity</v>
      </c>
      <c r="D1236" s="20">
        <v>5.66</v>
      </c>
      <c r="E1236" s="20" t="str">
        <v>Normal</v>
      </c>
      <c r="F1236" s="20" t="str">
        <v>No</v>
      </c>
      <c r="G1236" s="20" t="str">
        <v>No</v>
      </c>
      <c r="H1236" s="20" t="str">
        <v>Yes</v>
      </c>
      <c r="I1236" s="20">
        <v>1</v>
      </c>
      <c r="J1236" s="20" t="s">
        <v>2379</v>
      </c>
      <c r="K1236" s="21" cm="1">
        <f t="array" ref="K1236:P1236">VLOOKUP(A1236,'Hospitalisation Details'!$A$1:K3578,{5,6,8,9,10,11},FALSE)</f>
        <v>34304</v>
      </c>
      <c r="L1236" s="21" t="str">
        <v>29Years</v>
      </c>
      <c r="M1236" s="22">
        <v>9010.2000000000007</v>
      </c>
      <c r="N1236" s="20" t="str">
        <v>tier - 2</v>
      </c>
      <c r="O1236" s="20" t="str">
        <v>tier - 3</v>
      </c>
      <c r="P1236" s="20" t="str">
        <v>R1026</v>
      </c>
      <c r="Q1236" s="20" t="str">
        <f>VLOOKUP(A1236,'Customer Names'!$A$1:E3570,5,FALSE)</f>
        <v>Sarah M</v>
      </c>
    </row>
    <row r="1237" spans="1:17" x14ac:dyDescent="0.35">
      <c r="A1237" s="20" t="s">
        <v>1134</v>
      </c>
      <c r="B1237" s="20" cm="1">
        <f t="array" ref="B1237:I1237">VLOOKUP(A1237,'Medical Examinations'!A1236:J3571,{2,3,4,5,6,7,8,9},FALSE)</f>
        <v>26.36</v>
      </c>
      <c r="C1237" s="20" t="str">
        <v>Overweight</v>
      </c>
      <c r="D1237" s="20">
        <v>4.32</v>
      </c>
      <c r="E1237" s="20" t="str">
        <v>Normal</v>
      </c>
      <c r="F1237" s="20" t="str">
        <v>No</v>
      </c>
      <c r="G1237" s="20" t="str">
        <v>No</v>
      </c>
      <c r="H1237" s="20" t="str">
        <v>Yes</v>
      </c>
      <c r="I1237" s="20">
        <v>1</v>
      </c>
      <c r="J1237" s="20" t="s">
        <v>2379</v>
      </c>
      <c r="K1237" s="21" cm="1">
        <f t="array" ref="K1237:P1237">VLOOKUP(A1237,'Hospitalisation Details'!$A$1:K3579,{5,6,8,9,10,11},FALSE)</f>
        <v>29205</v>
      </c>
      <c r="L1237" s="21" t="str">
        <v>43Years</v>
      </c>
      <c r="M1237" s="22">
        <v>8998.43</v>
      </c>
      <c r="N1237" s="20" t="str">
        <v>tier - 2</v>
      </c>
      <c r="O1237" s="20" t="str">
        <v>tier - 1</v>
      </c>
      <c r="P1237" s="20" t="str">
        <v>R1025</v>
      </c>
      <c r="Q1237" s="20" t="str">
        <f>VLOOKUP(A1237,'Customer Names'!$A$1:E3571,5,FALSE)</f>
        <v>Kristin C</v>
      </c>
    </row>
    <row r="1238" spans="1:17" x14ac:dyDescent="0.35">
      <c r="A1238" s="20" t="s">
        <v>1133</v>
      </c>
      <c r="B1238" s="20" cm="1">
        <f t="array" ref="B1238:I1238">VLOOKUP(A1238,'Medical Examinations'!A1237:J3572,{2,3,4,5,6,7,8,9},FALSE)</f>
        <v>29.925000000000001</v>
      </c>
      <c r="C1238" s="20" t="str">
        <v>Obesity</v>
      </c>
      <c r="D1238" s="20">
        <v>8.2899999999999991</v>
      </c>
      <c r="E1238" s="20" t="str">
        <v>Diabetes</v>
      </c>
      <c r="F1238" s="20" t="str">
        <v>No</v>
      </c>
      <c r="G1238" s="20" t="str">
        <v>No</v>
      </c>
      <c r="H1238" s="20" t="str">
        <v>No</v>
      </c>
      <c r="I1238" s="20">
        <v>2</v>
      </c>
      <c r="J1238" s="20" t="s">
        <v>2379</v>
      </c>
      <c r="K1238" s="21" cm="1">
        <f t="array" ref="K1238:P1238">VLOOKUP(A1238,'Hospitalisation Details'!$A$1:K3580,{5,6,8,9,10,11},FALSE)</f>
        <v>26948</v>
      </c>
      <c r="L1238" s="21" t="str">
        <v>49Years</v>
      </c>
      <c r="M1238" s="22">
        <v>8988.16</v>
      </c>
      <c r="N1238" s="20" t="str">
        <v>tier - 2</v>
      </c>
      <c r="O1238" s="20" t="str">
        <v>tier - 1</v>
      </c>
      <c r="P1238" s="20" t="str">
        <v>R1012</v>
      </c>
      <c r="Q1238" s="20" t="str">
        <f>VLOOKUP(A1238,'Customer Names'!$A$1:E3572,5,FALSE)</f>
        <v xml:space="preserve">Casey M </v>
      </c>
    </row>
    <row r="1239" spans="1:17" x14ac:dyDescent="0.35">
      <c r="A1239" s="20" t="s">
        <v>1132</v>
      </c>
      <c r="B1239" s="20" cm="1">
        <f t="array" ref="B1239:I1239">VLOOKUP(A1239,'Medical Examinations'!A1238:J3573,{2,3,4,5,6,7,8,9},FALSE)</f>
        <v>37.29</v>
      </c>
      <c r="C1239" s="20" t="str">
        <v>Obesity</v>
      </c>
      <c r="D1239" s="20">
        <v>10.46</v>
      </c>
      <c r="E1239" s="20" t="str">
        <v>Diabetes</v>
      </c>
      <c r="F1239" s="20" t="str">
        <v>No</v>
      </c>
      <c r="G1239" s="20" t="str">
        <v>No</v>
      </c>
      <c r="H1239" s="20" t="str">
        <v>No</v>
      </c>
      <c r="I1239" s="20">
        <v>0</v>
      </c>
      <c r="J1239" s="20" t="s">
        <v>2379</v>
      </c>
      <c r="K1239" s="21" cm="1">
        <f t="array" ref="K1239:P1239">VLOOKUP(A1239,'Hospitalisation Details'!$A$1:K3581,{5,6,8,9,10,11},FALSE)</f>
        <v>27231</v>
      </c>
      <c r="L1239" s="21" t="str">
        <v>48Years</v>
      </c>
      <c r="M1239" s="22">
        <v>8978.19</v>
      </c>
      <c r="N1239" s="20" t="str">
        <v>tier - 2</v>
      </c>
      <c r="O1239" s="20" t="str">
        <v>tier - 2</v>
      </c>
      <c r="P1239" s="20" t="str">
        <v>R1013</v>
      </c>
      <c r="Q1239" s="20" t="str">
        <f>VLOOKUP(A1239,'Customer Names'!$A$1:E3573,5,FALSE)</f>
        <v>Samuel</v>
      </c>
    </row>
    <row r="1240" spans="1:17" x14ac:dyDescent="0.35">
      <c r="A1240" s="20" t="s">
        <v>1131</v>
      </c>
      <c r="B1240" s="20" cm="1">
        <f t="array" ref="B1240:I1240">VLOOKUP(A1240,'Medical Examinations'!A1239:J3574,{2,3,4,5,6,7,8,9},FALSE)</f>
        <v>30.2</v>
      </c>
      <c r="C1240" s="20" t="str">
        <v>Obesity</v>
      </c>
      <c r="D1240" s="20">
        <v>11.96</v>
      </c>
      <c r="E1240" s="20" t="str">
        <v>Diabetes</v>
      </c>
      <c r="F1240" s="20" t="str">
        <v>No</v>
      </c>
      <c r="G1240" s="20" t="str">
        <v>No</v>
      </c>
      <c r="H1240" s="20" t="str">
        <v>No</v>
      </c>
      <c r="I1240" s="20">
        <v>0</v>
      </c>
      <c r="J1240" s="20" t="s">
        <v>2379</v>
      </c>
      <c r="K1240" s="21" cm="1">
        <f t="array" ref="K1240:P1240">VLOOKUP(A1240,'Hospitalisation Details'!$A$1:K3582,{5,6,8,9,10,11},FALSE)</f>
        <v>27280</v>
      </c>
      <c r="L1240" s="21" t="str">
        <v>48Years</v>
      </c>
      <c r="M1240" s="22">
        <v>8968.33</v>
      </c>
      <c r="N1240" s="20" t="str">
        <v>tier - 3</v>
      </c>
      <c r="O1240" s="20" t="str">
        <v>tier - 2</v>
      </c>
      <c r="P1240" s="20" t="str">
        <v>R1011</v>
      </c>
      <c r="Q1240" s="20" t="str">
        <f>VLOOKUP(A1240,'Customer Names'!$A$1:E3574,5,FALSE)</f>
        <v>Braulio</v>
      </c>
    </row>
    <row r="1241" spans="1:17" x14ac:dyDescent="0.35">
      <c r="A1241" s="20" t="s">
        <v>1130</v>
      </c>
      <c r="B1241" s="20" cm="1">
        <f t="array" ref="B1241:I1241">VLOOKUP(A1241,'Medical Examinations'!A1240:J3575,{2,3,4,5,6,7,8,9},FALSE)</f>
        <v>24.225000000000001</v>
      </c>
      <c r="C1241" s="20" t="str">
        <v>Normal Weight</v>
      </c>
      <c r="D1241" s="20">
        <v>4.25</v>
      </c>
      <c r="E1241" s="20" t="str">
        <v>Normal</v>
      </c>
      <c r="F1241" s="20" t="str">
        <v>Yes</v>
      </c>
      <c r="G1241" s="20" t="str">
        <v>No</v>
      </c>
      <c r="H1241" s="20" t="str">
        <v>Yes</v>
      </c>
      <c r="I1241" s="20">
        <v>1</v>
      </c>
      <c r="J1241" s="20" t="s">
        <v>2379</v>
      </c>
      <c r="K1241" s="21" cm="1">
        <f t="array" ref="K1241:P1241">VLOOKUP(A1241,'Hospitalisation Details'!$A$1:K3583,{5,6,8,9,10,11},FALSE)</f>
        <v>30512</v>
      </c>
      <c r="L1241" s="21" t="str">
        <v>39Years</v>
      </c>
      <c r="M1241" s="22">
        <v>8965.7999999999993</v>
      </c>
      <c r="N1241" s="20" t="str">
        <v>tier - 2</v>
      </c>
      <c r="O1241" s="20" t="str">
        <v>tier - 3</v>
      </c>
      <c r="P1241" s="20" t="str">
        <v>R1012</v>
      </c>
      <c r="Q1241" s="20" t="str">
        <f>VLOOKUP(A1241,'Customer Names'!$A$1:E3575,5,FALSE)</f>
        <v>Anne-Marie</v>
      </c>
    </row>
    <row r="1242" spans="1:17" x14ac:dyDescent="0.35">
      <c r="A1242" s="20" t="s">
        <v>1129</v>
      </c>
      <c r="B1242" s="20" cm="1">
        <f t="array" ref="B1242:I1242">VLOOKUP(A1242,'Medical Examinations'!A1241:J3576,{2,3,4,5,6,7,8,9},FALSE)</f>
        <v>31.445</v>
      </c>
      <c r="C1242" s="20" t="str">
        <v>Obesity</v>
      </c>
      <c r="D1242" s="20">
        <v>8.33</v>
      </c>
      <c r="E1242" s="20" t="str">
        <v>Diabetes</v>
      </c>
      <c r="F1242" s="20" t="str">
        <v>No</v>
      </c>
      <c r="G1242" s="20" t="str">
        <v>No</v>
      </c>
      <c r="H1242" s="20" t="str">
        <v>No</v>
      </c>
      <c r="I1242" s="20">
        <v>0</v>
      </c>
      <c r="J1242" s="20" t="s">
        <v>2379</v>
      </c>
      <c r="K1242" s="21" cm="1">
        <f t="array" ref="K1242:P1242">VLOOKUP(A1242,'Hospitalisation Details'!$A$1:K3584,{5,6,8,9,10,11},FALSE)</f>
        <v>27258</v>
      </c>
      <c r="L1242" s="21" t="str">
        <v>48Years</v>
      </c>
      <c r="M1242" s="22">
        <v>8964.06</v>
      </c>
      <c r="N1242" s="20" t="str">
        <v>tier - 3</v>
      </c>
      <c r="O1242" s="20" t="str">
        <v>tier - 2</v>
      </c>
      <c r="P1242" s="20" t="str">
        <v>R1016</v>
      </c>
      <c r="Q1242" s="20" t="str">
        <f>VLOOKUP(A1242,'Customer Names'!$A$1:E3576,5,FALSE)</f>
        <v xml:space="preserve">Samuel K </v>
      </c>
    </row>
    <row r="1243" spans="1:17" x14ac:dyDescent="0.35">
      <c r="A1243" s="20" t="s">
        <v>1128</v>
      </c>
      <c r="B1243" s="20" cm="1">
        <f t="array" ref="B1243:I1243">VLOOKUP(A1243,'Medical Examinations'!A1242:J3577,{2,3,4,5,6,7,8,9},FALSE)</f>
        <v>38.880000000000003</v>
      </c>
      <c r="C1243" s="20" t="str">
        <v>Obesity</v>
      </c>
      <c r="D1243" s="20">
        <v>4.29</v>
      </c>
      <c r="E1243" s="20" t="str">
        <v>Normal</v>
      </c>
      <c r="F1243" s="20" t="str">
        <v>No</v>
      </c>
      <c r="G1243" s="20" t="str">
        <v>No</v>
      </c>
      <c r="H1243" s="20" t="str">
        <v>No</v>
      </c>
      <c r="I1243" s="20">
        <v>1</v>
      </c>
      <c r="J1243" s="20" t="s">
        <v>2379</v>
      </c>
      <c r="K1243" s="21" cm="1">
        <f t="array" ref="K1243:P1243">VLOOKUP(A1243,'Hospitalisation Details'!$A$1:K3585,{5,6,8,9,10,11},FALSE)</f>
        <v>33874</v>
      </c>
      <c r="L1243" s="21" t="str">
        <v>30Years</v>
      </c>
      <c r="M1243" s="22">
        <v>8954.99</v>
      </c>
      <c r="N1243" s="20" t="str">
        <v>tier - 2</v>
      </c>
      <c r="O1243" s="20" t="str">
        <v>tier - 3</v>
      </c>
      <c r="P1243" s="20" t="str">
        <v>R1026</v>
      </c>
      <c r="Q1243" s="20" t="str">
        <f>VLOOKUP(A1243,'Customer Names'!$A$1:E3577,5,FALSE)</f>
        <v>Yuki</v>
      </c>
    </row>
    <row r="1244" spans="1:17" x14ac:dyDescent="0.35">
      <c r="A1244" s="20" t="s">
        <v>1127</v>
      </c>
      <c r="B1244" s="20" cm="1">
        <f t="array" ref="B1244:I1244">VLOOKUP(A1244,'Medical Examinations'!A1243:J3578,{2,3,4,5,6,7,8,9},FALSE)</f>
        <v>43.89</v>
      </c>
      <c r="C1244" s="20" t="str">
        <v>Obesity</v>
      </c>
      <c r="D1244" s="20">
        <v>6.32</v>
      </c>
      <c r="E1244" s="20" t="str">
        <v>Prediabetes</v>
      </c>
      <c r="F1244" s="20" t="str">
        <v>Yes</v>
      </c>
      <c r="G1244" s="20" t="str">
        <v>No</v>
      </c>
      <c r="H1244" s="20" t="str">
        <v>No</v>
      </c>
      <c r="I1244" s="20">
        <v>0</v>
      </c>
      <c r="J1244" s="20" t="s">
        <v>2379</v>
      </c>
      <c r="K1244" s="21" cm="1">
        <f t="array" ref="K1244:P1244">VLOOKUP(A1244,'Hospitalisation Details'!$A$1:K3586,{5,6,8,9,10,11},FALSE)</f>
        <v>28119</v>
      </c>
      <c r="L1244" s="21" t="str">
        <v>46Years</v>
      </c>
      <c r="M1244" s="22">
        <v>8944.1200000000008</v>
      </c>
      <c r="N1244" s="20" t="str">
        <v>tier - 3</v>
      </c>
      <c r="O1244" s="20" t="str">
        <v>tier - 2</v>
      </c>
      <c r="P1244" s="20" t="str">
        <v>R1013</v>
      </c>
      <c r="Q1244" s="20" t="str">
        <f>VLOOKUP(A1244,'Customer Names'!$A$1:E3578,5,FALSE)</f>
        <v>Rafer</v>
      </c>
    </row>
    <row r="1245" spans="1:17" x14ac:dyDescent="0.35">
      <c r="A1245" s="20" t="s">
        <v>1126</v>
      </c>
      <c r="B1245" s="20" cm="1">
        <f t="array" ref="B1245:I1245">VLOOKUP(A1245,'Medical Examinations'!A1244:J3579,{2,3,4,5,6,7,8,9},FALSE)</f>
        <v>25.6</v>
      </c>
      <c r="C1245" s="20" t="str">
        <v>Overweight</v>
      </c>
      <c r="D1245" s="20">
        <v>5.65</v>
      </c>
      <c r="E1245" s="20" t="str">
        <v>Normal</v>
      </c>
      <c r="F1245" s="20" t="str">
        <v>No</v>
      </c>
      <c r="G1245" s="20" t="str">
        <v>No</v>
      </c>
      <c r="H1245" s="20" t="str">
        <v>No</v>
      </c>
      <c r="I1245" s="20">
        <v>2</v>
      </c>
      <c r="J1245" s="20" t="s">
        <v>2379</v>
      </c>
      <c r="K1245" s="21" cm="1">
        <f t="array" ref="K1245:P1245">VLOOKUP(A1245,'Hospitalisation Details'!$A$1:K3587,{5,6,8,9,10,11},FALSE)</f>
        <v>26456</v>
      </c>
      <c r="L1245" s="21" t="str">
        <v>51Years</v>
      </c>
      <c r="M1245" s="22">
        <v>8932.08</v>
      </c>
      <c r="N1245" s="20" t="str">
        <v>tier - 2</v>
      </c>
      <c r="O1245" s="20" t="str">
        <v>tier - 1</v>
      </c>
      <c r="P1245" s="20" t="str">
        <v>R1011</v>
      </c>
      <c r="Q1245" s="20" t="str">
        <f>VLOOKUP(A1245,'Customer Names'!$A$1:E3579,5,FALSE)</f>
        <v>Claire</v>
      </c>
    </row>
    <row r="1246" spans="1:17" x14ac:dyDescent="0.35">
      <c r="A1246" s="20" t="s">
        <v>1125</v>
      </c>
      <c r="B1246" s="20" cm="1">
        <f t="array" ref="B1246:I1246">VLOOKUP(A1246,'Medical Examinations'!A1245:J3580,{2,3,4,5,6,7,8,9},FALSE)</f>
        <v>29.545000000000002</v>
      </c>
      <c r="C1246" s="20" t="str">
        <v>Overweight</v>
      </c>
      <c r="D1246" s="20">
        <v>8.41</v>
      </c>
      <c r="E1246" s="20" t="str">
        <v>Diabetes</v>
      </c>
      <c r="F1246" s="20" t="str">
        <v>Yes</v>
      </c>
      <c r="G1246" s="20" t="str">
        <v>No</v>
      </c>
      <c r="H1246" s="20" t="str">
        <v>No</v>
      </c>
      <c r="I1246" s="20">
        <v>1</v>
      </c>
      <c r="J1246" s="20" t="s">
        <v>2379</v>
      </c>
      <c r="K1246" s="21" cm="1">
        <f t="array" ref="K1246:P1246">VLOOKUP(A1246,'Hospitalisation Details'!$A$1:K3588,{5,6,8,9,10,11},FALSE)</f>
        <v>27582</v>
      </c>
      <c r="L1246" s="21" t="str">
        <v>47Years</v>
      </c>
      <c r="M1246" s="22">
        <v>8930.93</v>
      </c>
      <c r="N1246" s="20" t="str">
        <v>tier - 2</v>
      </c>
      <c r="O1246" s="20" t="str">
        <v>tier - 2</v>
      </c>
      <c r="P1246" s="20" t="str">
        <v>R1012</v>
      </c>
      <c r="Q1246" s="20" t="str">
        <f>VLOOKUP(A1246,'Customer Names'!$A$1:E3580,5,FALSE)</f>
        <v xml:space="preserve">Erynn J </v>
      </c>
    </row>
    <row r="1247" spans="1:17" x14ac:dyDescent="0.35">
      <c r="A1247" s="20" t="s">
        <v>1124</v>
      </c>
      <c r="B1247" s="20" cm="1">
        <f t="array" ref="B1247:I1247">VLOOKUP(A1247,'Medical Examinations'!A1246:J3581,{2,3,4,5,6,7,8,9},FALSE)</f>
        <v>23.25</v>
      </c>
      <c r="C1247" s="20" t="str">
        <v>Normal Weight</v>
      </c>
      <c r="D1247" s="20">
        <v>11.96</v>
      </c>
      <c r="E1247" s="20" t="str">
        <v>Diabetes</v>
      </c>
      <c r="F1247" s="20" t="str">
        <v>Yes</v>
      </c>
      <c r="G1247" s="20" t="str">
        <v>No</v>
      </c>
      <c r="H1247" s="20" t="str">
        <v>No</v>
      </c>
      <c r="I1247" s="20">
        <v>0</v>
      </c>
      <c r="J1247" s="20" t="s">
        <v>2379</v>
      </c>
      <c r="K1247" s="21" cm="1">
        <f t="array" ref="K1247:P1247">VLOOKUP(A1247,'Hospitalisation Details'!$A$1:K3589,{5,6,8,9,10,11},FALSE)</f>
        <v>24721</v>
      </c>
      <c r="L1247" s="21" t="str">
        <v>55Years</v>
      </c>
      <c r="M1247" s="22">
        <v>8908.4699999999993</v>
      </c>
      <c r="N1247" s="20" t="str">
        <v>tier - 3</v>
      </c>
      <c r="O1247" s="20" t="str">
        <v>tier - 2</v>
      </c>
      <c r="P1247" s="20" t="str">
        <v>R1013</v>
      </c>
      <c r="Q1247" s="20" t="str">
        <f>VLOOKUP(A1247,'Customer Names'!$A$1:E3581,5,FALSE)</f>
        <v>Mahesh</v>
      </c>
    </row>
    <row r="1248" spans="1:17" x14ac:dyDescent="0.35">
      <c r="A1248" s="20" t="s">
        <v>1123</v>
      </c>
      <c r="B1248" s="20" cm="1">
        <f t="array" ref="B1248:I1248">VLOOKUP(A1248,'Medical Examinations'!A1247:J3582,{2,3,4,5,6,7,8,9},FALSE)</f>
        <v>43.95</v>
      </c>
      <c r="C1248" s="20" t="str">
        <v>Obesity</v>
      </c>
      <c r="D1248" s="20">
        <v>5.17</v>
      </c>
      <c r="E1248" s="20" t="str">
        <v>Normal</v>
      </c>
      <c r="F1248" s="20" t="str">
        <v>Yes</v>
      </c>
      <c r="G1248" s="20" t="str">
        <v>No</v>
      </c>
      <c r="H1248" s="20" t="str">
        <v>Yes</v>
      </c>
      <c r="I1248" s="20">
        <v>1</v>
      </c>
      <c r="J1248" s="20" t="s">
        <v>2379</v>
      </c>
      <c r="K1248" s="21" cm="1">
        <f t="array" ref="K1248:P1248">VLOOKUP(A1248,'Hospitalisation Details'!$A$1:K3590,{5,6,8,9,10,11},FALSE)</f>
        <v>35762</v>
      </c>
      <c r="L1248" s="21" t="str">
        <v>25Years</v>
      </c>
      <c r="M1248" s="22">
        <v>8906.14</v>
      </c>
      <c r="N1248" s="20" t="str">
        <v>tier - 2</v>
      </c>
      <c r="O1248" s="20" t="str">
        <v>tier - 2</v>
      </c>
      <c r="P1248" s="20" t="str">
        <v>R1012</v>
      </c>
      <c r="Q1248" s="20" t="str">
        <f>VLOOKUP(A1248,'Customer Names'!$A$1:E3582,5,FALSE)</f>
        <v>Stanley</v>
      </c>
    </row>
    <row r="1249" spans="1:17" x14ac:dyDescent="0.35">
      <c r="A1249" s="20" t="s">
        <v>1122</v>
      </c>
      <c r="B1249" s="20" cm="1">
        <f t="array" ref="B1249:I1249">VLOOKUP(A1249,'Medical Examinations'!A1248:J3583,{2,3,4,5,6,7,8,9},FALSE)</f>
        <v>21.85</v>
      </c>
      <c r="C1249" s="20" t="str">
        <v>Normal Weight</v>
      </c>
      <c r="D1249" s="20">
        <v>8.76</v>
      </c>
      <c r="E1249" s="20" t="str">
        <v>Diabetes</v>
      </c>
      <c r="F1249" s="20" t="str">
        <v>No</v>
      </c>
      <c r="G1249" s="20" t="str">
        <v>No</v>
      </c>
      <c r="H1249" s="20" t="str">
        <v>No</v>
      </c>
      <c r="I1249" s="20">
        <v>0</v>
      </c>
      <c r="J1249" s="20" t="s">
        <v>2379</v>
      </c>
      <c r="K1249" s="21" cm="1">
        <f t="array" ref="K1249:P1249">VLOOKUP(A1249,'Hospitalisation Details'!$A$1:K3591,{5,6,8,9,10,11},FALSE)</f>
        <v>28840</v>
      </c>
      <c r="L1249" s="21" t="str">
        <v>44Years</v>
      </c>
      <c r="M1249" s="22">
        <v>8891.14</v>
      </c>
      <c r="N1249" s="20" t="str">
        <v>tier - 2</v>
      </c>
      <c r="O1249" s="20" t="str">
        <v>tier - 3</v>
      </c>
      <c r="P1249" s="20" t="str">
        <v>R1017</v>
      </c>
      <c r="Q1249" s="20" t="str">
        <f>VLOOKUP(A1249,'Customer Names'!$A$1:E3583,5,FALSE)</f>
        <v>Gregory</v>
      </c>
    </row>
    <row r="1250" spans="1:17" x14ac:dyDescent="0.35">
      <c r="A1250" s="20" t="s">
        <v>1121</v>
      </c>
      <c r="B1250" s="20" cm="1">
        <f t="array" ref="B1250:I1250">VLOOKUP(A1250,'Medical Examinations'!A1249:J3584,{2,3,4,5,6,7,8,9},FALSE)</f>
        <v>25.73</v>
      </c>
      <c r="C1250" s="20" t="str">
        <v>Overweight</v>
      </c>
      <c r="D1250" s="20">
        <v>7.99</v>
      </c>
      <c r="E1250" s="20" t="str">
        <v>Diabetes</v>
      </c>
      <c r="F1250" s="20" t="str">
        <v>No</v>
      </c>
      <c r="G1250" s="20" t="str">
        <v>No</v>
      </c>
      <c r="H1250" s="20" t="str">
        <v>No</v>
      </c>
      <c r="I1250" s="20">
        <v>2</v>
      </c>
      <c r="J1250" s="20" t="s">
        <v>2379</v>
      </c>
      <c r="K1250" s="21" cm="1">
        <f t="array" ref="K1250:P1250">VLOOKUP(A1250,'Hospitalisation Details'!$A$1:K3592,{5,6,8,9,10,11},FALSE)</f>
        <v>26916</v>
      </c>
      <c r="L1250" s="21" t="str">
        <v>49Years</v>
      </c>
      <c r="M1250" s="22">
        <v>8890.59</v>
      </c>
      <c r="N1250" s="20" t="str">
        <v>tier - 2</v>
      </c>
      <c r="O1250" s="20" t="str">
        <v>tier - 3</v>
      </c>
      <c r="P1250" s="20" t="str">
        <v>R1012</v>
      </c>
      <c r="Q1250" s="20" t="str">
        <f>VLOOKUP(A1250,'Customer Names'!$A$1:E3584,5,FALSE)</f>
        <v>Eric</v>
      </c>
    </row>
    <row r="1251" spans="1:17" x14ac:dyDescent="0.35">
      <c r="A1251" s="20" t="s">
        <v>1120</v>
      </c>
      <c r="B1251" s="20" cm="1">
        <f t="array" ref="B1251:I1251">VLOOKUP(A1251,'Medical Examinations'!A1250:J3585,{2,3,4,5,6,7,8,9},FALSE)</f>
        <v>32.229999999999997</v>
      </c>
      <c r="C1251" s="20" t="str">
        <v>Obesity</v>
      </c>
      <c r="D1251" s="20">
        <v>8.59</v>
      </c>
      <c r="E1251" s="20" t="str">
        <v>Diabetes</v>
      </c>
      <c r="F1251" s="20" t="str">
        <v>No</v>
      </c>
      <c r="G1251" s="20" t="str">
        <v>No</v>
      </c>
      <c r="H1251" s="20" t="str">
        <v>No</v>
      </c>
      <c r="I1251" s="20">
        <v>0</v>
      </c>
      <c r="J1251" s="20" t="s">
        <v>2379</v>
      </c>
      <c r="K1251" s="21" cm="1">
        <f t="array" ref="K1251:P1251">VLOOKUP(A1251,'Hospitalisation Details'!$A$1:K3593,{5,6,8,9,10,11},FALSE)</f>
        <v>27198</v>
      </c>
      <c r="L1251" s="21" t="str">
        <v>48Years</v>
      </c>
      <c r="M1251" s="22">
        <v>8871.15</v>
      </c>
      <c r="N1251" s="20" t="str">
        <v>tier - 2</v>
      </c>
      <c r="O1251" s="20" t="str">
        <v>tier - 3</v>
      </c>
      <c r="P1251" s="20" t="str">
        <v>R1013</v>
      </c>
      <c r="Q1251" s="20" t="str">
        <f>VLOOKUP(A1251,'Customer Names'!$A$1:E3585,5,FALSE)</f>
        <v>Rachel M</v>
      </c>
    </row>
    <row r="1252" spans="1:17" x14ac:dyDescent="0.35">
      <c r="A1252" s="20" t="s">
        <v>1119</v>
      </c>
      <c r="B1252" s="20" cm="1">
        <f t="array" ref="B1252:I1252">VLOOKUP(A1252,'Medical Examinations'!A1251:J3586,{2,3,4,5,6,7,8,9},FALSE)</f>
        <v>32.204999999999998</v>
      </c>
      <c r="C1252" s="20" t="str">
        <v>Obesity</v>
      </c>
      <c r="D1252" s="20">
        <v>6.14</v>
      </c>
      <c r="E1252" s="20" t="str">
        <v>Prediabetes</v>
      </c>
      <c r="F1252" s="20" t="str">
        <v>No</v>
      </c>
      <c r="G1252" s="20" t="str">
        <v>No</v>
      </c>
      <c r="H1252" s="20" t="str">
        <v>No</v>
      </c>
      <c r="I1252" s="20">
        <v>2</v>
      </c>
      <c r="J1252" s="20" t="s">
        <v>2379</v>
      </c>
      <c r="K1252" s="21" cm="1">
        <f t="array" ref="K1252:P1252">VLOOKUP(A1252,'Hospitalisation Details'!$A$1:K3594,{5,6,8,9,10,11},FALSE)</f>
        <v>26625</v>
      </c>
      <c r="L1252" s="21" t="str">
        <v>50Years</v>
      </c>
      <c r="M1252" s="22">
        <v>8835.26</v>
      </c>
      <c r="N1252" s="20" t="str">
        <v>tier - 3</v>
      </c>
      <c r="O1252" s="20" t="str">
        <v>tier - 2</v>
      </c>
      <c r="P1252" s="20" t="str">
        <v>R1012</v>
      </c>
      <c r="Q1252" s="20" t="str">
        <f>VLOOKUP(A1252,'Customer Names'!$A$1:E3586,5,FALSE)</f>
        <v>Fritz</v>
      </c>
    </row>
    <row r="1253" spans="1:17" x14ac:dyDescent="0.35">
      <c r="A1253" s="20" t="s">
        <v>1118</v>
      </c>
      <c r="B1253" s="20" cm="1">
        <f t="array" ref="B1253:I1253">VLOOKUP(A1253,'Medical Examinations'!A1252:J3587,{2,3,4,5,6,7,8,9},FALSE)</f>
        <v>26.41</v>
      </c>
      <c r="C1253" s="20" t="str">
        <v>Overweight</v>
      </c>
      <c r="D1253" s="20">
        <v>4.08</v>
      </c>
      <c r="E1253" s="20" t="str">
        <v>Normal</v>
      </c>
      <c r="F1253" s="20" t="str">
        <v>No</v>
      </c>
      <c r="G1253" s="20" t="str">
        <v>No</v>
      </c>
      <c r="H1253" s="20" t="str">
        <v>No</v>
      </c>
      <c r="I1253" s="20">
        <v>2</v>
      </c>
      <c r="J1253" s="20" t="s">
        <v>2379</v>
      </c>
      <c r="K1253" s="21" cm="1">
        <f t="array" ref="K1253:P1253">VLOOKUP(A1253,'Hospitalisation Details'!$A$1:K3595,{5,6,8,9,10,11},FALSE)</f>
        <v>26617</v>
      </c>
      <c r="L1253" s="21" t="str">
        <v>50Years</v>
      </c>
      <c r="M1253" s="22">
        <v>8827.2099999999991</v>
      </c>
      <c r="N1253" s="20" t="str">
        <v>tier - 3</v>
      </c>
      <c r="O1253" s="20" t="str">
        <v>tier - 1</v>
      </c>
      <c r="P1253" s="20" t="str">
        <v>R1012</v>
      </c>
      <c r="Q1253" s="20" t="str">
        <f>VLOOKUP(A1253,'Customer Names'!$A$1:E3587,5,FALSE)</f>
        <v>Brad</v>
      </c>
    </row>
    <row r="1254" spans="1:17" x14ac:dyDescent="0.35">
      <c r="A1254" s="20" t="s">
        <v>1117</v>
      </c>
      <c r="B1254" s="20" cm="1">
        <f t="array" ref="B1254:I1254">VLOOKUP(A1254,'Medical Examinations'!A1253:J3588,{2,3,4,5,6,7,8,9},FALSE)</f>
        <v>30.2</v>
      </c>
      <c r="C1254" s="20" t="str">
        <v>Obesity</v>
      </c>
      <c r="D1254" s="20">
        <v>6.25</v>
      </c>
      <c r="E1254" s="20" t="str">
        <v>Prediabetes</v>
      </c>
      <c r="F1254" s="20" t="str">
        <v>Yes</v>
      </c>
      <c r="G1254" s="20" t="str">
        <v>No</v>
      </c>
      <c r="H1254" s="20" t="str">
        <v>No</v>
      </c>
      <c r="I1254" s="20">
        <v>0</v>
      </c>
      <c r="J1254" s="20" t="s">
        <v>2379</v>
      </c>
      <c r="K1254" s="21" cm="1">
        <f t="array" ref="K1254:P1254">VLOOKUP(A1254,'Hospitalisation Details'!$A$1:K3596,{5,6,8,9,10,11},FALSE)</f>
        <v>27955</v>
      </c>
      <c r="L1254" s="21" t="str">
        <v>46Years</v>
      </c>
      <c r="M1254" s="22">
        <v>8825.09</v>
      </c>
      <c r="N1254" s="20" t="str">
        <v>tier - 2</v>
      </c>
      <c r="O1254" s="20" t="str">
        <v>tier - 3</v>
      </c>
      <c r="P1254" s="20" t="str">
        <v>R1011</v>
      </c>
      <c r="Q1254" s="20" t="str">
        <f>VLOOKUP(A1254,'Customer Names'!$A$1:E3588,5,FALSE)</f>
        <v>Claire M</v>
      </c>
    </row>
    <row r="1255" spans="1:17" x14ac:dyDescent="0.35">
      <c r="A1255" s="20" t="s">
        <v>1116</v>
      </c>
      <c r="B1255" s="20" cm="1">
        <f t="array" ref="B1255:I1255">VLOOKUP(A1255,'Medical Examinations'!A1254:J3589,{2,3,4,5,6,7,8,9},FALSE)</f>
        <v>31.26</v>
      </c>
      <c r="C1255" s="20" t="str">
        <v>Obesity</v>
      </c>
      <c r="D1255" s="20">
        <v>5.94</v>
      </c>
      <c r="E1255" s="20" t="str">
        <v>Prediabetes</v>
      </c>
      <c r="F1255" s="20" t="str">
        <v>Yes</v>
      </c>
      <c r="G1255" s="20" t="str">
        <v>No</v>
      </c>
      <c r="H1255" s="20" t="str">
        <v>No</v>
      </c>
      <c r="I1255" s="20">
        <v>1</v>
      </c>
      <c r="J1255" s="20" t="s">
        <v>2379</v>
      </c>
      <c r="K1255" s="21" cm="1">
        <f t="array" ref="K1255:P1255">VLOOKUP(A1255,'Hospitalisation Details'!$A$1:K3597,{5,6,8,9,10,11},FALSE)</f>
        <v>32377</v>
      </c>
      <c r="L1255" s="21" t="str">
        <v>34Years</v>
      </c>
      <c r="M1255" s="22">
        <v>8824.27</v>
      </c>
      <c r="N1255" s="20" t="str">
        <v>tier - 2</v>
      </c>
      <c r="O1255" s="20" t="str">
        <v>tier - 1</v>
      </c>
      <c r="P1255" s="20" t="str">
        <v>R1025</v>
      </c>
      <c r="Q1255" s="20" t="str">
        <f>VLOOKUP(A1255,'Customer Names'!$A$1:E3589,5,FALSE)</f>
        <v>Jennifer</v>
      </c>
    </row>
    <row r="1256" spans="1:17" x14ac:dyDescent="0.35">
      <c r="A1256" s="20" t="s">
        <v>1115</v>
      </c>
      <c r="B1256" s="20" cm="1">
        <f t="array" ref="B1256:I1256">VLOOKUP(A1256,'Medical Examinations'!A1255:J3590,{2,3,4,5,6,7,8,9},FALSE)</f>
        <v>33.725000000000001</v>
      </c>
      <c r="C1256" s="20" t="str">
        <v>Obesity</v>
      </c>
      <c r="D1256" s="20">
        <v>6.45</v>
      </c>
      <c r="E1256" s="20" t="str">
        <v>Diabetes</v>
      </c>
      <c r="F1256" s="20" t="str">
        <v>Yes</v>
      </c>
      <c r="G1256" s="20" t="str">
        <v>No</v>
      </c>
      <c r="H1256" s="20" t="str">
        <v>No</v>
      </c>
      <c r="I1256" s="20">
        <v>0</v>
      </c>
      <c r="J1256" s="20" t="s">
        <v>2379</v>
      </c>
      <c r="K1256" s="21" cm="1">
        <f t="array" ref="K1256:P1256">VLOOKUP(A1256,'Hospitalisation Details'!$A$1:K3598,{5,6,8,9,10,11},FALSE)</f>
        <v>28052</v>
      </c>
      <c r="L1256" s="21" t="str">
        <v>46Years</v>
      </c>
      <c r="M1256" s="22">
        <v>8823.99</v>
      </c>
      <c r="N1256" s="20" t="str">
        <v>tier - 2</v>
      </c>
      <c r="O1256" s="20" t="str">
        <v>tier - 3</v>
      </c>
      <c r="P1256" s="20" t="str">
        <v>R1024</v>
      </c>
      <c r="Q1256" s="20" t="str">
        <f>VLOOKUP(A1256,'Customer Names'!$A$1:E3590,5,FALSE)</f>
        <v xml:space="preserve">Maria S </v>
      </c>
    </row>
    <row r="1257" spans="1:17" x14ac:dyDescent="0.35">
      <c r="A1257" s="20" t="s">
        <v>1114</v>
      </c>
      <c r="B1257" s="20" cm="1">
        <f t="array" ref="B1257:I1257">VLOOKUP(A1257,'Medical Examinations'!A1256:J3591,{2,3,4,5,6,7,8,9},FALSE)</f>
        <v>28.9</v>
      </c>
      <c r="C1257" s="20" t="str">
        <v>Overweight</v>
      </c>
      <c r="D1257" s="20">
        <v>5.74</v>
      </c>
      <c r="E1257" s="20" t="str">
        <v>Prediabetes</v>
      </c>
      <c r="F1257" s="20" t="str">
        <v>Yes</v>
      </c>
      <c r="G1257" s="20" t="str">
        <v>No</v>
      </c>
      <c r="H1257" s="20" t="str">
        <v>No</v>
      </c>
      <c r="I1257" s="20">
        <v>0</v>
      </c>
      <c r="J1257" s="20" t="s">
        <v>2379</v>
      </c>
      <c r="K1257" s="21" cm="1">
        <f t="array" ref="K1257:P1257">VLOOKUP(A1257,'Hospitalisation Details'!$A$1:K3599,{5,6,8,9,10,11},FALSE)</f>
        <v>27925</v>
      </c>
      <c r="L1257" s="21" t="str">
        <v>46Years</v>
      </c>
      <c r="M1257" s="22">
        <v>8823.2800000000007</v>
      </c>
      <c r="N1257" s="20" t="str">
        <v>tier - 2</v>
      </c>
      <c r="O1257" s="20" t="str">
        <v>tier - 1</v>
      </c>
      <c r="P1257" s="20" t="str">
        <v>R1011</v>
      </c>
      <c r="Q1257" s="20" t="str">
        <f>VLOOKUP(A1257,'Customer Names'!$A$1:E3591,5,FALSE)</f>
        <v>Katherine E</v>
      </c>
    </row>
    <row r="1258" spans="1:17" x14ac:dyDescent="0.35">
      <c r="A1258" s="20" t="s">
        <v>1113</v>
      </c>
      <c r="B1258" s="20" cm="1">
        <f t="array" ref="B1258:I1258">VLOOKUP(A1258,'Medical Examinations'!A1257:J3592,{2,3,4,5,6,7,8,9},FALSE)</f>
        <v>45.69</v>
      </c>
      <c r="C1258" s="20" t="str">
        <v>Obesity</v>
      </c>
      <c r="D1258" s="20">
        <v>4.43</v>
      </c>
      <c r="E1258" s="20" t="str">
        <v>Normal</v>
      </c>
      <c r="F1258" s="20" t="str">
        <v>Yes</v>
      </c>
      <c r="G1258" s="20" t="str">
        <v>No</v>
      </c>
      <c r="H1258" s="20" t="str">
        <v>No</v>
      </c>
      <c r="I1258" s="20">
        <v>0</v>
      </c>
      <c r="J1258" s="20" t="s">
        <v>2379</v>
      </c>
      <c r="K1258" s="21" cm="1">
        <f t="array" ref="K1258:P1258">VLOOKUP(A1258,'Hospitalisation Details'!$A$1:K3600,{5,6,8,9,10,11},FALSE)</f>
        <v>37202</v>
      </c>
      <c r="L1258" s="21" t="str">
        <v>21Years</v>
      </c>
      <c r="M1258" s="22">
        <v>8821.8799999999992</v>
      </c>
      <c r="N1258" s="20" t="str">
        <v>tier - 2</v>
      </c>
      <c r="O1258" s="20" t="str">
        <v>tier - 3</v>
      </c>
      <c r="P1258" s="20" t="str">
        <v>R1023</v>
      </c>
      <c r="Q1258" s="20" t="str">
        <f>VLOOKUP(A1258,'Customer Names'!$A$1:E3592,5,FALSE)</f>
        <v>Michael</v>
      </c>
    </row>
    <row r="1259" spans="1:17" x14ac:dyDescent="0.35">
      <c r="A1259" s="20" t="s">
        <v>1112</v>
      </c>
      <c r="B1259" s="20" cm="1">
        <f t="array" ref="B1259:I1259">VLOOKUP(A1259,'Medical Examinations'!A1258:J3593,{2,3,4,5,6,7,8,9},FALSE)</f>
        <v>21.03</v>
      </c>
      <c r="C1259" s="20" t="str">
        <v>Normal Weight</v>
      </c>
      <c r="D1259" s="20">
        <v>6.5</v>
      </c>
      <c r="E1259" s="20" t="str">
        <v>Diabetes</v>
      </c>
      <c r="F1259" s="20" t="str">
        <v>No</v>
      </c>
      <c r="G1259" s="20" t="str">
        <v>No</v>
      </c>
      <c r="H1259" s="20" t="str">
        <v>No</v>
      </c>
      <c r="I1259" s="20">
        <v>0</v>
      </c>
      <c r="J1259" s="20" t="s">
        <v>2379</v>
      </c>
      <c r="K1259" s="21" cm="1">
        <f t="array" ref="K1259:P1259">VLOOKUP(A1259,'Hospitalisation Details'!$A$1:K3601,{5,6,8,9,10,11},FALSE)</f>
        <v>23983</v>
      </c>
      <c r="L1259" s="21" t="str">
        <v>57Years</v>
      </c>
      <c r="M1259" s="22">
        <v>8800.49</v>
      </c>
      <c r="N1259" s="20" t="str">
        <v>tier - 3</v>
      </c>
      <c r="O1259" s="20" t="str">
        <v>tier - 2</v>
      </c>
      <c r="P1259" s="20" t="str">
        <v>R1013</v>
      </c>
      <c r="Q1259" s="20" t="str">
        <f>VLOOKUP(A1259,'Customer Names'!$A$1:E3593,5,FALSE)</f>
        <v>Roxanne</v>
      </c>
    </row>
    <row r="1260" spans="1:17" x14ac:dyDescent="0.35">
      <c r="A1260" s="20" t="s">
        <v>1111</v>
      </c>
      <c r="B1260" s="20" cm="1">
        <f t="array" ref="B1260:I1260">VLOOKUP(A1260,'Medical Examinations'!A1259:J3594,{2,3,4,5,6,7,8,9},FALSE)</f>
        <v>37</v>
      </c>
      <c r="C1260" s="20" t="str">
        <v>Obesity</v>
      </c>
      <c r="D1260" s="20">
        <v>8.75</v>
      </c>
      <c r="E1260" s="20" t="str">
        <v>Diabetes</v>
      </c>
      <c r="F1260" s="20" t="str">
        <v>No</v>
      </c>
      <c r="G1260" s="20" t="str">
        <v>No</v>
      </c>
      <c r="H1260" s="20" t="str">
        <v>No</v>
      </c>
      <c r="I1260" s="20">
        <v>0</v>
      </c>
      <c r="J1260" s="20" t="s">
        <v>2379</v>
      </c>
      <c r="K1260" s="21" cm="1">
        <f t="array" ref="K1260:P1260">VLOOKUP(A1260,'Hospitalisation Details'!$A$1:K3602,{5,6,8,9,10,11},FALSE)</f>
        <v>26102</v>
      </c>
      <c r="L1260" s="21" t="str">
        <v>51Years</v>
      </c>
      <c r="M1260" s="22">
        <v>8798.59</v>
      </c>
      <c r="N1260" s="20" t="str">
        <v>tier - 2</v>
      </c>
      <c r="O1260" s="20" t="str">
        <v>tier - 1</v>
      </c>
      <c r="P1260" s="20" t="str">
        <v>R1011</v>
      </c>
      <c r="Q1260" s="20" t="str">
        <f>VLOOKUP(A1260,'Customer Names'!$A$1:E3594,5,FALSE)</f>
        <v>Israel</v>
      </c>
    </row>
    <row r="1261" spans="1:17" x14ac:dyDescent="0.35">
      <c r="A1261" s="20" t="s">
        <v>1110</v>
      </c>
      <c r="B1261" s="20" cm="1">
        <f t="array" ref="B1261:I1261">VLOOKUP(A1261,'Medical Examinations'!A1260:J3595,{2,3,4,5,6,7,8,9},FALSE)</f>
        <v>25.4</v>
      </c>
      <c r="C1261" s="20" t="str">
        <v>Overweight</v>
      </c>
      <c r="D1261" s="20">
        <v>11.96</v>
      </c>
      <c r="E1261" s="20" t="str">
        <v>Diabetes</v>
      </c>
      <c r="F1261" s="20" t="str">
        <v>No</v>
      </c>
      <c r="G1261" s="20" t="str">
        <v>No</v>
      </c>
      <c r="H1261" s="20" t="str">
        <v>No</v>
      </c>
      <c r="I1261" s="20">
        <v>0</v>
      </c>
      <c r="J1261" s="20" t="s">
        <v>2379</v>
      </c>
      <c r="K1261" s="21" cm="1">
        <f t="array" ref="K1261:P1261">VLOOKUP(A1261,'Hospitalisation Details'!$A$1:K3603,{5,6,8,9,10,11},FALSE)</f>
        <v>26168</v>
      </c>
      <c r="L1261" s="21" t="str">
        <v>51Years</v>
      </c>
      <c r="M1261" s="22">
        <v>8782.4699999999993</v>
      </c>
      <c r="N1261" s="20" t="str">
        <v>tier - 2</v>
      </c>
      <c r="O1261" s="20" t="str">
        <v>tier - 3</v>
      </c>
      <c r="P1261" s="20" t="str">
        <v>R1011</v>
      </c>
      <c r="Q1261" s="20" t="str">
        <f>VLOOKUP(A1261,'Customer Names'!$A$1:E3595,5,FALSE)</f>
        <v>Samalya</v>
      </c>
    </row>
    <row r="1262" spans="1:17" x14ac:dyDescent="0.35">
      <c r="A1262" s="20" t="s">
        <v>1109</v>
      </c>
      <c r="B1262" s="20" cm="1">
        <f t="array" ref="B1262:I1262">VLOOKUP(A1262,'Medical Examinations'!A1261:J3596,{2,3,4,5,6,7,8,9},FALSE)</f>
        <v>32.299999999999997</v>
      </c>
      <c r="C1262" s="20" t="str">
        <v>Obesity</v>
      </c>
      <c r="D1262" s="20">
        <v>10.54</v>
      </c>
      <c r="E1262" s="20" t="str">
        <v>Diabetes</v>
      </c>
      <c r="F1262" s="20" t="str">
        <v>No</v>
      </c>
      <c r="G1262" s="20" t="str">
        <v>No</v>
      </c>
      <c r="H1262" s="20" t="str">
        <v>No</v>
      </c>
      <c r="I1262" s="20">
        <v>0</v>
      </c>
      <c r="J1262" s="20" t="s">
        <v>2379</v>
      </c>
      <c r="K1262" s="21" cm="1">
        <f t="array" ref="K1262:P1262">VLOOKUP(A1262,'Hospitalisation Details'!$A$1:K3604,{5,6,8,9,10,11},FALSE)</f>
        <v>27278</v>
      </c>
      <c r="L1262" s="21" t="str">
        <v>48Years</v>
      </c>
      <c r="M1262" s="22">
        <v>8765.25</v>
      </c>
      <c r="N1262" s="20" t="str">
        <v>tier - 2</v>
      </c>
      <c r="O1262" s="20" t="str">
        <v>tier - 3</v>
      </c>
      <c r="P1262" s="20" t="str">
        <v>R1012</v>
      </c>
      <c r="Q1262" s="20" t="str">
        <f>VLOOKUP(A1262,'Customer Names'!$A$1:E3596,5,FALSE)</f>
        <v>Peter</v>
      </c>
    </row>
    <row r="1263" spans="1:17" x14ac:dyDescent="0.35">
      <c r="A1263" s="20" t="s">
        <v>1108</v>
      </c>
      <c r="B1263" s="20" cm="1">
        <f t="array" ref="B1263:I1263">VLOOKUP(A1263,'Medical Examinations'!A1262:J3597,{2,3,4,5,6,7,8,9},FALSE)</f>
        <v>23.94</v>
      </c>
      <c r="C1263" s="20" t="str">
        <v>Normal Weight</v>
      </c>
      <c r="D1263" s="20">
        <v>4.54</v>
      </c>
      <c r="E1263" s="20" t="str">
        <v>Normal</v>
      </c>
      <c r="F1263" s="20" t="str">
        <v>Yes</v>
      </c>
      <c r="G1263" s="20" t="str">
        <v>No</v>
      </c>
      <c r="H1263" s="20" t="str">
        <v>Yes</v>
      </c>
      <c r="I1263" s="20">
        <v>1</v>
      </c>
      <c r="J1263" s="20" t="s">
        <v>2379</v>
      </c>
      <c r="K1263" s="21" cm="1">
        <f t="array" ref="K1263:P1263">VLOOKUP(A1263,'Hospitalisation Details'!$A$1:K3605,{5,6,8,9,10,11},FALSE)</f>
        <v>25455</v>
      </c>
      <c r="L1263" s="21" t="str">
        <v>53Years</v>
      </c>
      <c r="M1263" s="22">
        <v>8760.1200000000008</v>
      </c>
      <c r="N1263" s="20" t="str">
        <v>tier - 2</v>
      </c>
      <c r="O1263" s="20" t="str">
        <v>tier - 1</v>
      </c>
      <c r="P1263" s="20" t="str">
        <v>R1013</v>
      </c>
      <c r="Q1263" s="20" t="str">
        <f>VLOOKUP(A1263,'Customer Names'!$A$1:E3597,5,FALSE)</f>
        <v>Alicia</v>
      </c>
    </row>
    <row r="1264" spans="1:17" x14ac:dyDescent="0.35">
      <c r="A1264" s="20" t="s">
        <v>1107</v>
      </c>
      <c r="B1264" s="20" cm="1">
        <f t="array" ref="B1264:I1264">VLOOKUP(A1264,'Medical Examinations'!A1263:J3598,{2,3,4,5,6,7,8,9},FALSE)</f>
        <v>46.4</v>
      </c>
      <c r="C1264" s="20" t="str">
        <v>Obesity</v>
      </c>
      <c r="D1264" s="20">
        <v>5.71</v>
      </c>
      <c r="E1264" s="20" t="str">
        <v>Prediabetes</v>
      </c>
      <c r="F1264" s="20" t="str">
        <v>No</v>
      </c>
      <c r="G1264" s="20" t="str">
        <v>No</v>
      </c>
      <c r="H1264" s="20" t="str">
        <v>No</v>
      </c>
      <c r="I1264" s="20">
        <v>0</v>
      </c>
      <c r="J1264" s="20" t="s">
        <v>2379</v>
      </c>
      <c r="K1264" s="21" cm="1">
        <f t="array" ref="K1264:P1264">VLOOKUP(A1264,'Hospitalisation Details'!$A$1:K3606,{5,6,8,9,10,11},FALSE)</f>
        <v>36395</v>
      </c>
      <c r="L1264" s="21" t="str">
        <v>23Years</v>
      </c>
      <c r="M1264" s="22">
        <v>8747.68</v>
      </c>
      <c r="N1264" s="20" t="str">
        <v>tier - 2</v>
      </c>
      <c r="O1264" s="20" t="str">
        <v>tier - 3</v>
      </c>
      <c r="P1264" s="20" t="str">
        <v>R1011</v>
      </c>
      <c r="Q1264" s="20" t="str">
        <f>VLOOKUP(A1264,'Customer Names'!$A$1:E3598,5,FALSE)</f>
        <v xml:space="preserve">Sarah K </v>
      </c>
    </row>
    <row r="1265" spans="1:17" x14ac:dyDescent="0.35">
      <c r="A1265" s="20" t="s">
        <v>1106</v>
      </c>
      <c r="B1265" s="20" cm="1">
        <f t="array" ref="B1265:I1265">VLOOKUP(A1265,'Medical Examinations'!A1264:J3599,{2,3,4,5,6,7,8,9},FALSE)</f>
        <v>40.375</v>
      </c>
      <c r="C1265" s="20" t="str">
        <v>Obesity</v>
      </c>
      <c r="D1265" s="20">
        <v>6.25</v>
      </c>
      <c r="E1265" s="20" t="str">
        <v>Prediabetes</v>
      </c>
      <c r="F1265" s="20" t="str">
        <v>Yes</v>
      </c>
      <c r="G1265" s="20" t="str">
        <v>No</v>
      </c>
      <c r="H1265" s="20" t="str">
        <v>No</v>
      </c>
      <c r="I1265" s="20">
        <v>0</v>
      </c>
      <c r="J1265" s="20" t="s">
        <v>2379</v>
      </c>
      <c r="K1265" s="21" cm="1">
        <f t="array" ref="K1265:P1265">VLOOKUP(A1265,'Hospitalisation Details'!$A$1:K3607,{5,6,8,9,10,11},FALSE)</f>
        <v>27928</v>
      </c>
      <c r="L1265" s="21" t="str">
        <v>46Years</v>
      </c>
      <c r="M1265" s="22">
        <v>8733.23</v>
      </c>
      <c r="N1265" s="20" t="str">
        <v>tier - 2</v>
      </c>
      <c r="O1265" s="20" t="str">
        <v>tier - 3</v>
      </c>
      <c r="P1265" s="20" t="str">
        <v>R1012</v>
      </c>
      <c r="Q1265" s="20" t="str">
        <f>VLOOKUP(A1265,'Customer Names'!$A$1:E3599,5,FALSE)</f>
        <v>Guomin</v>
      </c>
    </row>
    <row r="1266" spans="1:17" x14ac:dyDescent="0.35">
      <c r="A1266" s="20" t="s">
        <v>1105</v>
      </c>
      <c r="B1266" s="20" cm="1">
        <f t="array" ref="B1266:I1266">VLOOKUP(A1266,'Medical Examinations'!A1265:J3600,{2,3,4,5,6,7,8,9},FALSE)</f>
        <v>28.7</v>
      </c>
      <c r="C1266" s="20" t="str">
        <v>Overweight</v>
      </c>
      <c r="D1266" s="20">
        <v>9.4700000000000006</v>
      </c>
      <c r="E1266" s="20" t="str">
        <v>Diabetes</v>
      </c>
      <c r="F1266" s="20" t="str">
        <v>No</v>
      </c>
      <c r="G1266" s="20" t="str">
        <v>No</v>
      </c>
      <c r="H1266" s="20" t="str">
        <v>No</v>
      </c>
      <c r="I1266" s="20">
        <v>2</v>
      </c>
      <c r="J1266" s="20" t="s">
        <v>2379</v>
      </c>
      <c r="K1266" s="21" cm="1">
        <f t="array" ref="K1266:P1266">VLOOKUP(A1266,'Hospitalisation Details'!$A$1:K3608,{5,6,8,9,10,11},FALSE)</f>
        <v>26840</v>
      </c>
      <c r="L1266" s="21" t="str">
        <v>49Years</v>
      </c>
      <c r="M1266" s="22">
        <v>8703.4599999999991</v>
      </c>
      <c r="N1266" s="20" t="str">
        <v>tier - 3</v>
      </c>
      <c r="O1266" s="20" t="str">
        <v>tier - 3</v>
      </c>
      <c r="P1266" s="20" t="str">
        <v>R1011</v>
      </c>
      <c r="Q1266" s="20" t="str">
        <f>VLOOKUP(A1266,'Customer Names'!$A$1:E3600,5,FALSE)</f>
        <v>Javier</v>
      </c>
    </row>
    <row r="1267" spans="1:17" x14ac:dyDescent="0.35">
      <c r="A1267" s="20" t="s">
        <v>1104</v>
      </c>
      <c r="B1267" s="20" cm="1">
        <f t="array" ref="B1267:I1267">VLOOKUP(A1267,'Medical Examinations'!A1266:J3601,{2,3,4,5,6,7,8,9},FALSE)</f>
        <v>26.63</v>
      </c>
      <c r="C1267" s="20" t="str">
        <v>Overweight</v>
      </c>
      <c r="D1267" s="20">
        <v>5.7</v>
      </c>
      <c r="E1267" s="20" t="str">
        <v>Prediabetes</v>
      </c>
      <c r="F1267" s="20" t="str">
        <v>No</v>
      </c>
      <c r="G1267" s="20" t="str">
        <v>No</v>
      </c>
      <c r="H1267" s="20" t="str">
        <v>No</v>
      </c>
      <c r="I1267" s="20">
        <v>0</v>
      </c>
      <c r="J1267" s="20" t="s">
        <v>2379</v>
      </c>
      <c r="K1267" s="21" cm="1">
        <f t="array" ref="K1267:P1267">VLOOKUP(A1267,'Hospitalisation Details'!$A$1:K3609,{5,6,8,9,10,11},FALSE)</f>
        <v>29522</v>
      </c>
      <c r="L1267" s="21" t="str">
        <v>42Years</v>
      </c>
      <c r="M1267" s="22">
        <v>8701.84</v>
      </c>
      <c r="N1267" s="20" t="str">
        <v>tier - 2</v>
      </c>
      <c r="O1267" s="20" t="str">
        <v>tier - 3</v>
      </c>
      <c r="P1267" s="20" t="str">
        <v>R1021</v>
      </c>
      <c r="Q1267" s="20" t="str">
        <f>VLOOKUP(A1267,'Customer Names'!$A$1:E3601,5,FALSE)</f>
        <v>Matt</v>
      </c>
    </row>
    <row r="1268" spans="1:17" x14ac:dyDescent="0.35">
      <c r="A1268" s="20" t="s">
        <v>1103</v>
      </c>
      <c r="B1268" s="20" cm="1">
        <f t="array" ref="B1268:I1268">VLOOKUP(A1268,'Medical Examinations'!A1267:J3602,{2,3,4,5,6,7,8,9},FALSE)</f>
        <v>22.515000000000001</v>
      </c>
      <c r="C1268" s="20" t="str">
        <v>Normal Weight</v>
      </c>
      <c r="D1268" s="20">
        <v>11.18</v>
      </c>
      <c r="E1268" s="20" t="str">
        <v>Diabetes</v>
      </c>
      <c r="F1268" s="20" t="str">
        <v>No</v>
      </c>
      <c r="G1268" s="20" t="str">
        <v>No</v>
      </c>
      <c r="H1268" s="20" t="str">
        <v>No</v>
      </c>
      <c r="I1268" s="20">
        <v>2</v>
      </c>
      <c r="J1268" s="20" t="s">
        <v>2379</v>
      </c>
      <c r="K1268" s="21" cm="1">
        <f t="array" ref="K1268:P1268">VLOOKUP(A1268,'Hospitalisation Details'!$A$1:K3610,{5,6,8,9,10,11},FALSE)</f>
        <v>26948</v>
      </c>
      <c r="L1268" s="21" t="str">
        <v>49Years</v>
      </c>
      <c r="M1268" s="22">
        <v>8688.86</v>
      </c>
      <c r="N1268" s="20" t="str">
        <v>tier - 2</v>
      </c>
      <c r="O1268" s="20" t="str">
        <v>tier - 1</v>
      </c>
      <c r="P1268" s="20" t="str">
        <v>R1017</v>
      </c>
      <c r="Q1268" s="20" t="str">
        <f>VLOOKUP(A1268,'Customer Names'!$A$1:E3602,5,FALSE)</f>
        <v>Thomas S</v>
      </c>
    </row>
    <row r="1269" spans="1:17" x14ac:dyDescent="0.35">
      <c r="A1269" s="20" t="s">
        <v>1102</v>
      </c>
      <c r="B1269" s="20" cm="1">
        <f t="array" ref="B1269:I1269">VLOOKUP(A1269,'Medical Examinations'!A1268:J3603,{2,3,4,5,6,7,8,9},FALSE)</f>
        <v>36.575000000000003</v>
      </c>
      <c r="C1269" s="20" t="str">
        <v>Obesity</v>
      </c>
      <c r="D1269" s="20">
        <v>10.98</v>
      </c>
      <c r="E1269" s="20" t="str">
        <v>Diabetes</v>
      </c>
      <c r="F1269" s="20" t="str">
        <v>No</v>
      </c>
      <c r="G1269" s="20" t="str">
        <v>No</v>
      </c>
      <c r="H1269" s="20" t="str">
        <v>No</v>
      </c>
      <c r="I1269" s="20">
        <v>0</v>
      </c>
      <c r="J1269" s="20" t="s">
        <v>2379</v>
      </c>
      <c r="K1269" s="21" cm="1">
        <f t="array" ref="K1269:P1269">VLOOKUP(A1269,'Hospitalisation Details'!$A$1:K3611,{5,6,8,9,10,11},FALSE)</f>
        <v>27257</v>
      </c>
      <c r="L1269" s="21" t="str">
        <v>48Years</v>
      </c>
      <c r="M1269" s="22">
        <v>8671.19</v>
      </c>
      <c r="N1269" s="20" t="str">
        <v>tier - 2</v>
      </c>
      <c r="O1269" s="20" t="str">
        <v>tier - 1</v>
      </c>
      <c r="P1269" s="20" t="str">
        <v>R1012</v>
      </c>
      <c r="Q1269" s="20" t="str">
        <f>VLOOKUP(A1269,'Customer Names'!$A$1:E3603,5,FALSE)</f>
        <v>Martha Patricia</v>
      </c>
    </row>
    <row r="1270" spans="1:17" x14ac:dyDescent="0.35">
      <c r="A1270" s="20" t="s">
        <v>1101</v>
      </c>
      <c r="B1270" s="20" cm="1">
        <f t="array" ref="B1270:I1270">VLOOKUP(A1270,'Medical Examinations'!A1269:J3604,{2,3,4,5,6,7,8,9},FALSE)</f>
        <v>23.66</v>
      </c>
      <c r="C1270" s="20" t="str">
        <v>Normal Weight</v>
      </c>
      <c r="D1270" s="20">
        <v>5.1100000000000003</v>
      </c>
      <c r="E1270" s="20" t="str">
        <v>Normal</v>
      </c>
      <c r="F1270" s="20" t="str">
        <v>Yes</v>
      </c>
      <c r="G1270" s="20" t="str">
        <v>No</v>
      </c>
      <c r="H1270" s="20" t="str">
        <v>Yes</v>
      </c>
      <c r="I1270" s="20">
        <v>1</v>
      </c>
      <c r="J1270" s="20" t="s">
        <v>2379</v>
      </c>
      <c r="K1270" s="21" cm="1">
        <f t="array" ref="K1270:P1270">VLOOKUP(A1270,'Hospitalisation Details'!$A$1:K3612,{5,6,8,9,10,11},FALSE)</f>
        <v>25425</v>
      </c>
      <c r="L1270" s="21" t="str">
        <v>53Years</v>
      </c>
      <c r="M1270" s="22">
        <v>8665.14</v>
      </c>
      <c r="N1270" s="20" t="str">
        <v>tier - 2</v>
      </c>
      <c r="O1270" s="20" t="str">
        <v>tier - 3</v>
      </c>
      <c r="P1270" s="20" t="str">
        <v>R1013</v>
      </c>
      <c r="Q1270" s="20" t="str">
        <f>VLOOKUP(A1270,'Customer Names'!$A$1:E3604,5,FALSE)</f>
        <v>Alicia</v>
      </c>
    </row>
    <row r="1271" spans="1:17" x14ac:dyDescent="0.35">
      <c r="A1271" s="20" t="s">
        <v>1100</v>
      </c>
      <c r="B1271" s="20" cm="1">
        <f t="array" ref="B1271:I1271">VLOOKUP(A1271,'Medical Examinations'!A1270:J3605,{2,3,4,5,6,7,8,9},FALSE)</f>
        <v>18.62</v>
      </c>
      <c r="C1271" s="20" t="str">
        <v>Normal Weight</v>
      </c>
      <c r="D1271" s="20">
        <v>10.24</v>
      </c>
      <c r="E1271" s="20" t="str">
        <v>Diabetes</v>
      </c>
      <c r="F1271" s="20" t="str">
        <v>No</v>
      </c>
      <c r="G1271" s="20" t="str">
        <v>No</v>
      </c>
      <c r="H1271" s="20" t="str">
        <v>No</v>
      </c>
      <c r="I1271" s="20">
        <v>0</v>
      </c>
      <c r="J1271" s="20" t="s">
        <v>2379</v>
      </c>
      <c r="K1271" s="21" cm="1">
        <f t="array" ref="K1271:P1271">VLOOKUP(A1271,'Hospitalisation Details'!$A$1:K3613,{5,6,8,9,10,11},FALSE)</f>
        <v>24036</v>
      </c>
      <c r="L1271" s="21" t="str">
        <v>57Years</v>
      </c>
      <c r="M1271" s="22">
        <v>8665.09</v>
      </c>
      <c r="N1271" s="20" t="str">
        <v>tier - 3</v>
      </c>
      <c r="O1271" s="20" t="str">
        <v>tier - 2</v>
      </c>
      <c r="P1271" s="20" t="str">
        <v>R1012</v>
      </c>
      <c r="Q1271" s="20" t="str">
        <f>VLOOKUP(A1271,'Customer Names'!$A$1:E3605,5,FALSE)</f>
        <v xml:space="preserve">Jennifer V </v>
      </c>
    </row>
    <row r="1272" spans="1:17" x14ac:dyDescent="0.35">
      <c r="A1272" s="20" t="s">
        <v>1099</v>
      </c>
      <c r="B1272" s="20" cm="1">
        <f t="array" ref="B1272:I1272">VLOOKUP(A1272,'Medical Examinations'!A1271:J3606,{2,3,4,5,6,7,8,9},FALSE)</f>
        <v>19.190000000000001</v>
      </c>
      <c r="C1272" s="20" t="str">
        <v>Normal Weight</v>
      </c>
      <c r="D1272" s="20">
        <v>7.71</v>
      </c>
      <c r="E1272" s="20" t="str">
        <v>Diabetes</v>
      </c>
      <c r="F1272" s="20" t="str">
        <v>Yes</v>
      </c>
      <c r="G1272" s="20" t="str">
        <v>No</v>
      </c>
      <c r="H1272" s="20" t="str">
        <v>No</v>
      </c>
      <c r="I1272" s="20">
        <v>1</v>
      </c>
      <c r="J1272" s="20" t="s">
        <v>2379</v>
      </c>
      <c r="K1272" s="21" cm="1">
        <f t="array" ref="K1272:P1272">VLOOKUP(A1272,'Hospitalisation Details'!$A$1:K3614,{5,6,8,9,10,11},FALSE)</f>
        <v>27609</v>
      </c>
      <c r="L1272" s="21" t="str">
        <v>47Years</v>
      </c>
      <c r="M1272" s="22">
        <v>8627.5400000000009</v>
      </c>
      <c r="N1272" s="20" t="str">
        <v>tier - 2</v>
      </c>
      <c r="O1272" s="20" t="str">
        <v>tier - 2</v>
      </c>
      <c r="P1272" s="20" t="str">
        <v>R1017</v>
      </c>
      <c r="Q1272" s="20" t="str">
        <f>VLOOKUP(A1272,'Customer Names'!$A$1:E3606,5,FALSE)</f>
        <v xml:space="preserve">Michael W </v>
      </c>
    </row>
    <row r="1273" spans="1:17" x14ac:dyDescent="0.35">
      <c r="A1273" s="20" t="s">
        <v>1098</v>
      </c>
      <c r="B1273" s="20" cm="1">
        <f t="array" ref="B1273:I1273">VLOOKUP(A1273,'Medical Examinations'!A1272:J3607,{2,3,4,5,6,7,8,9},FALSE)</f>
        <v>27.5</v>
      </c>
      <c r="C1273" s="20" t="str">
        <v>Overweight</v>
      </c>
      <c r="D1273" s="20">
        <v>6.03</v>
      </c>
      <c r="E1273" s="20" t="str">
        <v>Prediabetes</v>
      </c>
      <c r="F1273" s="20" t="str">
        <v>No</v>
      </c>
      <c r="G1273" s="20" t="str">
        <v>No</v>
      </c>
      <c r="H1273" s="20" t="str">
        <v>No</v>
      </c>
      <c r="I1273" s="20">
        <v>0</v>
      </c>
      <c r="J1273" s="20" t="s">
        <v>2379</v>
      </c>
      <c r="K1273" s="21" cm="1">
        <f t="array" ref="K1273:P1273">VLOOKUP(A1273,'Hospitalisation Details'!$A$1:K3615,{5,6,8,9,10,11},FALSE)</f>
        <v>28370</v>
      </c>
      <c r="L1273" s="21" t="str">
        <v>45Years</v>
      </c>
      <c r="M1273" s="22">
        <v>8615.2999999999993</v>
      </c>
      <c r="N1273" s="20" t="str">
        <v>tier - 2</v>
      </c>
      <c r="O1273" s="20" t="str">
        <v>tier - 3</v>
      </c>
      <c r="P1273" s="20" t="str">
        <v>R1011</v>
      </c>
      <c r="Q1273" s="20" t="str">
        <f>VLOOKUP(A1273,'Customer Names'!$A$1:E3607,5,FALSE)</f>
        <v>Eddie C</v>
      </c>
    </row>
    <row r="1274" spans="1:17" x14ac:dyDescent="0.35">
      <c r="A1274" s="20" t="s">
        <v>1097</v>
      </c>
      <c r="B1274" s="20" cm="1">
        <f t="array" ref="B1274:I1274">VLOOKUP(A1274,'Medical Examinations'!A1273:J3608,{2,3,4,5,6,7,8,9},FALSE)</f>
        <v>27.36</v>
      </c>
      <c r="C1274" s="20" t="str">
        <v>Overweight</v>
      </c>
      <c r="D1274" s="20">
        <v>5.96</v>
      </c>
      <c r="E1274" s="20" t="str">
        <v>Prediabetes</v>
      </c>
      <c r="F1274" s="20" t="str">
        <v>No</v>
      </c>
      <c r="G1274" s="20" t="str">
        <v>No</v>
      </c>
      <c r="H1274" s="20" t="str">
        <v>Yes</v>
      </c>
      <c r="I1274" s="20">
        <v>1</v>
      </c>
      <c r="J1274" s="20" t="s">
        <v>2379</v>
      </c>
      <c r="K1274" s="21" cm="1">
        <f t="array" ref="K1274:P1274">VLOOKUP(A1274,'Hospitalisation Details'!$A$1:K3616,{5,6,8,9,10,11},FALSE)</f>
        <v>29053</v>
      </c>
      <c r="L1274" s="21" t="str">
        <v>43Years</v>
      </c>
      <c r="M1274" s="22">
        <v>8606.2199999999993</v>
      </c>
      <c r="N1274" s="20" t="str">
        <v>tier - 1</v>
      </c>
      <c r="O1274" s="20" t="str">
        <v>tier - 2</v>
      </c>
      <c r="P1274" s="20" t="str">
        <v>R1014</v>
      </c>
      <c r="Q1274" s="20" t="str">
        <f>VLOOKUP(A1274,'Customer Names'!$A$1:E3608,5,FALSE)</f>
        <v>Maxime M</v>
      </c>
    </row>
    <row r="1275" spans="1:17" x14ac:dyDescent="0.35">
      <c r="A1275" s="20" t="s">
        <v>1096</v>
      </c>
      <c r="B1275" s="20" cm="1">
        <f t="array" ref="B1275:I1275">VLOOKUP(A1275,'Medical Examinations'!A1274:J3609,{2,3,4,5,6,7,8,9},FALSE)</f>
        <v>20.350000000000001</v>
      </c>
      <c r="C1275" s="20" t="str">
        <v>Normal Weight</v>
      </c>
      <c r="D1275" s="20">
        <v>4.16</v>
      </c>
      <c r="E1275" s="20" t="str">
        <v>Normal</v>
      </c>
      <c r="F1275" s="20" t="str">
        <v>No</v>
      </c>
      <c r="G1275" s="20" t="str">
        <v>No</v>
      </c>
      <c r="H1275" s="20" t="str">
        <v>No</v>
      </c>
      <c r="I1275" s="20">
        <v>0</v>
      </c>
      <c r="J1275" s="20" t="s">
        <v>2379</v>
      </c>
      <c r="K1275" s="21" cm="1">
        <f t="array" ref="K1275:P1275">VLOOKUP(A1275,'Hospitalisation Details'!$A$1:K3617,{5,6,8,9,10,11},FALSE)</f>
        <v>28413</v>
      </c>
      <c r="L1275" s="21" t="str">
        <v>45Years</v>
      </c>
      <c r="M1275" s="22">
        <v>8605.36</v>
      </c>
      <c r="N1275" s="20" t="str">
        <v>tier - 2</v>
      </c>
      <c r="O1275" s="20" t="str">
        <v>tier - 2</v>
      </c>
      <c r="P1275" s="20" t="str">
        <v>R1013</v>
      </c>
      <c r="Q1275" s="20" t="str">
        <f>VLOOKUP(A1275,'Customer Names'!$A$1:E3609,5,FALSE)</f>
        <v>Mark D</v>
      </c>
    </row>
    <row r="1276" spans="1:17" x14ac:dyDescent="0.35">
      <c r="A1276" s="20" t="s">
        <v>1095</v>
      </c>
      <c r="B1276" s="20" cm="1">
        <f t="array" ref="B1276:I1276">VLOOKUP(A1276,'Medical Examinations'!A1275:J3610,{2,3,4,5,6,7,8,9},FALSE)</f>
        <v>24.035</v>
      </c>
      <c r="C1276" s="20" t="str">
        <v>Normal Weight</v>
      </c>
      <c r="D1276" s="20">
        <v>6.11</v>
      </c>
      <c r="E1276" s="20" t="str">
        <v>Prediabetes</v>
      </c>
      <c r="F1276" s="20" t="str">
        <v>No</v>
      </c>
      <c r="G1276" s="20" t="str">
        <v>No</v>
      </c>
      <c r="H1276" s="20" t="str">
        <v>No</v>
      </c>
      <c r="I1276" s="20">
        <v>0</v>
      </c>
      <c r="J1276" s="20" t="s">
        <v>2379</v>
      </c>
      <c r="K1276" s="21" cm="1">
        <f t="array" ref="K1276:P1276">VLOOKUP(A1276,'Hospitalisation Details'!$A$1:K3618,{5,6,8,9,10,11},FALSE)</f>
        <v>28441</v>
      </c>
      <c r="L1276" s="21" t="str">
        <v>45Years</v>
      </c>
      <c r="M1276" s="22">
        <v>8604.48</v>
      </c>
      <c r="N1276" s="20" t="str">
        <v>tier - 3</v>
      </c>
      <c r="O1276" s="20" t="str">
        <v>tier - 2</v>
      </c>
      <c r="P1276" s="20" t="str">
        <v>R1016</v>
      </c>
      <c r="Q1276" s="20" t="str">
        <f>VLOOKUP(A1276,'Customer Names'!$A$1:E3610,5,FALSE)</f>
        <v>Adam</v>
      </c>
    </row>
    <row r="1277" spans="1:17" x14ac:dyDescent="0.35">
      <c r="A1277" s="20" t="s">
        <v>1094</v>
      </c>
      <c r="B1277" s="20" cm="1">
        <f t="array" ref="B1277:I1277">VLOOKUP(A1277,'Medical Examinations'!A1276:J3611,{2,3,4,5,6,7,8,9},FALSE)</f>
        <v>23.56</v>
      </c>
      <c r="C1277" s="20" t="str">
        <v>Normal Weight</v>
      </c>
      <c r="D1277" s="20">
        <v>5.97</v>
      </c>
      <c r="E1277" s="20" t="str">
        <v>Prediabetes</v>
      </c>
      <c r="F1277" s="20" t="str">
        <v>No</v>
      </c>
      <c r="G1277" s="20" t="str">
        <v>No</v>
      </c>
      <c r="H1277" s="20" t="str">
        <v>No</v>
      </c>
      <c r="I1277" s="20">
        <v>0</v>
      </c>
      <c r="J1277" s="20" t="s">
        <v>2379</v>
      </c>
      <c r="K1277" s="21" cm="1">
        <f t="array" ref="K1277:P1277">VLOOKUP(A1277,'Hospitalisation Details'!$A$1:K3619,{5,6,8,9,10,11},FALSE)</f>
        <v>28392</v>
      </c>
      <c r="L1277" s="21" t="str">
        <v>45Years</v>
      </c>
      <c r="M1277" s="22">
        <v>8603.82</v>
      </c>
      <c r="N1277" s="20" t="str">
        <v>tier - 2</v>
      </c>
      <c r="O1277" s="20" t="str">
        <v>tier - 1</v>
      </c>
      <c r="P1277" s="20" t="str">
        <v>R1019</v>
      </c>
      <c r="Q1277" s="20" t="str">
        <f>VLOOKUP(A1277,'Customer Names'!$A$1:E3611,5,FALSE)</f>
        <v>Justin M</v>
      </c>
    </row>
    <row r="1278" spans="1:17" x14ac:dyDescent="0.35">
      <c r="A1278" s="20" t="s">
        <v>1093</v>
      </c>
      <c r="B1278" s="20" cm="1">
        <f t="array" ref="B1278:I1278">VLOOKUP(A1278,'Medical Examinations'!A1277:J3612,{2,3,4,5,6,7,8,9},FALSE)</f>
        <v>27.17</v>
      </c>
      <c r="C1278" s="20" t="str">
        <v>Overweight</v>
      </c>
      <c r="D1278" s="20">
        <v>10.81</v>
      </c>
      <c r="E1278" s="20" t="str">
        <v>Diabetes</v>
      </c>
      <c r="F1278" s="20" t="str">
        <v>No</v>
      </c>
      <c r="G1278" s="20" t="str">
        <v>No</v>
      </c>
      <c r="H1278" s="20" t="str">
        <v>No</v>
      </c>
      <c r="I1278" s="20">
        <v>2</v>
      </c>
      <c r="J1278" s="20" t="s">
        <v>2379</v>
      </c>
      <c r="K1278" s="21" cm="1">
        <f t="array" ref="K1278:P1278">VLOOKUP(A1278,'Hospitalisation Details'!$A$1:K3620,{5,6,8,9,10,11},FALSE)</f>
        <v>26856</v>
      </c>
      <c r="L1278" s="21" t="str">
        <v>49Years</v>
      </c>
      <c r="M1278" s="22">
        <v>8601.33</v>
      </c>
      <c r="N1278" s="20" t="str">
        <v>tier - 2</v>
      </c>
      <c r="O1278" s="20" t="str">
        <v>tier - 1</v>
      </c>
      <c r="P1278" s="20" t="str">
        <v>R1013</v>
      </c>
      <c r="Q1278" s="20" t="str">
        <f>VLOOKUP(A1278,'Customer Names'!$A$1:E3612,5,FALSE)</f>
        <v xml:space="preserve">Svetlana V </v>
      </c>
    </row>
    <row r="1279" spans="1:17" x14ac:dyDescent="0.35">
      <c r="A1279" s="20" t="s">
        <v>1092</v>
      </c>
      <c r="B1279" s="20" cm="1">
        <f t="array" ref="B1279:I1279">VLOOKUP(A1279,'Medical Examinations'!A1278:J3613,{2,3,4,5,6,7,8,9},FALSE)</f>
        <v>34.32</v>
      </c>
      <c r="C1279" s="20" t="str">
        <v>Obesity</v>
      </c>
      <c r="D1279" s="20">
        <v>5.7</v>
      </c>
      <c r="E1279" s="20" t="str">
        <v>Prediabetes</v>
      </c>
      <c r="F1279" s="20" t="str">
        <v>Yes</v>
      </c>
      <c r="G1279" s="20" t="str">
        <v>No</v>
      </c>
      <c r="H1279" s="20" t="str">
        <v>Yes</v>
      </c>
      <c r="I1279" s="20">
        <v>1</v>
      </c>
      <c r="J1279" s="20" t="s">
        <v>2379</v>
      </c>
      <c r="K1279" s="21" cm="1">
        <f t="array" ref="K1279:P1279">VLOOKUP(A1279,'Hospitalisation Details'!$A$1:K3621,{5,6,8,9,10,11},FALSE)</f>
        <v>30522</v>
      </c>
      <c r="L1279" s="21" t="str">
        <v>39Years</v>
      </c>
      <c r="M1279" s="22">
        <v>8596.83</v>
      </c>
      <c r="N1279" s="20" t="str">
        <v>tier - 2</v>
      </c>
      <c r="O1279" s="20" t="str">
        <v>tier - 3</v>
      </c>
      <c r="P1279" s="20" t="str">
        <v>R1013</v>
      </c>
      <c r="Q1279" s="20" t="str">
        <f>VLOOKUP(A1279,'Customer Names'!$A$1:E3613,5,FALSE)</f>
        <v>Jana L</v>
      </c>
    </row>
    <row r="1280" spans="1:17" x14ac:dyDescent="0.35">
      <c r="A1280" s="20" t="s">
        <v>1091</v>
      </c>
      <c r="B1280" s="20" cm="1">
        <f t="array" ref="B1280:I1280">VLOOKUP(A1280,'Medical Examinations'!A1279:J3614,{2,3,4,5,6,7,8,9},FALSE)</f>
        <v>23.87</v>
      </c>
      <c r="C1280" s="20" t="str">
        <v>Normal Weight</v>
      </c>
      <c r="D1280" s="20">
        <v>4.7699999999999996</v>
      </c>
      <c r="E1280" s="20" t="str">
        <v>Normal</v>
      </c>
      <c r="F1280" s="20" t="str">
        <v>Yes</v>
      </c>
      <c r="G1280" s="20" t="str">
        <v>No</v>
      </c>
      <c r="H1280" s="20" t="str">
        <v>Yes</v>
      </c>
      <c r="I1280" s="20">
        <v>1</v>
      </c>
      <c r="J1280" s="20" t="s">
        <v>2379</v>
      </c>
      <c r="K1280" s="21" cm="1">
        <f t="array" ref="K1280:P1280">VLOOKUP(A1280,'Hospitalisation Details'!$A$1:K3622,{5,6,8,9,10,11},FALSE)</f>
        <v>30680</v>
      </c>
      <c r="L1280" s="21" t="str">
        <v>39Years</v>
      </c>
      <c r="M1280" s="22">
        <v>8582.2999999999993</v>
      </c>
      <c r="N1280" s="20" t="str">
        <v>tier - 2</v>
      </c>
      <c r="O1280" s="20" t="str">
        <v>tier - 1</v>
      </c>
      <c r="P1280" s="20" t="str">
        <v>R1013</v>
      </c>
      <c r="Q1280" s="20" t="str">
        <f>VLOOKUP(A1280,'Customer Names'!$A$1:E3614,5,FALSE)</f>
        <v>Laura</v>
      </c>
    </row>
    <row r="1281" spans="1:17" x14ac:dyDescent="0.35">
      <c r="A1281" s="20" t="s">
        <v>1090</v>
      </c>
      <c r="B1281" s="20" cm="1">
        <f t="array" ref="B1281:I1281">VLOOKUP(A1281,'Medical Examinations'!A1280:J3615,{2,3,4,5,6,7,8,9},FALSE)</f>
        <v>30.15</v>
      </c>
      <c r="C1281" s="20" t="str">
        <v>Obesity</v>
      </c>
      <c r="D1281" s="20">
        <v>4.25</v>
      </c>
      <c r="E1281" s="20" t="str">
        <v>Normal</v>
      </c>
      <c r="F1281" s="20" t="str">
        <v>No</v>
      </c>
      <c r="G1281" s="20" t="str">
        <v>No</v>
      </c>
      <c r="H1281" s="20" t="str">
        <v>No</v>
      </c>
      <c r="I1281" s="20">
        <v>1</v>
      </c>
      <c r="J1281" s="20" t="s">
        <v>2379</v>
      </c>
      <c r="K1281" s="21" cm="1">
        <f t="array" ref="K1281:P1281">VLOOKUP(A1281,'Hospitalisation Details'!$A$1:K3623,{5,6,8,9,10,11},FALSE)</f>
        <v>32092</v>
      </c>
      <c r="L1281" s="21" t="str">
        <v>35Years</v>
      </c>
      <c r="M1281" s="22">
        <v>8573.2999999999993</v>
      </c>
      <c r="N1281" s="20" t="str">
        <v>tier - 2</v>
      </c>
      <c r="O1281" s="20" t="str">
        <v>tier - 2</v>
      </c>
      <c r="P1281" s="20" t="str">
        <v>R1021</v>
      </c>
      <c r="Q1281" s="20" t="str">
        <f>VLOOKUP(A1281,'Customer Names'!$A$1:E3615,5,FALSE)</f>
        <v>Torrey C III</v>
      </c>
    </row>
    <row r="1282" spans="1:17" x14ac:dyDescent="0.35">
      <c r="A1282" s="20" t="s">
        <v>1089</v>
      </c>
      <c r="B1282" s="20" cm="1">
        <f t="array" ref="B1282:I1282">VLOOKUP(A1282,'Medical Examinations'!A1281:J3616,{2,3,4,5,6,7,8,9},FALSE)</f>
        <v>26.36</v>
      </c>
      <c r="C1282" s="20" t="str">
        <v>Overweight</v>
      </c>
      <c r="D1282" s="20">
        <v>5.52</v>
      </c>
      <c r="E1282" s="20" t="str">
        <v>Normal</v>
      </c>
      <c r="F1282" s="20" t="str">
        <v>No</v>
      </c>
      <c r="G1282" s="20" t="str">
        <v>No</v>
      </c>
      <c r="H1282" s="20" t="str">
        <v>No</v>
      </c>
      <c r="I1282" s="20">
        <v>0</v>
      </c>
      <c r="J1282" s="20" t="s">
        <v>2379</v>
      </c>
      <c r="K1282" s="21" cm="1">
        <f t="array" ref="K1282:P1282">VLOOKUP(A1282,'Hospitalisation Details'!$A$1:K3624,{5,6,8,9,10,11},FALSE)</f>
        <v>30291</v>
      </c>
      <c r="L1282" s="21" t="str">
        <v>40Years</v>
      </c>
      <c r="M1282" s="22">
        <v>8572.0400000000009</v>
      </c>
      <c r="N1282" s="20" t="str">
        <v>tier - 2</v>
      </c>
      <c r="O1282" s="20" t="str">
        <v>tier - 2</v>
      </c>
      <c r="P1282" s="20" t="str">
        <v>R1021</v>
      </c>
      <c r="Q1282" s="20" t="str">
        <f>VLOOKUP(A1282,'Customer Names'!$A$1:E3616,5,FALSE)</f>
        <v>Paul</v>
      </c>
    </row>
    <row r="1283" spans="1:17" x14ac:dyDescent="0.35">
      <c r="A1283" s="20" t="s">
        <v>1088</v>
      </c>
      <c r="B1283" s="20" cm="1">
        <f t="array" ref="B1283:I1283">VLOOKUP(A1283,'Medical Examinations'!A1282:J3617,{2,3,4,5,6,7,8,9},FALSE)</f>
        <v>45.32</v>
      </c>
      <c r="C1283" s="20" t="str">
        <v>Obesity</v>
      </c>
      <c r="D1283" s="20">
        <v>6.53</v>
      </c>
      <c r="E1283" s="20" t="str">
        <v>Diabetes</v>
      </c>
      <c r="F1283" s="20" t="str">
        <v>Yes</v>
      </c>
      <c r="G1283" s="20" t="str">
        <v>No</v>
      </c>
      <c r="H1283" s="20" t="str">
        <v>No</v>
      </c>
      <c r="I1283" s="20">
        <v>1</v>
      </c>
      <c r="J1283" s="20" t="s">
        <v>2379</v>
      </c>
      <c r="K1283" s="21" cm="1">
        <f t="array" ref="K1283:P1283">VLOOKUP(A1283,'Hospitalisation Details'!$A$1:K3625,{5,6,8,9,10,11},FALSE)</f>
        <v>27663</v>
      </c>
      <c r="L1283" s="21" t="str">
        <v>47Years</v>
      </c>
      <c r="M1283" s="22">
        <v>8569.86</v>
      </c>
      <c r="N1283" s="20" t="str">
        <v>tier - 2</v>
      </c>
      <c r="O1283" s="20" t="str">
        <v>tier - 3</v>
      </c>
      <c r="P1283" s="20" t="str">
        <v>R1013</v>
      </c>
      <c r="Q1283" s="20" t="str">
        <f>VLOOKUP(A1283,'Customer Names'!$A$1:E3617,5,FALSE)</f>
        <v xml:space="preserve">Jennifer D </v>
      </c>
    </row>
    <row r="1284" spans="1:17" x14ac:dyDescent="0.35">
      <c r="A1284" s="20" t="s">
        <v>1087</v>
      </c>
      <c r="B1284" s="20" cm="1">
        <f t="array" ref="B1284:I1284">VLOOKUP(A1284,'Medical Examinations'!A1283:J3618,{2,3,4,5,6,7,8,9},FALSE)</f>
        <v>31.93</v>
      </c>
      <c r="C1284" s="20" t="str">
        <v>Obesity</v>
      </c>
      <c r="D1284" s="20">
        <v>4.82</v>
      </c>
      <c r="E1284" s="20" t="str">
        <v>Normal</v>
      </c>
      <c r="F1284" s="20" t="str">
        <v>Yes</v>
      </c>
      <c r="G1284" s="20" t="str">
        <v>No</v>
      </c>
      <c r="H1284" s="20" t="str">
        <v>No</v>
      </c>
      <c r="I1284" s="20">
        <v>1</v>
      </c>
      <c r="J1284" s="20" t="s">
        <v>2379</v>
      </c>
      <c r="K1284" s="21" cm="1">
        <f t="array" ref="K1284:P1284">VLOOKUP(A1284,'Hospitalisation Details'!$A$1:K3626,{5,6,8,9,10,11},FALSE)</f>
        <v>32407</v>
      </c>
      <c r="L1284" s="21" t="str">
        <v>34Years</v>
      </c>
      <c r="M1284" s="22">
        <v>8567.25</v>
      </c>
      <c r="N1284" s="20" t="str">
        <v>tier - 2</v>
      </c>
      <c r="O1284" s="20" t="str">
        <v>tier - 1</v>
      </c>
      <c r="P1284" s="20" t="str">
        <v>R1012</v>
      </c>
      <c r="Q1284" s="20" t="str">
        <f>VLOOKUP(A1284,'Customer Names'!$A$1:E3618,5,FALSE)</f>
        <v>Erik</v>
      </c>
    </row>
    <row r="1285" spans="1:17" x14ac:dyDescent="0.35">
      <c r="A1285" s="20" t="s">
        <v>1086</v>
      </c>
      <c r="B1285" s="20" cm="1">
        <f t="array" ref="B1285:I1285">VLOOKUP(A1285,'Medical Examinations'!A1284:J3619,{2,3,4,5,6,7,8,9},FALSE)</f>
        <v>36</v>
      </c>
      <c r="C1285" s="20" t="str">
        <v>Obesity</v>
      </c>
      <c r="D1285" s="20">
        <v>11.94</v>
      </c>
      <c r="E1285" s="20" t="str">
        <v>Diabetes</v>
      </c>
      <c r="F1285" s="20" t="str">
        <v>Yes</v>
      </c>
      <c r="G1285" s="20" t="str">
        <v>No</v>
      </c>
      <c r="H1285" s="20" t="str">
        <v>No</v>
      </c>
      <c r="I1285" s="20">
        <v>1</v>
      </c>
      <c r="J1285" s="20" t="s">
        <v>2379</v>
      </c>
      <c r="K1285" s="21" cm="1">
        <f t="array" ref="K1285:P1285">VLOOKUP(A1285,'Hospitalisation Details'!$A$1:K3627,{5,6,8,9,10,11},FALSE)</f>
        <v>27627</v>
      </c>
      <c r="L1285" s="21" t="str">
        <v>47Years</v>
      </c>
      <c r="M1285" s="22">
        <v>8556.91</v>
      </c>
      <c r="N1285" s="20" t="str">
        <v>tier - 2</v>
      </c>
      <c r="O1285" s="20" t="str">
        <v>tier - 1</v>
      </c>
      <c r="P1285" s="20" t="str">
        <v>R1011</v>
      </c>
      <c r="Q1285" s="20" t="str">
        <f>VLOOKUP(A1285,'Customer Names'!$A$1:E3619,5,FALSE)</f>
        <v>Lana J</v>
      </c>
    </row>
    <row r="1286" spans="1:17" x14ac:dyDescent="0.35">
      <c r="A1286" s="20" t="s">
        <v>1085</v>
      </c>
      <c r="B1286" s="20" cm="1">
        <f t="array" ref="B1286:I1286">VLOOKUP(A1286,'Medical Examinations'!A1285:J3620,{2,3,4,5,6,7,8,9},FALSE)</f>
        <v>32</v>
      </c>
      <c r="C1286" s="20" t="str">
        <v>Obesity</v>
      </c>
      <c r="D1286" s="20">
        <v>7.85</v>
      </c>
      <c r="E1286" s="20" t="str">
        <v>Diabetes</v>
      </c>
      <c r="F1286" s="20" t="str">
        <v>Yes</v>
      </c>
      <c r="G1286" s="20" t="str">
        <v>No</v>
      </c>
      <c r="H1286" s="20" t="str">
        <v>No</v>
      </c>
      <c r="I1286" s="20">
        <v>1</v>
      </c>
      <c r="J1286" s="20" t="s">
        <v>2379</v>
      </c>
      <c r="K1286" s="21" cm="1">
        <f t="array" ref="K1286:P1286">VLOOKUP(A1286,'Hospitalisation Details'!$A$1:K3628,{5,6,8,9,10,11},FALSE)</f>
        <v>27612</v>
      </c>
      <c r="L1286" s="21" t="str">
        <v>47Years</v>
      </c>
      <c r="M1286" s="22">
        <v>8551.35</v>
      </c>
      <c r="N1286" s="20" t="str">
        <v>tier - 2</v>
      </c>
      <c r="O1286" s="20" t="str">
        <v>tier - 2</v>
      </c>
      <c r="P1286" s="20" t="str">
        <v>R1011</v>
      </c>
      <c r="Q1286" s="20" t="str">
        <f>VLOOKUP(A1286,'Customer Names'!$A$1:E3620,5,FALSE)</f>
        <v>Rebecca E</v>
      </c>
    </row>
    <row r="1287" spans="1:17" x14ac:dyDescent="0.35">
      <c r="A1287" s="20" t="s">
        <v>1084</v>
      </c>
      <c r="B1287" s="20" cm="1">
        <f t="array" ref="B1287:I1287">VLOOKUP(A1287,'Medical Examinations'!A1286:J3621,{2,3,4,5,6,7,8,9},FALSE)</f>
        <v>29.37</v>
      </c>
      <c r="C1287" s="20" t="str">
        <v>Overweight</v>
      </c>
      <c r="D1287" s="20">
        <v>8.01</v>
      </c>
      <c r="E1287" s="20" t="str">
        <v>Diabetes</v>
      </c>
      <c r="F1287" s="20" t="str">
        <v>Yes</v>
      </c>
      <c r="G1287" s="20" t="str">
        <v>No</v>
      </c>
      <c r="H1287" s="20" t="str">
        <v>No</v>
      </c>
      <c r="I1287" s="20">
        <v>1</v>
      </c>
      <c r="J1287" s="20" t="s">
        <v>2379</v>
      </c>
      <c r="K1287" s="21" cm="1">
        <f t="array" ref="K1287:P1287">VLOOKUP(A1287,'Hospitalisation Details'!$A$1:K3629,{5,6,8,9,10,11},FALSE)</f>
        <v>30662</v>
      </c>
      <c r="L1287" s="21" t="str">
        <v>39Years</v>
      </c>
      <c r="M1287" s="22">
        <v>8547.69</v>
      </c>
      <c r="N1287" s="20" t="str">
        <v>tier - 2</v>
      </c>
      <c r="O1287" s="20" t="str">
        <v>tier - 1</v>
      </c>
      <c r="P1287" s="20" t="str">
        <v>R1013</v>
      </c>
      <c r="Q1287" s="20" t="str">
        <f>VLOOKUP(A1287,'Customer Names'!$A$1:E3621,5,FALSE)</f>
        <v xml:space="preserve">Katie M </v>
      </c>
    </row>
    <row r="1288" spans="1:17" x14ac:dyDescent="0.35">
      <c r="A1288" s="20" t="s">
        <v>1083</v>
      </c>
      <c r="B1288" s="20" cm="1">
        <f t="array" ref="B1288:I1288">VLOOKUP(A1288,'Medical Examinations'!A1287:J3622,{2,3,4,5,6,7,8,9},FALSE)</f>
        <v>23.6</v>
      </c>
      <c r="C1288" s="20" t="str">
        <v>Normal Weight</v>
      </c>
      <c r="D1288" s="20">
        <v>7.4</v>
      </c>
      <c r="E1288" s="20" t="str">
        <v>Diabetes</v>
      </c>
      <c r="F1288" s="20" t="str">
        <v>Yes</v>
      </c>
      <c r="G1288" s="20" t="str">
        <v>No</v>
      </c>
      <c r="H1288" s="20" t="str">
        <v>No</v>
      </c>
      <c r="I1288" s="20">
        <v>1</v>
      </c>
      <c r="J1288" s="20" t="s">
        <v>2379</v>
      </c>
      <c r="K1288" s="21" cm="1">
        <f t="array" ref="K1288:P1288">VLOOKUP(A1288,'Hospitalisation Details'!$A$1:K3630,{5,6,8,9,10,11},FALSE)</f>
        <v>27704</v>
      </c>
      <c r="L1288" s="21" t="str">
        <v>47Years</v>
      </c>
      <c r="M1288" s="22">
        <v>8539.67</v>
      </c>
      <c r="N1288" s="20" t="str">
        <v>tier - 2</v>
      </c>
      <c r="O1288" s="20" t="str">
        <v>tier - 3</v>
      </c>
      <c r="P1288" s="20" t="str">
        <v>R1011</v>
      </c>
      <c r="Q1288" s="20" t="str">
        <f>VLOOKUP(A1288,'Customer Names'!$A$1:E3622,5,FALSE)</f>
        <v xml:space="preserve">Elizabeth A </v>
      </c>
    </row>
    <row r="1289" spans="1:17" x14ac:dyDescent="0.35">
      <c r="A1289" s="20" t="s">
        <v>1082</v>
      </c>
      <c r="B1289" s="20" cm="1">
        <f t="array" ref="B1289:I1289">VLOOKUP(A1289,'Medical Examinations'!A1288:J3623,{2,3,4,5,6,7,8,9},FALSE)</f>
        <v>33.155000000000001</v>
      </c>
      <c r="C1289" s="20" t="str">
        <v>Obesity</v>
      </c>
      <c r="D1289" s="20">
        <v>8.3800000000000008</v>
      </c>
      <c r="E1289" s="20" t="str">
        <v>Diabetes</v>
      </c>
      <c r="F1289" s="20" t="str">
        <v>Yes</v>
      </c>
      <c r="G1289" s="20" t="str">
        <v>No</v>
      </c>
      <c r="H1289" s="20" t="str">
        <v>No</v>
      </c>
      <c r="I1289" s="20">
        <v>0</v>
      </c>
      <c r="J1289" s="20" t="s">
        <v>2379</v>
      </c>
      <c r="K1289" s="21" cm="1">
        <f t="array" ref="K1289:P1289">VLOOKUP(A1289,'Hospitalisation Details'!$A$1:K3631,{5,6,8,9,10,11},FALSE)</f>
        <v>29947</v>
      </c>
      <c r="L1289" s="21" t="str">
        <v>41Years</v>
      </c>
      <c r="M1289" s="22">
        <v>8538.2900000000009</v>
      </c>
      <c r="N1289" s="20" t="str">
        <v>tier - 2</v>
      </c>
      <c r="O1289" s="20" t="str">
        <v>tier - 3</v>
      </c>
      <c r="P1289" s="20" t="str">
        <v>R1024</v>
      </c>
      <c r="Q1289" s="20" t="str">
        <f>VLOOKUP(A1289,'Customer Names'!$A$1:E3623,5,FALSE)</f>
        <v>Sarah</v>
      </c>
    </row>
    <row r="1290" spans="1:17" x14ac:dyDescent="0.35">
      <c r="A1290" s="20" t="s">
        <v>1081</v>
      </c>
      <c r="B1290" s="20" cm="1">
        <f t="array" ref="B1290:I1290">VLOOKUP(A1290,'Medical Examinations'!A1289:J3624,{2,3,4,5,6,7,8,9},FALSE)</f>
        <v>24.32</v>
      </c>
      <c r="C1290" s="20" t="str">
        <v>Normal Weight</v>
      </c>
      <c r="D1290" s="20">
        <v>11.56</v>
      </c>
      <c r="E1290" s="20" t="str">
        <v>Diabetes</v>
      </c>
      <c r="F1290" s="20" t="str">
        <v>Yes</v>
      </c>
      <c r="G1290" s="20" t="str">
        <v>No</v>
      </c>
      <c r="H1290" s="20" t="str">
        <v>No</v>
      </c>
      <c r="I1290" s="20">
        <v>1</v>
      </c>
      <c r="J1290" s="20" t="s">
        <v>2379</v>
      </c>
      <c r="K1290" s="21" cm="1">
        <f t="array" ref="K1290:P1290">VLOOKUP(A1290,'Hospitalisation Details'!$A$1:K3632,{5,6,8,9,10,11},FALSE)</f>
        <v>30521</v>
      </c>
      <c r="L1290" s="21" t="str">
        <v>39Years</v>
      </c>
      <c r="M1290" s="22">
        <v>8534.67</v>
      </c>
      <c r="N1290" s="20" t="str">
        <v>tier - 2</v>
      </c>
      <c r="O1290" s="20" t="str">
        <v>tier - 3</v>
      </c>
      <c r="P1290" s="20" t="str">
        <v>R1024</v>
      </c>
      <c r="Q1290" s="20" t="str">
        <f>VLOOKUP(A1290,'Customer Names'!$A$1:E3624,5,FALSE)</f>
        <v xml:space="preserve">Annie J </v>
      </c>
    </row>
    <row r="1291" spans="1:17" x14ac:dyDescent="0.35">
      <c r="A1291" s="20" t="s">
        <v>1080</v>
      </c>
      <c r="B1291" s="20" cm="1">
        <f t="array" ref="B1291:I1291">VLOOKUP(A1291,'Medical Examinations'!A1290:J3625,{2,3,4,5,6,7,8,9},FALSE)</f>
        <v>36.299999999999997</v>
      </c>
      <c r="C1291" s="20" t="str">
        <v>Obesity</v>
      </c>
      <c r="D1291" s="20">
        <v>4.6100000000000003</v>
      </c>
      <c r="E1291" s="20" t="str">
        <v>Normal</v>
      </c>
      <c r="F1291" s="20" t="str">
        <v>No</v>
      </c>
      <c r="G1291" s="20" t="str">
        <v>No</v>
      </c>
      <c r="H1291" s="20" t="str">
        <v>No</v>
      </c>
      <c r="I1291" s="20">
        <v>0</v>
      </c>
      <c r="J1291" s="20" t="s">
        <v>2379</v>
      </c>
      <c r="K1291" s="21" cm="1">
        <f t="array" ref="K1291:P1291">VLOOKUP(A1291,'Hospitalisation Details'!$A$1:K3633,{5,6,8,9,10,11},FALSE)</f>
        <v>28332</v>
      </c>
      <c r="L1291" s="21" t="str">
        <v>45Years</v>
      </c>
      <c r="M1291" s="22">
        <v>8527.5300000000007</v>
      </c>
      <c r="N1291" s="20" t="str">
        <v>tier - 2</v>
      </c>
      <c r="O1291" s="20" t="str">
        <v>tier - 2</v>
      </c>
      <c r="P1291" s="20" t="str">
        <v>R1013</v>
      </c>
      <c r="Q1291" s="20" t="str">
        <f>VLOOKUP(A1291,'Customer Names'!$A$1:E3625,5,FALSE)</f>
        <v>Annie</v>
      </c>
    </row>
    <row r="1292" spans="1:17" x14ac:dyDescent="0.35">
      <c r="A1292" s="20" t="s">
        <v>1079</v>
      </c>
      <c r="B1292" s="20" cm="1">
        <f t="array" ref="B1292:I1292">VLOOKUP(A1292,'Medical Examinations'!A1291:J3626,{2,3,4,5,6,7,8,9},FALSE)</f>
        <v>34.4</v>
      </c>
      <c r="C1292" s="20" t="str">
        <v>Obesity</v>
      </c>
      <c r="D1292" s="20">
        <v>4.95</v>
      </c>
      <c r="E1292" s="20" t="str">
        <v>Normal</v>
      </c>
      <c r="F1292" s="20" t="str">
        <v>No</v>
      </c>
      <c r="G1292" s="20" t="str">
        <v>No</v>
      </c>
      <c r="H1292" s="20" t="str">
        <v>Yes</v>
      </c>
      <c r="I1292" s="20">
        <v>1</v>
      </c>
      <c r="J1292" s="20" t="s">
        <v>2379</v>
      </c>
      <c r="K1292" s="21" cm="1">
        <f t="array" ref="K1292:P1292">VLOOKUP(A1292,'Hospitalisation Details'!$A$1:K3634,{5,6,8,9,10,11},FALSE)</f>
        <v>29080</v>
      </c>
      <c r="L1292" s="21" t="str">
        <v>43Years</v>
      </c>
      <c r="M1292" s="22">
        <v>8522</v>
      </c>
      <c r="N1292" s="20" t="str">
        <v>tier - 2</v>
      </c>
      <c r="O1292" s="20" t="str">
        <v>tier - 2</v>
      </c>
      <c r="P1292" s="20" t="str">
        <v>R1011</v>
      </c>
      <c r="Q1292" s="20" t="str">
        <f>VLOOKUP(A1292,'Customer Names'!$A$1:E3626,5,FALSE)</f>
        <v>Lindsey</v>
      </c>
    </row>
    <row r="1293" spans="1:17" x14ac:dyDescent="0.35">
      <c r="A1293" s="20" t="s">
        <v>1078</v>
      </c>
      <c r="B1293" s="20" cm="1">
        <f t="array" ref="B1293:I1293">VLOOKUP(A1293,'Medical Examinations'!A1292:J3627,{2,3,4,5,6,7,8,9},FALSE)</f>
        <v>30.9</v>
      </c>
      <c r="C1293" s="20" t="str">
        <v>Obesity</v>
      </c>
      <c r="D1293" s="20">
        <v>5.04</v>
      </c>
      <c r="E1293" s="20" t="str">
        <v>Normal</v>
      </c>
      <c r="F1293" s="20" t="str">
        <v>No</v>
      </c>
      <c r="G1293" s="20" t="str">
        <v>No</v>
      </c>
      <c r="H1293" s="20" t="str">
        <v>No</v>
      </c>
      <c r="I1293" s="20">
        <v>0</v>
      </c>
      <c r="J1293" s="20" t="s">
        <v>2379</v>
      </c>
      <c r="K1293" s="21" cm="1">
        <f t="array" ref="K1293:P1293">VLOOKUP(A1293,'Hospitalisation Details'!$A$1:K3635,{5,6,8,9,10,11},FALSE)</f>
        <v>28488</v>
      </c>
      <c r="L1293" s="21" t="str">
        <v>45Years</v>
      </c>
      <c r="M1293" s="22">
        <v>8520.0300000000007</v>
      </c>
      <c r="N1293" s="20" t="str">
        <v>tier - 2</v>
      </c>
      <c r="O1293" s="20" t="str">
        <v>tier - 3</v>
      </c>
      <c r="P1293" s="20" t="str">
        <v>R1011</v>
      </c>
      <c r="Q1293" s="20" t="str">
        <f>VLOOKUP(A1293,'Customer Names'!$A$1:E3627,5,FALSE)</f>
        <v>Laura</v>
      </c>
    </row>
    <row r="1294" spans="1:17" x14ac:dyDescent="0.35">
      <c r="A1294" s="20" t="s">
        <v>1077</v>
      </c>
      <c r="B1294" s="20" cm="1">
        <f t="array" ref="B1294:I1294">VLOOKUP(A1294,'Medical Examinations'!A1293:J3628,{2,3,4,5,6,7,8,9},FALSE)</f>
        <v>28.6</v>
      </c>
      <c r="C1294" s="20" t="str">
        <v>Overweight</v>
      </c>
      <c r="D1294" s="20">
        <v>5.42</v>
      </c>
      <c r="E1294" s="20" t="str">
        <v>Normal</v>
      </c>
      <c r="F1294" s="20" t="str">
        <v>No</v>
      </c>
      <c r="G1294" s="20" t="str">
        <v>No</v>
      </c>
      <c r="H1294" s="20" t="str">
        <v>No</v>
      </c>
      <c r="I1294" s="20">
        <v>0</v>
      </c>
      <c r="J1294" s="20" t="s">
        <v>2379</v>
      </c>
      <c r="K1294" s="21" cm="1">
        <f t="array" ref="K1294:P1294">VLOOKUP(A1294,'Hospitalisation Details'!$A$1:K3636,{5,6,8,9,10,11},FALSE)</f>
        <v>28297</v>
      </c>
      <c r="L1294" s="21" t="str">
        <v>45Years</v>
      </c>
      <c r="M1294" s="22">
        <v>8516.83</v>
      </c>
      <c r="N1294" s="20" t="str">
        <v>tier - 2</v>
      </c>
      <c r="O1294" s="20" t="str">
        <v>tier - 1</v>
      </c>
      <c r="P1294" s="20" t="str">
        <v>R1013</v>
      </c>
      <c r="Q1294" s="20" t="str">
        <f>VLOOKUP(A1294,'Customer Names'!$A$1:E3628,5,FALSE)</f>
        <v>Amy T</v>
      </c>
    </row>
    <row r="1295" spans="1:17" x14ac:dyDescent="0.35">
      <c r="A1295" s="20" t="s">
        <v>1076</v>
      </c>
      <c r="B1295" s="20" cm="1">
        <f t="array" ref="B1295:I1295">VLOOKUP(A1295,'Medical Examinations'!A1294:J3629,{2,3,4,5,6,7,8,9},FALSE)</f>
        <v>27.83</v>
      </c>
      <c r="C1295" s="20" t="str">
        <v>Overweight</v>
      </c>
      <c r="D1295" s="20">
        <v>5.39</v>
      </c>
      <c r="E1295" s="20" t="str">
        <v>Normal</v>
      </c>
      <c r="F1295" s="20" t="str">
        <v>No</v>
      </c>
      <c r="G1295" s="20" t="str">
        <v>No</v>
      </c>
      <c r="H1295" s="20" t="str">
        <v>No</v>
      </c>
      <c r="I1295" s="20">
        <v>0</v>
      </c>
      <c r="J1295" s="20" t="s">
        <v>2379</v>
      </c>
      <c r="K1295" s="21" cm="1">
        <f t="array" ref="K1295:P1295">VLOOKUP(A1295,'Hospitalisation Details'!$A$1:K3637,{5,6,8,9,10,11},FALSE)</f>
        <v>28485</v>
      </c>
      <c r="L1295" s="21" t="str">
        <v>45Years</v>
      </c>
      <c r="M1295" s="22">
        <v>8515.76</v>
      </c>
      <c r="N1295" s="20" t="str">
        <v>tier - 2</v>
      </c>
      <c r="O1295" s="20" t="str">
        <v>tier - 2</v>
      </c>
      <c r="P1295" s="20" t="str">
        <v>R1013</v>
      </c>
      <c r="Q1295" s="20" t="str">
        <f>VLOOKUP(A1295,'Customer Names'!$A$1:E3629,5,FALSE)</f>
        <v>Katarina D</v>
      </c>
    </row>
    <row r="1296" spans="1:17" x14ac:dyDescent="0.35">
      <c r="A1296" s="20" t="s">
        <v>1075</v>
      </c>
      <c r="B1296" s="20" cm="1">
        <f t="array" ref="B1296:I1296">VLOOKUP(A1296,'Medical Examinations'!A1295:J3630,{2,3,4,5,6,7,8,9},FALSE)</f>
        <v>39.64</v>
      </c>
      <c r="C1296" s="20" t="str">
        <v>Obesity</v>
      </c>
      <c r="D1296" s="20">
        <v>6</v>
      </c>
      <c r="E1296" s="20" t="str">
        <v>Prediabetes</v>
      </c>
      <c r="F1296" s="20" t="str">
        <v>No</v>
      </c>
      <c r="G1296" s="20" t="str">
        <v>No</v>
      </c>
      <c r="H1296" s="20" t="str">
        <v>Yes</v>
      </c>
      <c r="I1296" s="20">
        <v>1</v>
      </c>
      <c r="J1296" s="20" t="s">
        <v>2379</v>
      </c>
      <c r="K1296" s="21" cm="1">
        <f t="array" ref="K1296:P1296">VLOOKUP(A1296,'Hospitalisation Details'!$A$1:K3638,{5,6,8,9,10,11},FALSE)</f>
        <v>34283</v>
      </c>
      <c r="L1296" s="21" t="str">
        <v>29Years</v>
      </c>
      <c r="M1296" s="22">
        <v>8471.65</v>
      </c>
      <c r="N1296" s="20" t="str">
        <v>tier - 2</v>
      </c>
      <c r="O1296" s="20" t="str">
        <v>tier - 1</v>
      </c>
      <c r="P1296" s="20" t="str">
        <v>R1012</v>
      </c>
      <c r="Q1296" s="20" t="str">
        <f>VLOOKUP(A1296,'Customer Names'!$A$1:E3630,5,FALSE)</f>
        <v xml:space="preserve">B j </v>
      </c>
    </row>
    <row r="1297" spans="1:17" x14ac:dyDescent="0.35">
      <c r="A1297" s="20" t="s">
        <v>1074</v>
      </c>
      <c r="B1297" s="20" cm="1">
        <f t="array" ref="B1297:I1297">VLOOKUP(A1297,'Medical Examinations'!A1296:J3631,{2,3,4,5,6,7,8,9},FALSE)</f>
        <v>38.479999999999997</v>
      </c>
      <c r="C1297" s="20" t="str">
        <v>Obesity</v>
      </c>
      <c r="D1297" s="20">
        <v>6.02</v>
      </c>
      <c r="E1297" s="20" t="str">
        <v>Prediabetes</v>
      </c>
      <c r="F1297" s="20" t="str">
        <v>No</v>
      </c>
      <c r="G1297" s="20" t="str">
        <v>No</v>
      </c>
      <c r="H1297" s="20" t="str">
        <v>No</v>
      </c>
      <c r="I1297" s="20">
        <v>1</v>
      </c>
      <c r="J1297" s="20" t="s">
        <v>2379</v>
      </c>
      <c r="K1297" s="21" cm="1">
        <f t="array" ref="K1297:P1297">VLOOKUP(A1297,'Hospitalisation Details'!$A$1:K3639,{5,6,8,9,10,11},FALSE)</f>
        <v>33856</v>
      </c>
      <c r="L1297" s="21" t="str">
        <v>30Years</v>
      </c>
      <c r="M1297" s="22">
        <v>8466.35</v>
      </c>
      <c r="N1297" s="20" t="str">
        <v>tier - 2</v>
      </c>
      <c r="O1297" s="20" t="str">
        <v>tier - 2</v>
      </c>
      <c r="P1297" s="20" t="str">
        <v>R1012</v>
      </c>
      <c r="Q1297" s="20" t="str">
        <f>VLOOKUP(A1297,'Customer Names'!$A$1:E3631,5,FALSE)</f>
        <v>Alison</v>
      </c>
    </row>
    <row r="1298" spans="1:17" x14ac:dyDescent="0.35">
      <c r="A1298" s="20" t="s">
        <v>1073</v>
      </c>
      <c r="B1298" s="20" cm="1">
        <f t="array" ref="B1298:I1298">VLOOKUP(A1298,'Medical Examinations'!A1297:J3632,{2,3,4,5,6,7,8,9},FALSE)</f>
        <v>36.200000000000003</v>
      </c>
      <c r="C1298" s="20" t="str">
        <v>Obesity</v>
      </c>
      <c r="D1298" s="20">
        <v>4.62</v>
      </c>
      <c r="E1298" s="20" t="str">
        <v>Normal</v>
      </c>
      <c r="F1298" s="20" t="str">
        <v>No</v>
      </c>
      <c r="G1298" s="20" t="str">
        <v>No</v>
      </c>
      <c r="H1298" s="20" t="str">
        <v>No</v>
      </c>
      <c r="I1298" s="20">
        <v>2</v>
      </c>
      <c r="J1298" s="20" t="s">
        <v>2379</v>
      </c>
      <c r="K1298" s="21" cm="1">
        <f t="array" ref="K1298:P1298">VLOOKUP(A1298,'Hospitalisation Details'!$A$1:K3640,{5,6,8,9,10,11},FALSE)</f>
        <v>26659</v>
      </c>
      <c r="L1298" s="21" t="str">
        <v>50Years</v>
      </c>
      <c r="M1298" s="22">
        <v>8457.82</v>
      </c>
      <c r="N1298" s="20" t="str">
        <v>tier - 2</v>
      </c>
      <c r="O1298" s="20" t="str">
        <v>tier - 3</v>
      </c>
      <c r="P1298" s="20" t="str">
        <v>R1011</v>
      </c>
      <c r="Q1298" s="20" t="str">
        <f>VLOOKUP(A1298,'Customer Names'!$A$1:E3632,5,FALSE)</f>
        <v xml:space="preserve">Neil K </v>
      </c>
    </row>
    <row r="1299" spans="1:17" x14ac:dyDescent="0.35">
      <c r="A1299" s="20" t="s">
        <v>1072</v>
      </c>
      <c r="B1299" s="20" cm="1">
        <f t="array" ref="B1299:I1299">VLOOKUP(A1299,'Medical Examinations'!A1298:J3633,{2,3,4,5,6,7,8,9},FALSE)</f>
        <v>27.13</v>
      </c>
      <c r="C1299" s="20" t="str">
        <v>Overweight</v>
      </c>
      <c r="D1299" s="20">
        <v>5.59</v>
      </c>
      <c r="E1299" s="20" t="str">
        <v>Normal</v>
      </c>
      <c r="F1299" s="20" t="str">
        <v>No</v>
      </c>
      <c r="G1299" s="20" t="str">
        <v>No</v>
      </c>
      <c r="H1299" s="20" t="str">
        <v>No</v>
      </c>
      <c r="I1299" s="20">
        <v>1</v>
      </c>
      <c r="J1299" s="20" t="s">
        <v>2379</v>
      </c>
      <c r="K1299" s="21" cm="1">
        <f t="array" ref="K1299:P1299">VLOOKUP(A1299,'Hospitalisation Details'!$A$1:K3641,{5,6,8,9,10,11},FALSE)</f>
        <v>30852</v>
      </c>
      <c r="L1299" s="21" t="str">
        <v>38Years</v>
      </c>
      <c r="M1299" s="22">
        <v>8450.82</v>
      </c>
      <c r="N1299" s="20" t="str">
        <v>tier - 2</v>
      </c>
      <c r="O1299" s="20" t="str">
        <v>tier - 2</v>
      </c>
      <c r="P1299" s="20" t="str">
        <v>R1025</v>
      </c>
      <c r="Q1299" s="20" t="str">
        <f>VLOOKUP(A1299,'Customer Names'!$A$1:E3633,5,FALSE)</f>
        <v>Anne Hunter</v>
      </c>
    </row>
    <row r="1300" spans="1:17" x14ac:dyDescent="0.35">
      <c r="A1300" s="20" t="s">
        <v>1071</v>
      </c>
      <c r="B1300" s="20" cm="1">
        <f t="array" ref="B1300:I1300">VLOOKUP(A1300,'Medical Examinations'!A1299:J3634,{2,3,4,5,6,7,8,9},FALSE)</f>
        <v>20.75</v>
      </c>
      <c r="C1300" s="20" t="str">
        <v>Normal Weight</v>
      </c>
      <c r="D1300" s="20">
        <v>5.18</v>
      </c>
      <c r="E1300" s="20" t="str">
        <v>Normal</v>
      </c>
      <c r="F1300" s="20" t="str">
        <v>Yes</v>
      </c>
      <c r="G1300" s="20" t="str">
        <v>No</v>
      </c>
      <c r="H1300" s="20" t="str">
        <v>No</v>
      </c>
      <c r="I1300" s="20">
        <v>2</v>
      </c>
      <c r="J1300" s="20" t="s">
        <v>2379</v>
      </c>
      <c r="K1300" s="21" cm="1">
        <f t="array" ref="K1300:P1300">VLOOKUP(A1300,'Hospitalisation Details'!$A$1:K3642,{5,6,8,9,10,11},FALSE)</f>
        <v>24270</v>
      </c>
      <c r="L1300" s="21" t="str">
        <v>56Years</v>
      </c>
      <c r="M1300" s="22">
        <v>8448.66</v>
      </c>
      <c r="N1300" s="20" t="str">
        <v>tier - 3</v>
      </c>
      <c r="O1300" s="20" t="str">
        <v>tier - 1</v>
      </c>
      <c r="P1300" s="20" t="str">
        <v>R1013</v>
      </c>
      <c r="Q1300" s="20" t="str">
        <f>VLOOKUP(A1300,'Customer Names'!$A$1:E3634,5,FALSE)</f>
        <v>Sandra</v>
      </c>
    </row>
    <row r="1301" spans="1:17" x14ac:dyDescent="0.35">
      <c r="A1301" s="20" t="s">
        <v>1070</v>
      </c>
      <c r="B1301" s="20" cm="1">
        <f t="array" ref="B1301:I1301">VLOOKUP(A1301,'Medical Examinations'!A1300:J3635,{2,3,4,5,6,7,8,9},FALSE)</f>
        <v>26.6</v>
      </c>
      <c r="C1301" s="20" t="str">
        <v>Overweight</v>
      </c>
      <c r="D1301" s="20">
        <v>6.29</v>
      </c>
      <c r="E1301" s="20" t="str">
        <v>Prediabetes</v>
      </c>
      <c r="F1301" s="20" t="str">
        <v>No</v>
      </c>
      <c r="G1301" s="20" t="str">
        <v>No</v>
      </c>
      <c r="H1301" s="20" t="str">
        <v>No</v>
      </c>
      <c r="I1301" s="20">
        <v>2</v>
      </c>
      <c r="J1301" s="20" t="s">
        <v>2379</v>
      </c>
      <c r="K1301" s="21" cm="1">
        <f t="array" ref="K1301:P1301">VLOOKUP(A1301,'Hospitalisation Details'!$A$1:K3643,{5,6,8,9,10,11},FALSE)</f>
        <v>26546</v>
      </c>
      <c r="L1301" s="21" t="str">
        <v>50Years</v>
      </c>
      <c r="M1301" s="22">
        <v>8444.4699999999993</v>
      </c>
      <c r="N1301" s="20" t="str">
        <v>tier - 3</v>
      </c>
      <c r="O1301" s="20" t="str">
        <v>tier - 1</v>
      </c>
      <c r="P1301" s="20" t="str">
        <v>R1011</v>
      </c>
      <c r="Q1301" s="20" t="str">
        <f>VLOOKUP(A1301,'Customer Names'!$A$1:E3635,5,FALSE)</f>
        <v>Robert</v>
      </c>
    </row>
    <row r="1302" spans="1:17" x14ac:dyDescent="0.35">
      <c r="A1302" s="20" t="s">
        <v>1069</v>
      </c>
      <c r="B1302" s="20" cm="1">
        <f t="array" ref="B1302:I1302">VLOOKUP(A1302,'Medical Examinations'!A1301:J3636,{2,3,4,5,6,7,8,9},FALSE)</f>
        <v>25.3</v>
      </c>
      <c r="C1302" s="20" t="str">
        <v>Overweight</v>
      </c>
      <c r="D1302" s="20">
        <v>4.49</v>
      </c>
      <c r="E1302" s="20" t="str">
        <v>Normal</v>
      </c>
      <c r="F1302" s="20" t="str">
        <v>No</v>
      </c>
      <c r="G1302" s="20" t="str">
        <v>No</v>
      </c>
      <c r="H1302" s="20" t="str">
        <v>No</v>
      </c>
      <c r="I1302" s="20">
        <v>2</v>
      </c>
      <c r="J1302" s="20" t="s">
        <v>2379</v>
      </c>
      <c r="K1302" s="21" cm="1">
        <f t="array" ref="K1302:P1302">VLOOKUP(A1302,'Hospitalisation Details'!$A$1:K3644,{5,6,8,9,10,11},FALSE)</f>
        <v>26551</v>
      </c>
      <c r="L1302" s="21" t="str">
        <v>50Years</v>
      </c>
      <c r="M1302" s="22">
        <v>8442.67</v>
      </c>
      <c r="N1302" s="20" t="str">
        <v>tier - 2</v>
      </c>
      <c r="O1302" s="20" t="str">
        <v>tier - 3</v>
      </c>
      <c r="P1302" s="20" t="str">
        <v>R1013</v>
      </c>
      <c r="Q1302" s="20" t="str">
        <f>VLOOKUP(A1302,'Customer Names'!$A$1:E3636,5,FALSE)</f>
        <v>Rodney</v>
      </c>
    </row>
    <row r="1303" spans="1:17" x14ac:dyDescent="0.35">
      <c r="A1303" s="20" t="s">
        <v>1068</v>
      </c>
      <c r="B1303" s="20" cm="1">
        <f t="array" ref="B1303:I1303">VLOOKUP(A1303,'Medical Examinations'!A1302:J3637,{2,3,4,5,6,7,8,9},FALSE)</f>
        <v>18.84</v>
      </c>
      <c r="C1303" s="20" t="str">
        <v>Normal Weight</v>
      </c>
      <c r="D1303" s="20">
        <v>11.82</v>
      </c>
      <c r="E1303" s="20" t="str">
        <v>Diabetes</v>
      </c>
      <c r="F1303" s="20" t="str">
        <v>Yes</v>
      </c>
      <c r="G1303" s="20" t="str">
        <v>No</v>
      </c>
      <c r="H1303" s="20" t="str">
        <v>Yes</v>
      </c>
      <c r="I1303" s="20">
        <v>1</v>
      </c>
      <c r="J1303" s="20" t="s">
        <v>2379</v>
      </c>
      <c r="K1303" s="21" cm="1">
        <f t="array" ref="K1303:P1303">VLOOKUP(A1303,'Hospitalisation Details'!$A$1:K3645,{5,6,8,9,10,11},FALSE)</f>
        <v>23278</v>
      </c>
      <c r="L1303" s="21" t="str">
        <v>59Years</v>
      </c>
      <c r="M1303" s="22">
        <v>8440.0499999999993</v>
      </c>
      <c r="N1303" s="20" t="str">
        <v>tier - 3</v>
      </c>
      <c r="O1303" s="20" t="str">
        <v>tier - 2</v>
      </c>
      <c r="P1303" s="20" t="str">
        <v>R1013</v>
      </c>
      <c r="Q1303" s="20" t="str">
        <f>VLOOKUP(A1303,'Customer Names'!$A$1:E3637,5,FALSE)</f>
        <v>Carl R</v>
      </c>
    </row>
    <row r="1304" spans="1:17" x14ac:dyDescent="0.35">
      <c r="A1304" s="20" t="s">
        <v>1067</v>
      </c>
      <c r="B1304" s="20" cm="1">
        <f t="array" ref="B1304:I1304">VLOOKUP(A1304,'Medical Examinations'!A1303:J3638,{2,3,4,5,6,7,8,9},FALSE)</f>
        <v>19.57</v>
      </c>
      <c r="C1304" s="20" t="str">
        <v>Normal Weight</v>
      </c>
      <c r="D1304" s="20">
        <v>7.41</v>
      </c>
      <c r="E1304" s="20" t="str">
        <v>Diabetes</v>
      </c>
      <c r="F1304" s="20" t="str">
        <v>Yes</v>
      </c>
      <c r="G1304" s="20" t="str">
        <v>No</v>
      </c>
      <c r="H1304" s="20" t="str">
        <v>No</v>
      </c>
      <c r="I1304" s="20">
        <v>1</v>
      </c>
      <c r="J1304" s="20" t="s">
        <v>2379</v>
      </c>
      <c r="K1304" s="21" cm="1">
        <f t="array" ref="K1304:P1304">VLOOKUP(A1304,'Hospitalisation Details'!$A$1:K3646,{5,6,8,9,10,11},FALSE)</f>
        <v>27665</v>
      </c>
      <c r="L1304" s="21" t="str">
        <v>47Years</v>
      </c>
      <c r="M1304" s="22">
        <v>8428.07</v>
      </c>
      <c r="N1304" s="20" t="str">
        <v>tier - 3</v>
      </c>
      <c r="O1304" s="20" t="str">
        <v>tier - 2</v>
      </c>
      <c r="P1304" s="20" t="str">
        <v>R1012</v>
      </c>
      <c r="Q1304" s="20" t="str">
        <f>VLOOKUP(A1304,'Customer Names'!$A$1:E3638,5,FALSE)</f>
        <v>Maximilian</v>
      </c>
    </row>
    <row r="1305" spans="1:17" x14ac:dyDescent="0.35">
      <c r="A1305" s="20" t="s">
        <v>1066</v>
      </c>
      <c r="B1305" s="20" cm="1">
        <f t="array" ref="B1305:I1305">VLOOKUP(A1305,'Medical Examinations'!A1304:J3639,{2,3,4,5,6,7,8,9},FALSE)</f>
        <v>30.495000000000001</v>
      </c>
      <c r="C1305" s="20" t="str">
        <v>Obesity</v>
      </c>
      <c r="D1305" s="20">
        <v>5.97</v>
      </c>
      <c r="E1305" s="20" t="str">
        <v>Prediabetes</v>
      </c>
      <c r="F1305" s="20" t="str">
        <v>No</v>
      </c>
      <c r="G1305" s="20" t="str">
        <v>No</v>
      </c>
      <c r="H1305" s="20" t="str">
        <v>No</v>
      </c>
      <c r="I1305" s="20">
        <v>0</v>
      </c>
      <c r="J1305" s="20" t="s">
        <v>2379</v>
      </c>
      <c r="K1305" s="21" cm="1">
        <f t="array" ref="K1305:P1305">VLOOKUP(A1305,'Hospitalisation Details'!$A$1:K3647,{5,6,8,9,10,11},FALSE)</f>
        <v>28372</v>
      </c>
      <c r="L1305" s="21" t="str">
        <v>45Years</v>
      </c>
      <c r="M1305" s="22">
        <v>8413.4599999999991</v>
      </c>
      <c r="N1305" s="20" t="str">
        <v>tier - 3</v>
      </c>
      <c r="O1305" s="20" t="str">
        <v>tier - 1</v>
      </c>
      <c r="P1305" s="20" t="str">
        <v>R1012</v>
      </c>
      <c r="Q1305" s="20" t="str">
        <f>VLOOKUP(A1305,'Customer Names'!$A$1:E3639,5,FALSE)</f>
        <v>Erik</v>
      </c>
    </row>
    <row r="1306" spans="1:17" x14ac:dyDescent="0.35">
      <c r="A1306" s="20" t="s">
        <v>1065</v>
      </c>
      <c r="B1306" s="20" cm="1">
        <f t="array" ref="B1306:I1306">VLOOKUP(A1306,'Medical Examinations'!A1305:J3640,{2,3,4,5,6,7,8,9},FALSE)</f>
        <v>30.114999999999998</v>
      </c>
      <c r="C1306" s="20" t="str">
        <v>Obesity</v>
      </c>
      <c r="D1306" s="20">
        <v>5.74</v>
      </c>
      <c r="E1306" s="20" t="str">
        <v>Prediabetes</v>
      </c>
      <c r="F1306" s="20" t="str">
        <v>No</v>
      </c>
      <c r="G1306" s="20" t="str">
        <v>No</v>
      </c>
      <c r="H1306" s="20" t="str">
        <v>Yes</v>
      </c>
      <c r="I1306" s="20">
        <v>1</v>
      </c>
      <c r="J1306" s="20" t="s">
        <v>2379</v>
      </c>
      <c r="K1306" s="21" cm="1">
        <f t="array" ref="K1306:P1306">VLOOKUP(A1306,'Hospitalisation Details'!$A$1:K3648,{5,6,8,9,10,11},FALSE)</f>
        <v>29017</v>
      </c>
      <c r="L1306" s="21" t="str">
        <v>43Years</v>
      </c>
      <c r="M1306" s="22">
        <v>8410.0499999999993</v>
      </c>
      <c r="N1306" s="20" t="str">
        <v>tier - 2</v>
      </c>
      <c r="O1306" s="20" t="str">
        <v>tier - 2</v>
      </c>
      <c r="P1306" s="20" t="str">
        <v>R1012</v>
      </c>
      <c r="Q1306" s="20" t="str">
        <f>VLOOKUP(A1306,'Customer Names'!$A$1:E3640,5,FALSE)</f>
        <v>Christopher</v>
      </c>
    </row>
    <row r="1307" spans="1:17" x14ac:dyDescent="0.35">
      <c r="A1307" s="20" t="s">
        <v>1064</v>
      </c>
      <c r="B1307" s="20" cm="1">
        <f t="array" ref="B1307:I1307">VLOOKUP(A1307,'Medical Examinations'!A1306:J3641,{2,3,4,5,6,7,8,9},FALSE)</f>
        <v>24.78</v>
      </c>
      <c r="C1307" s="20" t="str">
        <v>Normal Weight</v>
      </c>
      <c r="D1307" s="20">
        <v>9.85</v>
      </c>
      <c r="E1307" s="20" t="str">
        <v>Diabetes</v>
      </c>
      <c r="F1307" s="20" t="str">
        <v>No</v>
      </c>
      <c r="G1307" s="20" t="str">
        <v>No</v>
      </c>
      <c r="H1307" s="20" t="str">
        <v>No</v>
      </c>
      <c r="I1307" s="20">
        <v>0</v>
      </c>
      <c r="J1307" s="20" t="s">
        <v>2379</v>
      </c>
      <c r="K1307" s="21" cm="1">
        <f t="array" ref="K1307:P1307">VLOOKUP(A1307,'Hospitalisation Details'!$A$1:K3649,{5,6,8,9,10,11},FALSE)</f>
        <v>26194</v>
      </c>
      <c r="L1307" s="21" t="str">
        <v>51Years</v>
      </c>
      <c r="M1307" s="22">
        <v>8400.01</v>
      </c>
      <c r="N1307" s="20" t="str">
        <v>tier - 2</v>
      </c>
      <c r="O1307" s="20" t="str">
        <v>tier - 3</v>
      </c>
      <c r="P1307" s="20" t="str">
        <v>R1013</v>
      </c>
      <c r="Q1307" s="20" t="str">
        <f>VLOOKUP(A1307,'Customer Names'!$A$1:E3641,5,FALSE)</f>
        <v>Eirik</v>
      </c>
    </row>
    <row r="1308" spans="1:17" x14ac:dyDescent="0.35">
      <c r="A1308" s="20" t="s">
        <v>1063</v>
      </c>
      <c r="B1308" s="20" cm="1">
        <f t="array" ref="B1308:I1308">VLOOKUP(A1308,'Medical Examinations'!A1307:J3642,{2,3,4,5,6,7,8,9},FALSE)</f>
        <v>24.77</v>
      </c>
      <c r="C1308" s="20" t="str">
        <v>Normal Weight</v>
      </c>
      <c r="D1308" s="20">
        <v>7.59</v>
      </c>
      <c r="E1308" s="20" t="str">
        <v>Diabetes</v>
      </c>
      <c r="F1308" s="20" t="str">
        <v>No</v>
      </c>
      <c r="G1308" s="20" t="str">
        <v>No</v>
      </c>
      <c r="H1308" s="20" t="str">
        <v>No</v>
      </c>
      <c r="I1308" s="20">
        <v>0</v>
      </c>
      <c r="J1308" s="20" t="s">
        <v>2379</v>
      </c>
      <c r="K1308" s="21" cm="1">
        <f t="array" ref="K1308:P1308">VLOOKUP(A1308,'Hospitalisation Details'!$A$1:K3650,{5,6,8,9,10,11},FALSE)</f>
        <v>26180</v>
      </c>
      <c r="L1308" s="21" t="str">
        <v>51Years</v>
      </c>
      <c r="M1308" s="22">
        <v>8396.6200000000008</v>
      </c>
      <c r="N1308" s="20" t="str">
        <v>tier - 2</v>
      </c>
      <c r="O1308" s="20" t="str">
        <v>tier - 3</v>
      </c>
      <c r="P1308" s="20" t="str">
        <v>R1013</v>
      </c>
      <c r="Q1308" s="20" t="str">
        <f>VLOOKUP(A1308,'Customer Names'!$A$1:E3642,5,FALSE)</f>
        <v>Rik</v>
      </c>
    </row>
    <row r="1309" spans="1:17" x14ac:dyDescent="0.35">
      <c r="A1309" s="20" t="s">
        <v>1062</v>
      </c>
      <c r="B1309" s="20" cm="1">
        <f t="array" ref="B1309:I1309">VLOOKUP(A1309,'Medical Examinations'!A1308:J3643,{2,3,4,5,6,7,8,9},FALSE)</f>
        <v>16.579999999999998</v>
      </c>
      <c r="C1309" s="20" t="str">
        <v>Underweight</v>
      </c>
      <c r="D1309" s="20">
        <v>6.98</v>
      </c>
      <c r="E1309" s="20" t="str">
        <v>Diabetes</v>
      </c>
      <c r="F1309" s="20" t="str">
        <v>Yes</v>
      </c>
      <c r="G1309" s="20" t="str">
        <v>No</v>
      </c>
      <c r="H1309" s="20" t="str">
        <v>Yes</v>
      </c>
      <c r="I1309" s="20">
        <v>1</v>
      </c>
      <c r="J1309" s="20" t="s">
        <v>2379</v>
      </c>
      <c r="K1309" s="21" cm="1">
        <f t="array" ref="K1309:P1309">VLOOKUP(A1309,'Hospitalisation Details'!$A$1:K3651,{5,6,8,9,10,11},FALSE)</f>
        <v>23275</v>
      </c>
      <c r="L1309" s="21" t="str">
        <v>59Years</v>
      </c>
      <c r="M1309" s="22">
        <v>8355.5400000000009</v>
      </c>
      <c r="N1309" s="20" t="str">
        <v>tier - 3</v>
      </c>
      <c r="O1309" s="20" t="str">
        <v>tier - 3</v>
      </c>
      <c r="P1309" s="20" t="str">
        <v>R1012</v>
      </c>
      <c r="Q1309" s="20" t="str">
        <f>VLOOKUP(A1309,'Customer Names'!$A$1:E3643,5,FALSE)</f>
        <v>Matthew R</v>
      </c>
    </row>
    <row r="1310" spans="1:17" x14ac:dyDescent="0.35">
      <c r="A1310" s="20" t="s">
        <v>1061</v>
      </c>
      <c r="B1310" s="20" cm="1">
        <f t="array" ref="B1310:I1310">VLOOKUP(A1310,'Medical Examinations'!A1309:J3644,{2,3,4,5,6,7,8,9},FALSE)</f>
        <v>38.17</v>
      </c>
      <c r="C1310" s="20" t="str">
        <v>Obesity</v>
      </c>
      <c r="D1310" s="20">
        <v>4.7300000000000004</v>
      </c>
      <c r="E1310" s="20" t="str">
        <v>Normal</v>
      </c>
      <c r="F1310" s="20" t="str">
        <v>Yes</v>
      </c>
      <c r="G1310" s="20" t="str">
        <v>No</v>
      </c>
      <c r="H1310" s="20" t="str">
        <v>No</v>
      </c>
      <c r="I1310" s="20">
        <v>0</v>
      </c>
      <c r="J1310" s="20" t="s">
        <v>2379</v>
      </c>
      <c r="K1310" s="21" cm="1">
        <f t="array" ref="K1310:P1310">VLOOKUP(A1310,'Hospitalisation Details'!$A$1:K3652,{5,6,8,9,10,11},FALSE)</f>
        <v>27923</v>
      </c>
      <c r="L1310" s="21" t="str">
        <v>46Years</v>
      </c>
      <c r="M1310" s="22">
        <v>8347.16</v>
      </c>
      <c r="N1310" s="20" t="str">
        <v>tier - 2</v>
      </c>
      <c r="O1310" s="20" t="str">
        <v>tier - 1</v>
      </c>
      <c r="P1310" s="20" t="str">
        <v>R1013</v>
      </c>
      <c r="Q1310" s="20" t="str">
        <f>VLOOKUP(A1310,'Customer Names'!$A$1:E3644,5,FALSE)</f>
        <v>Daniel G</v>
      </c>
    </row>
    <row r="1311" spans="1:17" x14ac:dyDescent="0.35">
      <c r="A1311" s="20" t="s">
        <v>1060</v>
      </c>
      <c r="B1311" s="20" cm="1">
        <f t="array" ref="B1311:I1311">VLOOKUP(A1311,'Medical Examinations'!A1310:J3645,{2,3,4,5,6,7,8,9},FALSE)</f>
        <v>39.424999999999997</v>
      </c>
      <c r="C1311" s="20" t="str">
        <v>Obesity</v>
      </c>
      <c r="D1311" s="20">
        <v>4.76</v>
      </c>
      <c r="E1311" s="20" t="str">
        <v>Normal</v>
      </c>
      <c r="F1311" s="20" t="str">
        <v>Yes</v>
      </c>
      <c r="G1311" s="20" t="str">
        <v>No</v>
      </c>
      <c r="H1311" s="20" t="str">
        <v>No</v>
      </c>
      <c r="I1311" s="20">
        <v>0</v>
      </c>
      <c r="J1311" s="20" t="s">
        <v>2379</v>
      </c>
      <c r="K1311" s="21" cm="1">
        <f t="array" ref="K1311:P1311">VLOOKUP(A1311,'Hospitalisation Details'!$A$1:K3653,{5,6,8,9,10,11},FALSE)</f>
        <v>27948</v>
      </c>
      <c r="L1311" s="21" t="str">
        <v>46Years</v>
      </c>
      <c r="M1311" s="22">
        <v>8342.91</v>
      </c>
      <c r="N1311" s="20" t="str">
        <v>tier - 3</v>
      </c>
      <c r="O1311" s="20" t="str">
        <v>tier - 1</v>
      </c>
      <c r="P1311" s="20" t="str">
        <v>R1016</v>
      </c>
      <c r="Q1311" s="20" t="str">
        <f>VLOOKUP(A1311,'Customer Names'!$A$1:E3645,5,FALSE)</f>
        <v>Yannick</v>
      </c>
    </row>
    <row r="1312" spans="1:17" x14ac:dyDescent="0.35">
      <c r="A1312" s="20" t="s">
        <v>1059</v>
      </c>
      <c r="B1312" s="20" cm="1">
        <f t="array" ref="B1312:I1312">VLOOKUP(A1312,'Medical Examinations'!A1311:J3646,{2,3,4,5,6,7,8,9},FALSE)</f>
        <v>33.44</v>
      </c>
      <c r="C1312" s="20" t="str">
        <v>Obesity</v>
      </c>
      <c r="D1312" s="20">
        <v>6.24</v>
      </c>
      <c r="E1312" s="20" t="str">
        <v>Prediabetes</v>
      </c>
      <c r="F1312" s="20" t="str">
        <v>Yes</v>
      </c>
      <c r="G1312" s="20" t="str">
        <v>No</v>
      </c>
      <c r="H1312" s="20" t="str">
        <v>No</v>
      </c>
      <c r="I1312" s="20">
        <v>0</v>
      </c>
      <c r="J1312" s="20" t="s">
        <v>2379</v>
      </c>
      <c r="K1312" s="21" cm="1">
        <f t="array" ref="K1312:P1312">VLOOKUP(A1312,'Hospitalisation Details'!$A$1:K3654,{5,6,8,9,10,11},FALSE)</f>
        <v>27961</v>
      </c>
      <c r="L1312" s="21" t="str">
        <v>46Years</v>
      </c>
      <c r="M1312" s="22">
        <v>8334.59</v>
      </c>
      <c r="N1312" s="20" t="str">
        <v>tier - 3</v>
      </c>
      <c r="O1312" s="20" t="str">
        <v>tier - 2</v>
      </c>
      <c r="P1312" s="20" t="str">
        <v>R1016</v>
      </c>
      <c r="Q1312" s="20" t="str">
        <f>VLOOKUP(A1312,'Customer Names'!$A$1:E3646,5,FALSE)</f>
        <v>Sean R</v>
      </c>
    </row>
    <row r="1313" spans="1:17" x14ac:dyDescent="0.35">
      <c r="A1313" s="20" t="s">
        <v>1058</v>
      </c>
      <c r="B1313" s="20" cm="1">
        <f t="array" ref="B1313:I1313">VLOOKUP(A1313,'Medical Examinations'!A1312:J3647,{2,3,4,5,6,7,8,9},FALSE)</f>
        <v>33.344999999999999</v>
      </c>
      <c r="C1313" s="20" t="str">
        <v>Obesity</v>
      </c>
      <c r="D1313" s="20">
        <v>5.44</v>
      </c>
      <c r="E1313" s="20" t="str">
        <v>Normal</v>
      </c>
      <c r="F1313" s="20" t="str">
        <v>Yes</v>
      </c>
      <c r="G1313" s="20" t="str">
        <v>No</v>
      </c>
      <c r="H1313" s="20" t="str">
        <v>No</v>
      </c>
      <c r="I1313" s="20">
        <v>0</v>
      </c>
      <c r="J1313" s="20" t="s">
        <v>2379</v>
      </c>
      <c r="K1313" s="21" cm="1">
        <f t="array" ref="K1313:P1313">VLOOKUP(A1313,'Hospitalisation Details'!$A$1:K3655,{5,6,8,9,10,11},FALSE)</f>
        <v>27953</v>
      </c>
      <c r="L1313" s="21" t="str">
        <v>46Years</v>
      </c>
      <c r="M1313" s="22">
        <v>8334.4599999999991</v>
      </c>
      <c r="N1313" s="20" t="str">
        <v>tier - 3</v>
      </c>
      <c r="O1313" s="20" t="str">
        <v>tier - 2</v>
      </c>
      <c r="P1313" s="20" t="str">
        <v>R1016</v>
      </c>
      <c r="Q1313" s="20" t="str">
        <f>VLOOKUP(A1313,'Customer Names'!$A$1:E3647,5,FALSE)</f>
        <v>Peter</v>
      </c>
    </row>
    <row r="1314" spans="1:17" x14ac:dyDescent="0.35">
      <c r="A1314" s="20" t="s">
        <v>1057</v>
      </c>
      <c r="B1314" s="20" cm="1">
        <f t="array" ref="B1314:I1314">VLOOKUP(A1314,'Medical Examinations'!A1313:J3648,{2,3,4,5,6,7,8,9},FALSE)</f>
        <v>38.79</v>
      </c>
      <c r="C1314" s="20" t="str">
        <v>Obesity</v>
      </c>
      <c r="D1314" s="20">
        <v>5.08</v>
      </c>
      <c r="E1314" s="20" t="str">
        <v>Normal</v>
      </c>
      <c r="F1314" s="20" t="str">
        <v>No</v>
      </c>
      <c r="G1314" s="20" t="str">
        <v>No</v>
      </c>
      <c r="H1314" s="20" t="str">
        <v>Yes</v>
      </c>
      <c r="I1314" s="20">
        <v>1</v>
      </c>
      <c r="J1314" s="20" t="s">
        <v>2379</v>
      </c>
      <c r="K1314" s="21" cm="1">
        <f t="array" ref="K1314:P1314">VLOOKUP(A1314,'Hospitalisation Details'!$A$1:K3656,{5,6,8,9,10,11},FALSE)</f>
        <v>34142</v>
      </c>
      <c r="L1314" s="21" t="str">
        <v>29Years</v>
      </c>
      <c r="M1314" s="22">
        <v>8314.65</v>
      </c>
      <c r="N1314" s="20" t="str">
        <v>tier - 2</v>
      </c>
      <c r="O1314" s="20" t="str">
        <v>tier - 1</v>
      </c>
      <c r="P1314" s="20" t="str">
        <v>R1012</v>
      </c>
      <c r="Q1314" s="20" t="str">
        <f>VLOOKUP(A1314,'Customer Names'!$A$1:E3648,5,FALSE)</f>
        <v xml:space="preserve">Sara A </v>
      </c>
    </row>
    <row r="1315" spans="1:17" x14ac:dyDescent="0.35">
      <c r="A1315" s="20" t="s">
        <v>1056</v>
      </c>
      <c r="B1315" s="20" cm="1">
        <f t="array" ref="B1315:I1315">VLOOKUP(A1315,'Medical Examinations'!A1314:J3649,{2,3,4,5,6,7,8,9},FALSE)</f>
        <v>30.684999999999999</v>
      </c>
      <c r="C1315" s="20" t="str">
        <v>Obesity</v>
      </c>
      <c r="D1315" s="20">
        <v>4.87</v>
      </c>
      <c r="E1315" s="20" t="str">
        <v>Normal</v>
      </c>
      <c r="F1315" s="20" t="str">
        <v>No</v>
      </c>
      <c r="G1315" s="20" t="str">
        <v>No</v>
      </c>
      <c r="H1315" s="20" t="str">
        <v>Yes</v>
      </c>
      <c r="I1315" s="20">
        <v>1</v>
      </c>
      <c r="J1315" s="20" t="s">
        <v>2379</v>
      </c>
      <c r="K1315" s="21" cm="1">
        <f t="array" ref="K1315:P1315">VLOOKUP(A1315,'Hospitalisation Details'!$A$1:K3657,{5,6,8,9,10,11},FALSE)</f>
        <v>29074</v>
      </c>
      <c r="L1315" s="21" t="str">
        <v>43Years</v>
      </c>
      <c r="M1315" s="22">
        <v>8310.84</v>
      </c>
      <c r="N1315" s="20" t="str">
        <v>tier - 2</v>
      </c>
      <c r="O1315" s="20" t="str">
        <v>tier - 2</v>
      </c>
      <c r="P1315" s="20" t="str">
        <v>R1012</v>
      </c>
      <c r="Q1315" s="20" t="str">
        <f>VLOOKUP(A1315,'Customer Names'!$A$1:E3649,5,FALSE)</f>
        <v xml:space="preserve">Erin C </v>
      </c>
    </row>
    <row r="1316" spans="1:17" x14ac:dyDescent="0.35">
      <c r="A1316" s="20" t="s">
        <v>1055</v>
      </c>
      <c r="B1316" s="20" cm="1">
        <f t="array" ref="B1316:I1316">VLOOKUP(A1316,'Medical Examinations'!A1315:J3650,{2,3,4,5,6,7,8,9},FALSE)</f>
        <v>22.135000000000002</v>
      </c>
      <c r="C1316" s="20" t="str">
        <v>Normal Weight</v>
      </c>
      <c r="D1316" s="20">
        <v>8.17</v>
      </c>
      <c r="E1316" s="20" t="str">
        <v>Diabetes</v>
      </c>
      <c r="F1316" s="20" t="str">
        <v>No</v>
      </c>
      <c r="G1316" s="20" t="str">
        <v>No</v>
      </c>
      <c r="H1316" s="20" t="str">
        <v>No</v>
      </c>
      <c r="I1316" s="20">
        <v>0</v>
      </c>
      <c r="J1316" s="20" t="s">
        <v>2379</v>
      </c>
      <c r="K1316" s="21" cm="1">
        <f t="array" ref="K1316:P1316">VLOOKUP(A1316,'Hospitalisation Details'!$A$1:K3658,{5,6,8,9,10,11},FALSE)</f>
        <v>28667</v>
      </c>
      <c r="L1316" s="21" t="str">
        <v>44Years</v>
      </c>
      <c r="M1316" s="22">
        <v>8302.5400000000009</v>
      </c>
      <c r="N1316" s="20" t="str">
        <v>tier - 3</v>
      </c>
      <c r="O1316" s="20" t="str">
        <v>tier - 3</v>
      </c>
      <c r="P1316" s="20" t="str">
        <v>R1016</v>
      </c>
      <c r="Q1316" s="20" t="str">
        <f>VLOOKUP(A1316,'Customer Names'!$A$1:E3650,5,FALSE)</f>
        <v>Thibaud</v>
      </c>
    </row>
    <row r="1317" spans="1:17" x14ac:dyDescent="0.35">
      <c r="A1317" s="20" t="s">
        <v>1054</v>
      </c>
      <c r="B1317" s="20" cm="1">
        <f t="array" ref="B1317:I1317">VLOOKUP(A1317,'Medical Examinations'!A1316:J3651,{2,3,4,5,6,7,8,9},FALSE)</f>
        <v>33.33</v>
      </c>
      <c r="C1317" s="20" t="str">
        <v>Obesity</v>
      </c>
      <c r="D1317" s="20">
        <v>7.61</v>
      </c>
      <c r="E1317" s="20" t="str">
        <v>Diabetes</v>
      </c>
      <c r="F1317" s="20" t="str">
        <v>No</v>
      </c>
      <c r="G1317" s="20" t="str">
        <v>No</v>
      </c>
      <c r="H1317" s="20" t="str">
        <v>No</v>
      </c>
      <c r="I1317" s="20">
        <v>0</v>
      </c>
      <c r="J1317" s="20" t="s">
        <v>2379</v>
      </c>
      <c r="K1317" s="21" cm="1">
        <f t="array" ref="K1317:P1317">VLOOKUP(A1317,'Hospitalisation Details'!$A$1:K3659,{5,6,8,9,10,11},FALSE)</f>
        <v>27186</v>
      </c>
      <c r="L1317" s="21" t="str">
        <v>49Years</v>
      </c>
      <c r="M1317" s="22">
        <v>8283.68</v>
      </c>
      <c r="N1317" s="20" t="str">
        <v>tier - 2</v>
      </c>
      <c r="O1317" s="20" t="str">
        <v>tier - 3</v>
      </c>
      <c r="P1317" s="20" t="str">
        <v>R1013</v>
      </c>
      <c r="Q1317" s="20" t="str">
        <f>VLOOKUP(A1317,'Customer Names'!$A$1:E3651,5,FALSE)</f>
        <v>Lisa</v>
      </c>
    </row>
    <row r="1318" spans="1:17" x14ac:dyDescent="0.35">
      <c r="A1318" s="20" t="s">
        <v>1053</v>
      </c>
      <c r="B1318" s="20" cm="1">
        <f t="array" ref="B1318:I1318">VLOOKUP(A1318,'Medical Examinations'!A1317:J3652,{2,3,4,5,6,7,8,9},FALSE)</f>
        <v>31.13</v>
      </c>
      <c r="C1318" s="20" t="str">
        <v>Obesity</v>
      </c>
      <c r="D1318" s="20">
        <v>10.1</v>
      </c>
      <c r="E1318" s="20" t="str">
        <v>Diabetes</v>
      </c>
      <c r="F1318" s="20" t="str">
        <v>No</v>
      </c>
      <c r="G1318" s="20" t="str">
        <v>No</v>
      </c>
      <c r="H1318" s="20" t="str">
        <v>No</v>
      </c>
      <c r="I1318" s="20">
        <v>0</v>
      </c>
      <c r="J1318" s="20" t="s">
        <v>2379</v>
      </c>
      <c r="K1318" s="21" cm="1">
        <f t="array" ref="K1318:P1318">VLOOKUP(A1318,'Hospitalisation Details'!$A$1:K3660,{5,6,8,9,10,11},FALSE)</f>
        <v>27385</v>
      </c>
      <c r="L1318" s="21" t="str">
        <v>48Years</v>
      </c>
      <c r="M1318" s="22">
        <v>8280.6200000000008</v>
      </c>
      <c r="N1318" s="20" t="str">
        <v>tier - 2</v>
      </c>
      <c r="O1318" s="20" t="str">
        <v>tier - 2</v>
      </c>
      <c r="P1318" s="20" t="str">
        <v>R1013</v>
      </c>
      <c r="Q1318" s="20" t="str">
        <f>VLOOKUP(A1318,'Customer Names'!$A$1:E3652,5,FALSE)</f>
        <v xml:space="preserve">Gretchen K </v>
      </c>
    </row>
    <row r="1319" spans="1:17" x14ac:dyDescent="0.35">
      <c r="A1319" s="20" t="s">
        <v>1052</v>
      </c>
      <c r="B1319" s="20" cm="1">
        <f t="array" ref="B1319:I1319">VLOOKUP(A1319,'Medical Examinations'!A1318:J3653,{2,3,4,5,6,7,8,9},FALSE)</f>
        <v>28.9</v>
      </c>
      <c r="C1319" s="20" t="str">
        <v>Overweight</v>
      </c>
      <c r="D1319" s="20">
        <v>11.24</v>
      </c>
      <c r="E1319" s="20" t="str">
        <v>Diabetes</v>
      </c>
      <c r="F1319" s="20" t="str">
        <v>No</v>
      </c>
      <c r="G1319" s="20" t="str">
        <v>No</v>
      </c>
      <c r="H1319" s="20" t="str">
        <v>No</v>
      </c>
      <c r="I1319" s="20">
        <v>0</v>
      </c>
      <c r="J1319" s="20" t="s">
        <v>2379</v>
      </c>
      <c r="K1319" s="21" cm="1">
        <f t="array" ref="K1319:P1319">VLOOKUP(A1319,'Hospitalisation Details'!$A$1:K3661,{5,6,8,9,10,11},FALSE)</f>
        <v>27298</v>
      </c>
      <c r="L1319" s="21" t="str">
        <v>48Years</v>
      </c>
      <c r="M1319" s="22">
        <v>8277.52</v>
      </c>
      <c r="N1319" s="20" t="str">
        <v>tier - 2</v>
      </c>
      <c r="O1319" s="20" t="str">
        <v>tier - 2</v>
      </c>
      <c r="P1319" s="20" t="str">
        <v>R1011</v>
      </c>
      <c r="Q1319" s="20" t="str">
        <f>VLOOKUP(A1319,'Customer Names'!$A$1:E3653,5,FALSE)</f>
        <v>Martina</v>
      </c>
    </row>
    <row r="1320" spans="1:17" x14ac:dyDescent="0.35">
      <c r="A1320" s="20" t="s">
        <v>1051</v>
      </c>
      <c r="B1320" s="20" cm="1">
        <f t="array" ref="B1320:I1320">VLOOKUP(A1320,'Medical Examinations'!A1319:J3654,{2,3,4,5,6,7,8,9},FALSE)</f>
        <v>43.31</v>
      </c>
      <c r="C1320" s="20" t="str">
        <v>Obesity</v>
      </c>
      <c r="D1320" s="20">
        <v>6.1</v>
      </c>
      <c r="E1320" s="20" t="str">
        <v>Prediabetes</v>
      </c>
      <c r="F1320" s="20" t="str">
        <v>Yes</v>
      </c>
      <c r="G1320" s="20" t="str">
        <v>yes</v>
      </c>
      <c r="H1320" s="20" t="str">
        <v>No</v>
      </c>
      <c r="I1320" s="20">
        <v>1</v>
      </c>
      <c r="J1320" s="20" t="s">
        <v>2379</v>
      </c>
      <c r="K1320" s="21" cm="1">
        <f t="array" ref="K1320:P1320">VLOOKUP(A1320,'Hospitalisation Details'!$A$1:K3662,{5,6,8,9,10,11},FALSE)</f>
        <v>36858</v>
      </c>
      <c r="L1320" s="21" t="str">
        <v>22Years</v>
      </c>
      <c r="M1320" s="22">
        <v>8271.4599999999991</v>
      </c>
      <c r="N1320" s="20" t="str">
        <v>tier - 2</v>
      </c>
      <c r="O1320" s="20" t="str">
        <v>tier - 1</v>
      </c>
      <c r="P1320" s="20" t="str">
        <v>R1023</v>
      </c>
      <c r="Q1320" s="20" t="str">
        <f>VLOOKUP(A1320,'Customer Names'!$A$1:E3654,5,FALSE)</f>
        <v>Dustin J</v>
      </c>
    </row>
    <row r="1321" spans="1:17" x14ac:dyDescent="0.35">
      <c r="A1321" s="20" t="s">
        <v>1050</v>
      </c>
      <c r="B1321" s="20" cm="1">
        <f t="array" ref="B1321:I1321">VLOOKUP(A1321,'Medical Examinations'!A1320:J3655,{2,3,4,5,6,7,8,9},FALSE)</f>
        <v>22.8</v>
      </c>
      <c r="C1321" s="20" t="str">
        <v>Normal Weight</v>
      </c>
      <c r="D1321" s="20">
        <v>6.98</v>
      </c>
      <c r="E1321" s="20" t="str">
        <v>Diabetes</v>
      </c>
      <c r="F1321" s="20" t="str">
        <v>No</v>
      </c>
      <c r="G1321" s="20" t="str">
        <v>No</v>
      </c>
      <c r="H1321" s="20" t="str">
        <v>No</v>
      </c>
      <c r="I1321" s="20">
        <v>0</v>
      </c>
      <c r="J1321" s="20" t="s">
        <v>2379</v>
      </c>
      <c r="K1321" s="21" cm="1">
        <f t="array" ref="K1321:P1321">VLOOKUP(A1321,'Hospitalisation Details'!$A$1:K3663,{5,6,8,9,10,11},FALSE)</f>
        <v>27246</v>
      </c>
      <c r="L1321" s="21" t="str">
        <v>48Years</v>
      </c>
      <c r="M1321" s="22">
        <v>8269.0400000000009</v>
      </c>
      <c r="N1321" s="20" t="str">
        <v>tier - 2</v>
      </c>
      <c r="O1321" s="20" t="str">
        <v>tier - 1</v>
      </c>
      <c r="P1321" s="20" t="str">
        <v>R1011</v>
      </c>
      <c r="Q1321" s="20" t="str">
        <f>VLOOKUP(A1321,'Customer Names'!$A$1:E3655,5,FALSE)</f>
        <v>Kelsey</v>
      </c>
    </row>
    <row r="1322" spans="1:17" x14ac:dyDescent="0.35">
      <c r="A1322" s="20" t="s">
        <v>1049</v>
      </c>
      <c r="B1322" s="20" cm="1">
        <f t="array" ref="B1322:I1322">VLOOKUP(A1322,'Medical Examinations'!A1321:J3656,{2,3,4,5,6,7,8,9},FALSE)</f>
        <v>19.09</v>
      </c>
      <c r="C1322" s="20" t="str">
        <v>Normal Weight</v>
      </c>
      <c r="D1322" s="20">
        <v>4</v>
      </c>
      <c r="E1322" s="20" t="str">
        <v>Normal</v>
      </c>
      <c r="F1322" s="20" t="str">
        <v>Yes</v>
      </c>
      <c r="G1322" s="20" t="str">
        <v>No</v>
      </c>
      <c r="H1322" s="20" t="str">
        <v>No</v>
      </c>
      <c r="I1322" s="20">
        <v>1</v>
      </c>
      <c r="J1322" s="20" t="s">
        <v>2379</v>
      </c>
      <c r="K1322" s="21" cm="1">
        <f t="array" ref="K1322:P1322">VLOOKUP(A1322,'Hospitalisation Details'!$A$1:K3664,{5,6,8,9,10,11},FALSE)</f>
        <v>23625</v>
      </c>
      <c r="L1322" s="21" t="str">
        <v>58Years</v>
      </c>
      <c r="M1322" s="22">
        <v>8268</v>
      </c>
      <c r="N1322" s="20" t="str">
        <v>tier - 3</v>
      </c>
      <c r="O1322" s="20" t="str">
        <v>tier - 3</v>
      </c>
      <c r="P1322" s="20" t="str">
        <v>R1013</v>
      </c>
      <c r="Q1322" s="20" t="str">
        <f>VLOOKUP(A1322,'Customer Names'!$A$1:E3656,5,FALSE)</f>
        <v xml:space="preserve">Daniel V </v>
      </c>
    </row>
    <row r="1323" spans="1:17" x14ac:dyDescent="0.35">
      <c r="A1323" s="20" t="s">
        <v>1048</v>
      </c>
      <c r="B1323" s="20" cm="1">
        <f t="array" ref="B1323:I1323">VLOOKUP(A1323,'Medical Examinations'!A1322:J3657,{2,3,4,5,6,7,8,9},FALSE)</f>
        <v>23.37</v>
      </c>
      <c r="C1323" s="20" t="str">
        <v>Normal Weight</v>
      </c>
      <c r="D1323" s="20">
        <v>4.2300000000000004</v>
      </c>
      <c r="E1323" s="20" t="str">
        <v>Normal</v>
      </c>
      <c r="F1323" s="20" t="str">
        <v>No</v>
      </c>
      <c r="G1323" s="20" t="str">
        <v>No</v>
      </c>
      <c r="H1323" s="20" t="str">
        <v>No</v>
      </c>
      <c r="I1323" s="20">
        <v>0</v>
      </c>
      <c r="J1323" s="20" t="s">
        <v>2379</v>
      </c>
      <c r="K1323" s="21" cm="1">
        <f t="array" ref="K1323:P1323">VLOOKUP(A1323,'Hospitalisation Details'!$A$1:K3665,{5,6,8,9,10,11},FALSE)</f>
        <v>30221</v>
      </c>
      <c r="L1323" s="21" t="str">
        <v>40Years</v>
      </c>
      <c r="M1323" s="22">
        <v>8252.2800000000007</v>
      </c>
      <c r="N1323" s="20" t="str">
        <v>tier - 2</v>
      </c>
      <c r="O1323" s="20" t="str">
        <v>tier - 2</v>
      </c>
      <c r="P1323" s="20" t="str">
        <v>R1024</v>
      </c>
      <c r="Q1323" s="20" t="str">
        <f>VLOOKUP(A1323,'Customer Names'!$A$1:E3657,5,FALSE)</f>
        <v>Saeger</v>
      </c>
    </row>
    <row r="1324" spans="1:17" x14ac:dyDescent="0.35">
      <c r="A1324" s="20" t="s">
        <v>1047</v>
      </c>
      <c r="B1324" s="20" cm="1">
        <f t="array" ref="B1324:I1324">VLOOKUP(A1324,'Medical Examinations'!A1323:J3658,{2,3,4,5,6,7,8,9},FALSE)</f>
        <v>33.44</v>
      </c>
      <c r="C1324" s="20" t="str">
        <v>Obesity</v>
      </c>
      <c r="D1324" s="20">
        <v>4.72</v>
      </c>
      <c r="E1324" s="20" t="str">
        <v>Normal</v>
      </c>
      <c r="F1324" s="20" t="str">
        <v>Yes</v>
      </c>
      <c r="G1324" s="20" t="str">
        <v>No</v>
      </c>
      <c r="H1324" s="20" t="str">
        <v>No</v>
      </c>
      <c r="I1324" s="20">
        <v>0</v>
      </c>
      <c r="J1324" s="20" t="s">
        <v>2379</v>
      </c>
      <c r="K1324" s="21" cm="1">
        <f t="array" ref="K1324:P1324">VLOOKUP(A1324,'Hospitalisation Details'!$A$1:K3666,{5,6,8,9,10,11},FALSE)</f>
        <v>28005</v>
      </c>
      <c r="L1324" s="21" t="str">
        <v>46Years</v>
      </c>
      <c r="M1324" s="22">
        <v>8240.59</v>
      </c>
      <c r="N1324" s="20" t="str">
        <v>tier - 2</v>
      </c>
      <c r="O1324" s="20" t="str">
        <v>tier - 2</v>
      </c>
      <c r="P1324" s="20" t="str">
        <v>R1013</v>
      </c>
      <c r="Q1324" s="20" t="str">
        <f>VLOOKUP(A1324,'Customer Names'!$A$1:E3658,5,FALSE)</f>
        <v>Buzunesh</v>
      </c>
    </row>
    <row r="1325" spans="1:17" x14ac:dyDescent="0.35">
      <c r="A1325" s="20" t="s">
        <v>1046</v>
      </c>
      <c r="B1325" s="20" cm="1">
        <f t="array" ref="B1325:I1325">VLOOKUP(A1325,'Medical Examinations'!A1324:J3659,{2,3,4,5,6,7,8,9},FALSE)</f>
        <v>28.05</v>
      </c>
      <c r="C1325" s="20" t="str">
        <v>Overweight</v>
      </c>
      <c r="D1325" s="20">
        <v>5.63</v>
      </c>
      <c r="E1325" s="20" t="str">
        <v>Normal</v>
      </c>
      <c r="F1325" s="20" t="str">
        <v>Yes</v>
      </c>
      <c r="G1325" s="20" t="str">
        <v>No</v>
      </c>
      <c r="H1325" s="20" t="str">
        <v>No</v>
      </c>
      <c r="I1325" s="20">
        <v>0</v>
      </c>
      <c r="J1325" s="20" t="s">
        <v>2379</v>
      </c>
      <c r="K1325" s="21" cm="1">
        <f t="array" ref="K1325:P1325">VLOOKUP(A1325,'Hospitalisation Details'!$A$1:K3667,{5,6,8,9,10,11},FALSE)</f>
        <v>27941</v>
      </c>
      <c r="L1325" s="21" t="str">
        <v>46Years</v>
      </c>
      <c r="M1325" s="22">
        <v>8233.1</v>
      </c>
      <c r="N1325" s="20" t="str">
        <v>tier - 2</v>
      </c>
      <c r="O1325" s="20" t="str">
        <v>tier - 2</v>
      </c>
      <c r="P1325" s="20" t="str">
        <v>R1013</v>
      </c>
      <c r="Q1325" s="20" t="str">
        <f>VLOOKUP(A1325,'Customer Names'!$A$1:E3659,5,FALSE)</f>
        <v>Mirte</v>
      </c>
    </row>
    <row r="1326" spans="1:17" x14ac:dyDescent="0.35">
      <c r="A1326" s="20" t="s">
        <v>1045</v>
      </c>
      <c r="B1326" s="20" cm="1">
        <f t="array" ref="B1326:I1326">VLOOKUP(A1326,'Medical Examinations'!A1325:J3660,{2,3,4,5,6,7,8,9},FALSE)</f>
        <v>27.72</v>
      </c>
      <c r="C1326" s="20" t="str">
        <v>Overweight</v>
      </c>
      <c r="D1326" s="20">
        <v>5.83</v>
      </c>
      <c r="E1326" s="20" t="str">
        <v>Prediabetes</v>
      </c>
      <c r="F1326" s="20" t="str">
        <v>Yes</v>
      </c>
      <c r="G1326" s="20" t="str">
        <v>No</v>
      </c>
      <c r="H1326" s="20" t="str">
        <v>No</v>
      </c>
      <c r="I1326" s="20">
        <v>0</v>
      </c>
      <c r="J1326" s="20" t="s">
        <v>2379</v>
      </c>
      <c r="K1326" s="21" cm="1">
        <f t="array" ref="K1326:P1326">VLOOKUP(A1326,'Hospitalisation Details'!$A$1:K3668,{5,6,8,9,10,11},FALSE)</f>
        <v>28006</v>
      </c>
      <c r="L1326" s="21" t="str">
        <v>46Years</v>
      </c>
      <c r="M1326" s="22">
        <v>8232.64</v>
      </c>
      <c r="N1326" s="20" t="str">
        <v>tier - 2</v>
      </c>
      <c r="O1326" s="20" t="str">
        <v>tier - 3</v>
      </c>
      <c r="P1326" s="20" t="str">
        <v>R1013</v>
      </c>
      <c r="Q1326" s="20" t="str">
        <f>VLOOKUP(A1326,'Customer Names'!$A$1:E3660,5,FALSE)</f>
        <v>Megan</v>
      </c>
    </row>
    <row r="1327" spans="1:17" x14ac:dyDescent="0.35">
      <c r="A1327" s="20" t="s">
        <v>1044</v>
      </c>
      <c r="B1327" s="20" cm="1">
        <f t="array" ref="B1327:I1327">VLOOKUP(A1327,'Medical Examinations'!A1326:J3661,{2,3,4,5,6,7,8,9},FALSE)</f>
        <v>29.81</v>
      </c>
      <c r="C1327" s="20" t="str">
        <v>Overweight</v>
      </c>
      <c r="D1327" s="20">
        <v>9.23</v>
      </c>
      <c r="E1327" s="20" t="str">
        <v>Diabetes</v>
      </c>
      <c r="F1327" s="20" t="str">
        <v>No</v>
      </c>
      <c r="G1327" s="20" t="str">
        <v>No</v>
      </c>
      <c r="H1327" s="20" t="str">
        <v>No</v>
      </c>
      <c r="I1327" s="20">
        <v>0</v>
      </c>
      <c r="J1327" s="20" t="s">
        <v>2379</v>
      </c>
      <c r="K1327" s="21" cm="1">
        <f t="array" ref="K1327:P1327">VLOOKUP(A1327,'Hospitalisation Details'!$A$1:K3669,{5,6,8,9,10,11},FALSE)</f>
        <v>28671</v>
      </c>
      <c r="L1327" s="21" t="str">
        <v>44Years</v>
      </c>
      <c r="M1327" s="22">
        <v>8219.2000000000007</v>
      </c>
      <c r="N1327" s="20" t="str">
        <v>tier - 2</v>
      </c>
      <c r="O1327" s="20" t="str">
        <v>tier - 2</v>
      </c>
      <c r="P1327" s="20" t="str">
        <v>R1013</v>
      </c>
      <c r="Q1327" s="20" t="str">
        <f>VLOOKUP(A1327,'Customer Names'!$A$1:E3661,5,FALSE)</f>
        <v xml:space="preserve">Kerry A </v>
      </c>
    </row>
    <row r="1328" spans="1:17" x14ac:dyDescent="0.35">
      <c r="A1328" s="20" t="s">
        <v>1043</v>
      </c>
      <c r="B1328" s="20" cm="1">
        <f t="array" ref="B1328:I1328">VLOOKUP(A1328,'Medical Examinations'!A1327:J3662,{2,3,4,5,6,7,8,9},FALSE)</f>
        <v>23.98</v>
      </c>
      <c r="C1328" s="20" t="str">
        <v>Normal Weight</v>
      </c>
      <c r="D1328" s="20">
        <v>9.89</v>
      </c>
      <c r="E1328" s="20" t="str">
        <v>Diabetes</v>
      </c>
      <c r="F1328" s="20" t="str">
        <v>No</v>
      </c>
      <c r="G1328" s="20" t="str">
        <v>No</v>
      </c>
      <c r="H1328" s="20" t="str">
        <v>No</v>
      </c>
      <c r="I1328" s="20">
        <v>0</v>
      </c>
      <c r="J1328" s="20" t="s">
        <v>2379</v>
      </c>
      <c r="K1328" s="21" cm="1">
        <f t="array" ref="K1328:P1328">VLOOKUP(A1328,'Hospitalisation Details'!$A$1:K3670,{5,6,8,9,10,11},FALSE)</f>
        <v>28787</v>
      </c>
      <c r="L1328" s="21" t="str">
        <v>44Years</v>
      </c>
      <c r="M1328" s="22">
        <v>8211.1</v>
      </c>
      <c r="N1328" s="20" t="str">
        <v>tier - 2</v>
      </c>
      <c r="O1328" s="20" t="str">
        <v>tier - 3</v>
      </c>
      <c r="P1328" s="20" t="str">
        <v>R1013</v>
      </c>
      <c r="Q1328" s="20" t="str">
        <f>VLOOKUP(A1328,'Customer Names'!$A$1:E3662,5,FALSE)</f>
        <v>Kristin</v>
      </c>
    </row>
    <row r="1329" spans="1:17" x14ac:dyDescent="0.35">
      <c r="A1329" s="20" t="s">
        <v>1042</v>
      </c>
      <c r="B1329" s="20" cm="1">
        <f t="array" ref="B1329:I1329">VLOOKUP(A1329,'Medical Examinations'!A1328:J3663,{2,3,4,5,6,7,8,9},FALSE)</f>
        <v>17.34</v>
      </c>
      <c r="C1329" s="20" t="str">
        <v>Underweight</v>
      </c>
      <c r="D1329" s="20">
        <v>12</v>
      </c>
      <c r="E1329" s="20" t="str">
        <v>Diabetes</v>
      </c>
      <c r="F1329" s="20" t="str">
        <v>No</v>
      </c>
      <c r="G1329" s="20" t="str">
        <v>No</v>
      </c>
      <c r="H1329" s="20" t="str">
        <v>No</v>
      </c>
      <c r="I1329" s="20">
        <v>0</v>
      </c>
      <c r="J1329" s="20" t="s">
        <v>2379</v>
      </c>
      <c r="K1329" s="21" cm="1">
        <f t="array" ref="K1329:P1329">VLOOKUP(A1329,'Hospitalisation Details'!$A$1:K3671,{5,6,8,9,10,11},FALSE)</f>
        <v>22973</v>
      </c>
      <c r="L1329" s="21" t="str">
        <v>60Years</v>
      </c>
      <c r="M1329" s="22">
        <v>8188.12</v>
      </c>
      <c r="N1329" s="20" t="str">
        <v>tier - 3</v>
      </c>
      <c r="O1329" s="20" t="str">
        <v>tier - 3</v>
      </c>
      <c r="P1329" s="20" t="str">
        <v>R1013</v>
      </c>
      <c r="Q1329" s="20" t="str">
        <f>VLOOKUP(A1329,'Customer Names'!$A$1:E3663,5,FALSE)</f>
        <v xml:space="preserve">Christopher R </v>
      </c>
    </row>
    <row r="1330" spans="1:17" x14ac:dyDescent="0.35">
      <c r="A1330" s="20" t="s">
        <v>1041</v>
      </c>
      <c r="B1330" s="20" cm="1">
        <f t="array" ref="B1330:I1330">VLOOKUP(A1330,'Medical Examinations'!A1329:J3664,{2,3,4,5,6,7,8,9},FALSE)</f>
        <v>40.39</v>
      </c>
      <c r="C1330" s="20" t="str">
        <v>Obesity</v>
      </c>
      <c r="D1330" s="20">
        <v>4.24</v>
      </c>
      <c r="E1330" s="20" t="str">
        <v>Normal</v>
      </c>
      <c r="F1330" s="20" t="str">
        <v>Yes</v>
      </c>
      <c r="G1330" s="20" t="str">
        <v>No</v>
      </c>
      <c r="H1330" s="20" t="str">
        <v>Yes</v>
      </c>
      <c r="I1330" s="20">
        <v>1</v>
      </c>
      <c r="J1330" s="20" t="s">
        <v>2379</v>
      </c>
      <c r="K1330" s="21" cm="1">
        <f t="array" ref="K1330:P1330">VLOOKUP(A1330,'Hospitalisation Details'!$A$1:K3672,{5,6,8,9,10,11},FALSE)</f>
        <v>35724</v>
      </c>
      <c r="L1330" s="21" t="str">
        <v>25Years</v>
      </c>
      <c r="M1330" s="22">
        <v>8182.89</v>
      </c>
      <c r="N1330" s="20" t="str">
        <v>tier - 2</v>
      </c>
      <c r="O1330" s="20" t="str">
        <v>tier - 1</v>
      </c>
      <c r="P1330" s="20" t="str">
        <v>R1026</v>
      </c>
      <c r="Q1330" s="20" t="str">
        <f>VLOOKUP(A1330,'Customer Names'!$A$1:E3664,5,FALSE)</f>
        <v>Elizabeth A</v>
      </c>
    </row>
    <row r="1331" spans="1:17" x14ac:dyDescent="0.35">
      <c r="A1331" s="20" t="s">
        <v>1040</v>
      </c>
      <c r="B1331" s="20" cm="1">
        <f t="array" ref="B1331:I1331">VLOOKUP(A1331,'Medical Examinations'!A1330:J3665,{2,3,4,5,6,7,8,9},FALSE)</f>
        <v>25.96</v>
      </c>
      <c r="C1331" s="20" t="str">
        <v>Overweight</v>
      </c>
      <c r="D1331" s="20">
        <v>4.68</v>
      </c>
      <c r="E1331" s="20" t="str">
        <v>Normal</v>
      </c>
      <c r="F1331" s="20" t="str">
        <v>Yes</v>
      </c>
      <c r="G1331" s="20" t="str">
        <v>No</v>
      </c>
      <c r="H1331" s="20" t="str">
        <v>Yes</v>
      </c>
      <c r="I1331" s="20">
        <v>1</v>
      </c>
      <c r="J1331" s="20" t="s">
        <v>2379</v>
      </c>
      <c r="K1331" s="21" cm="1">
        <f t="array" ref="K1331:P1331">VLOOKUP(A1331,'Hospitalisation Details'!$A$1:K3673,{5,6,8,9,10,11},FALSE)</f>
        <v>30475</v>
      </c>
      <c r="L1331" s="21" t="str">
        <v>40Years</v>
      </c>
      <c r="M1331" s="22">
        <v>8179.51</v>
      </c>
      <c r="N1331" s="20" t="str">
        <v>tier - 2</v>
      </c>
      <c r="O1331" s="20" t="str">
        <v>tier - 2</v>
      </c>
      <c r="P1331" s="20" t="str">
        <v>R1020</v>
      </c>
      <c r="Q1331" s="20" t="str">
        <f>VLOOKUP(A1331,'Customer Names'!$A$1:E3665,5,FALSE)</f>
        <v>Andrew</v>
      </c>
    </row>
    <row r="1332" spans="1:17" x14ac:dyDescent="0.35">
      <c r="A1332" s="20" t="s">
        <v>1039</v>
      </c>
      <c r="B1332" s="20" cm="1">
        <f t="array" ref="B1332:I1332">VLOOKUP(A1332,'Medical Examinations'!A1331:J3666,{2,3,4,5,6,7,8,9},FALSE)</f>
        <v>17.68</v>
      </c>
      <c r="C1332" s="20" t="str">
        <v>Underweight</v>
      </c>
      <c r="D1332" s="20">
        <v>8.57</v>
      </c>
      <c r="E1332" s="20" t="str">
        <v>Diabetes</v>
      </c>
      <c r="F1332" s="20" t="str">
        <v>Yes</v>
      </c>
      <c r="G1332" s="20" t="str">
        <v>No</v>
      </c>
      <c r="H1332" s="20" t="str">
        <v>Yes</v>
      </c>
      <c r="I1332" s="20">
        <v>1</v>
      </c>
      <c r="J1332" s="20" t="s">
        <v>2379</v>
      </c>
      <c r="K1332" s="21" cm="1">
        <f t="array" ref="K1332:P1332">VLOOKUP(A1332,'Hospitalisation Details'!$A$1:K3674,{5,6,8,9,10,11},FALSE)</f>
        <v>23320</v>
      </c>
      <c r="L1332" s="21" t="str">
        <v>59Years</v>
      </c>
      <c r="M1332" s="22">
        <v>8177.9</v>
      </c>
      <c r="N1332" s="20" t="str">
        <v>tier - 3</v>
      </c>
      <c r="O1332" s="20" t="str">
        <v>tier - 1</v>
      </c>
      <c r="P1332" s="20" t="str">
        <v>R1013</v>
      </c>
      <c r="Q1332" s="20" t="str">
        <f>VLOOKUP(A1332,'Customer Names'!$A$1:E3666,5,FALSE)</f>
        <v xml:space="preserve">Dawn M </v>
      </c>
    </row>
    <row r="1333" spans="1:17" x14ac:dyDescent="0.35">
      <c r="A1333" s="20" t="s">
        <v>1038</v>
      </c>
      <c r="B1333" s="20" cm="1">
        <f t="array" ref="B1333:I1333">VLOOKUP(A1333,'Medical Examinations'!A1332:J3667,{2,3,4,5,6,7,8,9},FALSE)</f>
        <v>30.875</v>
      </c>
      <c r="C1333" s="20" t="str">
        <v>Obesity</v>
      </c>
      <c r="D1333" s="20">
        <v>4.0999999999999996</v>
      </c>
      <c r="E1333" s="20" t="str">
        <v>Normal</v>
      </c>
      <c r="F1333" s="20" t="str">
        <v>No</v>
      </c>
      <c r="G1333" s="20" t="str">
        <v>No</v>
      </c>
      <c r="H1333" s="20" t="str">
        <v>No</v>
      </c>
      <c r="I1333" s="20">
        <v>0</v>
      </c>
      <c r="J1333" s="20" t="s">
        <v>2379</v>
      </c>
      <c r="K1333" s="21" cm="1">
        <f t="array" ref="K1333:P1333">VLOOKUP(A1333,'Hospitalisation Details'!$A$1:K3675,{5,6,8,9,10,11},FALSE)</f>
        <v>30130</v>
      </c>
      <c r="L1333" s="21" t="str">
        <v>40Years</v>
      </c>
      <c r="M1333" s="22">
        <v>8162.72</v>
      </c>
      <c r="N1333" s="20" t="str">
        <v>tier - 3</v>
      </c>
      <c r="O1333" s="20" t="str">
        <v>tier - 3</v>
      </c>
      <c r="P1333" s="20" t="str">
        <v>R1012</v>
      </c>
      <c r="Q1333" s="20" t="str">
        <f>VLOOKUP(A1333,'Customer Names'!$A$1:E3667,5,FALSE)</f>
        <v>Jonathan P</v>
      </c>
    </row>
    <row r="1334" spans="1:17" x14ac:dyDescent="0.35">
      <c r="A1334" s="20" t="s">
        <v>1037</v>
      </c>
      <c r="B1334" s="20" cm="1">
        <f t="array" ref="B1334:I1334">VLOOKUP(A1334,'Medical Examinations'!A1333:J3668,{2,3,4,5,6,7,8,9},FALSE)</f>
        <v>30.81</v>
      </c>
      <c r="C1334" s="20" t="str">
        <v>Obesity</v>
      </c>
      <c r="D1334" s="20">
        <v>4.49</v>
      </c>
      <c r="E1334" s="20" t="str">
        <v>Normal</v>
      </c>
      <c r="F1334" s="20" t="str">
        <v>No</v>
      </c>
      <c r="G1334" s="20" t="str">
        <v>No</v>
      </c>
      <c r="H1334" s="20" t="str">
        <v>No</v>
      </c>
      <c r="I1334" s="20">
        <v>0</v>
      </c>
      <c r="J1334" s="20" t="s">
        <v>2379</v>
      </c>
      <c r="K1334" s="21" cm="1">
        <f t="array" ref="K1334:P1334">VLOOKUP(A1334,'Hospitalisation Details'!$A$1:K3676,{5,6,8,9,10,11},FALSE)</f>
        <v>33045</v>
      </c>
      <c r="L1334" s="21" t="str">
        <v>32Years</v>
      </c>
      <c r="M1334" s="22">
        <v>8157.92</v>
      </c>
      <c r="N1334" s="20" t="str">
        <v>tier - 2</v>
      </c>
      <c r="O1334" s="20" t="str">
        <v>tier - 3</v>
      </c>
      <c r="P1334" s="20" t="str">
        <v>R1025</v>
      </c>
      <c r="Q1334" s="20" t="str">
        <f>VLOOKUP(A1334,'Customer Names'!$A$1:E3668,5,FALSE)</f>
        <v>Gina</v>
      </c>
    </row>
    <row r="1335" spans="1:17" x14ac:dyDescent="0.35">
      <c r="A1335" s="20" t="s">
        <v>1036</v>
      </c>
      <c r="B1335" s="20" cm="1">
        <f t="array" ref="B1335:I1335">VLOOKUP(A1335,'Medical Examinations'!A1334:J3669,{2,3,4,5,6,7,8,9},FALSE)</f>
        <v>36.85</v>
      </c>
      <c r="C1335" s="20" t="str">
        <v>Obesity</v>
      </c>
      <c r="D1335" s="20">
        <v>8.8000000000000007</v>
      </c>
      <c r="E1335" s="20" t="str">
        <v>Diabetes</v>
      </c>
      <c r="F1335" s="20" t="str">
        <v>No</v>
      </c>
      <c r="G1335" s="20" t="str">
        <v>No</v>
      </c>
      <c r="H1335" s="20" t="str">
        <v>No</v>
      </c>
      <c r="I1335" s="20">
        <v>2</v>
      </c>
      <c r="J1335" s="20" t="s">
        <v>2379</v>
      </c>
      <c r="K1335" s="21" cm="1">
        <f t="array" ref="K1335:P1335">VLOOKUP(A1335,'Hospitalisation Details'!$A$1:K3677,{5,6,8,9,10,11},FALSE)</f>
        <v>26910</v>
      </c>
      <c r="L1335" s="21" t="str">
        <v>49Years</v>
      </c>
      <c r="M1335" s="22">
        <v>8125.78</v>
      </c>
      <c r="N1335" s="20" t="str">
        <v>tier - 2</v>
      </c>
      <c r="O1335" s="20" t="str">
        <v>tier - 2</v>
      </c>
      <c r="P1335" s="20" t="str">
        <v>R1013</v>
      </c>
      <c r="Q1335" s="20" t="str">
        <f>VLOOKUP(A1335,'Customer Names'!$A$1:E3669,5,FALSE)</f>
        <v>Dino</v>
      </c>
    </row>
    <row r="1336" spans="1:17" x14ac:dyDescent="0.35">
      <c r="A1336" s="20" t="s">
        <v>1035</v>
      </c>
      <c r="B1336" s="20" cm="1">
        <f t="array" ref="B1336:I1336">VLOOKUP(A1336,'Medical Examinations'!A1335:J3670,{2,3,4,5,6,7,8,9},FALSE)</f>
        <v>35.86</v>
      </c>
      <c r="C1336" s="20" t="str">
        <v>Obesity</v>
      </c>
      <c r="D1336" s="20">
        <v>7.93</v>
      </c>
      <c r="E1336" s="20" t="str">
        <v>Diabetes</v>
      </c>
      <c r="F1336" s="20" t="str">
        <v>No</v>
      </c>
      <c r="G1336" s="20" t="str">
        <v>No</v>
      </c>
      <c r="H1336" s="20" t="str">
        <v>No</v>
      </c>
      <c r="I1336" s="20">
        <v>2</v>
      </c>
      <c r="J1336" s="20" t="s">
        <v>2379</v>
      </c>
      <c r="K1336" s="21" cm="1">
        <f t="array" ref="K1336:P1336">VLOOKUP(A1336,'Hospitalisation Details'!$A$1:K3678,{5,6,8,9,10,11},FALSE)</f>
        <v>26906</v>
      </c>
      <c r="L1336" s="21" t="str">
        <v>49Years</v>
      </c>
      <c r="M1336" s="22">
        <v>8124.41</v>
      </c>
      <c r="N1336" s="20" t="str">
        <v>tier - 3</v>
      </c>
      <c r="O1336" s="20" t="str">
        <v>tier - 1</v>
      </c>
      <c r="P1336" s="20" t="str">
        <v>R1013</v>
      </c>
      <c r="Q1336" s="20" t="str">
        <f>VLOOKUP(A1336,'Customer Names'!$A$1:E3670,5,FALSE)</f>
        <v>Jan</v>
      </c>
    </row>
    <row r="1337" spans="1:17" x14ac:dyDescent="0.35">
      <c r="A1337" s="20" t="s">
        <v>1034</v>
      </c>
      <c r="B1337" s="20" cm="1">
        <f t="array" ref="B1337:I1337">VLOOKUP(A1337,'Medical Examinations'!A1336:J3671,{2,3,4,5,6,7,8,9},FALSE)</f>
        <v>30.3</v>
      </c>
      <c r="C1337" s="20" t="str">
        <v>Obesity</v>
      </c>
      <c r="D1337" s="20">
        <v>9.4499999999999993</v>
      </c>
      <c r="E1337" s="20" t="str">
        <v>Diabetes</v>
      </c>
      <c r="F1337" s="20" t="str">
        <v>No</v>
      </c>
      <c r="G1337" s="20" t="str">
        <v>No</v>
      </c>
      <c r="H1337" s="20" t="str">
        <v>No</v>
      </c>
      <c r="I1337" s="20">
        <v>2</v>
      </c>
      <c r="J1337" s="20" t="s">
        <v>2379</v>
      </c>
      <c r="K1337" s="21" cm="1">
        <f t="array" ref="K1337:P1337">VLOOKUP(A1337,'Hospitalisation Details'!$A$1:K3679,{5,6,8,9,10,11},FALSE)</f>
        <v>27014</v>
      </c>
      <c r="L1337" s="21" t="str">
        <v>49Years</v>
      </c>
      <c r="M1337" s="22">
        <v>8116.68</v>
      </c>
      <c r="N1337" s="20" t="str">
        <v>tier - 3</v>
      </c>
      <c r="O1337" s="20" t="str">
        <v>tier - 1</v>
      </c>
      <c r="P1337" s="20" t="str">
        <v>R1011</v>
      </c>
      <c r="Q1337" s="20" t="str">
        <f>VLOOKUP(A1337,'Customer Names'!$A$1:E3671,5,FALSE)</f>
        <v xml:space="preserve">Jonathan E </v>
      </c>
    </row>
    <row r="1338" spans="1:17" x14ac:dyDescent="0.35">
      <c r="A1338" s="20" t="s">
        <v>1033</v>
      </c>
      <c r="B1338" s="20" cm="1">
        <f t="array" ref="B1338:I1338">VLOOKUP(A1338,'Medical Examinations'!A1337:J3672,{2,3,4,5,6,7,8,9},FALSE)</f>
        <v>32.015000000000001</v>
      </c>
      <c r="C1338" s="20" t="str">
        <v>Obesity</v>
      </c>
      <c r="D1338" s="20">
        <v>7.67</v>
      </c>
      <c r="E1338" s="20" t="str">
        <v>Diabetes</v>
      </c>
      <c r="F1338" s="20" t="str">
        <v>No</v>
      </c>
      <c r="G1338" s="20" t="str">
        <v>No</v>
      </c>
      <c r="H1338" s="20" t="str">
        <v>No</v>
      </c>
      <c r="I1338" s="20">
        <v>0</v>
      </c>
      <c r="J1338" s="20" t="s">
        <v>2379</v>
      </c>
      <c r="K1338" s="21" cm="1">
        <f t="array" ref="K1338:P1338">VLOOKUP(A1338,'Hospitalisation Details'!$A$1:K3680,{5,6,8,9,10,11},FALSE)</f>
        <v>28734</v>
      </c>
      <c r="L1338" s="21" t="str">
        <v>44Years</v>
      </c>
      <c r="M1338" s="22">
        <v>8116.27</v>
      </c>
      <c r="N1338" s="20" t="str">
        <v>tier - 3</v>
      </c>
      <c r="O1338" s="20" t="str">
        <v>tier - 1</v>
      </c>
      <c r="P1338" s="20" t="str">
        <v>R1012</v>
      </c>
      <c r="Q1338" s="20" t="str">
        <f>VLOOKUP(A1338,'Customer Names'!$A$1:E3672,5,FALSE)</f>
        <v>Mark A</v>
      </c>
    </row>
    <row r="1339" spans="1:17" x14ac:dyDescent="0.35">
      <c r="A1339" s="20" t="s">
        <v>1032</v>
      </c>
      <c r="B1339" s="20" cm="1">
        <f t="array" ref="B1339:I1339">VLOOKUP(A1339,'Medical Examinations'!A1338:J3673,{2,3,4,5,6,7,8,9},FALSE)</f>
        <v>25.06</v>
      </c>
      <c r="C1339" s="20" t="str">
        <v>Overweight</v>
      </c>
      <c r="D1339" s="20">
        <v>10.53</v>
      </c>
      <c r="E1339" s="20" t="str">
        <v>Diabetes</v>
      </c>
      <c r="F1339" s="20" t="str">
        <v>No</v>
      </c>
      <c r="G1339" s="20" t="str">
        <v>No</v>
      </c>
      <c r="H1339" s="20" t="str">
        <v>No</v>
      </c>
      <c r="I1339" s="20">
        <v>2</v>
      </c>
      <c r="J1339" s="20" t="s">
        <v>2379</v>
      </c>
      <c r="K1339" s="21" cm="1">
        <f t="array" ref="K1339:P1339">VLOOKUP(A1339,'Hospitalisation Details'!$A$1:K3681,{5,6,8,9,10,11},FALSE)</f>
        <v>26948</v>
      </c>
      <c r="L1339" s="21" t="str">
        <v>49Years</v>
      </c>
      <c r="M1339" s="22">
        <v>8112.59</v>
      </c>
      <c r="N1339" s="20" t="str">
        <v>tier - 2</v>
      </c>
      <c r="O1339" s="20" t="str">
        <v>tier - 2</v>
      </c>
      <c r="P1339" s="20" t="str">
        <v>R1013</v>
      </c>
      <c r="Q1339" s="20" t="str">
        <f>VLOOKUP(A1339,'Customer Names'!$A$1:E3673,5,FALSE)</f>
        <v>Mary</v>
      </c>
    </row>
    <row r="1340" spans="1:17" x14ac:dyDescent="0.35">
      <c r="A1340" s="20" t="s">
        <v>1031</v>
      </c>
      <c r="B1340" s="20" cm="1">
        <f t="array" ref="B1340:I1340">VLOOKUP(A1340,'Medical Examinations'!A1339:J3674,{2,3,4,5,6,7,8,9},FALSE)</f>
        <v>18.829999999999998</v>
      </c>
      <c r="C1340" s="20" t="str">
        <v>Normal Weight</v>
      </c>
      <c r="D1340" s="20">
        <v>10.08</v>
      </c>
      <c r="E1340" s="20" t="str">
        <v>Diabetes</v>
      </c>
      <c r="F1340" s="20" t="str">
        <v>Yes</v>
      </c>
      <c r="G1340" s="20" t="str">
        <v>No</v>
      </c>
      <c r="H1340" s="20" t="str">
        <v>No</v>
      </c>
      <c r="I1340" s="20">
        <v>0</v>
      </c>
      <c r="J1340" s="20" t="s">
        <v>2379</v>
      </c>
      <c r="K1340" s="21" cm="1">
        <f t="array" ref="K1340:P1340">VLOOKUP(A1340,'Hospitalisation Details'!$A$1:K3682,{5,6,8,9,10,11},FALSE)</f>
        <v>24633</v>
      </c>
      <c r="L1340" s="21" t="str">
        <v>55Years</v>
      </c>
      <c r="M1340" s="22">
        <v>8091.3</v>
      </c>
      <c r="N1340" s="20" t="str">
        <v>tier - 3</v>
      </c>
      <c r="O1340" s="20" t="str">
        <v>tier - 1</v>
      </c>
      <c r="P1340" s="20" t="str">
        <v>R1012</v>
      </c>
      <c r="Q1340" s="20" t="str">
        <f>VLOOKUP(A1340,'Customer Names'!$A$1:E3674,5,FALSE)</f>
        <v>Samuel</v>
      </c>
    </row>
    <row r="1341" spans="1:17" x14ac:dyDescent="0.35">
      <c r="A1341" s="20" t="s">
        <v>1030</v>
      </c>
      <c r="B1341" s="20" cm="1">
        <f t="array" ref="B1341:I1341">VLOOKUP(A1341,'Medical Examinations'!A1340:J3675,{2,3,4,5,6,7,8,9},FALSE)</f>
        <v>47.52</v>
      </c>
      <c r="C1341" s="20" t="str">
        <v>Obesity</v>
      </c>
      <c r="D1341" s="20">
        <v>11.39</v>
      </c>
      <c r="E1341" s="20" t="str">
        <v>Diabetes</v>
      </c>
      <c r="F1341" s="20" t="str">
        <v>Yes</v>
      </c>
      <c r="G1341" s="20" t="str">
        <v>No</v>
      </c>
      <c r="H1341" s="20" t="str">
        <v>No</v>
      </c>
      <c r="I1341" s="20">
        <v>1</v>
      </c>
      <c r="J1341" s="20" t="s">
        <v>2379</v>
      </c>
      <c r="K1341" s="21" cm="1">
        <f t="array" ref="K1341:P1341">VLOOKUP(A1341,'Hospitalisation Details'!$A$1:K3683,{5,6,8,9,10,11},FALSE)</f>
        <v>27749</v>
      </c>
      <c r="L1341" s="21" t="str">
        <v>47Years</v>
      </c>
      <c r="M1341" s="22">
        <v>8083.92</v>
      </c>
      <c r="N1341" s="20" t="str">
        <v>tier - 3</v>
      </c>
      <c r="O1341" s="20" t="str">
        <v>tier - 3</v>
      </c>
      <c r="P1341" s="20" t="str">
        <v>R1013</v>
      </c>
      <c r="Q1341" s="20" t="str">
        <f>VLOOKUP(A1341,'Customer Names'!$A$1:E3675,5,FALSE)</f>
        <v>Stan J</v>
      </c>
    </row>
    <row r="1342" spans="1:17" x14ac:dyDescent="0.35">
      <c r="A1342" s="20" t="s">
        <v>1029</v>
      </c>
      <c r="B1342" s="20" cm="1">
        <f t="array" ref="B1342:I1342">VLOOKUP(A1342,'Medical Examinations'!A1341:J3676,{2,3,4,5,6,7,8,9},FALSE)</f>
        <v>37.82</v>
      </c>
      <c r="C1342" s="20" t="str">
        <v>Obesity</v>
      </c>
      <c r="D1342" s="20">
        <v>6.36</v>
      </c>
      <c r="E1342" s="20" t="str">
        <v>Prediabetes</v>
      </c>
      <c r="F1342" s="20" t="str">
        <v>No</v>
      </c>
      <c r="G1342" s="20" t="str">
        <v>No</v>
      </c>
      <c r="H1342" s="20" t="str">
        <v>No</v>
      </c>
      <c r="I1342" s="20">
        <v>0</v>
      </c>
      <c r="J1342" s="20" t="s">
        <v>2379</v>
      </c>
      <c r="K1342" s="21" cm="1">
        <f t="array" ref="K1342:P1342">VLOOKUP(A1342,'Hospitalisation Details'!$A$1:K3684,{5,6,8,9,10,11},FALSE)</f>
        <v>34619</v>
      </c>
      <c r="L1342" s="21" t="str">
        <v>28Years</v>
      </c>
      <c r="M1342" s="22">
        <v>8081.74</v>
      </c>
      <c r="N1342" s="20" t="str">
        <v>tier - 2</v>
      </c>
      <c r="O1342" s="20" t="str">
        <v>tier - 2</v>
      </c>
      <c r="P1342" s="20" t="str">
        <v>R1026</v>
      </c>
      <c r="Q1342" s="20" t="str">
        <f>VLOOKUP(A1342,'Customer Names'!$A$1:E3676,5,FALSE)</f>
        <v xml:space="preserve">Jessica L </v>
      </c>
    </row>
    <row r="1343" spans="1:17" x14ac:dyDescent="0.35">
      <c r="A1343" s="20" t="s">
        <v>1028</v>
      </c>
      <c r="B1343" s="20" cm="1">
        <f t="array" ref="B1343:I1343">VLOOKUP(A1343,'Medical Examinations'!A1342:J3677,{2,3,4,5,6,7,8,9},FALSE)</f>
        <v>44.16</v>
      </c>
      <c r="C1343" s="20" t="str">
        <v>Obesity</v>
      </c>
      <c r="D1343" s="20">
        <v>5.31</v>
      </c>
      <c r="E1343" s="20" t="str">
        <v>Normal</v>
      </c>
      <c r="F1343" s="20" t="str">
        <v>Yes</v>
      </c>
      <c r="G1343" s="20" t="str">
        <v>No</v>
      </c>
      <c r="H1343" s="20" t="str">
        <v>No</v>
      </c>
      <c r="I1343" s="20">
        <v>0</v>
      </c>
      <c r="J1343" s="20" t="s">
        <v>2379</v>
      </c>
      <c r="K1343" s="21" cm="1">
        <f t="array" ref="K1343:P1343">VLOOKUP(A1343,'Hospitalisation Details'!$A$1:K3685,{5,6,8,9,10,11},FALSE)</f>
        <v>37131</v>
      </c>
      <c r="L1343" s="21" t="str">
        <v>21Years</v>
      </c>
      <c r="M1343" s="22">
        <v>8081.26</v>
      </c>
      <c r="N1343" s="20" t="str">
        <v>tier - 2</v>
      </c>
      <c r="O1343" s="20" t="str">
        <v>tier - 2</v>
      </c>
      <c r="P1343" s="20" t="str">
        <v>R1012</v>
      </c>
      <c r="Q1343" s="20" t="str">
        <f>VLOOKUP(A1343,'Customer Names'!$A$1:E3677,5,FALSE)</f>
        <v>Krysta</v>
      </c>
    </row>
    <row r="1344" spans="1:17" x14ac:dyDescent="0.35">
      <c r="A1344" s="20" t="s">
        <v>1027</v>
      </c>
      <c r="B1344" s="20" cm="1">
        <f t="array" ref="B1344:I1344">VLOOKUP(A1344,'Medical Examinations'!A1343:J3678,{2,3,4,5,6,7,8,9},FALSE)</f>
        <v>37.049999999999997</v>
      </c>
      <c r="C1344" s="20" t="str">
        <v>Obesity</v>
      </c>
      <c r="D1344" s="20">
        <v>4.74</v>
      </c>
      <c r="E1344" s="20" t="str">
        <v>Normal</v>
      </c>
      <c r="F1344" s="20" t="str">
        <v>No</v>
      </c>
      <c r="G1344" s="20" t="str">
        <v>No</v>
      </c>
      <c r="H1344" s="20" t="str">
        <v>Yes</v>
      </c>
      <c r="I1344" s="20">
        <v>1</v>
      </c>
      <c r="J1344" s="20" t="s">
        <v>2379</v>
      </c>
      <c r="K1344" s="21" cm="1">
        <f t="array" ref="K1344:P1344">VLOOKUP(A1344,'Hospitalisation Details'!$A$1:K3686,{5,6,8,9,10,11},FALSE)</f>
        <v>34280</v>
      </c>
      <c r="L1344" s="21" t="str">
        <v>29Years</v>
      </c>
      <c r="M1344" s="22">
        <v>8077.41</v>
      </c>
      <c r="N1344" s="20" t="str">
        <v>tier - 2</v>
      </c>
      <c r="O1344" s="20" t="str">
        <v>tier - 1</v>
      </c>
      <c r="P1344" s="20" t="str">
        <v>R1026</v>
      </c>
      <c r="Q1344" s="20" t="str">
        <f>VLOOKUP(A1344,'Customer Names'!$A$1:E3678,5,FALSE)</f>
        <v>Natascia</v>
      </c>
    </row>
    <row r="1345" spans="1:17" x14ac:dyDescent="0.35">
      <c r="A1345" s="20" t="s">
        <v>1026</v>
      </c>
      <c r="B1345" s="20" cm="1">
        <f t="array" ref="B1345:I1345">VLOOKUP(A1345,'Medical Examinations'!A1344:J3679,{2,3,4,5,6,7,8,9},FALSE)</f>
        <v>18.66</v>
      </c>
      <c r="C1345" s="20" t="str">
        <v>Normal Weight</v>
      </c>
      <c r="D1345" s="20">
        <v>11.35</v>
      </c>
      <c r="E1345" s="20" t="str">
        <v>Diabetes</v>
      </c>
      <c r="F1345" s="20" t="str">
        <v>No</v>
      </c>
      <c r="G1345" s="20" t="str">
        <v>No</v>
      </c>
      <c r="H1345" s="20" t="str">
        <v>No</v>
      </c>
      <c r="I1345" s="20">
        <v>0</v>
      </c>
      <c r="J1345" s="20" t="s">
        <v>2379</v>
      </c>
      <c r="K1345" s="21" cm="1">
        <f t="array" ref="K1345:P1345">VLOOKUP(A1345,'Hospitalisation Details'!$A$1:K3687,{5,6,8,9,10,11},FALSE)</f>
        <v>24036</v>
      </c>
      <c r="L1345" s="21" t="str">
        <v>57Years</v>
      </c>
      <c r="M1345" s="22">
        <v>8071.57</v>
      </c>
      <c r="N1345" s="20" t="str">
        <v>tier - 3</v>
      </c>
      <c r="O1345" s="20" t="str">
        <v>tier - 1</v>
      </c>
      <c r="P1345" s="20" t="str">
        <v>R1011</v>
      </c>
      <c r="Q1345" s="20" t="str">
        <f>VLOOKUP(A1345,'Customer Names'!$A$1:E3679,5,FALSE)</f>
        <v>Jenny</v>
      </c>
    </row>
    <row r="1346" spans="1:17" x14ac:dyDescent="0.35">
      <c r="A1346" s="20" t="s">
        <v>1025</v>
      </c>
      <c r="B1346" s="20" cm="1">
        <f t="array" ref="B1346:I1346">VLOOKUP(A1346,'Medical Examinations'!A1345:J3680,{2,3,4,5,6,7,8,9},FALSE)</f>
        <v>36.200000000000003</v>
      </c>
      <c r="C1346" s="20" t="str">
        <v>Obesity</v>
      </c>
      <c r="D1346" s="20">
        <v>6.81</v>
      </c>
      <c r="E1346" s="20" t="str">
        <v>Diabetes</v>
      </c>
      <c r="F1346" s="20" t="str">
        <v>Yes</v>
      </c>
      <c r="G1346" s="20" t="str">
        <v>No</v>
      </c>
      <c r="H1346" s="20" t="str">
        <v>No</v>
      </c>
      <c r="I1346" s="20">
        <v>1</v>
      </c>
      <c r="J1346" s="20" t="s">
        <v>2379</v>
      </c>
      <c r="K1346" s="21" cm="1">
        <f t="array" ref="K1346:P1346">VLOOKUP(A1346,'Hospitalisation Details'!$A$1:K3688,{5,6,8,9,10,11},FALSE)</f>
        <v>27743</v>
      </c>
      <c r="L1346" s="21" t="str">
        <v>47Years</v>
      </c>
      <c r="M1346" s="22">
        <v>8068.19</v>
      </c>
      <c r="N1346" s="20" t="str">
        <v>tier - 3</v>
      </c>
      <c r="O1346" s="20" t="str">
        <v>tier - 2</v>
      </c>
      <c r="P1346" s="20" t="str">
        <v>R1011</v>
      </c>
      <c r="Q1346" s="20" t="str">
        <f>VLOOKUP(A1346,'Customer Names'!$A$1:E3680,5,FALSE)</f>
        <v>Brian</v>
      </c>
    </row>
    <row r="1347" spans="1:17" x14ac:dyDescent="0.35">
      <c r="A1347" s="20" t="s">
        <v>1024</v>
      </c>
      <c r="B1347" s="20" cm="1">
        <f t="array" ref="B1347:I1347">VLOOKUP(A1347,'Medical Examinations'!A1346:J3681,{2,3,4,5,6,7,8,9},FALSE)</f>
        <v>18.87</v>
      </c>
      <c r="C1347" s="20" t="str">
        <v>Normal Weight</v>
      </c>
      <c r="D1347" s="20">
        <v>8.06</v>
      </c>
      <c r="E1347" s="20" t="str">
        <v>Diabetes</v>
      </c>
      <c r="F1347" s="20" t="str">
        <v>No</v>
      </c>
      <c r="G1347" s="20" t="str">
        <v>No</v>
      </c>
      <c r="H1347" s="20" t="str">
        <v>No</v>
      </c>
      <c r="I1347" s="20">
        <v>0</v>
      </c>
      <c r="J1347" s="20" t="s">
        <v>2379</v>
      </c>
      <c r="K1347" s="21" cm="1">
        <f t="array" ref="K1347:P1347">VLOOKUP(A1347,'Hospitalisation Details'!$A$1:K3689,{5,6,8,9,10,11},FALSE)</f>
        <v>23965</v>
      </c>
      <c r="L1347" s="21" t="str">
        <v>57Years</v>
      </c>
      <c r="M1347" s="22">
        <v>8067.83</v>
      </c>
      <c r="N1347" s="20" t="str">
        <v>tier - 3</v>
      </c>
      <c r="O1347" s="20" t="str">
        <v>tier - 1</v>
      </c>
      <c r="P1347" s="20" t="str">
        <v>R1013</v>
      </c>
      <c r="Q1347" s="20" t="str">
        <f>VLOOKUP(A1347,'Customer Names'!$A$1:E3681,5,FALSE)</f>
        <v>Monica</v>
      </c>
    </row>
    <row r="1348" spans="1:17" x14ac:dyDescent="0.35">
      <c r="A1348" s="20" t="s">
        <v>1023</v>
      </c>
      <c r="B1348" s="20" cm="1">
        <f t="array" ref="B1348:I1348">VLOOKUP(A1348,'Medical Examinations'!A1347:J3682,{2,3,4,5,6,7,8,9},FALSE)</f>
        <v>32.299999999999997</v>
      </c>
      <c r="C1348" s="20" t="str">
        <v>Obesity</v>
      </c>
      <c r="D1348" s="20">
        <v>6.74</v>
      </c>
      <c r="E1348" s="20" t="str">
        <v>Diabetes</v>
      </c>
      <c r="F1348" s="20" t="str">
        <v>Yes</v>
      </c>
      <c r="G1348" s="20" t="str">
        <v>No</v>
      </c>
      <c r="H1348" s="20" t="str">
        <v>No</v>
      </c>
      <c r="I1348" s="20">
        <v>1</v>
      </c>
      <c r="J1348" s="20" t="s">
        <v>2379</v>
      </c>
      <c r="K1348" s="21" cm="1">
        <f t="array" ref="K1348:P1348">VLOOKUP(A1348,'Hospitalisation Details'!$A$1:K3690,{5,6,8,9,10,11},FALSE)</f>
        <v>27573</v>
      </c>
      <c r="L1348" s="21" t="str">
        <v>47Years</v>
      </c>
      <c r="M1348" s="22">
        <v>8062.76</v>
      </c>
      <c r="N1348" s="20" t="str">
        <v>tier - 3</v>
      </c>
      <c r="O1348" s="20" t="str">
        <v>tier - 3</v>
      </c>
      <c r="P1348" s="20" t="str">
        <v>R1011</v>
      </c>
      <c r="Q1348" s="20" t="str">
        <f>VLOOKUP(A1348,'Customer Names'!$A$1:E3682,5,FALSE)</f>
        <v>Tyler</v>
      </c>
    </row>
    <row r="1349" spans="1:17" x14ac:dyDescent="0.35">
      <c r="A1349" s="20" t="s">
        <v>1022</v>
      </c>
      <c r="B1349" s="20" cm="1">
        <f t="array" ref="B1349:I1349">VLOOKUP(A1349,'Medical Examinations'!A1348:J3683,{2,3,4,5,6,7,8,9},FALSE)</f>
        <v>22.64</v>
      </c>
      <c r="C1349" s="20" t="str">
        <v>Normal Weight</v>
      </c>
      <c r="D1349" s="20">
        <v>6.54</v>
      </c>
      <c r="E1349" s="20" t="str">
        <v>Diabetes</v>
      </c>
      <c r="F1349" s="20" t="str">
        <v>Yes</v>
      </c>
      <c r="G1349" s="20" t="str">
        <v>No</v>
      </c>
      <c r="H1349" s="20" t="str">
        <v>No</v>
      </c>
      <c r="I1349" s="20">
        <v>2</v>
      </c>
      <c r="J1349" s="20" t="s">
        <v>2379</v>
      </c>
      <c r="K1349" s="21" cm="1">
        <f t="array" ref="K1349:P1349">VLOOKUP(A1349,'Hospitalisation Details'!$A$1:K3691,{5,6,8,9,10,11},FALSE)</f>
        <v>25914</v>
      </c>
      <c r="L1349" s="21" t="str">
        <v>52Years</v>
      </c>
      <c r="M1349" s="22">
        <v>8062.31</v>
      </c>
      <c r="N1349" s="20" t="str">
        <v>tier - 2</v>
      </c>
      <c r="O1349" s="20" t="str">
        <v>tier - 1</v>
      </c>
      <c r="P1349" s="20" t="str">
        <v>R1013</v>
      </c>
      <c r="Q1349" s="20" t="str">
        <f>VLOOKUP(A1349,'Customer Names'!$A$1:E3683,5,FALSE)</f>
        <v>Kelly C</v>
      </c>
    </row>
    <row r="1350" spans="1:17" x14ac:dyDescent="0.35">
      <c r="A1350" s="20" t="s">
        <v>1021</v>
      </c>
      <c r="B1350" s="20" cm="1">
        <f t="array" ref="B1350:I1350">VLOOKUP(A1350,'Medical Examinations'!A1349:J3684,{2,3,4,5,6,7,8,9},FALSE)</f>
        <v>28.69</v>
      </c>
      <c r="C1350" s="20" t="str">
        <v>Overweight</v>
      </c>
      <c r="D1350" s="20">
        <v>5.4</v>
      </c>
      <c r="E1350" s="20" t="str">
        <v>Normal</v>
      </c>
      <c r="F1350" s="20" t="str">
        <v>No</v>
      </c>
      <c r="G1350" s="20" t="str">
        <v>No</v>
      </c>
      <c r="H1350" s="20" t="str">
        <v>No</v>
      </c>
      <c r="I1350" s="20">
        <v>0</v>
      </c>
      <c r="J1350" s="20" t="s">
        <v>2379</v>
      </c>
      <c r="K1350" s="21" cm="1">
        <f t="array" ref="K1350:P1350">VLOOKUP(A1350,'Hospitalisation Details'!$A$1:K3692,{5,6,8,9,10,11},FALSE)</f>
        <v>30312</v>
      </c>
      <c r="L1350" s="21" t="str">
        <v>40Years</v>
      </c>
      <c r="M1350" s="22">
        <v>8059.68</v>
      </c>
      <c r="N1350" s="20" t="str">
        <v>tier - 2</v>
      </c>
      <c r="O1350" s="20" t="str">
        <v>tier - 3</v>
      </c>
      <c r="P1350" s="20" t="str">
        <v>R1012</v>
      </c>
      <c r="Q1350" s="20" t="str">
        <f>VLOOKUP(A1350,'Customer Names'!$A$1:E3684,5,FALSE)</f>
        <v>Emily</v>
      </c>
    </row>
    <row r="1351" spans="1:17" x14ac:dyDescent="0.35">
      <c r="A1351" s="20" t="s">
        <v>1020</v>
      </c>
      <c r="B1351" s="20" cm="1">
        <f t="array" ref="B1351:I1351">VLOOKUP(A1351,'Medical Examinations'!A1350:J3685,{2,3,4,5,6,7,8,9},FALSE)</f>
        <v>28.16</v>
      </c>
      <c r="C1351" s="20" t="str">
        <v>Overweight</v>
      </c>
      <c r="D1351" s="20">
        <v>5.58</v>
      </c>
      <c r="E1351" s="20" t="str">
        <v>Normal</v>
      </c>
      <c r="F1351" s="20" t="str">
        <v>Yes</v>
      </c>
      <c r="G1351" s="20" t="str">
        <v>No</v>
      </c>
      <c r="H1351" s="20" t="str">
        <v>No</v>
      </c>
      <c r="I1351" s="20">
        <v>0</v>
      </c>
      <c r="J1351" s="20" t="s">
        <v>2379</v>
      </c>
      <c r="K1351" s="21" cm="1">
        <f t="array" ref="K1351:P1351">VLOOKUP(A1351,'Hospitalisation Details'!$A$1:K3693,{5,6,8,9,10,11},FALSE)</f>
        <v>31379</v>
      </c>
      <c r="L1351" s="21" t="str">
        <v>37Years</v>
      </c>
      <c r="M1351" s="22">
        <v>8059.06</v>
      </c>
      <c r="N1351" s="20" t="str">
        <v>tier - 2</v>
      </c>
      <c r="O1351" s="20" t="str">
        <v>tier - 3</v>
      </c>
      <c r="P1351" s="20" t="str">
        <v>R1012</v>
      </c>
      <c r="Q1351" s="20" t="str">
        <f>VLOOKUP(A1351,'Customer Names'!$A$1:E3685,5,FALSE)</f>
        <v>James V</v>
      </c>
    </row>
    <row r="1352" spans="1:17" x14ac:dyDescent="0.35">
      <c r="A1352" s="20" t="s">
        <v>1019</v>
      </c>
      <c r="B1352" s="20" cm="1">
        <f t="array" ref="B1352:I1352">VLOOKUP(A1352,'Medical Examinations'!A1351:J3686,{2,3,4,5,6,7,8,9},FALSE)</f>
        <v>45.54</v>
      </c>
      <c r="C1352" s="20" t="str">
        <v>Obesity</v>
      </c>
      <c r="D1352" s="20">
        <v>5.84</v>
      </c>
      <c r="E1352" s="20" t="str">
        <v>Prediabetes</v>
      </c>
      <c r="F1352" s="20" t="str">
        <v>No</v>
      </c>
      <c r="G1352" s="20" t="str">
        <v>No</v>
      </c>
      <c r="H1352" s="20" t="str">
        <v>Yes</v>
      </c>
      <c r="I1352" s="20">
        <v>1</v>
      </c>
      <c r="J1352" s="20" t="s">
        <v>2379</v>
      </c>
      <c r="K1352" s="21" cm="1">
        <f t="array" ref="K1352:P1352">VLOOKUP(A1352,'Hospitalisation Details'!$A$1:K3694,{5,6,8,9,10,11},FALSE)</f>
        <v>37967</v>
      </c>
      <c r="L1352" s="21" t="str">
        <v>19Years</v>
      </c>
      <c r="M1352" s="22">
        <v>8035.64</v>
      </c>
      <c r="N1352" s="20" t="str">
        <v>tier - 2</v>
      </c>
      <c r="O1352" s="20" t="str">
        <v>tier - 2</v>
      </c>
      <c r="P1352" s="20" t="str">
        <v>R1012</v>
      </c>
      <c r="Q1352" s="20" t="str">
        <f>VLOOKUP(A1352,'Customer Names'!$A$1:E3686,5,FALSE)</f>
        <v>Angie</v>
      </c>
    </row>
    <row r="1353" spans="1:17" x14ac:dyDescent="0.35">
      <c r="A1353" s="20" t="s">
        <v>1018</v>
      </c>
      <c r="B1353" s="20" cm="1">
        <f t="array" ref="B1353:I1353">VLOOKUP(A1353,'Medical Examinations'!A1352:J3687,{2,3,4,5,6,7,8,9},FALSE)</f>
        <v>28.7</v>
      </c>
      <c r="C1353" s="20" t="str">
        <v>Overweight</v>
      </c>
      <c r="D1353" s="20">
        <v>4.2</v>
      </c>
      <c r="E1353" s="20" t="str">
        <v>Normal</v>
      </c>
      <c r="F1353" s="20" t="str">
        <v>No</v>
      </c>
      <c r="G1353" s="20" t="str">
        <v>No</v>
      </c>
      <c r="H1353" s="20" t="str">
        <v>No</v>
      </c>
      <c r="I1353" s="20">
        <v>0</v>
      </c>
      <c r="J1353" s="20" t="s">
        <v>2379</v>
      </c>
      <c r="K1353" s="21" cm="1">
        <f t="array" ref="K1353:P1353">VLOOKUP(A1353,'Hospitalisation Details'!$A$1:K3695,{5,6,8,9,10,11},FALSE)</f>
        <v>28435</v>
      </c>
      <c r="L1353" s="21" t="str">
        <v>45Years</v>
      </c>
      <c r="M1353" s="22">
        <v>8027.97</v>
      </c>
      <c r="N1353" s="20" t="str">
        <v>tier - 3</v>
      </c>
      <c r="O1353" s="20" t="str">
        <v>tier - 2</v>
      </c>
      <c r="P1353" s="20" t="str">
        <v>R1011</v>
      </c>
      <c r="Q1353" s="20" t="str">
        <f>VLOOKUP(A1353,'Customer Names'!$A$1:E3687,5,FALSE)</f>
        <v xml:space="preserve">Michael J </v>
      </c>
    </row>
    <row r="1354" spans="1:17" x14ac:dyDescent="0.35">
      <c r="A1354" s="20" t="s">
        <v>1017</v>
      </c>
      <c r="B1354" s="20" cm="1">
        <f t="array" ref="B1354:I1354">VLOOKUP(A1354,'Medical Examinations'!A1353:J3688,{2,3,4,5,6,7,8,9},FALSE)</f>
        <v>27.74</v>
      </c>
      <c r="C1354" s="20" t="str">
        <v>Overweight</v>
      </c>
      <c r="D1354" s="20">
        <v>6.06</v>
      </c>
      <c r="E1354" s="20" t="str">
        <v>Prediabetes</v>
      </c>
      <c r="F1354" s="20" t="str">
        <v>Yes</v>
      </c>
      <c r="G1354" s="20" t="str">
        <v>No</v>
      </c>
      <c r="H1354" s="20" t="str">
        <v>No</v>
      </c>
      <c r="I1354" s="20">
        <v>0</v>
      </c>
      <c r="J1354" s="20" t="s">
        <v>2379</v>
      </c>
      <c r="K1354" s="21" cm="1">
        <f t="array" ref="K1354:P1354">VLOOKUP(A1354,'Hospitalisation Details'!$A$1:K3696,{5,6,8,9,10,11},FALSE)</f>
        <v>28114</v>
      </c>
      <c r="L1354" s="21" t="str">
        <v>46Years</v>
      </c>
      <c r="M1354" s="22">
        <v>8026.67</v>
      </c>
      <c r="N1354" s="20" t="str">
        <v>tier - 2</v>
      </c>
      <c r="O1354" s="20" t="str">
        <v>tier - 2</v>
      </c>
      <c r="P1354" s="20" t="str">
        <v>R1012</v>
      </c>
      <c r="Q1354" s="20" t="str">
        <f>VLOOKUP(A1354,'Customer Names'!$A$1:E3688,5,FALSE)</f>
        <v>Sabina</v>
      </c>
    </row>
    <row r="1355" spans="1:17" x14ac:dyDescent="0.35">
      <c r="A1355" s="20" t="s">
        <v>1016</v>
      </c>
      <c r="B1355" s="20" cm="1">
        <f t="array" ref="B1355:I1355">VLOOKUP(A1355,'Medical Examinations'!A1354:J3689,{2,3,4,5,6,7,8,9},FALSE)</f>
        <v>36.954999999999998</v>
      </c>
      <c r="C1355" s="20" t="str">
        <v>Obesity</v>
      </c>
      <c r="D1355" s="20">
        <v>7.57</v>
      </c>
      <c r="E1355" s="20" t="str">
        <v>Diabetes</v>
      </c>
      <c r="F1355" s="20" t="str">
        <v>No</v>
      </c>
      <c r="G1355" s="20" t="str">
        <v>No</v>
      </c>
      <c r="H1355" s="20" t="str">
        <v>No</v>
      </c>
      <c r="I1355" s="20">
        <v>0</v>
      </c>
      <c r="J1355" s="20" t="s">
        <v>2379</v>
      </c>
      <c r="K1355" s="21" cm="1">
        <f t="array" ref="K1355:P1355">VLOOKUP(A1355,'Hospitalisation Details'!$A$1:K3697,{5,6,8,9,10,11},FALSE)</f>
        <v>28688</v>
      </c>
      <c r="L1355" s="21" t="str">
        <v>44Years</v>
      </c>
      <c r="M1355" s="22">
        <v>8023.14</v>
      </c>
      <c r="N1355" s="20" t="str">
        <v>tier - 2</v>
      </c>
      <c r="O1355" s="20" t="str">
        <v>tier - 3</v>
      </c>
      <c r="P1355" s="20" t="str">
        <v>R1012</v>
      </c>
      <c r="Q1355" s="20" t="str">
        <f>VLOOKUP(A1355,'Customer Names'!$A$1:E3689,5,FALSE)</f>
        <v>Amy C</v>
      </c>
    </row>
    <row r="1356" spans="1:17" x14ac:dyDescent="0.35">
      <c r="A1356" s="20" t="s">
        <v>1015</v>
      </c>
      <c r="B1356" s="20" cm="1">
        <f t="array" ref="B1356:I1356">VLOOKUP(A1356,'Medical Examinations'!A1355:J3690,{2,3,4,5,6,7,8,9},FALSE)</f>
        <v>30.69</v>
      </c>
      <c r="C1356" s="20" t="str">
        <v>Obesity</v>
      </c>
      <c r="D1356" s="20">
        <v>6.15</v>
      </c>
      <c r="E1356" s="20" t="str">
        <v>Prediabetes</v>
      </c>
      <c r="F1356" s="20" t="str">
        <v>No</v>
      </c>
      <c r="G1356" s="20" t="str">
        <v>No</v>
      </c>
      <c r="H1356" s="20" t="str">
        <v>No</v>
      </c>
      <c r="I1356" s="20">
        <v>0</v>
      </c>
      <c r="J1356" s="20" t="s">
        <v>2379</v>
      </c>
      <c r="K1356" s="21" cm="1">
        <f t="array" ref="K1356:P1356">VLOOKUP(A1356,'Hospitalisation Details'!$A$1:K3698,{5,6,8,9,10,11},FALSE)</f>
        <v>32815</v>
      </c>
      <c r="L1356" s="21" t="str">
        <v>33Years</v>
      </c>
      <c r="M1356" s="22">
        <v>8021.11</v>
      </c>
      <c r="N1356" s="20" t="str">
        <v>tier - 2</v>
      </c>
      <c r="O1356" s="20" t="str">
        <v>tier - 1</v>
      </c>
      <c r="P1356" s="20" t="str">
        <v>R1012</v>
      </c>
      <c r="Q1356" s="20" t="str">
        <f>VLOOKUP(A1356,'Customer Names'!$A$1:E3690,5,FALSE)</f>
        <v>Victoria U</v>
      </c>
    </row>
    <row r="1357" spans="1:17" x14ac:dyDescent="0.35">
      <c r="A1357" s="20" t="s">
        <v>1014</v>
      </c>
      <c r="B1357" s="20" cm="1">
        <f t="array" ref="B1357:I1357">VLOOKUP(A1357,'Medical Examinations'!A1356:J3691,{2,3,4,5,6,7,8,9},FALSE)</f>
        <v>24.984999999999999</v>
      </c>
      <c r="C1357" s="20" t="str">
        <v>Overweight</v>
      </c>
      <c r="D1357" s="20">
        <v>4.5599999999999996</v>
      </c>
      <c r="E1357" s="20" t="str">
        <v>Normal</v>
      </c>
      <c r="F1357" s="20" t="str">
        <v>No</v>
      </c>
      <c r="G1357" s="20" t="str">
        <v>No</v>
      </c>
      <c r="H1357" s="20" t="str">
        <v>No</v>
      </c>
      <c r="I1357" s="20">
        <v>0</v>
      </c>
      <c r="J1357" s="20" t="s">
        <v>2379</v>
      </c>
      <c r="K1357" s="21" cm="1">
        <f t="array" ref="K1357:P1357">VLOOKUP(A1357,'Hospitalisation Details'!$A$1:K3699,{5,6,8,9,10,11},FALSE)</f>
        <v>29533</v>
      </c>
      <c r="L1357" s="21" t="str">
        <v>42Years</v>
      </c>
      <c r="M1357" s="22">
        <v>8017.06</v>
      </c>
      <c r="N1357" s="20" t="str">
        <v>tier - 2</v>
      </c>
      <c r="O1357" s="20" t="str">
        <v>tier - 2</v>
      </c>
      <c r="P1357" s="20" t="str">
        <v>R1012</v>
      </c>
      <c r="Q1357" s="20" t="str">
        <f>VLOOKUP(A1357,'Customer Names'!$A$1:E3691,5,FALSE)</f>
        <v>Amelia B</v>
      </c>
    </row>
    <row r="1358" spans="1:17" x14ac:dyDescent="0.35">
      <c r="A1358" s="20" t="s">
        <v>1013</v>
      </c>
      <c r="B1358" s="20" cm="1">
        <f t="array" ref="B1358:I1358">VLOOKUP(A1358,'Medical Examinations'!A1357:J3692,{2,3,4,5,6,7,8,9},FALSE)</f>
        <v>39.42</v>
      </c>
      <c r="C1358" s="20" t="str">
        <v>Obesity</v>
      </c>
      <c r="D1358" s="20">
        <v>4.72</v>
      </c>
      <c r="E1358" s="20" t="str">
        <v>Normal</v>
      </c>
      <c r="F1358" s="20" t="str">
        <v>Yes</v>
      </c>
      <c r="G1358" s="20" t="str">
        <v>No</v>
      </c>
      <c r="H1358" s="20" t="str">
        <v>No</v>
      </c>
      <c r="I1358" s="20">
        <v>1</v>
      </c>
      <c r="J1358" s="20" t="s">
        <v>2379</v>
      </c>
      <c r="K1358" s="21" cm="1">
        <f t="array" ref="K1358:P1358">VLOOKUP(A1358,'Hospitalisation Details'!$A$1:K3700,{5,6,8,9,10,11},FALSE)</f>
        <v>34960</v>
      </c>
      <c r="L1358" s="21" t="str">
        <v>27Years</v>
      </c>
      <c r="M1358" s="22">
        <v>8014.62</v>
      </c>
      <c r="N1358" s="20" t="str">
        <v>tier - 2</v>
      </c>
      <c r="O1358" s="20" t="str">
        <v>tier - 3</v>
      </c>
      <c r="P1358" s="20" t="str">
        <v>R1012</v>
      </c>
      <c r="Q1358" s="20" t="str">
        <f>VLOOKUP(A1358,'Customer Names'!$A$1:E3692,5,FALSE)</f>
        <v>Jackie J</v>
      </c>
    </row>
    <row r="1359" spans="1:17" x14ac:dyDescent="0.35">
      <c r="A1359" s="20" t="s">
        <v>1012</v>
      </c>
      <c r="B1359" s="20" cm="1">
        <f t="array" ref="B1359:I1359">VLOOKUP(A1359,'Medical Examinations'!A1358:J3693,{2,3,4,5,6,7,8,9},FALSE)</f>
        <v>16.8</v>
      </c>
      <c r="C1359" s="20" t="str">
        <v>Underweight</v>
      </c>
      <c r="D1359" s="20">
        <v>7.98</v>
      </c>
      <c r="E1359" s="20" t="str">
        <v>Diabetes</v>
      </c>
      <c r="F1359" s="20" t="str">
        <v>No</v>
      </c>
      <c r="G1359" s="20" t="str">
        <v>No</v>
      </c>
      <c r="H1359" s="20" t="str">
        <v>No</v>
      </c>
      <c r="I1359" s="20">
        <v>0</v>
      </c>
      <c r="J1359" s="20" t="s">
        <v>2379</v>
      </c>
      <c r="K1359" s="21" cm="1">
        <f t="array" ref="K1359:P1359">VLOOKUP(A1359,'Hospitalisation Details'!$A$1:K3701,{5,6,8,9,10,11},FALSE)</f>
        <v>22880</v>
      </c>
      <c r="L1359" s="21" t="str">
        <v>60Years</v>
      </c>
      <c r="M1359" s="22">
        <v>8004.96</v>
      </c>
      <c r="N1359" s="20" t="str">
        <v>tier - 3</v>
      </c>
      <c r="O1359" s="20" t="str">
        <v>tier - 1</v>
      </c>
      <c r="P1359" s="20" t="str">
        <v>R1013</v>
      </c>
      <c r="Q1359" s="20" t="str">
        <f>VLOOKUP(A1359,'Customer Names'!$A$1:E3693,5,FALSE)</f>
        <v>Justin</v>
      </c>
    </row>
    <row r="1360" spans="1:17" x14ac:dyDescent="0.35">
      <c r="A1360" s="20" t="s">
        <v>1011</v>
      </c>
      <c r="B1360" s="20" cm="1">
        <f t="array" ref="B1360:I1360">VLOOKUP(A1360,'Medical Examinations'!A1359:J3694,{2,3,4,5,6,7,8,9},FALSE)</f>
        <v>23.274999999999999</v>
      </c>
      <c r="C1360" s="20" t="str">
        <v>Normal Weight</v>
      </c>
      <c r="D1360" s="20">
        <v>6.26</v>
      </c>
      <c r="E1360" s="20" t="str">
        <v>Prediabetes</v>
      </c>
      <c r="F1360" s="20" t="str">
        <v>Yes</v>
      </c>
      <c r="G1360" s="20" t="str">
        <v>No</v>
      </c>
      <c r="H1360" s="20" t="str">
        <v>Yes</v>
      </c>
      <c r="I1360" s="20">
        <v>1</v>
      </c>
      <c r="J1360" s="20" t="s">
        <v>2379</v>
      </c>
      <c r="K1360" s="21" cm="1">
        <f t="array" ref="K1360:P1360">VLOOKUP(A1360,'Hospitalisation Details'!$A$1:K3702,{5,6,8,9,10,11},FALSE)</f>
        <v>30548</v>
      </c>
      <c r="L1360" s="21" t="str">
        <v>39Years</v>
      </c>
      <c r="M1360" s="22">
        <v>7986.48</v>
      </c>
      <c r="N1360" s="20" t="str">
        <v>tier - 2</v>
      </c>
      <c r="O1360" s="20" t="str">
        <v>tier - 3</v>
      </c>
      <c r="P1360" s="20" t="str">
        <v>R1024</v>
      </c>
      <c r="Q1360" s="20" t="str">
        <f>VLOOKUP(A1360,'Customer Names'!$A$1:E3694,5,FALSE)</f>
        <v>Kerry</v>
      </c>
    </row>
    <row r="1361" spans="1:17" x14ac:dyDescent="0.35">
      <c r="A1361" s="20" t="s">
        <v>1010</v>
      </c>
      <c r="B1361" s="20" cm="1">
        <f t="array" ref="B1361:I1361">VLOOKUP(A1361,'Medical Examinations'!A1360:J3695,{2,3,4,5,6,7,8,9},FALSE)</f>
        <v>22.8</v>
      </c>
      <c r="C1361" s="20" t="str">
        <v>Normal Weight</v>
      </c>
      <c r="D1361" s="20">
        <v>4.29</v>
      </c>
      <c r="E1361" s="20" t="str">
        <v>Normal</v>
      </c>
      <c r="F1361" s="20" t="str">
        <v>Yes</v>
      </c>
      <c r="G1361" s="20" t="str">
        <v>No</v>
      </c>
      <c r="H1361" s="20" t="str">
        <v>Yes</v>
      </c>
      <c r="I1361" s="20">
        <v>1</v>
      </c>
      <c r="J1361" s="20" t="s">
        <v>2379</v>
      </c>
      <c r="K1361" s="21" cm="1">
        <f t="array" ref="K1361:P1361">VLOOKUP(A1361,'Hospitalisation Details'!$A$1:K3703,{5,6,8,9,10,11},FALSE)</f>
        <v>30556</v>
      </c>
      <c r="L1361" s="21" t="str">
        <v>39Years</v>
      </c>
      <c r="M1361" s="22">
        <v>7985.82</v>
      </c>
      <c r="N1361" s="20" t="str">
        <v>tier - 2</v>
      </c>
      <c r="O1361" s="20" t="str">
        <v>tier - 1</v>
      </c>
      <c r="P1361" s="20" t="str">
        <v>R1024</v>
      </c>
      <c r="Q1361" s="20" t="str">
        <f>VLOOKUP(A1361,'Customer Names'!$A$1:E3695,5,FALSE)</f>
        <v xml:space="preserve">Cindy G </v>
      </c>
    </row>
    <row r="1362" spans="1:17" x14ac:dyDescent="0.35">
      <c r="A1362" s="20" t="s">
        <v>1009</v>
      </c>
      <c r="B1362" s="20" cm="1">
        <f t="array" ref="B1362:I1362">VLOOKUP(A1362,'Medical Examinations'!A1361:J3696,{2,3,4,5,6,7,8,9},FALSE)</f>
        <v>24.3</v>
      </c>
      <c r="C1362" s="20" t="str">
        <v>Normal Weight</v>
      </c>
      <c r="D1362" s="20">
        <v>5.43</v>
      </c>
      <c r="E1362" s="20" t="str">
        <v>Normal</v>
      </c>
      <c r="F1362" s="20" t="str">
        <v>No</v>
      </c>
      <c r="G1362" s="20" t="str">
        <v>No</v>
      </c>
      <c r="H1362" s="20" t="str">
        <v>No</v>
      </c>
      <c r="I1362" s="20">
        <v>2</v>
      </c>
      <c r="J1362" s="20" t="s">
        <v>2379</v>
      </c>
      <c r="K1362" s="21" cm="1">
        <f t="array" ref="K1362:P1362">VLOOKUP(A1362,'Hospitalisation Details'!$A$1:K3704,{5,6,8,9,10,11},FALSE)</f>
        <v>26626</v>
      </c>
      <c r="L1362" s="21" t="str">
        <v>50Years</v>
      </c>
      <c r="M1362" s="22">
        <v>7980.34</v>
      </c>
      <c r="N1362" s="20" t="str">
        <v>tier - 2</v>
      </c>
      <c r="O1362" s="20" t="str">
        <v>tier - 2</v>
      </c>
      <c r="P1362" s="20" t="str">
        <v>R1013</v>
      </c>
      <c r="Q1362" s="20" t="str">
        <f>VLOOKUP(A1362,'Customer Names'!$A$1:E3696,5,FALSE)</f>
        <v>Gennaro</v>
      </c>
    </row>
    <row r="1363" spans="1:17" x14ac:dyDescent="0.35">
      <c r="A1363" s="20" t="s">
        <v>1008</v>
      </c>
      <c r="B1363" s="20" cm="1">
        <f t="array" ref="B1363:I1363">VLOOKUP(A1363,'Medical Examinations'!A1362:J3697,{2,3,4,5,6,7,8,9},FALSE)</f>
        <v>25.13</v>
      </c>
      <c r="C1363" s="20" t="str">
        <v>Overweight</v>
      </c>
      <c r="D1363" s="20">
        <v>8</v>
      </c>
      <c r="E1363" s="20" t="str">
        <v>Diabetes</v>
      </c>
      <c r="F1363" s="20" t="str">
        <v>Yes</v>
      </c>
      <c r="G1363" s="20" t="str">
        <v>No</v>
      </c>
      <c r="H1363" s="20" t="str">
        <v>No</v>
      </c>
      <c r="I1363" s="20">
        <v>1</v>
      </c>
      <c r="J1363" s="20" t="s">
        <v>2379</v>
      </c>
      <c r="K1363" s="21" cm="1">
        <f t="array" ref="K1363:P1363">VLOOKUP(A1363,'Hospitalisation Details'!$A$1:K3705,{5,6,8,9,10,11},FALSE)</f>
        <v>27616</v>
      </c>
      <c r="L1363" s="21" t="str">
        <v>47Years</v>
      </c>
      <c r="M1363" s="22">
        <v>7966.81</v>
      </c>
      <c r="N1363" s="20" t="str">
        <v>tier - 2</v>
      </c>
      <c r="O1363" s="20" t="str">
        <v>tier - 2</v>
      </c>
      <c r="P1363" s="20" t="str">
        <v>R1013</v>
      </c>
      <c r="Q1363" s="20" t="str">
        <f>VLOOKUP(A1363,'Customer Names'!$A$1:E3697,5,FALSE)</f>
        <v>Terry</v>
      </c>
    </row>
    <row r="1364" spans="1:17" x14ac:dyDescent="0.35">
      <c r="A1364" s="20" t="s">
        <v>1007</v>
      </c>
      <c r="B1364" s="20" cm="1">
        <f t="array" ref="B1364:I1364">VLOOKUP(A1364,'Medical Examinations'!A1363:J3698,{2,3,4,5,6,7,8,9},FALSE)</f>
        <v>22.72</v>
      </c>
      <c r="C1364" s="20" t="str">
        <v>Normal Weight</v>
      </c>
      <c r="D1364" s="20">
        <v>9.9600000000000009</v>
      </c>
      <c r="E1364" s="20" t="str">
        <v>Diabetes</v>
      </c>
      <c r="F1364" s="20" t="str">
        <v>Yes</v>
      </c>
      <c r="G1364" s="20" t="str">
        <v>No</v>
      </c>
      <c r="H1364" s="20" t="str">
        <v>No</v>
      </c>
      <c r="I1364" s="20">
        <v>2</v>
      </c>
      <c r="J1364" s="20" t="s">
        <v>2379</v>
      </c>
      <c r="K1364" s="21" cm="1">
        <f t="array" ref="K1364:P1364">VLOOKUP(A1364,'Hospitalisation Details'!$A$1:K3706,{5,6,8,9,10,11},FALSE)</f>
        <v>25738</v>
      </c>
      <c r="L1364" s="21" t="str">
        <v>52Years</v>
      </c>
      <c r="M1364" s="22">
        <v>7958.13</v>
      </c>
      <c r="N1364" s="20" t="str">
        <v>tier - 2</v>
      </c>
      <c r="O1364" s="20" t="str">
        <v>tier - 2</v>
      </c>
      <c r="P1364" s="20" t="str">
        <v>R1013</v>
      </c>
      <c r="Q1364" s="20" t="str">
        <f>VLOOKUP(A1364,'Customer Names'!$A$1:E3698,5,FALSE)</f>
        <v>Patrick J</v>
      </c>
    </row>
    <row r="1365" spans="1:17" x14ac:dyDescent="0.35">
      <c r="A1365" s="20" t="s">
        <v>1006</v>
      </c>
      <c r="B1365" s="20" cm="1">
        <f t="array" ref="B1365:I1365">VLOOKUP(A1365,'Medical Examinations'!A1364:J3699,{2,3,4,5,6,7,8,9},FALSE)</f>
        <v>32.6</v>
      </c>
      <c r="C1365" s="20" t="str">
        <v>Obesity</v>
      </c>
      <c r="D1365" s="20">
        <v>6.8</v>
      </c>
      <c r="E1365" s="20" t="str">
        <v>Diabetes</v>
      </c>
      <c r="F1365" s="20" t="str">
        <v>Yes</v>
      </c>
      <c r="G1365" s="20" t="str">
        <v>No</v>
      </c>
      <c r="H1365" s="20" t="str">
        <v>No</v>
      </c>
      <c r="I1365" s="20">
        <v>0</v>
      </c>
      <c r="J1365" s="20" t="s">
        <v>2379</v>
      </c>
      <c r="K1365" s="21" cm="1">
        <f t="array" ref="K1365:P1365">VLOOKUP(A1365,'Hospitalisation Details'!$A$1:K3707,{5,6,8,9,10,11},FALSE)</f>
        <v>29948</v>
      </c>
      <c r="L1365" s="21" t="str">
        <v>41Years</v>
      </c>
      <c r="M1365" s="22">
        <v>7954.52</v>
      </c>
      <c r="N1365" s="20" t="str">
        <v>tier - 2</v>
      </c>
      <c r="O1365" s="20" t="str">
        <v>tier - 2</v>
      </c>
      <c r="P1365" s="20" t="str">
        <v>R1011</v>
      </c>
      <c r="Q1365" s="20" t="str">
        <f>VLOOKUP(A1365,'Customer Names'!$A$1:E3699,5,FALSE)</f>
        <v>Keara</v>
      </c>
    </row>
    <row r="1366" spans="1:17" x14ac:dyDescent="0.35">
      <c r="A1366" s="20" t="s">
        <v>1005</v>
      </c>
      <c r="B1366" s="20" cm="1">
        <f t="array" ref="B1366:I1366">VLOOKUP(A1366,'Medical Examinations'!A1365:J3700,{2,3,4,5,6,7,8,9},FALSE)</f>
        <v>17.28</v>
      </c>
      <c r="C1366" s="20" t="str">
        <v>Underweight</v>
      </c>
      <c r="D1366" s="20">
        <v>6.22</v>
      </c>
      <c r="E1366" s="20" t="str">
        <v>Prediabetes</v>
      </c>
      <c r="F1366" s="20" t="str">
        <v>Yes</v>
      </c>
      <c r="G1366" s="20" t="str">
        <v>No</v>
      </c>
      <c r="H1366" s="20" t="str">
        <v>No</v>
      </c>
      <c r="I1366" s="20">
        <v>2</v>
      </c>
      <c r="J1366" s="20" t="s">
        <v>2379</v>
      </c>
      <c r="K1366" s="21" cm="1">
        <f t="array" ref="K1366:P1366">VLOOKUP(A1366,'Hospitalisation Details'!$A$1:K3708,{5,6,8,9,10,11},FALSE)</f>
        <v>24297</v>
      </c>
      <c r="L1366" s="21" t="str">
        <v>56Years</v>
      </c>
      <c r="M1366" s="22">
        <v>7953.72</v>
      </c>
      <c r="N1366" s="20" t="str">
        <v>tier - 3</v>
      </c>
      <c r="O1366" s="20" t="str">
        <v>tier - 3</v>
      </c>
      <c r="P1366" s="20" t="str">
        <v>R1012</v>
      </c>
      <c r="Q1366" s="20" t="str">
        <f>VLOOKUP(A1366,'Customer Names'!$A$1:E3700,5,FALSE)</f>
        <v>Nicole</v>
      </c>
    </row>
    <row r="1367" spans="1:17" x14ac:dyDescent="0.35">
      <c r="A1367" s="20" t="s">
        <v>1004</v>
      </c>
      <c r="B1367" s="20" cm="1">
        <f t="array" ref="B1367:I1367">VLOOKUP(A1367,'Medical Examinations'!A1366:J3701,{2,3,4,5,6,7,8,9},FALSE)</f>
        <v>27.92</v>
      </c>
      <c r="C1367" s="20" t="str">
        <v>Overweight</v>
      </c>
      <c r="D1367" s="20">
        <v>5.79</v>
      </c>
      <c r="E1367" s="20" t="str">
        <v>Prediabetes</v>
      </c>
      <c r="F1367" s="20" t="str">
        <v>No</v>
      </c>
      <c r="G1367" s="20" t="str">
        <v>No</v>
      </c>
      <c r="H1367" s="20" t="str">
        <v>No</v>
      </c>
      <c r="I1367" s="20">
        <v>1</v>
      </c>
      <c r="J1367" s="20" t="s">
        <v>2379</v>
      </c>
      <c r="K1367" s="21" cm="1">
        <f t="array" ref="K1367:P1367">VLOOKUP(A1367,'Hospitalisation Details'!$A$1:K3709,{5,6,8,9,10,11},FALSE)</f>
        <v>32079</v>
      </c>
      <c r="L1367" s="21" t="str">
        <v>35Years</v>
      </c>
      <c r="M1367" s="22">
        <v>7948.22</v>
      </c>
      <c r="N1367" s="20" t="str">
        <v>tier - 2</v>
      </c>
      <c r="O1367" s="20" t="str">
        <v>tier - 3</v>
      </c>
      <c r="P1367" s="20" t="str">
        <v>R1025</v>
      </c>
      <c r="Q1367" s="20" t="str">
        <f>VLOOKUP(A1367,'Customer Names'!$A$1:E3701,5,FALSE)</f>
        <v>Katena</v>
      </c>
    </row>
    <row r="1368" spans="1:17" x14ac:dyDescent="0.35">
      <c r="A1368" s="20" t="s">
        <v>1003</v>
      </c>
      <c r="B1368" s="20" cm="1">
        <f t="array" ref="B1368:I1368">VLOOKUP(A1368,'Medical Examinations'!A1367:J3702,{2,3,4,5,6,7,8,9},FALSE)</f>
        <v>38.284999999999997</v>
      </c>
      <c r="C1368" s="20" t="str">
        <v>Obesity</v>
      </c>
      <c r="D1368" s="20">
        <v>5.41</v>
      </c>
      <c r="E1368" s="20" t="str">
        <v>Normal</v>
      </c>
      <c r="F1368" s="20" t="str">
        <v>No</v>
      </c>
      <c r="G1368" s="20" t="str">
        <v>No</v>
      </c>
      <c r="H1368" s="20" t="str">
        <v>No</v>
      </c>
      <c r="I1368" s="20">
        <v>0</v>
      </c>
      <c r="J1368" s="20" t="s">
        <v>2379</v>
      </c>
      <c r="K1368" s="21" cm="1">
        <f t="array" ref="K1368:P1368">VLOOKUP(A1368,'Hospitalisation Details'!$A$1:K3710,{5,6,8,9,10,11},FALSE)</f>
        <v>28326</v>
      </c>
      <c r="L1368" s="21" t="str">
        <v>45Years</v>
      </c>
      <c r="M1368" s="22">
        <v>7935.29</v>
      </c>
      <c r="N1368" s="20" t="str">
        <v>tier - 2</v>
      </c>
      <c r="O1368" s="20" t="str">
        <v>tier - 1</v>
      </c>
      <c r="P1368" s="20" t="str">
        <v>R1024</v>
      </c>
      <c r="Q1368" s="20" t="str">
        <f>VLOOKUP(A1368,'Customer Names'!$A$1:E3702,5,FALSE)</f>
        <v xml:space="preserve">Bean K </v>
      </c>
    </row>
    <row r="1369" spans="1:17" x14ac:dyDescent="0.35">
      <c r="A1369" s="20" t="s">
        <v>1002</v>
      </c>
      <c r="B1369" s="20" cm="1">
        <f t="array" ref="B1369:I1369">VLOOKUP(A1369,'Medical Examinations'!A1368:J3703,{2,3,4,5,6,7,8,9},FALSE)</f>
        <v>16.48</v>
      </c>
      <c r="C1369" s="20" t="str">
        <v>Underweight</v>
      </c>
      <c r="D1369" s="20">
        <v>11.05</v>
      </c>
      <c r="E1369" s="20" t="str">
        <v>Diabetes</v>
      </c>
      <c r="F1369" s="20" t="str">
        <v>No</v>
      </c>
      <c r="G1369" s="20" t="str">
        <v>No</v>
      </c>
      <c r="H1369" s="20" t="str">
        <v>No</v>
      </c>
      <c r="I1369" s="20">
        <v>0</v>
      </c>
      <c r="J1369" s="20" t="s">
        <v>2379</v>
      </c>
      <c r="K1369" s="21" cm="1">
        <f t="array" ref="K1369:P1369">VLOOKUP(A1369,'Hospitalisation Details'!$A$1:K3711,{5,6,8,9,10,11},FALSE)</f>
        <v>22929</v>
      </c>
      <c r="L1369" s="21" t="str">
        <v>60Years</v>
      </c>
      <c r="M1369" s="22">
        <v>7896.41</v>
      </c>
      <c r="N1369" s="20" t="str">
        <v>tier - 3</v>
      </c>
      <c r="O1369" s="20" t="str">
        <v>tier - 2</v>
      </c>
      <c r="P1369" s="20" t="str">
        <v>R1013</v>
      </c>
      <c r="Q1369" s="20" t="str">
        <f>VLOOKUP(A1369,'Customer Names'!$A$1:E3703,5,FALSE)</f>
        <v>Brian</v>
      </c>
    </row>
    <row r="1370" spans="1:17" x14ac:dyDescent="0.35">
      <c r="A1370" s="20" t="s">
        <v>1001</v>
      </c>
      <c r="B1370" s="20" cm="1">
        <f t="array" ref="B1370:I1370">VLOOKUP(A1370,'Medical Examinations'!A1369:J3704,{2,3,4,5,6,7,8,9},FALSE)</f>
        <v>38.57</v>
      </c>
      <c r="C1370" s="20" t="str">
        <v>Obesity</v>
      </c>
      <c r="D1370" s="20">
        <v>6.27</v>
      </c>
      <c r="E1370" s="20" t="str">
        <v>Prediabetes</v>
      </c>
      <c r="F1370" s="20" t="str">
        <v>No</v>
      </c>
      <c r="G1370" s="20" t="str">
        <v>No</v>
      </c>
      <c r="H1370" s="20" t="str">
        <v>No</v>
      </c>
      <c r="I1370" s="20">
        <v>0</v>
      </c>
      <c r="J1370" s="20" t="s">
        <v>2379</v>
      </c>
      <c r="K1370" s="21" cm="1">
        <f t="array" ref="K1370:P1370">VLOOKUP(A1370,'Hospitalisation Details'!$A$1:K3712,{5,6,8,9,10,11},FALSE)</f>
        <v>34655</v>
      </c>
      <c r="L1370" s="21" t="str">
        <v>28Years</v>
      </c>
      <c r="M1370" s="22">
        <v>7851.85</v>
      </c>
      <c r="N1370" s="20" t="str">
        <v>tier - 2</v>
      </c>
      <c r="O1370" s="20" t="str">
        <v>tier - 3</v>
      </c>
      <c r="P1370" s="20" t="str">
        <v>R1012</v>
      </c>
      <c r="Q1370" s="20" t="str">
        <f>VLOOKUP(A1370,'Customer Names'!$A$1:E3704,5,FALSE)</f>
        <v>Jan-Patrick</v>
      </c>
    </row>
    <row r="1371" spans="1:17" x14ac:dyDescent="0.35">
      <c r="A1371" s="20" t="s">
        <v>1000</v>
      </c>
      <c r="B1371" s="20" cm="1">
        <f t="array" ref="B1371:I1371">VLOOKUP(A1371,'Medical Examinations'!A1370:J3705,{2,3,4,5,6,7,8,9},FALSE)</f>
        <v>43.85</v>
      </c>
      <c r="C1371" s="20" t="str">
        <v>Obesity</v>
      </c>
      <c r="D1371" s="20">
        <v>4.7699999999999996</v>
      </c>
      <c r="E1371" s="20" t="str">
        <v>Normal</v>
      </c>
      <c r="F1371" s="20" t="str">
        <v>Yes</v>
      </c>
      <c r="G1371" s="20" t="str">
        <v>No</v>
      </c>
      <c r="H1371" s="20" t="str">
        <v>No</v>
      </c>
      <c r="I1371" s="20">
        <v>0</v>
      </c>
      <c r="J1371" s="20" t="s">
        <v>2379</v>
      </c>
      <c r="K1371" s="21" cm="1">
        <f t="array" ref="K1371:P1371">VLOOKUP(A1371,'Hospitalisation Details'!$A$1:K3713,{5,6,8,9,10,11},FALSE)</f>
        <v>37169</v>
      </c>
      <c r="L1371" s="21" t="str">
        <v>21Years</v>
      </c>
      <c r="M1371" s="22">
        <v>7844.8</v>
      </c>
      <c r="N1371" s="20" t="str">
        <v>tier - 2</v>
      </c>
      <c r="O1371" s="20" t="str">
        <v>tier - 2</v>
      </c>
      <c r="P1371" s="20" t="str">
        <v>R1012</v>
      </c>
      <c r="Q1371" s="20" t="str">
        <f>VLOOKUP(A1371,'Customer Names'!$A$1:E3705,5,FALSE)</f>
        <v>Jesse J</v>
      </c>
    </row>
    <row r="1372" spans="1:17" x14ac:dyDescent="0.35">
      <c r="A1372" s="20" t="s">
        <v>999</v>
      </c>
      <c r="B1372" s="20" cm="1">
        <f t="array" ref="B1372:I1372">VLOOKUP(A1372,'Medical Examinations'!A1371:J3706,{2,3,4,5,6,7,8,9},FALSE)</f>
        <v>30.11</v>
      </c>
      <c r="C1372" s="20" t="str">
        <v>Obesity</v>
      </c>
      <c r="D1372" s="20">
        <v>4.08</v>
      </c>
      <c r="E1372" s="20" t="str">
        <v>Normal</v>
      </c>
      <c r="F1372" s="20" t="str">
        <v>No</v>
      </c>
      <c r="G1372" s="20" t="str">
        <v>No</v>
      </c>
      <c r="H1372" s="20" t="str">
        <v>No</v>
      </c>
      <c r="I1372" s="20">
        <v>0</v>
      </c>
      <c r="J1372" s="20" t="s">
        <v>2379</v>
      </c>
      <c r="K1372" s="21" cm="1">
        <f t="array" ref="K1372:P1372">VLOOKUP(A1372,'Hospitalisation Details'!$A$1:K3714,{5,6,8,9,10,11},FALSE)</f>
        <v>32793</v>
      </c>
      <c r="L1372" s="21" t="str">
        <v>33Years</v>
      </c>
      <c r="M1372" s="22">
        <v>7824.37</v>
      </c>
      <c r="N1372" s="20" t="str">
        <v>tier - 2</v>
      </c>
      <c r="O1372" s="20" t="str">
        <v>tier - 2</v>
      </c>
      <c r="P1372" s="20" t="str">
        <v>R1012</v>
      </c>
      <c r="Q1372" s="20" t="str">
        <f>VLOOKUP(A1372,'Customer Names'!$A$1:E3706,5,FALSE)</f>
        <v>Lindsey M</v>
      </c>
    </row>
    <row r="1373" spans="1:17" x14ac:dyDescent="0.35">
      <c r="A1373" s="20" t="s">
        <v>998</v>
      </c>
      <c r="B1373" s="20" cm="1">
        <f t="array" ref="B1373:I1373">VLOOKUP(A1373,'Medical Examinations'!A1372:J3707,{2,3,4,5,6,7,8,9},FALSE)</f>
        <v>31.59</v>
      </c>
      <c r="C1373" s="20" t="str">
        <v>Obesity</v>
      </c>
      <c r="D1373" s="20">
        <v>6.01</v>
      </c>
      <c r="E1373" s="20" t="str">
        <v>Prediabetes</v>
      </c>
      <c r="F1373" s="20" t="str">
        <v>No</v>
      </c>
      <c r="G1373" s="20" t="str">
        <v>No</v>
      </c>
      <c r="H1373" s="20" t="str">
        <v>No</v>
      </c>
      <c r="I1373" s="20">
        <v>0</v>
      </c>
      <c r="J1373" s="20" t="s">
        <v>2379</v>
      </c>
      <c r="K1373" s="21" cm="1">
        <f t="array" ref="K1373:P1373">VLOOKUP(A1373,'Hospitalisation Details'!$A$1:K3715,{5,6,8,9,10,11},FALSE)</f>
        <v>33593</v>
      </c>
      <c r="L1373" s="21" t="str">
        <v>31Years</v>
      </c>
      <c r="M1373" s="22">
        <v>7812.67</v>
      </c>
      <c r="N1373" s="20" t="str">
        <v>tier - 2</v>
      </c>
      <c r="O1373" s="20" t="str">
        <v>tier - 1</v>
      </c>
      <c r="P1373" s="20" t="str">
        <v>R1012</v>
      </c>
      <c r="Q1373" s="20" t="str">
        <f>VLOOKUP(A1373,'Customer Names'!$A$1:E3707,5,FALSE)</f>
        <v xml:space="preserve">Marguerite K </v>
      </c>
    </row>
    <row r="1374" spans="1:17" x14ac:dyDescent="0.35">
      <c r="A1374" s="20" t="s">
        <v>997</v>
      </c>
      <c r="B1374" s="20" cm="1">
        <f t="array" ref="B1374:I1374">VLOOKUP(A1374,'Medical Examinations'!A1373:J3708,{2,3,4,5,6,7,8,9},FALSE)</f>
        <v>40.15</v>
      </c>
      <c r="C1374" s="20" t="str">
        <v>Obesity</v>
      </c>
      <c r="D1374" s="20">
        <v>11.84</v>
      </c>
      <c r="E1374" s="20" t="str">
        <v>Diabetes</v>
      </c>
      <c r="F1374" s="20" t="str">
        <v>No</v>
      </c>
      <c r="G1374" s="20" t="str">
        <v>No</v>
      </c>
      <c r="H1374" s="20" t="str">
        <v>No</v>
      </c>
      <c r="I1374" s="20">
        <v>0</v>
      </c>
      <c r="J1374" s="20" t="s">
        <v>2379</v>
      </c>
      <c r="K1374" s="21" cm="1">
        <f t="array" ref="K1374:P1374">VLOOKUP(A1374,'Hospitalisation Details'!$A$1:K3716,{5,6,8,9,10,11},FALSE)</f>
        <v>27342</v>
      </c>
      <c r="L1374" s="21" t="str">
        <v>48Years</v>
      </c>
      <c r="M1374" s="22">
        <v>7804.16</v>
      </c>
      <c r="N1374" s="20" t="str">
        <v>tier - 2</v>
      </c>
      <c r="O1374" s="20" t="str">
        <v>tier - 3</v>
      </c>
      <c r="P1374" s="20" t="str">
        <v>R1013</v>
      </c>
      <c r="Q1374" s="20" t="str">
        <f>VLOOKUP(A1374,'Customer Names'!$A$1:E3708,5,FALSE)</f>
        <v>Travis</v>
      </c>
    </row>
    <row r="1375" spans="1:17" x14ac:dyDescent="0.35">
      <c r="A1375" s="20" t="s">
        <v>996</v>
      </c>
      <c r="B1375" s="20" cm="1">
        <f t="array" ref="B1375:I1375">VLOOKUP(A1375,'Medical Examinations'!A1374:J3709,{2,3,4,5,6,7,8,9},FALSE)</f>
        <v>40.700000000000003</v>
      </c>
      <c r="C1375" s="20" t="str">
        <v>Obesity</v>
      </c>
      <c r="D1375" s="20">
        <v>6.27</v>
      </c>
      <c r="E1375" s="20" t="str">
        <v>Prediabetes</v>
      </c>
      <c r="F1375" s="20" t="str">
        <v>Yes</v>
      </c>
      <c r="G1375" s="20" t="str">
        <v>No</v>
      </c>
      <c r="H1375" s="20" t="str">
        <v>Yes</v>
      </c>
      <c r="I1375" s="20">
        <v>1</v>
      </c>
      <c r="J1375" s="20" t="s">
        <v>2379</v>
      </c>
      <c r="K1375" s="21" cm="1">
        <f t="array" ref="K1375:P1375">VLOOKUP(A1375,'Hospitalisation Details'!$A$1:K3717,{5,6,8,9,10,11},FALSE)</f>
        <v>35766</v>
      </c>
      <c r="L1375" s="21" t="str">
        <v>25Years</v>
      </c>
      <c r="M1375" s="22">
        <v>7803.77</v>
      </c>
      <c r="N1375" s="20" t="str">
        <v>tier - 2</v>
      </c>
      <c r="O1375" s="20" t="str">
        <v>tier - 3</v>
      </c>
      <c r="P1375" s="20" t="str">
        <v>R1012</v>
      </c>
      <c r="Q1375" s="20" t="str">
        <f>VLOOKUP(A1375,'Customer Names'!$A$1:E3709,5,FALSE)</f>
        <v>Ricky</v>
      </c>
    </row>
    <row r="1376" spans="1:17" x14ac:dyDescent="0.35">
      <c r="A1376" s="20" t="s">
        <v>995</v>
      </c>
      <c r="B1376" s="20" cm="1">
        <f t="array" ref="B1376:I1376">VLOOKUP(A1376,'Medical Examinations'!A1375:J3710,{2,3,4,5,6,7,8,9},FALSE)</f>
        <v>40.76</v>
      </c>
      <c r="C1376" s="20" t="str">
        <v>Obesity</v>
      </c>
      <c r="D1376" s="20">
        <v>5.28</v>
      </c>
      <c r="E1376" s="20" t="str">
        <v>Normal</v>
      </c>
      <c r="F1376" s="20" t="str">
        <v>No</v>
      </c>
      <c r="G1376" s="20" t="str">
        <v>No</v>
      </c>
      <c r="H1376" s="20" t="str">
        <v>No</v>
      </c>
      <c r="I1376" s="20">
        <v>0</v>
      </c>
      <c r="J1376" s="20" t="s">
        <v>2379</v>
      </c>
      <c r="K1376" s="21" cm="1">
        <f t="array" ref="K1376:P1376">VLOOKUP(A1376,'Hospitalisation Details'!$A$1:K3718,{5,6,8,9,10,11},FALSE)</f>
        <v>36519</v>
      </c>
      <c r="L1376" s="21" t="str">
        <v>23Years</v>
      </c>
      <c r="M1376" s="22">
        <v>7794.68</v>
      </c>
      <c r="N1376" s="20" t="str">
        <v>tier - 2</v>
      </c>
      <c r="O1376" s="20" t="str">
        <v>tier - 2</v>
      </c>
      <c r="P1376" s="20" t="str">
        <v>R1026</v>
      </c>
      <c r="Q1376" s="20" t="str">
        <f>VLOOKUP(A1376,'Customer Names'!$A$1:E3710,5,FALSE)</f>
        <v xml:space="preserve">Colleen L </v>
      </c>
    </row>
    <row r="1377" spans="1:17" x14ac:dyDescent="0.35">
      <c r="A1377" s="20" t="s">
        <v>994</v>
      </c>
      <c r="B1377" s="20" cm="1">
        <f t="array" ref="B1377:I1377">VLOOKUP(A1377,'Medical Examinations'!A1376:J3711,{2,3,4,5,6,7,8,9},FALSE)</f>
        <v>29.7</v>
      </c>
      <c r="C1377" s="20" t="str">
        <v>Overweight</v>
      </c>
      <c r="D1377" s="20">
        <v>7.03</v>
      </c>
      <c r="E1377" s="20" t="str">
        <v>Diabetes</v>
      </c>
      <c r="F1377" s="20" t="str">
        <v>No</v>
      </c>
      <c r="G1377" s="20" t="str">
        <v>No</v>
      </c>
      <c r="H1377" s="20" t="str">
        <v>No</v>
      </c>
      <c r="I1377" s="20">
        <v>0</v>
      </c>
      <c r="J1377" s="20" t="s">
        <v>2379</v>
      </c>
      <c r="K1377" s="21" cm="1">
        <f t="array" ref="K1377:P1377">VLOOKUP(A1377,'Hospitalisation Details'!$A$1:K3719,{5,6,8,9,10,11},FALSE)</f>
        <v>27369</v>
      </c>
      <c r="L1377" s="21" t="str">
        <v>48Years</v>
      </c>
      <c r="M1377" s="22">
        <v>7789.64</v>
      </c>
      <c r="N1377" s="20" t="str">
        <v>tier - 1</v>
      </c>
      <c r="O1377" s="20" t="str">
        <v>tier - 3</v>
      </c>
      <c r="P1377" s="20" t="str">
        <v>R1013</v>
      </c>
      <c r="Q1377" s="20" t="str">
        <f>VLOOKUP(A1377,'Customer Names'!$A$1:E3711,5,FALSE)</f>
        <v>Charlie A</v>
      </c>
    </row>
    <row r="1378" spans="1:17" x14ac:dyDescent="0.35">
      <c r="A1378" s="20" t="s">
        <v>993</v>
      </c>
      <c r="B1378" s="20" cm="1">
        <f t="array" ref="B1378:I1378">VLOOKUP(A1378,'Medical Examinations'!A1377:J3712,{2,3,4,5,6,7,8,9},FALSE)</f>
        <v>40.58</v>
      </c>
      <c r="C1378" s="20" t="str">
        <v>Obesity</v>
      </c>
      <c r="D1378" s="20">
        <v>5.32</v>
      </c>
      <c r="E1378" s="20" t="str">
        <v>Normal</v>
      </c>
      <c r="F1378" s="20" t="str">
        <v>Yes</v>
      </c>
      <c r="G1378" s="20" t="str">
        <v>No</v>
      </c>
      <c r="H1378" s="20" t="str">
        <v>Yes</v>
      </c>
      <c r="I1378" s="20">
        <v>1</v>
      </c>
      <c r="J1378" s="20" t="s">
        <v>2379</v>
      </c>
      <c r="K1378" s="21" cm="1">
        <f t="array" ref="K1378:P1378">VLOOKUP(A1378,'Hospitalisation Details'!$A$1:K3720,{5,6,8,9,10,11},FALSE)</f>
        <v>35785</v>
      </c>
      <c r="L1378" s="21" t="str">
        <v>25Years</v>
      </c>
      <c r="M1378" s="22">
        <v>7763.06</v>
      </c>
      <c r="N1378" s="20" t="str">
        <v>tier - 2</v>
      </c>
      <c r="O1378" s="20" t="str">
        <v>tier - 1</v>
      </c>
      <c r="P1378" s="20" t="str">
        <v>R1012</v>
      </c>
      <c r="Q1378" s="20" t="str">
        <f>VLOOKUP(A1378,'Customer Names'!$A$1:E3712,5,FALSE)</f>
        <v>Rick</v>
      </c>
    </row>
    <row r="1379" spans="1:17" x14ac:dyDescent="0.35">
      <c r="A1379" s="20" t="s">
        <v>992</v>
      </c>
      <c r="B1379" s="20" cm="1">
        <f t="array" ref="B1379:I1379">VLOOKUP(A1379,'Medical Examinations'!A1378:J3713,{2,3,4,5,6,7,8,9},FALSE)</f>
        <v>33.06</v>
      </c>
      <c r="C1379" s="20" t="str">
        <v>Obesity</v>
      </c>
      <c r="D1379" s="20">
        <v>9.59</v>
      </c>
      <c r="E1379" s="20" t="str">
        <v>Diabetes</v>
      </c>
      <c r="F1379" s="20" t="str">
        <v>Yes</v>
      </c>
      <c r="G1379" s="20" t="str">
        <v>No</v>
      </c>
      <c r="H1379" s="20" t="str">
        <v>No</v>
      </c>
      <c r="I1379" s="20">
        <v>0</v>
      </c>
      <c r="J1379" s="20" t="s">
        <v>2379</v>
      </c>
      <c r="K1379" s="21" cm="1">
        <f t="array" ref="K1379:P1379">VLOOKUP(A1379,'Hospitalisation Details'!$A$1:K3721,{5,6,8,9,10,11},FALSE)</f>
        <v>29767</v>
      </c>
      <c r="L1379" s="21" t="str">
        <v>41Years</v>
      </c>
      <c r="M1379" s="22">
        <v>7749.16</v>
      </c>
      <c r="N1379" s="20" t="str">
        <v>tier - 2</v>
      </c>
      <c r="O1379" s="20" t="str">
        <v>tier - 1</v>
      </c>
      <c r="P1379" s="20" t="str">
        <v>R1012</v>
      </c>
      <c r="Q1379" s="20" t="str">
        <f>VLOOKUP(A1379,'Customer Names'!$A$1:E3713,5,FALSE)</f>
        <v>Lauren C</v>
      </c>
    </row>
    <row r="1380" spans="1:17" x14ac:dyDescent="0.35">
      <c r="A1380" s="20" t="s">
        <v>991</v>
      </c>
      <c r="B1380" s="20" cm="1">
        <f t="array" ref="B1380:I1380">VLOOKUP(A1380,'Medical Examinations'!A1379:J3714,{2,3,4,5,6,7,8,9},FALSE)</f>
        <v>26.62</v>
      </c>
      <c r="C1380" s="20" t="str">
        <v>Overweight</v>
      </c>
      <c r="D1380" s="20">
        <v>6.15</v>
      </c>
      <c r="E1380" s="20" t="str">
        <v>Prediabetes</v>
      </c>
      <c r="F1380" s="20" t="str">
        <v>Yes</v>
      </c>
      <c r="G1380" s="20" t="str">
        <v>No</v>
      </c>
      <c r="H1380" s="20" t="str">
        <v>No</v>
      </c>
      <c r="I1380" s="20">
        <v>0</v>
      </c>
      <c r="J1380" s="20" t="s">
        <v>2379</v>
      </c>
      <c r="K1380" s="21" cm="1">
        <f t="array" ref="K1380:P1380">VLOOKUP(A1380,'Hospitalisation Details'!$A$1:K3722,{5,6,8,9,10,11},FALSE)</f>
        <v>28106</v>
      </c>
      <c r="L1380" s="21" t="str">
        <v>46Years</v>
      </c>
      <c r="M1380" s="22">
        <v>7742.11</v>
      </c>
      <c r="N1380" s="20" t="str">
        <v>tier - 3</v>
      </c>
      <c r="O1380" s="20" t="str">
        <v>tier - 2</v>
      </c>
      <c r="P1380" s="20" t="str">
        <v>R1013</v>
      </c>
      <c r="Q1380" s="20" t="str">
        <f>VLOOKUP(A1380,'Customer Names'!$A$1:E3714,5,FALSE)</f>
        <v>Daniel</v>
      </c>
    </row>
    <row r="1381" spans="1:17" x14ac:dyDescent="0.35">
      <c r="A1381" s="20" t="s">
        <v>990</v>
      </c>
      <c r="B1381" s="20" cm="1">
        <f t="array" ref="B1381:I1381">VLOOKUP(A1381,'Medical Examinations'!A1380:J3715,{2,3,4,5,6,7,8,9},FALSE)</f>
        <v>37.1</v>
      </c>
      <c r="C1381" s="20" t="str">
        <v>Obesity</v>
      </c>
      <c r="D1381" s="20">
        <v>11.08</v>
      </c>
      <c r="E1381" s="20" t="str">
        <v>Diabetes</v>
      </c>
      <c r="F1381" s="20" t="str">
        <v>No</v>
      </c>
      <c r="G1381" s="20" t="str">
        <v>No</v>
      </c>
      <c r="H1381" s="20" t="str">
        <v>No</v>
      </c>
      <c r="I1381" s="20">
        <v>0</v>
      </c>
      <c r="J1381" s="20" t="s">
        <v>2379</v>
      </c>
      <c r="K1381" s="21" cm="1">
        <f t="array" ref="K1381:P1381">VLOOKUP(A1381,'Hospitalisation Details'!$A$1:K3723,{5,6,8,9,10,11},FALSE)</f>
        <v>28737</v>
      </c>
      <c r="L1381" s="21" t="str">
        <v>44Years</v>
      </c>
      <c r="M1381" s="22">
        <v>7740.34</v>
      </c>
      <c r="N1381" s="20" t="str">
        <v>tier - 1</v>
      </c>
      <c r="O1381" s="20" t="str">
        <v>tier - 1</v>
      </c>
      <c r="P1381" s="20" t="str">
        <v>R1011</v>
      </c>
      <c r="Q1381" s="20" t="str">
        <f>VLOOKUP(A1381,'Customer Names'!$A$1:E3715,5,FALSE)</f>
        <v>Jaime</v>
      </c>
    </row>
    <row r="1382" spans="1:17" x14ac:dyDescent="0.35">
      <c r="A1382" s="20" t="s">
        <v>989</v>
      </c>
      <c r="B1382" s="20" cm="1">
        <f t="array" ref="B1382:I1382">VLOOKUP(A1382,'Medical Examinations'!A1381:J3716,{2,3,4,5,6,7,8,9},FALSE)</f>
        <v>18.28</v>
      </c>
      <c r="C1382" s="20" t="str">
        <v>Underweight</v>
      </c>
      <c r="D1382" s="20">
        <v>7.95</v>
      </c>
      <c r="E1382" s="20" t="str">
        <v>Diabetes</v>
      </c>
      <c r="F1382" s="20" t="str">
        <v>No</v>
      </c>
      <c r="G1382" s="20" t="str">
        <v>No</v>
      </c>
      <c r="H1382" s="20" t="str">
        <v>No</v>
      </c>
      <c r="I1382" s="20">
        <v>0</v>
      </c>
      <c r="J1382" s="20" t="s">
        <v>2379</v>
      </c>
      <c r="K1382" s="21" cm="1">
        <f t="array" ref="K1382:P1382">VLOOKUP(A1382,'Hospitalisation Details'!$A$1:K3724,{5,6,8,9,10,11},FALSE)</f>
        <v>23941</v>
      </c>
      <c r="L1382" s="21" t="str">
        <v>57Years</v>
      </c>
      <c r="M1382" s="22">
        <v>7736.39</v>
      </c>
      <c r="N1382" s="20" t="str">
        <v>tier - 3</v>
      </c>
      <c r="O1382" s="20" t="str">
        <v>tier - 2</v>
      </c>
      <c r="P1382" s="20" t="str">
        <v>R1013</v>
      </c>
      <c r="Q1382" s="20" t="str">
        <f>VLOOKUP(A1382,'Customer Names'!$A$1:E3716,5,FALSE)</f>
        <v>Erik R</v>
      </c>
    </row>
    <row r="1383" spans="1:17" x14ac:dyDescent="0.35">
      <c r="A1383" s="20" t="s">
        <v>988</v>
      </c>
      <c r="B1383" s="20" cm="1">
        <f t="array" ref="B1383:I1383">VLOOKUP(A1383,'Medical Examinations'!A1382:J3717,{2,3,4,5,6,7,8,9},FALSE)</f>
        <v>35.814999999999998</v>
      </c>
      <c r="C1383" s="20" t="str">
        <v>Obesity</v>
      </c>
      <c r="D1383" s="20">
        <v>6.23</v>
      </c>
      <c r="E1383" s="20" t="str">
        <v>Prediabetes</v>
      </c>
      <c r="F1383" s="20" t="str">
        <v>No</v>
      </c>
      <c r="G1383" s="20" t="str">
        <v>No</v>
      </c>
      <c r="H1383" s="20" t="str">
        <v>No</v>
      </c>
      <c r="I1383" s="20">
        <v>0</v>
      </c>
      <c r="J1383" s="20" t="s">
        <v>2379</v>
      </c>
      <c r="K1383" s="21" cm="1">
        <f t="array" ref="K1383:P1383">VLOOKUP(A1383,'Hospitalisation Details'!$A$1:K3725,{5,6,8,9,10,11},FALSE)</f>
        <v>28366</v>
      </c>
      <c r="L1383" s="21" t="str">
        <v>45Years</v>
      </c>
      <c r="M1383" s="22">
        <v>7731.86</v>
      </c>
      <c r="N1383" s="20" t="str">
        <v>tier - 2</v>
      </c>
      <c r="O1383" s="20" t="str">
        <v>tier - 3</v>
      </c>
      <c r="P1383" s="20" t="str">
        <v>R1012</v>
      </c>
      <c r="Q1383" s="20" t="str">
        <f>VLOOKUP(A1383,'Customer Names'!$A$1:E3717,5,FALSE)</f>
        <v>Katie</v>
      </c>
    </row>
    <row r="1384" spans="1:17" x14ac:dyDescent="0.35">
      <c r="A1384" s="20" t="s">
        <v>987</v>
      </c>
      <c r="B1384" s="20" cm="1">
        <f t="array" ref="B1384:I1384">VLOOKUP(A1384,'Medical Examinations'!A1383:J3718,{2,3,4,5,6,7,8,9},FALSE)</f>
        <v>30.69</v>
      </c>
      <c r="C1384" s="20" t="str">
        <v>Obesity</v>
      </c>
      <c r="D1384" s="20">
        <v>6.5</v>
      </c>
      <c r="E1384" s="20" t="str">
        <v>Diabetes</v>
      </c>
      <c r="F1384" s="20" t="str">
        <v>No</v>
      </c>
      <c r="G1384" s="20" t="str">
        <v>No</v>
      </c>
      <c r="H1384" s="20" t="str">
        <v>No</v>
      </c>
      <c r="I1384" s="20">
        <v>0</v>
      </c>
      <c r="J1384" s="20" t="s">
        <v>2379</v>
      </c>
      <c r="K1384" s="21" cm="1">
        <f t="array" ref="K1384:P1384">VLOOKUP(A1384,'Hospitalisation Details'!$A$1:K3726,{5,6,8,9,10,11},FALSE)</f>
        <v>28828</v>
      </c>
      <c r="L1384" s="21" t="str">
        <v>44Years</v>
      </c>
      <c r="M1384" s="22">
        <v>7731.43</v>
      </c>
      <c r="N1384" s="20" t="str">
        <v>tier - 3</v>
      </c>
      <c r="O1384" s="20" t="str">
        <v>tier - 2</v>
      </c>
      <c r="P1384" s="20" t="str">
        <v>R1013</v>
      </c>
      <c r="Q1384" s="20" t="str">
        <f>VLOOKUP(A1384,'Customer Names'!$A$1:E3718,5,FALSE)</f>
        <v>Thomas A</v>
      </c>
    </row>
    <row r="1385" spans="1:17" x14ac:dyDescent="0.35">
      <c r="A1385" s="20" t="s">
        <v>986</v>
      </c>
      <c r="B1385" s="20" cm="1">
        <f t="array" ref="B1385:I1385">VLOOKUP(A1385,'Medical Examinations'!A1384:J3719,{2,3,4,5,6,7,8,9},FALSE)</f>
        <v>26.125</v>
      </c>
      <c r="C1385" s="20" t="str">
        <v>Overweight</v>
      </c>
      <c r="D1385" s="20">
        <v>5.22</v>
      </c>
      <c r="E1385" s="20" t="str">
        <v>Normal</v>
      </c>
      <c r="F1385" s="20" t="str">
        <v>No</v>
      </c>
      <c r="G1385" s="20" t="str">
        <v>No</v>
      </c>
      <c r="H1385" s="20" t="str">
        <v>No</v>
      </c>
      <c r="I1385" s="20">
        <v>0</v>
      </c>
      <c r="J1385" s="20" t="s">
        <v>2379</v>
      </c>
      <c r="K1385" s="21" cm="1">
        <f t="array" ref="K1385:P1385">VLOOKUP(A1385,'Hospitalisation Details'!$A$1:K3727,{5,6,8,9,10,11},FALSE)</f>
        <v>29474</v>
      </c>
      <c r="L1385" s="21" t="str">
        <v>42Years</v>
      </c>
      <c r="M1385" s="22">
        <v>7729.65</v>
      </c>
      <c r="N1385" s="20" t="str">
        <v>tier - 3</v>
      </c>
      <c r="O1385" s="20" t="str">
        <v>tier - 1</v>
      </c>
      <c r="P1385" s="20" t="str">
        <v>R1016</v>
      </c>
      <c r="Q1385" s="20" t="str">
        <f>VLOOKUP(A1385,'Customer Names'!$A$1:E3719,5,FALSE)</f>
        <v>Jean-Marc</v>
      </c>
    </row>
    <row r="1386" spans="1:17" x14ac:dyDescent="0.35">
      <c r="A1386" s="20" t="s">
        <v>985</v>
      </c>
      <c r="B1386" s="20" cm="1">
        <f t="array" ref="B1386:I1386">VLOOKUP(A1386,'Medical Examinations'!A1385:J3720,{2,3,4,5,6,7,8,9},FALSE)</f>
        <v>34.58</v>
      </c>
      <c r="C1386" s="20" t="str">
        <v>Obesity</v>
      </c>
      <c r="D1386" s="20">
        <v>6.3</v>
      </c>
      <c r="E1386" s="20" t="str">
        <v>Prediabetes</v>
      </c>
      <c r="F1386" s="20" t="str">
        <v>No</v>
      </c>
      <c r="G1386" s="20" t="str">
        <v>No</v>
      </c>
      <c r="H1386" s="20" t="str">
        <v>Yes</v>
      </c>
      <c r="I1386" s="20">
        <v>1</v>
      </c>
      <c r="J1386" s="20" t="s">
        <v>2379</v>
      </c>
      <c r="K1386" s="21" cm="1">
        <f t="array" ref="K1386:P1386">VLOOKUP(A1386,'Hospitalisation Details'!$A$1:K3728,{5,6,8,9,10,11},FALSE)</f>
        <v>29008</v>
      </c>
      <c r="L1386" s="21" t="str">
        <v>44Years</v>
      </c>
      <c r="M1386" s="22">
        <v>7727.25</v>
      </c>
      <c r="N1386" s="20" t="str">
        <v>tier - 2</v>
      </c>
      <c r="O1386" s="20" t="str">
        <v>tier - 3</v>
      </c>
      <c r="P1386" s="20" t="str">
        <v>R1012</v>
      </c>
      <c r="Q1386" s="20" t="str">
        <f>VLOOKUP(A1386,'Customer Names'!$A$1:E3720,5,FALSE)</f>
        <v>Kerry L</v>
      </c>
    </row>
    <row r="1387" spans="1:17" x14ac:dyDescent="0.35">
      <c r="A1387" s="20" t="s">
        <v>984</v>
      </c>
      <c r="B1387" s="20" cm="1">
        <f t="array" ref="B1387:I1387">VLOOKUP(A1387,'Medical Examinations'!A1386:J3721,{2,3,4,5,6,7,8,9},FALSE)</f>
        <v>27.4</v>
      </c>
      <c r="C1387" s="20" t="str">
        <v>Overweight</v>
      </c>
      <c r="D1387" s="20">
        <v>8.84</v>
      </c>
      <c r="E1387" s="20" t="str">
        <v>Diabetes</v>
      </c>
      <c r="F1387" s="20" t="str">
        <v>No</v>
      </c>
      <c r="G1387" s="20" t="str">
        <v>No</v>
      </c>
      <c r="H1387" s="20" t="str">
        <v>No</v>
      </c>
      <c r="I1387" s="20">
        <v>0</v>
      </c>
      <c r="J1387" s="20" t="s">
        <v>2379</v>
      </c>
      <c r="K1387" s="21" cm="1">
        <f t="array" ref="K1387:P1387">VLOOKUP(A1387,'Hospitalisation Details'!$A$1:K3729,{5,6,8,9,10,11},FALSE)</f>
        <v>28853</v>
      </c>
      <c r="L1387" s="21" t="str">
        <v>44Years</v>
      </c>
      <c r="M1387" s="22">
        <v>7726.85</v>
      </c>
      <c r="N1387" s="20" t="str">
        <v>tier - 1</v>
      </c>
      <c r="O1387" s="20" t="str">
        <v>tier - 2</v>
      </c>
      <c r="P1387" s="20" t="str">
        <v>R1011</v>
      </c>
      <c r="Q1387" s="20" t="str">
        <f>VLOOKUP(A1387,'Customer Names'!$A$1:E3721,5,FALSE)</f>
        <v>Ulrich</v>
      </c>
    </row>
    <row r="1388" spans="1:17" x14ac:dyDescent="0.35">
      <c r="A1388" s="20" t="s">
        <v>983</v>
      </c>
      <c r="B1388" s="20" cm="1">
        <f t="array" ref="B1388:I1388">VLOOKUP(A1388,'Medical Examinations'!A1387:J3722,{2,3,4,5,6,7,8,9},FALSE)</f>
        <v>27.53</v>
      </c>
      <c r="C1388" s="20" t="str">
        <v>Overweight</v>
      </c>
      <c r="D1388" s="20">
        <v>4.1100000000000003</v>
      </c>
      <c r="E1388" s="20" t="str">
        <v>Normal</v>
      </c>
      <c r="F1388" s="20" t="str">
        <v>No</v>
      </c>
      <c r="G1388" s="20" t="str">
        <v>No</v>
      </c>
      <c r="H1388" s="20" t="str">
        <v>No</v>
      </c>
      <c r="I1388" s="20">
        <v>1</v>
      </c>
      <c r="J1388" s="20" t="s">
        <v>2379</v>
      </c>
      <c r="K1388" s="21" cm="1">
        <f t="array" ref="K1388:P1388">VLOOKUP(A1388,'Hospitalisation Details'!$A$1:K3730,{5,6,8,9,10,11},FALSE)</f>
        <v>31970</v>
      </c>
      <c r="L1388" s="21" t="str">
        <v>35Years</v>
      </c>
      <c r="M1388" s="22">
        <v>7684.62</v>
      </c>
      <c r="N1388" s="20" t="str">
        <v>tier - 2</v>
      </c>
      <c r="O1388" s="20" t="str">
        <v>tier - 3</v>
      </c>
      <c r="P1388" s="20" t="str">
        <v>R1021</v>
      </c>
      <c r="Q1388" s="20" t="str">
        <f>VLOOKUP(A1388,'Customer Names'!$A$1:E3722,5,FALSE)</f>
        <v>Justin P</v>
      </c>
    </row>
    <row r="1389" spans="1:17" x14ac:dyDescent="0.35">
      <c r="A1389" s="20" t="s">
        <v>982</v>
      </c>
      <c r="B1389" s="20" cm="1">
        <f t="array" ref="B1389:I1389">VLOOKUP(A1389,'Medical Examinations'!A1388:J3723,{2,3,4,5,6,7,8,9},FALSE)</f>
        <v>33</v>
      </c>
      <c r="C1389" s="20" t="str">
        <v>Obesity</v>
      </c>
      <c r="D1389" s="20">
        <v>4.57</v>
      </c>
      <c r="E1389" s="20" t="str">
        <v>Normal</v>
      </c>
      <c r="F1389" s="20" t="str">
        <v>No</v>
      </c>
      <c r="G1389" s="20" t="str">
        <v>No</v>
      </c>
      <c r="H1389" s="20" t="str">
        <v>No</v>
      </c>
      <c r="I1389" s="20">
        <v>0</v>
      </c>
      <c r="J1389" s="20" t="s">
        <v>2379</v>
      </c>
      <c r="K1389" s="21" cm="1">
        <f t="array" ref="K1389:P1389">VLOOKUP(A1389,'Hospitalisation Details'!$A$1:K3731,{5,6,8,9,10,11},FALSE)</f>
        <v>30303</v>
      </c>
      <c r="L1389" s="21" t="str">
        <v>40Years</v>
      </c>
      <c r="M1389" s="22">
        <v>7682.67</v>
      </c>
      <c r="N1389" s="20" t="str">
        <v>tier - 2</v>
      </c>
      <c r="O1389" s="20" t="str">
        <v>tier - 1</v>
      </c>
      <c r="P1389" s="20" t="str">
        <v>R1013</v>
      </c>
      <c r="Q1389" s="20" t="str">
        <f>VLOOKUP(A1389,'Customer Names'!$A$1:E3723,5,FALSE)</f>
        <v xml:space="preserve">Hannah E </v>
      </c>
    </row>
    <row r="1390" spans="1:17" x14ac:dyDescent="0.35">
      <c r="A1390" s="20" t="s">
        <v>981</v>
      </c>
      <c r="B1390" s="20" cm="1">
        <f t="array" ref="B1390:I1390">VLOOKUP(A1390,'Medical Examinations'!A1389:J3724,{2,3,4,5,6,7,8,9},FALSE)</f>
        <v>25.78</v>
      </c>
      <c r="C1390" s="20" t="str">
        <v>Overweight</v>
      </c>
      <c r="D1390" s="20">
        <v>11.06</v>
      </c>
      <c r="E1390" s="20" t="str">
        <v>Diabetes</v>
      </c>
      <c r="F1390" s="20" t="str">
        <v>Yes</v>
      </c>
      <c r="G1390" s="20" t="str">
        <v>No</v>
      </c>
      <c r="H1390" s="20" t="str">
        <v>No</v>
      </c>
      <c r="I1390" s="20">
        <v>0</v>
      </c>
      <c r="J1390" s="20" t="s">
        <v>2379</v>
      </c>
      <c r="K1390" s="21" cm="1">
        <f t="array" ref="K1390:P1390">VLOOKUP(A1390,'Hospitalisation Details'!$A$1:K3732,{5,6,8,9,10,11},FALSE)</f>
        <v>29939</v>
      </c>
      <c r="L1390" s="21" t="str">
        <v>41Years</v>
      </c>
      <c r="M1390" s="22">
        <v>7681.17</v>
      </c>
      <c r="N1390" s="20" t="str">
        <v>tier - 2</v>
      </c>
      <c r="O1390" s="20" t="str">
        <v>tier - 2</v>
      </c>
      <c r="P1390" s="20" t="str">
        <v>R1020</v>
      </c>
      <c r="Q1390" s="20" t="str">
        <f>VLOOKUP(A1390,'Customer Names'!$A$1:E3724,5,FALSE)</f>
        <v>David</v>
      </c>
    </row>
    <row r="1391" spans="1:17" x14ac:dyDescent="0.35">
      <c r="A1391" s="20" t="s">
        <v>980</v>
      </c>
      <c r="B1391" s="20" cm="1">
        <f t="array" ref="B1391:I1391">VLOOKUP(A1391,'Medical Examinations'!A1390:J3725,{2,3,4,5,6,7,8,9},FALSE)</f>
        <v>22.66</v>
      </c>
      <c r="C1391" s="20" t="str">
        <v>Normal Weight</v>
      </c>
      <c r="D1391" s="20">
        <v>10.68</v>
      </c>
      <c r="E1391" s="20" t="str">
        <v>Diabetes</v>
      </c>
      <c r="F1391" s="20" t="str">
        <v>No</v>
      </c>
      <c r="G1391" s="20" t="str">
        <v>No</v>
      </c>
      <c r="H1391" s="20" t="str">
        <v>No</v>
      </c>
      <c r="I1391" s="20">
        <v>0</v>
      </c>
      <c r="J1391" s="20" t="s">
        <v>2379</v>
      </c>
      <c r="K1391" s="21" cm="1">
        <f t="array" ref="K1391:P1391">VLOOKUP(A1391,'Hospitalisation Details'!$A$1:K3733,{5,6,8,9,10,11},FALSE)</f>
        <v>26217</v>
      </c>
      <c r="L1391" s="21" t="str">
        <v>51Years</v>
      </c>
      <c r="M1391" s="22">
        <v>7680.92</v>
      </c>
      <c r="N1391" s="20" t="str">
        <v>tier - 2</v>
      </c>
      <c r="O1391" s="20" t="str">
        <v>tier - 1</v>
      </c>
      <c r="P1391" s="20" t="str">
        <v>R1013</v>
      </c>
      <c r="Q1391" s="20" t="str">
        <f>VLOOKUP(A1391,'Customer Names'!$A$1:E3725,5,FALSE)</f>
        <v>Jim</v>
      </c>
    </row>
    <row r="1392" spans="1:17" x14ac:dyDescent="0.35">
      <c r="A1392" s="20" t="s">
        <v>979</v>
      </c>
      <c r="B1392" s="20" cm="1">
        <f t="array" ref="B1392:I1392">VLOOKUP(A1392,'Medical Examinations'!A1391:J3726,{2,3,4,5,6,7,8,9},FALSE)</f>
        <v>38.81</v>
      </c>
      <c r="C1392" s="20" t="str">
        <v>Obesity</v>
      </c>
      <c r="D1392" s="20">
        <v>6.14</v>
      </c>
      <c r="E1392" s="20" t="str">
        <v>Prediabetes</v>
      </c>
      <c r="F1392" s="20" t="str">
        <v>Yes</v>
      </c>
      <c r="G1392" s="20" t="str">
        <v>No</v>
      </c>
      <c r="H1392" s="20" t="str">
        <v>No</v>
      </c>
      <c r="I1392" s="20">
        <v>1</v>
      </c>
      <c r="J1392" s="20" t="s">
        <v>2379</v>
      </c>
      <c r="K1392" s="21" cm="1">
        <f t="array" ref="K1392:P1392">VLOOKUP(A1392,'Hospitalisation Details'!$A$1:K3734,{5,6,8,9,10,11},FALSE)</f>
        <v>34955</v>
      </c>
      <c r="L1392" s="21" t="str">
        <v>27Years</v>
      </c>
      <c r="M1392" s="22">
        <v>7676.4</v>
      </c>
      <c r="N1392" s="20" t="str">
        <v>tier - 2</v>
      </c>
      <c r="O1392" s="20" t="str">
        <v>tier - 1</v>
      </c>
      <c r="P1392" s="20" t="str">
        <v>R1012</v>
      </c>
      <c r="Q1392" s="20" t="str">
        <f>VLOOKUP(A1392,'Customer Names'!$A$1:E3726,5,FALSE)</f>
        <v>Joseph P</v>
      </c>
    </row>
    <row r="1393" spans="1:17" x14ac:dyDescent="0.35">
      <c r="A1393" s="20" t="s">
        <v>978</v>
      </c>
      <c r="B1393" s="20" cm="1">
        <f t="array" ref="B1393:I1393">VLOOKUP(A1393,'Medical Examinations'!A1392:J3727,{2,3,4,5,6,7,8,9},FALSE)</f>
        <v>38.51</v>
      </c>
      <c r="C1393" s="20" t="str">
        <v>Obesity</v>
      </c>
      <c r="D1393" s="20">
        <v>5.45</v>
      </c>
      <c r="E1393" s="20" t="str">
        <v>Normal</v>
      </c>
      <c r="F1393" s="20" t="str">
        <v>Yes</v>
      </c>
      <c r="G1393" s="20" t="str">
        <v>No</v>
      </c>
      <c r="H1393" s="20" t="str">
        <v>No</v>
      </c>
      <c r="I1393" s="20">
        <v>0</v>
      </c>
      <c r="J1393" s="20" t="s">
        <v>2379</v>
      </c>
      <c r="K1393" s="21" cm="1">
        <f t="array" ref="K1393:P1393">VLOOKUP(A1393,'Hospitalisation Details'!$A$1:K3735,{5,6,8,9,10,11},FALSE)</f>
        <v>35393</v>
      </c>
      <c r="L1393" s="21" t="str">
        <v>26Years</v>
      </c>
      <c r="M1393" s="22">
        <v>7670.75</v>
      </c>
      <c r="N1393" s="20" t="str">
        <v>tier - 2</v>
      </c>
      <c r="O1393" s="20" t="str">
        <v>tier - 2</v>
      </c>
      <c r="P1393" s="20" t="str">
        <v>R1022</v>
      </c>
      <c r="Q1393" s="20" t="str">
        <f>VLOOKUP(A1393,'Customer Names'!$A$1:E3727,5,FALSE)</f>
        <v>Michael</v>
      </c>
    </row>
    <row r="1394" spans="1:17" x14ac:dyDescent="0.35">
      <c r="A1394" s="20" t="s">
        <v>977</v>
      </c>
      <c r="B1394" s="20" cm="1">
        <f t="array" ref="B1394:I1394">VLOOKUP(A1394,'Medical Examinations'!A1393:J3728,{2,3,4,5,6,7,8,9},FALSE)</f>
        <v>22.98</v>
      </c>
      <c r="C1394" s="20" t="str">
        <v>Normal Weight</v>
      </c>
      <c r="D1394" s="20">
        <v>6.14</v>
      </c>
      <c r="E1394" s="20" t="str">
        <v>Prediabetes</v>
      </c>
      <c r="F1394" s="20" t="str">
        <v>Yes</v>
      </c>
      <c r="G1394" s="20" t="str">
        <v>No</v>
      </c>
      <c r="H1394" s="20" t="str">
        <v>No</v>
      </c>
      <c r="I1394" s="20">
        <v>0</v>
      </c>
      <c r="J1394" s="20" t="s">
        <v>2379</v>
      </c>
      <c r="K1394" s="21" cm="1">
        <f t="array" ref="K1394:P1394">VLOOKUP(A1394,'Hospitalisation Details'!$A$1:K3736,{5,6,8,9,10,11},FALSE)</f>
        <v>28042</v>
      </c>
      <c r="L1394" s="21" t="str">
        <v>46Years</v>
      </c>
      <c r="M1394" s="22">
        <v>7662.47</v>
      </c>
      <c r="N1394" s="20" t="str">
        <v>tier - 2</v>
      </c>
      <c r="O1394" s="20" t="str">
        <v>tier - 1</v>
      </c>
      <c r="P1394" s="20" t="str">
        <v>R1011</v>
      </c>
      <c r="Q1394" s="20" t="str">
        <f>VLOOKUP(A1394,'Customer Names'!$A$1:E3728,5,FALSE)</f>
        <v>Gina M</v>
      </c>
    </row>
    <row r="1395" spans="1:17" x14ac:dyDescent="0.35">
      <c r="A1395" s="20" t="s">
        <v>976</v>
      </c>
      <c r="B1395" s="20" cm="1">
        <f t="array" ref="B1395:I1395">VLOOKUP(A1395,'Medical Examinations'!A1394:J3729,{2,3,4,5,6,7,8,9},FALSE)</f>
        <v>15.65</v>
      </c>
      <c r="C1395" s="20" t="str">
        <v>Underweight</v>
      </c>
      <c r="D1395" s="20">
        <v>7.85</v>
      </c>
      <c r="E1395" s="20" t="str">
        <v>Diabetes</v>
      </c>
      <c r="F1395" s="20" t="str">
        <v>No</v>
      </c>
      <c r="G1395" s="20" t="str">
        <v>No</v>
      </c>
      <c r="H1395" s="20" t="str">
        <v>No</v>
      </c>
      <c r="I1395" s="20">
        <v>0</v>
      </c>
      <c r="J1395" s="20" t="s">
        <v>2379</v>
      </c>
      <c r="K1395" s="21" cm="1">
        <f t="array" ref="K1395:P1395">VLOOKUP(A1395,'Hospitalisation Details'!$A$1:K3737,{5,6,8,9,10,11},FALSE)</f>
        <v>24103</v>
      </c>
      <c r="L1395" s="21" t="str">
        <v>57Years</v>
      </c>
      <c r="M1395" s="22">
        <v>7657.69</v>
      </c>
      <c r="N1395" s="20" t="str">
        <v>tier - 3</v>
      </c>
      <c r="O1395" s="20" t="str">
        <v>tier - 3</v>
      </c>
      <c r="P1395" s="20" t="str">
        <v>R1012</v>
      </c>
      <c r="Q1395" s="20" t="str">
        <f>VLOOKUP(A1395,'Customer Names'!$A$1:E3729,5,FALSE)</f>
        <v xml:space="preserve">Shantel C </v>
      </c>
    </row>
    <row r="1396" spans="1:17" x14ac:dyDescent="0.35">
      <c r="A1396" s="20" t="s">
        <v>975</v>
      </c>
      <c r="B1396" s="20" cm="1">
        <f t="array" ref="B1396:I1396">VLOOKUP(A1396,'Medical Examinations'!A1395:J3730,{2,3,4,5,6,7,8,9},FALSE)</f>
        <v>39.97</v>
      </c>
      <c r="C1396" s="20" t="str">
        <v>Obesity</v>
      </c>
      <c r="D1396" s="20">
        <v>4.09</v>
      </c>
      <c r="E1396" s="20" t="str">
        <v>Normal</v>
      </c>
      <c r="F1396" s="20" t="str">
        <v>No</v>
      </c>
      <c r="G1396" s="20" t="str">
        <v>No</v>
      </c>
      <c r="H1396" s="20" t="str">
        <v>No</v>
      </c>
      <c r="I1396" s="20">
        <v>1</v>
      </c>
      <c r="J1396" s="20" t="s">
        <v>2379</v>
      </c>
      <c r="K1396" s="21" cm="1">
        <f t="array" ref="K1396:P1396">VLOOKUP(A1396,'Hospitalisation Details'!$A$1:K3738,{5,6,8,9,10,11},FALSE)</f>
        <v>36068</v>
      </c>
      <c r="L1396" s="21" t="str">
        <v>24Years</v>
      </c>
      <c r="M1396" s="22">
        <v>7652.26</v>
      </c>
      <c r="N1396" s="20" t="str">
        <v>tier - 2</v>
      </c>
      <c r="O1396" s="20" t="str">
        <v>tier - 3</v>
      </c>
      <c r="P1396" s="20" t="str">
        <v>R1023</v>
      </c>
      <c r="Q1396" s="20" t="str">
        <f>VLOOKUP(A1396,'Customer Names'!$A$1:E3730,5,FALSE)</f>
        <v>Brian</v>
      </c>
    </row>
    <row r="1397" spans="1:17" x14ac:dyDescent="0.35">
      <c r="A1397" s="20" t="s">
        <v>974</v>
      </c>
      <c r="B1397" s="20" cm="1">
        <f t="array" ref="B1397:I1397">VLOOKUP(A1397,'Medical Examinations'!A1396:J3731,{2,3,4,5,6,7,8,9},FALSE)</f>
        <v>37.22</v>
      </c>
      <c r="C1397" s="20" t="str">
        <v>Obesity</v>
      </c>
      <c r="D1397" s="20">
        <v>4.62</v>
      </c>
      <c r="E1397" s="20" t="str">
        <v>Normal</v>
      </c>
      <c r="F1397" s="20" t="str">
        <v>No</v>
      </c>
      <c r="G1397" s="20" t="str">
        <v>No</v>
      </c>
      <c r="H1397" s="20" t="str">
        <v>Yes</v>
      </c>
      <c r="I1397" s="20">
        <v>1</v>
      </c>
      <c r="J1397" s="20" t="s">
        <v>2379</v>
      </c>
      <c r="K1397" s="21" cm="1">
        <f t="array" ref="K1397:P1397">VLOOKUP(A1397,'Hospitalisation Details'!$A$1:K3739,{5,6,8,9,10,11},FALSE)</f>
        <v>34191</v>
      </c>
      <c r="L1397" s="21" t="str">
        <v>29Years</v>
      </c>
      <c r="M1397" s="22">
        <v>7650.8</v>
      </c>
      <c r="N1397" s="20" t="str">
        <v>tier - 2</v>
      </c>
      <c r="O1397" s="20" t="str">
        <v>tier - 2</v>
      </c>
      <c r="P1397" s="20" t="str">
        <v>R1012</v>
      </c>
      <c r="Q1397" s="20" t="str">
        <f>VLOOKUP(A1397,'Customer Names'!$A$1:E3731,5,FALSE)</f>
        <v>Brian</v>
      </c>
    </row>
    <row r="1398" spans="1:17" x14ac:dyDescent="0.35">
      <c r="A1398" s="20" t="s">
        <v>973</v>
      </c>
      <c r="B1398" s="20" cm="1">
        <f t="array" ref="B1398:I1398">VLOOKUP(A1398,'Medical Examinations'!A1397:J3732,{2,3,4,5,6,7,8,9},FALSE)</f>
        <v>41.325000000000003</v>
      </c>
      <c r="C1398" s="20" t="str">
        <v>Obesity</v>
      </c>
      <c r="D1398" s="20">
        <v>5.77</v>
      </c>
      <c r="E1398" s="20" t="str">
        <v>Prediabetes</v>
      </c>
      <c r="F1398" s="20" t="str">
        <v>No</v>
      </c>
      <c r="G1398" s="20" t="str">
        <v>No</v>
      </c>
      <c r="H1398" s="20" t="str">
        <v>No</v>
      </c>
      <c r="I1398" s="20">
        <v>0</v>
      </c>
      <c r="J1398" s="20" t="s">
        <v>2379</v>
      </c>
      <c r="K1398" s="21" cm="1">
        <f t="array" ref="K1398:P1398">VLOOKUP(A1398,'Hospitalisation Details'!$A$1:K3740,{5,6,8,9,10,11},FALSE)</f>
        <v>29510</v>
      </c>
      <c r="L1398" s="21" t="str">
        <v>42Years</v>
      </c>
      <c r="M1398" s="22">
        <v>7650.77</v>
      </c>
      <c r="N1398" s="20" t="str">
        <v>tier - 2</v>
      </c>
      <c r="O1398" s="20" t="str">
        <v>tier - 2</v>
      </c>
      <c r="P1398" s="20" t="str">
        <v>R1024</v>
      </c>
      <c r="Q1398" s="20" t="str">
        <f>VLOOKUP(A1398,'Customer Names'!$A$1:E3732,5,FALSE)</f>
        <v>Jessica R</v>
      </c>
    </row>
    <row r="1399" spans="1:17" x14ac:dyDescent="0.35">
      <c r="A1399" s="20" t="s">
        <v>972</v>
      </c>
      <c r="B1399" s="20" cm="1">
        <f t="array" ref="B1399:I1399">VLOOKUP(A1399,'Medical Examinations'!A1398:J3733,{2,3,4,5,6,7,8,9},FALSE)</f>
        <v>40.31</v>
      </c>
      <c r="C1399" s="20" t="str">
        <v>Obesity</v>
      </c>
      <c r="D1399" s="20">
        <v>5.84</v>
      </c>
      <c r="E1399" s="20" t="str">
        <v>Prediabetes</v>
      </c>
      <c r="F1399" s="20" t="str">
        <v>No</v>
      </c>
      <c r="G1399" s="20" t="str">
        <v>No</v>
      </c>
      <c r="H1399" s="20" t="str">
        <v>No</v>
      </c>
      <c r="I1399" s="20">
        <v>0</v>
      </c>
      <c r="J1399" s="20" t="s">
        <v>2379</v>
      </c>
      <c r="K1399" s="21" cm="1">
        <f t="array" ref="K1399:P1399">VLOOKUP(A1399,'Hospitalisation Details'!$A$1:K3741,{5,6,8,9,10,11},FALSE)</f>
        <v>36326</v>
      </c>
      <c r="L1399" s="21" t="str">
        <v>23Years</v>
      </c>
      <c r="M1399" s="22">
        <v>7642.05</v>
      </c>
      <c r="N1399" s="20" t="str">
        <v>tier - 2</v>
      </c>
      <c r="O1399" s="20" t="str">
        <v>tier - 2</v>
      </c>
      <c r="P1399" s="20" t="str">
        <v>R1026</v>
      </c>
      <c r="Q1399" s="20" t="str">
        <f>VLOOKUP(A1399,'Customer Names'!$A$1:E3733,5,FALSE)</f>
        <v>Robyn</v>
      </c>
    </row>
    <row r="1400" spans="1:17" x14ac:dyDescent="0.35">
      <c r="A1400" s="20" t="s">
        <v>971</v>
      </c>
      <c r="B1400" s="20" cm="1">
        <f t="array" ref="B1400:I1400">VLOOKUP(A1400,'Medical Examinations'!A1399:J3734,{2,3,4,5,6,7,8,9},FALSE)</f>
        <v>29.48</v>
      </c>
      <c r="C1400" s="20" t="str">
        <v>Overweight</v>
      </c>
      <c r="D1400" s="20">
        <v>4.91</v>
      </c>
      <c r="E1400" s="20" t="str">
        <v>Normal</v>
      </c>
      <c r="F1400" s="20" t="str">
        <v>No</v>
      </c>
      <c r="G1400" s="20" t="str">
        <v>No</v>
      </c>
      <c r="H1400" s="20" t="str">
        <v>No</v>
      </c>
      <c r="I1400" s="20">
        <v>0</v>
      </c>
      <c r="J1400" s="20" t="s">
        <v>2379</v>
      </c>
      <c r="K1400" s="21" cm="1">
        <f t="array" ref="K1400:P1400">VLOOKUP(A1400,'Hospitalisation Details'!$A$1:K3742,{5,6,8,9,10,11},FALSE)</f>
        <v>29426</v>
      </c>
      <c r="L1400" s="21" t="str">
        <v>42Years</v>
      </c>
      <c r="M1400" s="22">
        <v>7640.31</v>
      </c>
      <c r="N1400" s="20" t="str">
        <v>tier - 2</v>
      </c>
      <c r="O1400" s="20" t="str">
        <v>tier - 1</v>
      </c>
      <c r="P1400" s="20" t="str">
        <v>R1013</v>
      </c>
      <c r="Q1400" s="20" t="str">
        <f>VLOOKUP(A1400,'Customer Names'!$A$1:E3734,5,FALSE)</f>
        <v>Ashley</v>
      </c>
    </row>
    <row r="1401" spans="1:17" x14ac:dyDescent="0.35">
      <c r="A1401" s="20" t="s">
        <v>970</v>
      </c>
      <c r="B1401" s="20" cm="1">
        <f t="array" ref="B1401:I1401">VLOOKUP(A1401,'Medical Examinations'!A1400:J3735,{2,3,4,5,6,7,8,9},FALSE)</f>
        <v>33.155000000000001</v>
      </c>
      <c r="C1401" s="20" t="str">
        <v>Obesity</v>
      </c>
      <c r="D1401" s="20">
        <v>5.07</v>
      </c>
      <c r="E1401" s="20" t="str">
        <v>Normal</v>
      </c>
      <c r="F1401" s="20" t="str">
        <v>No</v>
      </c>
      <c r="G1401" s="20" t="str">
        <v>No</v>
      </c>
      <c r="H1401" s="20" t="str">
        <v>No</v>
      </c>
      <c r="I1401" s="20">
        <v>0</v>
      </c>
      <c r="J1401" s="20" t="s">
        <v>2379</v>
      </c>
      <c r="K1401" s="21" cm="1">
        <f t="array" ref="K1401:P1401">VLOOKUP(A1401,'Hospitalisation Details'!$A$1:K3743,{5,6,8,9,10,11},FALSE)</f>
        <v>29392</v>
      </c>
      <c r="L1401" s="21" t="str">
        <v>42Years</v>
      </c>
      <c r="M1401" s="22">
        <v>7639.42</v>
      </c>
      <c r="N1401" s="20" t="str">
        <v>tier - 2</v>
      </c>
      <c r="O1401" s="20" t="str">
        <v>tier - 2</v>
      </c>
      <c r="P1401" s="20" t="str">
        <v>R1024</v>
      </c>
      <c r="Q1401" s="20" t="str">
        <f>VLOOKUP(A1401,'Customer Names'!$A$1:E3735,5,FALSE)</f>
        <v>Dana</v>
      </c>
    </row>
    <row r="1402" spans="1:17" x14ac:dyDescent="0.35">
      <c r="A1402" s="20" t="s">
        <v>969</v>
      </c>
      <c r="B1402" s="20" cm="1">
        <f t="array" ref="B1402:I1402">VLOOKUP(A1402,'Medical Examinations'!A1401:J3736,{2,3,4,5,6,7,8,9},FALSE)</f>
        <v>42.85</v>
      </c>
      <c r="C1402" s="20" t="str">
        <v>Obesity</v>
      </c>
      <c r="D1402" s="20">
        <v>5.81</v>
      </c>
      <c r="E1402" s="20" t="str">
        <v>Prediabetes</v>
      </c>
      <c r="F1402" s="20" t="str">
        <v>Yes</v>
      </c>
      <c r="G1402" s="20" t="str">
        <v>No</v>
      </c>
      <c r="H1402" s="20" t="str">
        <v>No</v>
      </c>
      <c r="I1402" s="20">
        <v>0</v>
      </c>
      <c r="J1402" s="20" t="s">
        <v>2379</v>
      </c>
      <c r="K1402" s="21" cm="1">
        <f t="array" ref="K1402:P1402">VLOOKUP(A1402,'Hospitalisation Details'!$A$1:K3744,{5,6,8,9,10,11},FALSE)</f>
        <v>37238</v>
      </c>
      <c r="L1402" s="21" t="str">
        <v>21Years</v>
      </c>
      <c r="M1402" s="22">
        <v>7636.92</v>
      </c>
      <c r="N1402" s="20" t="str">
        <v>tier - 2</v>
      </c>
      <c r="O1402" s="20" t="str">
        <v>tier - 3</v>
      </c>
      <c r="P1402" s="20" t="str">
        <v>R1012</v>
      </c>
      <c r="Q1402" s="20" t="str">
        <f>VLOOKUP(A1402,'Customer Names'!$A$1:E3736,5,FALSE)</f>
        <v xml:space="preserve">Jessica F </v>
      </c>
    </row>
    <row r="1403" spans="1:17" x14ac:dyDescent="0.35">
      <c r="A1403" s="20" t="s">
        <v>968</v>
      </c>
      <c r="B1403" s="20" cm="1">
        <f t="array" ref="B1403:I1403">VLOOKUP(A1403,'Medical Examinations'!A1402:J3737,{2,3,4,5,6,7,8,9},FALSE)</f>
        <v>32.340000000000003</v>
      </c>
      <c r="C1403" s="20" t="str">
        <v>Obesity</v>
      </c>
      <c r="D1403" s="20">
        <v>11.2</v>
      </c>
      <c r="E1403" s="20" t="str">
        <v>Diabetes</v>
      </c>
      <c r="F1403" s="20" t="str">
        <v>No</v>
      </c>
      <c r="G1403" s="20" t="str">
        <v>No</v>
      </c>
      <c r="H1403" s="20" t="str">
        <v>No</v>
      </c>
      <c r="I1403" s="20">
        <v>0</v>
      </c>
      <c r="J1403" s="20" t="s">
        <v>2379</v>
      </c>
      <c r="K1403" s="21" cm="1">
        <f t="array" ref="K1403:P1403">VLOOKUP(A1403,'Hospitalisation Details'!$A$1:K3745,{5,6,8,9,10,11},FALSE)</f>
        <v>28726</v>
      </c>
      <c r="L1403" s="21" t="str">
        <v>44Years</v>
      </c>
      <c r="M1403" s="22">
        <v>7633.72</v>
      </c>
      <c r="N1403" s="20" t="str">
        <v>tier - 2</v>
      </c>
      <c r="O1403" s="20" t="str">
        <v>tier - 1</v>
      </c>
      <c r="P1403" s="20" t="str">
        <v>R1013</v>
      </c>
      <c r="Q1403" s="20" t="str">
        <f>VLOOKUP(A1403,'Customer Names'!$A$1:E3737,5,FALSE)</f>
        <v>Lindsey</v>
      </c>
    </row>
    <row r="1404" spans="1:17" x14ac:dyDescent="0.35">
      <c r="A1404" s="20" t="s">
        <v>967</v>
      </c>
      <c r="B1404" s="20" cm="1">
        <f t="array" ref="B1404:I1404">VLOOKUP(A1404,'Medical Examinations'!A1403:J3738,{2,3,4,5,6,7,8,9},FALSE)</f>
        <v>27.5</v>
      </c>
      <c r="C1404" s="20" t="str">
        <v>Overweight</v>
      </c>
      <c r="D1404" s="20">
        <v>10.75</v>
      </c>
      <c r="E1404" s="20" t="str">
        <v>Diabetes</v>
      </c>
      <c r="F1404" s="20" t="str">
        <v>No</v>
      </c>
      <c r="G1404" s="20" t="str">
        <v>No</v>
      </c>
      <c r="H1404" s="20" t="str">
        <v>No</v>
      </c>
      <c r="I1404" s="20">
        <v>0</v>
      </c>
      <c r="J1404" s="20" t="s">
        <v>2379</v>
      </c>
      <c r="K1404" s="21" cm="1">
        <f t="array" ref="K1404:P1404">VLOOKUP(A1404,'Hospitalisation Details'!$A$1:K3746,{5,6,8,9,10,11},FALSE)</f>
        <v>28823</v>
      </c>
      <c r="L1404" s="21" t="str">
        <v>44Years</v>
      </c>
      <c r="M1404" s="22">
        <v>7626.99</v>
      </c>
      <c r="N1404" s="20" t="str">
        <v>tier - 2</v>
      </c>
      <c r="O1404" s="20" t="str">
        <v>tier - 2</v>
      </c>
      <c r="P1404" s="20" t="str">
        <v>R1011</v>
      </c>
      <c r="Q1404" s="20" t="str">
        <f>VLOOKUP(A1404,'Customer Names'!$A$1:E3738,5,FALSE)</f>
        <v>Kelly A</v>
      </c>
    </row>
    <row r="1405" spans="1:17" x14ac:dyDescent="0.35">
      <c r="A1405" s="20" t="s">
        <v>966</v>
      </c>
      <c r="B1405" s="20" cm="1">
        <f t="array" ref="B1405:I1405">VLOOKUP(A1405,'Medical Examinations'!A1404:J3739,{2,3,4,5,6,7,8,9},FALSE)</f>
        <v>25.8</v>
      </c>
      <c r="C1405" s="20" t="str">
        <v>Overweight</v>
      </c>
      <c r="D1405" s="20">
        <v>7.8</v>
      </c>
      <c r="E1405" s="20" t="str">
        <v>Diabetes</v>
      </c>
      <c r="F1405" s="20" t="str">
        <v>No</v>
      </c>
      <c r="G1405" s="20" t="str">
        <v>No</v>
      </c>
      <c r="H1405" s="20" t="str">
        <v>No</v>
      </c>
      <c r="I1405" s="20">
        <v>0</v>
      </c>
      <c r="J1405" s="20" t="s">
        <v>2379</v>
      </c>
      <c r="K1405" s="21" cm="1">
        <f t="array" ref="K1405:P1405">VLOOKUP(A1405,'Hospitalisation Details'!$A$1:K3747,{5,6,8,9,10,11},FALSE)</f>
        <v>28800</v>
      </c>
      <c r="L1405" s="21" t="str">
        <v>44Years</v>
      </c>
      <c r="M1405" s="22">
        <v>7624.63</v>
      </c>
      <c r="N1405" s="20" t="str">
        <v>tier - 2</v>
      </c>
      <c r="O1405" s="20" t="str">
        <v>tier - 1</v>
      </c>
      <c r="P1405" s="20" t="str">
        <v>R1011</v>
      </c>
      <c r="Q1405" s="20" t="str">
        <f>VLOOKUP(A1405,'Customer Names'!$A$1:E3739,5,FALSE)</f>
        <v>Brooke E</v>
      </c>
    </row>
    <row r="1406" spans="1:17" x14ac:dyDescent="0.35">
      <c r="A1406" s="20" t="s">
        <v>965</v>
      </c>
      <c r="B1406" s="20" cm="1">
        <f t="array" ref="B1406:I1406">VLOOKUP(A1406,'Medical Examinations'!A1405:J3740,{2,3,4,5,6,7,8,9},FALSE)</f>
        <v>25</v>
      </c>
      <c r="C1406" s="20" t="str">
        <v>Overweight</v>
      </c>
      <c r="D1406" s="20">
        <v>7.04</v>
      </c>
      <c r="E1406" s="20" t="str">
        <v>Diabetes</v>
      </c>
      <c r="F1406" s="20" t="str">
        <v>No</v>
      </c>
      <c r="G1406" s="20" t="str">
        <v>No</v>
      </c>
      <c r="H1406" s="20" t="str">
        <v>No</v>
      </c>
      <c r="I1406" s="20">
        <v>0</v>
      </c>
      <c r="J1406" s="20" t="s">
        <v>2379</v>
      </c>
      <c r="K1406" s="21" cm="1">
        <f t="array" ref="K1406:P1406">VLOOKUP(A1406,'Hospitalisation Details'!$A$1:K3748,{5,6,8,9,10,11},FALSE)</f>
        <v>28822</v>
      </c>
      <c r="L1406" s="21" t="str">
        <v>44Years</v>
      </c>
      <c r="M1406" s="22">
        <v>7623.52</v>
      </c>
      <c r="N1406" s="20" t="str">
        <v>tier - 2</v>
      </c>
      <c r="O1406" s="20" t="str">
        <v>tier - 1</v>
      </c>
      <c r="P1406" s="20" t="str">
        <v>R1011</v>
      </c>
      <c r="Q1406" s="20" t="str">
        <f>VLOOKUP(A1406,'Customer Names'!$A$1:E3740,5,FALSE)</f>
        <v xml:space="preserve">Katelyn E </v>
      </c>
    </row>
    <row r="1407" spans="1:17" x14ac:dyDescent="0.35">
      <c r="A1407" s="20" t="s">
        <v>964</v>
      </c>
      <c r="B1407" s="20" cm="1">
        <f t="array" ref="B1407:I1407">VLOOKUP(A1407,'Medical Examinations'!A1406:J3741,{2,3,4,5,6,7,8,9},FALSE)</f>
        <v>41.2</v>
      </c>
      <c r="C1407" s="20" t="str">
        <v>Obesity</v>
      </c>
      <c r="D1407" s="20">
        <v>4.18</v>
      </c>
      <c r="E1407" s="20" t="str">
        <v>Normal</v>
      </c>
      <c r="F1407" s="20" t="str">
        <v>Yes</v>
      </c>
      <c r="G1407" s="20" t="str">
        <v>No</v>
      </c>
      <c r="H1407" s="20" t="str">
        <v>No</v>
      </c>
      <c r="I1407" s="20">
        <v>0</v>
      </c>
      <c r="J1407" s="20" t="s">
        <v>2379</v>
      </c>
      <c r="K1407" s="21" cm="1">
        <f t="array" ref="K1407:P1407">VLOOKUP(A1407,'Hospitalisation Details'!$A$1:K3749,{5,6,8,9,10,11},FALSE)</f>
        <v>35325</v>
      </c>
      <c r="L1407" s="21" t="str">
        <v>26Years</v>
      </c>
      <c r="M1407" s="22">
        <v>7623.13</v>
      </c>
      <c r="N1407" s="20" t="str">
        <v>tier - 2</v>
      </c>
      <c r="O1407" s="20" t="str">
        <v>tier - 3</v>
      </c>
      <c r="P1407" s="20" t="str">
        <v>R1011</v>
      </c>
      <c r="Q1407" s="20" t="str">
        <f>VLOOKUP(A1407,'Customer Names'!$A$1:E3741,5,FALSE)</f>
        <v>Adam</v>
      </c>
    </row>
    <row r="1408" spans="1:17" x14ac:dyDescent="0.35">
      <c r="A1408" s="20" t="s">
        <v>963</v>
      </c>
      <c r="B1408" s="20" cm="1">
        <f t="array" ref="B1408:I1408">VLOOKUP(A1408,'Medical Examinations'!A1407:J3742,{2,3,4,5,6,7,8,9},FALSE)</f>
        <v>17.78</v>
      </c>
      <c r="C1408" s="20" t="str">
        <v>Underweight</v>
      </c>
      <c r="D1408" s="20">
        <v>8.19</v>
      </c>
      <c r="E1408" s="20" t="str">
        <v>Diabetes</v>
      </c>
      <c r="F1408" s="20" t="str">
        <v>No</v>
      </c>
      <c r="G1408" s="20" t="str">
        <v>No</v>
      </c>
      <c r="H1408" s="20" t="str">
        <v>No</v>
      </c>
      <c r="I1408" s="20">
        <v>0</v>
      </c>
      <c r="J1408" s="20" t="s">
        <v>2379</v>
      </c>
      <c r="K1408" s="21" cm="1">
        <f t="array" ref="K1408:P1408">VLOOKUP(A1408,'Hospitalisation Details'!$A$1:K3750,{5,6,8,9,10,11},FALSE)</f>
        <v>25022</v>
      </c>
      <c r="L1408" s="21" t="str">
        <v>54Years</v>
      </c>
      <c r="M1408" s="22">
        <v>7609.6</v>
      </c>
      <c r="N1408" s="20" t="str">
        <v>tier - 3</v>
      </c>
      <c r="O1408" s="20" t="str">
        <v>tier - 2</v>
      </c>
      <c r="P1408" s="20" t="str">
        <v>R1012</v>
      </c>
      <c r="Q1408" s="20" t="str">
        <f>VLOOKUP(A1408,'Customer Names'!$A$1:E3742,5,FALSE)</f>
        <v>Dana</v>
      </c>
    </row>
    <row r="1409" spans="1:17" x14ac:dyDescent="0.35">
      <c r="A1409" s="20" t="s">
        <v>962</v>
      </c>
      <c r="B1409" s="20" cm="1">
        <f t="array" ref="B1409:I1409">VLOOKUP(A1409,'Medical Examinations'!A1408:J3743,{2,3,4,5,6,7,8,9},FALSE)</f>
        <v>40.119999999999997</v>
      </c>
      <c r="C1409" s="20" t="str">
        <v>Obesity</v>
      </c>
      <c r="D1409" s="20">
        <v>6.22</v>
      </c>
      <c r="E1409" s="20" t="str">
        <v>Prediabetes</v>
      </c>
      <c r="F1409" s="20" t="str">
        <v>Yes</v>
      </c>
      <c r="G1409" s="20" t="str">
        <v>No</v>
      </c>
      <c r="H1409" s="20" t="str">
        <v>Yes</v>
      </c>
      <c r="I1409" s="20">
        <v>1</v>
      </c>
      <c r="J1409" s="20" t="s">
        <v>2379</v>
      </c>
      <c r="K1409" s="21" cm="1">
        <f t="array" ref="K1409:P1409">VLOOKUP(A1409,'Hospitalisation Details'!$A$1:K3751,{5,6,8,9,10,11},FALSE)</f>
        <v>35703</v>
      </c>
      <c r="L1409" s="21" t="str">
        <v>25Years</v>
      </c>
      <c r="M1409" s="22">
        <v>7607.03</v>
      </c>
      <c r="N1409" s="20" t="str">
        <v>tier - 2</v>
      </c>
      <c r="O1409" s="20" t="str">
        <v>tier - 2</v>
      </c>
      <c r="P1409" s="20" t="str">
        <v>R1012</v>
      </c>
      <c r="Q1409" s="20" t="str">
        <f>VLOOKUP(A1409,'Customer Names'!$A$1:E3743,5,FALSE)</f>
        <v>Eric W</v>
      </c>
    </row>
    <row r="1410" spans="1:17" x14ac:dyDescent="0.35">
      <c r="A1410" s="20" t="s">
        <v>961</v>
      </c>
      <c r="B1410" s="20" cm="1">
        <f t="array" ref="B1410:I1410">VLOOKUP(A1410,'Medical Examinations'!A1409:J3744,{2,3,4,5,6,7,8,9},FALSE)</f>
        <v>19.350000000000001</v>
      </c>
      <c r="C1410" s="20" t="str">
        <v>Normal Weight</v>
      </c>
      <c r="D1410" s="20">
        <v>8.2200000000000006</v>
      </c>
      <c r="E1410" s="20" t="str">
        <v>Diabetes</v>
      </c>
      <c r="F1410" s="20" t="str">
        <v>Yes</v>
      </c>
      <c r="G1410" s="20" t="str">
        <v>No</v>
      </c>
      <c r="H1410" s="20" t="str">
        <v>No</v>
      </c>
      <c r="I1410" s="20">
        <v>0</v>
      </c>
      <c r="J1410" s="20" t="s">
        <v>2379</v>
      </c>
      <c r="K1410" s="21" cm="1">
        <f t="array" ref="K1410:P1410">VLOOKUP(A1410,'Hospitalisation Details'!$A$1:K3752,{5,6,8,9,10,11},FALSE)</f>
        <v>24670</v>
      </c>
      <c r="L1410" s="21" t="str">
        <v>55Years</v>
      </c>
      <c r="M1410" s="22">
        <v>7585.62</v>
      </c>
      <c r="N1410" s="20" t="str">
        <v>tier - 3</v>
      </c>
      <c r="O1410" s="20" t="str">
        <v>tier - 2</v>
      </c>
      <c r="P1410" s="20" t="str">
        <v>R1013</v>
      </c>
      <c r="Q1410" s="20" t="str">
        <f>VLOOKUP(A1410,'Customer Names'!$A$1:E3744,5,FALSE)</f>
        <v>Matthew D</v>
      </c>
    </row>
    <row r="1411" spans="1:17" x14ac:dyDescent="0.35">
      <c r="A1411" s="20" t="s">
        <v>960</v>
      </c>
      <c r="B1411" s="20" cm="1">
        <f t="array" ref="B1411:I1411">VLOOKUP(A1411,'Medical Examinations'!A1410:J3745,{2,3,4,5,6,7,8,9},FALSE)</f>
        <v>36.69</v>
      </c>
      <c r="C1411" s="20" t="str">
        <v>Obesity</v>
      </c>
      <c r="D1411" s="20">
        <v>6.15</v>
      </c>
      <c r="E1411" s="20" t="str">
        <v>Prediabetes</v>
      </c>
      <c r="F1411" s="20" t="str">
        <v>No</v>
      </c>
      <c r="G1411" s="20" t="str">
        <v>No</v>
      </c>
      <c r="H1411" s="20" t="str">
        <v>No</v>
      </c>
      <c r="I1411" s="20">
        <v>0</v>
      </c>
      <c r="J1411" s="20" t="s">
        <v>2379</v>
      </c>
      <c r="K1411" s="21" cm="1">
        <f t="array" ref="K1411:P1411">VLOOKUP(A1411,'Hospitalisation Details'!$A$1:K3753,{5,6,8,9,10,11},FALSE)</f>
        <v>34560</v>
      </c>
      <c r="L1411" s="21" t="str">
        <v>28Years</v>
      </c>
      <c r="M1411" s="22">
        <v>7567.13</v>
      </c>
      <c r="N1411" s="20" t="str">
        <v>tier - 2</v>
      </c>
      <c r="O1411" s="20" t="str">
        <v>tier - 2</v>
      </c>
      <c r="P1411" s="20" t="str">
        <v>R1021</v>
      </c>
      <c r="Q1411" s="20" t="str">
        <f>VLOOKUP(A1411,'Customer Names'!$A$1:E3745,5,FALSE)</f>
        <v>Eoghan</v>
      </c>
    </row>
    <row r="1412" spans="1:17" x14ac:dyDescent="0.35">
      <c r="A1412" s="20" t="s">
        <v>959</v>
      </c>
      <c r="B1412" s="20" cm="1">
        <f t="array" ref="B1412:I1412">VLOOKUP(A1412,'Medical Examinations'!A1411:J3746,{2,3,4,5,6,7,8,9},FALSE)</f>
        <v>28.51</v>
      </c>
      <c r="C1412" s="20" t="str">
        <v>Overweight</v>
      </c>
      <c r="D1412" s="20">
        <v>5.65</v>
      </c>
      <c r="E1412" s="20" t="str">
        <v>Normal</v>
      </c>
      <c r="F1412" s="20" t="str">
        <v>Yes</v>
      </c>
      <c r="G1412" s="20" t="str">
        <v>No</v>
      </c>
      <c r="H1412" s="20" t="str">
        <v>No</v>
      </c>
      <c r="I1412" s="20">
        <v>1</v>
      </c>
      <c r="J1412" s="20" t="s">
        <v>2379</v>
      </c>
      <c r="K1412" s="21" cm="1">
        <f t="array" ref="K1412:P1412">VLOOKUP(A1412,'Hospitalisation Details'!$A$1:K3754,{5,6,8,9,10,11},FALSE)</f>
        <v>32492</v>
      </c>
      <c r="L1412" s="21" t="str">
        <v>34Years</v>
      </c>
      <c r="M1412" s="22">
        <v>7538.52</v>
      </c>
      <c r="N1412" s="20" t="str">
        <v>tier - 2</v>
      </c>
      <c r="O1412" s="20" t="str">
        <v>tier - 2</v>
      </c>
      <c r="P1412" s="20" t="str">
        <v>R1012</v>
      </c>
      <c r="Q1412" s="20" t="str">
        <f>VLOOKUP(A1412,'Customer Names'!$A$1:E3746,5,FALSE)</f>
        <v>Pamela W</v>
      </c>
    </row>
    <row r="1413" spans="1:17" x14ac:dyDescent="0.35">
      <c r="A1413" s="20" t="s">
        <v>958</v>
      </c>
      <c r="B1413" s="20" cm="1">
        <f t="array" ref="B1413:I1413">VLOOKUP(A1413,'Medical Examinations'!A1412:J3747,{2,3,4,5,6,7,8,9},FALSE)</f>
        <v>30.21</v>
      </c>
      <c r="C1413" s="20" t="str">
        <v>Obesity</v>
      </c>
      <c r="D1413" s="20">
        <v>5.5</v>
      </c>
      <c r="E1413" s="20" t="str">
        <v>Normal</v>
      </c>
      <c r="F1413" s="20" t="str">
        <v>No</v>
      </c>
      <c r="G1413" s="20" t="str">
        <v>No</v>
      </c>
      <c r="H1413" s="20" t="str">
        <v>No</v>
      </c>
      <c r="I1413" s="20">
        <v>1</v>
      </c>
      <c r="J1413" s="20" t="s">
        <v>2379</v>
      </c>
      <c r="K1413" s="21" cm="1">
        <f t="array" ref="K1413:P1413">VLOOKUP(A1413,'Hospitalisation Details'!$A$1:K3755,{5,6,8,9,10,11},FALSE)</f>
        <v>30916</v>
      </c>
      <c r="L1413" s="21" t="str">
        <v>38Years</v>
      </c>
      <c r="M1413" s="22">
        <v>7537.16</v>
      </c>
      <c r="N1413" s="20" t="str">
        <v>tier - 2</v>
      </c>
      <c r="O1413" s="20" t="str">
        <v>tier - 2</v>
      </c>
      <c r="P1413" s="20" t="str">
        <v>R1012</v>
      </c>
      <c r="Q1413" s="20" t="str">
        <f>VLOOKUP(A1413,'Customer Names'!$A$1:E3747,5,FALSE)</f>
        <v xml:space="preserve">Lindsey M </v>
      </c>
    </row>
    <row r="1414" spans="1:17" x14ac:dyDescent="0.35">
      <c r="A1414" s="20" t="s">
        <v>957</v>
      </c>
      <c r="B1414" s="20" cm="1">
        <f t="array" ref="B1414:I1414">VLOOKUP(A1414,'Medical Examinations'!A1413:J3748,{2,3,4,5,6,7,8,9},FALSE)</f>
        <v>24.33</v>
      </c>
      <c r="C1414" s="20" t="str">
        <v>Normal Weight</v>
      </c>
      <c r="D1414" s="20">
        <v>8</v>
      </c>
      <c r="E1414" s="20" t="str">
        <v>Diabetes</v>
      </c>
      <c r="F1414" s="20" t="str">
        <v>No</v>
      </c>
      <c r="G1414" s="20" t="str">
        <v>No</v>
      </c>
      <c r="H1414" s="20" t="str">
        <v>No</v>
      </c>
      <c r="I1414" s="20">
        <v>0</v>
      </c>
      <c r="J1414" s="20" t="s">
        <v>2379</v>
      </c>
      <c r="K1414" s="21" cm="1">
        <f t="array" ref="K1414:P1414">VLOOKUP(A1414,'Hospitalisation Details'!$A$1:K3756,{5,6,8,9,10,11},FALSE)</f>
        <v>28838</v>
      </c>
      <c r="L1414" s="21" t="str">
        <v>44Years</v>
      </c>
      <c r="M1414" s="22">
        <v>7531.7</v>
      </c>
      <c r="N1414" s="20" t="str">
        <v>tier - 2</v>
      </c>
      <c r="O1414" s="20" t="str">
        <v>tier - 1</v>
      </c>
      <c r="P1414" s="20" t="str">
        <v>R1013</v>
      </c>
      <c r="Q1414" s="20" t="str">
        <f>VLOOKUP(A1414,'Customer Names'!$A$1:E3748,5,FALSE)</f>
        <v>Kassie</v>
      </c>
    </row>
    <row r="1415" spans="1:17" x14ac:dyDescent="0.35">
      <c r="A1415" s="20" t="s">
        <v>956</v>
      </c>
      <c r="B1415" s="20" cm="1">
        <f t="array" ref="B1415:I1415">VLOOKUP(A1415,'Medical Examinations'!A1414:J3749,{2,3,4,5,6,7,8,9},FALSE)</f>
        <v>19.855</v>
      </c>
      <c r="C1415" s="20" t="str">
        <v>Normal Weight</v>
      </c>
      <c r="D1415" s="20">
        <v>5.71</v>
      </c>
      <c r="E1415" s="20" t="str">
        <v>Prediabetes</v>
      </c>
      <c r="F1415" s="20" t="str">
        <v>Yes</v>
      </c>
      <c r="G1415" s="20" t="str">
        <v>No</v>
      </c>
      <c r="H1415" s="20" t="str">
        <v>No</v>
      </c>
      <c r="I1415" s="20">
        <v>0</v>
      </c>
      <c r="J1415" s="20" t="s">
        <v>2379</v>
      </c>
      <c r="K1415" s="21" cm="1">
        <f t="array" ref="K1415:P1415">VLOOKUP(A1415,'Hospitalisation Details'!$A$1:K3757,{5,6,8,9,10,11},FALSE)</f>
        <v>28043</v>
      </c>
      <c r="L1415" s="21" t="str">
        <v>46Years</v>
      </c>
      <c r="M1415" s="22">
        <v>7526.71</v>
      </c>
      <c r="N1415" s="20" t="str">
        <v>tier - 3</v>
      </c>
      <c r="O1415" s="20" t="str">
        <v>tier - 1</v>
      </c>
      <c r="P1415" s="20" t="str">
        <v>R1012</v>
      </c>
      <c r="Q1415" s="20" t="str">
        <f>VLOOKUP(A1415,'Customer Names'!$A$1:E3749,5,FALSE)</f>
        <v>Matthew</v>
      </c>
    </row>
    <row r="1416" spans="1:17" x14ac:dyDescent="0.35">
      <c r="A1416" s="20" t="s">
        <v>955</v>
      </c>
      <c r="B1416" s="20" cm="1">
        <f t="array" ref="B1416:I1416">VLOOKUP(A1416,'Medical Examinations'!A1415:J3750,{2,3,4,5,6,7,8,9},FALSE)</f>
        <v>25.364999999999998</v>
      </c>
      <c r="C1416" s="20" t="str">
        <v>Overweight</v>
      </c>
      <c r="D1416" s="20">
        <v>11.71</v>
      </c>
      <c r="E1416" s="20" t="str">
        <v>Diabetes</v>
      </c>
      <c r="F1416" s="20" t="str">
        <v>No</v>
      </c>
      <c r="G1416" s="20" t="str">
        <v>No</v>
      </c>
      <c r="H1416" s="20" t="str">
        <v>No</v>
      </c>
      <c r="I1416" s="20">
        <v>0</v>
      </c>
      <c r="J1416" s="20" t="s">
        <v>2379</v>
      </c>
      <c r="K1416" s="21" cm="1">
        <f t="array" ref="K1416:P1416">VLOOKUP(A1416,'Hospitalisation Details'!$A$1:K3758,{5,6,8,9,10,11},FALSE)</f>
        <v>28781</v>
      </c>
      <c r="L1416" s="21" t="str">
        <v>44Years</v>
      </c>
      <c r="M1416" s="22">
        <v>7518.03</v>
      </c>
      <c r="N1416" s="20" t="str">
        <v>tier - 2</v>
      </c>
      <c r="O1416" s="20" t="str">
        <v>tier - 3</v>
      </c>
      <c r="P1416" s="20" t="str">
        <v>R1012</v>
      </c>
      <c r="Q1416" s="20" t="str">
        <f>VLOOKUP(A1416,'Customer Names'!$A$1:E3750,5,FALSE)</f>
        <v>Ruben Dario</v>
      </c>
    </row>
    <row r="1417" spans="1:17" x14ac:dyDescent="0.35">
      <c r="A1417" s="20" t="s">
        <v>954</v>
      </c>
      <c r="B1417" s="20" cm="1">
        <f t="array" ref="B1417:I1417">VLOOKUP(A1417,'Medical Examinations'!A1416:J3751,{2,3,4,5,6,7,8,9},FALSE)</f>
        <v>29.6</v>
      </c>
      <c r="C1417" s="20" t="str">
        <v>Overweight</v>
      </c>
      <c r="D1417" s="20">
        <v>6.17</v>
      </c>
      <c r="E1417" s="20" t="str">
        <v>Prediabetes</v>
      </c>
      <c r="F1417" s="20" t="str">
        <v>Yes</v>
      </c>
      <c r="G1417" s="20" t="str">
        <v>No</v>
      </c>
      <c r="H1417" s="20" t="str">
        <v>Yes</v>
      </c>
      <c r="I1417" s="20">
        <v>1</v>
      </c>
      <c r="J1417" s="20" t="s">
        <v>2379</v>
      </c>
      <c r="K1417" s="21" cm="1">
        <f t="array" ref="K1417:P1417">VLOOKUP(A1417,'Hospitalisation Details'!$A$1:K3759,{5,6,8,9,10,11},FALSE)</f>
        <v>30507</v>
      </c>
      <c r="L1417" s="21" t="str">
        <v>39Years</v>
      </c>
      <c r="M1417" s="22">
        <v>7512.27</v>
      </c>
      <c r="N1417" s="20" t="str">
        <v>tier - 3</v>
      </c>
      <c r="O1417" s="20" t="str">
        <v>tier - 2</v>
      </c>
      <c r="P1417" s="20" t="str">
        <v>R1011</v>
      </c>
      <c r="Q1417" s="20" t="str">
        <f>VLOOKUP(A1417,'Customer Names'!$A$1:E3751,5,FALSE)</f>
        <v>Kevin</v>
      </c>
    </row>
    <row r="1418" spans="1:17" x14ac:dyDescent="0.35">
      <c r="A1418" s="20" t="s">
        <v>953</v>
      </c>
      <c r="B1418" s="20" cm="1">
        <f t="array" ref="B1418:I1418">VLOOKUP(A1418,'Medical Examinations'!A1417:J3752,{2,3,4,5,6,7,8,9},FALSE)</f>
        <v>39.43</v>
      </c>
      <c r="C1418" s="20" t="str">
        <v>Obesity</v>
      </c>
      <c r="D1418" s="20">
        <v>6.1</v>
      </c>
      <c r="E1418" s="20" t="str">
        <v>Prediabetes</v>
      </c>
      <c r="F1418" s="20" t="str">
        <v>Yes</v>
      </c>
      <c r="G1418" s="20" t="str">
        <v>No</v>
      </c>
      <c r="H1418" s="20" t="str">
        <v>Yes</v>
      </c>
      <c r="I1418" s="20">
        <v>1</v>
      </c>
      <c r="J1418" s="20" t="s">
        <v>2379</v>
      </c>
      <c r="K1418" s="21" cm="1">
        <f t="array" ref="K1418:P1418">VLOOKUP(A1418,'Hospitalisation Details'!$A$1:K3760,{5,6,8,9,10,11},FALSE)</f>
        <v>35731</v>
      </c>
      <c r="L1418" s="21" t="str">
        <v>25Years</v>
      </c>
      <c r="M1418" s="22">
        <v>7504.3</v>
      </c>
      <c r="N1418" s="20" t="str">
        <v>tier - 2</v>
      </c>
      <c r="O1418" s="20" t="str">
        <v>tier - 1</v>
      </c>
      <c r="P1418" s="20" t="str">
        <v>R1012</v>
      </c>
      <c r="Q1418" s="20" t="str">
        <f>VLOOKUP(A1418,'Customer Names'!$A$1:E3752,5,FALSE)</f>
        <v>Lindsay M</v>
      </c>
    </row>
    <row r="1419" spans="1:17" x14ac:dyDescent="0.35">
      <c r="A1419" s="20" t="s">
        <v>952</v>
      </c>
      <c r="B1419" s="20" cm="1">
        <f t="array" ref="B1419:I1419">VLOOKUP(A1419,'Medical Examinations'!A1418:J3753,{2,3,4,5,6,7,8,9},FALSE)</f>
        <v>27.34</v>
      </c>
      <c r="C1419" s="20" t="str">
        <v>Overweight</v>
      </c>
      <c r="D1419" s="20">
        <v>5.19</v>
      </c>
      <c r="E1419" s="20" t="str">
        <v>Normal</v>
      </c>
      <c r="F1419" s="20" t="str">
        <v>Yes</v>
      </c>
      <c r="G1419" s="20" t="str">
        <v>No</v>
      </c>
      <c r="H1419" s="20" t="str">
        <v>No</v>
      </c>
      <c r="I1419" s="20">
        <v>1</v>
      </c>
      <c r="J1419" s="20" t="s">
        <v>2379</v>
      </c>
      <c r="K1419" s="21" cm="1">
        <f t="array" ref="K1419:P1419">VLOOKUP(A1419,'Hospitalisation Details'!$A$1:K3761,{5,6,8,9,10,11},FALSE)</f>
        <v>32492</v>
      </c>
      <c r="L1419" s="21" t="str">
        <v>34Years</v>
      </c>
      <c r="M1419" s="22">
        <v>7494.63</v>
      </c>
      <c r="N1419" s="20" t="str">
        <v>tier - 2</v>
      </c>
      <c r="O1419" s="20" t="str">
        <v>tier - 3</v>
      </c>
      <c r="P1419" s="20" t="str">
        <v>R1025</v>
      </c>
      <c r="Q1419" s="20" t="str">
        <f>VLOOKUP(A1419,'Customer Names'!$A$1:E3753,5,FALSE)</f>
        <v>Amanda</v>
      </c>
    </row>
    <row r="1420" spans="1:17" x14ac:dyDescent="0.35">
      <c r="A1420" s="20" t="s">
        <v>951</v>
      </c>
      <c r="B1420" s="20" cm="1">
        <f t="array" ref="B1420:I1420">VLOOKUP(A1420,'Medical Examinations'!A1419:J3754,{2,3,4,5,6,7,8,9},FALSE)</f>
        <v>39.01</v>
      </c>
      <c r="C1420" s="20" t="str">
        <v>Obesity</v>
      </c>
      <c r="D1420" s="20">
        <v>5.37</v>
      </c>
      <c r="E1420" s="20" t="str">
        <v>Normal</v>
      </c>
      <c r="F1420" s="20" t="str">
        <v>Yes</v>
      </c>
      <c r="G1420" s="20" t="str">
        <v>No</v>
      </c>
      <c r="H1420" s="20" t="str">
        <v>No</v>
      </c>
      <c r="I1420" s="20">
        <v>0</v>
      </c>
      <c r="J1420" s="20" t="s">
        <v>2379</v>
      </c>
      <c r="K1420" s="21" cm="1">
        <f t="array" ref="K1420:P1420">VLOOKUP(A1420,'Hospitalisation Details'!$A$1:K3762,{5,6,8,9,10,11},FALSE)</f>
        <v>35230</v>
      </c>
      <c r="L1420" s="21" t="str">
        <v>26Years</v>
      </c>
      <c r="M1420" s="22">
        <v>7487.38</v>
      </c>
      <c r="N1420" s="20" t="str">
        <v>tier - 2</v>
      </c>
      <c r="O1420" s="20" t="str">
        <v>tier - 3</v>
      </c>
      <c r="P1420" s="20" t="str">
        <v>R1012</v>
      </c>
      <c r="Q1420" s="20" t="str">
        <f>VLOOKUP(A1420,'Customer Names'!$A$1:E3754,5,FALSE)</f>
        <v>James</v>
      </c>
    </row>
    <row r="1421" spans="1:17" x14ac:dyDescent="0.35">
      <c r="A1421" s="20" t="s">
        <v>950</v>
      </c>
      <c r="B1421" s="20" cm="1">
        <f t="array" ref="B1421:I1421">VLOOKUP(A1421,'Medical Examinations'!A1420:J3755,{2,3,4,5,6,7,8,9},FALSE)</f>
        <v>18.989999999999998</v>
      </c>
      <c r="C1421" s="20" t="str">
        <v>Normal Weight</v>
      </c>
      <c r="D1421" s="20">
        <v>10.82</v>
      </c>
      <c r="E1421" s="20" t="str">
        <v>Diabetes</v>
      </c>
      <c r="F1421" s="20" t="str">
        <v>Yes</v>
      </c>
      <c r="G1421" s="20" t="str">
        <v>No</v>
      </c>
      <c r="H1421" s="20" t="str">
        <v>No</v>
      </c>
      <c r="I1421" s="20">
        <v>0</v>
      </c>
      <c r="J1421" s="20" t="s">
        <v>2379</v>
      </c>
      <c r="K1421" s="21" cm="1">
        <f t="array" ref="K1421:P1421">VLOOKUP(A1421,'Hospitalisation Details'!$A$1:K3763,{5,6,8,9,10,11},FALSE)</f>
        <v>24688</v>
      </c>
      <c r="L1421" s="21" t="str">
        <v>55Years</v>
      </c>
      <c r="M1421" s="22">
        <v>7463.51</v>
      </c>
      <c r="N1421" s="20" t="str">
        <v>tier - 3</v>
      </c>
      <c r="O1421" s="20" t="str">
        <v>tier - 3</v>
      </c>
      <c r="P1421" s="20" t="str">
        <v>R1013</v>
      </c>
      <c r="Q1421" s="20" t="str">
        <f>VLOOKUP(A1421,'Customer Names'!$A$1:E3755,5,FALSE)</f>
        <v xml:space="preserve">Samuel H </v>
      </c>
    </row>
    <row r="1422" spans="1:17" x14ac:dyDescent="0.35">
      <c r="A1422" s="20" t="s">
        <v>949</v>
      </c>
      <c r="B1422" s="20" cm="1">
        <f t="array" ref="B1422:I1422">VLOOKUP(A1422,'Medical Examinations'!A1421:J3756,{2,3,4,5,6,7,8,9},FALSE)</f>
        <v>42.3</v>
      </c>
      <c r="C1422" s="20" t="str">
        <v>Obesity</v>
      </c>
      <c r="D1422" s="20">
        <v>6.06</v>
      </c>
      <c r="E1422" s="20" t="str">
        <v>Prediabetes</v>
      </c>
      <c r="F1422" s="20" t="str">
        <v>Yes</v>
      </c>
      <c r="G1422" s="20" t="str">
        <v>No</v>
      </c>
      <c r="H1422" s="20" t="str">
        <v>No</v>
      </c>
      <c r="I1422" s="20">
        <v>0</v>
      </c>
      <c r="J1422" s="20" t="s">
        <v>2379</v>
      </c>
      <c r="K1422" s="21" cm="1">
        <f t="array" ref="K1422:P1422">VLOOKUP(A1422,'Hospitalisation Details'!$A$1:K3764,{5,6,8,9,10,11},FALSE)</f>
        <v>37043</v>
      </c>
      <c r="L1422" s="21" t="str">
        <v>22Years</v>
      </c>
      <c r="M1422" s="22">
        <v>7450.36</v>
      </c>
      <c r="N1422" s="20" t="str">
        <v>tier - 2</v>
      </c>
      <c r="O1422" s="20" t="str">
        <v>tier - 2</v>
      </c>
      <c r="P1422" s="20" t="str">
        <v>R1012</v>
      </c>
      <c r="Q1422" s="20" t="str">
        <f>VLOOKUP(A1422,'Customer Names'!$A$1:E3756,5,FALSE)</f>
        <v>Jenni</v>
      </c>
    </row>
    <row r="1423" spans="1:17" x14ac:dyDescent="0.35">
      <c r="A1423" s="20" t="s">
        <v>948</v>
      </c>
      <c r="B1423" s="20" cm="1">
        <f t="array" ref="B1423:I1423">VLOOKUP(A1423,'Medical Examinations'!A1422:J3757,{2,3,4,5,6,7,8,9},FALSE)</f>
        <v>39.805</v>
      </c>
      <c r="C1423" s="20" t="str">
        <v>Obesity</v>
      </c>
      <c r="D1423" s="20">
        <v>5.91</v>
      </c>
      <c r="E1423" s="20" t="str">
        <v>Prediabetes</v>
      </c>
      <c r="F1423" s="20" t="str">
        <v>No</v>
      </c>
      <c r="G1423" s="20" t="str">
        <v>No</v>
      </c>
      <c r="H1423" s="20" t="str">
        <v>No</v>
      </c>
      <c r="I1423" s="20">
        <v>0</v>
      </c>
      <c r="J1423" s="20" t="s">
        <v>2379</v>
      </c>
      <c r="K1423" s="21" cm="1">
        <f t="array" ref="K1423:P1423">VLOOKUP(A1423,'Hospitalisation Details'!$A$1:K3765,{5,6,8,9,10,11},FALSE)</f>
        <v>28398</v>
      </c>
      <c r="L1423" s="21" t="str">
        <v>45Years</v>
      </c>
      <c r="M1423" s="22">
        <v>7448.4</v>
      </c>
      <c r="N1423" s="20" t="str">
        <v>tier - 3</v>
      </c>
      <c r="O1423" s="20" t="str">
        <v>tier - 3</v>
      </c>
      <c r="P1423" s="20" t="str">
        <v>R1017</v>
      </c>
      <c r="Q1423" s="20" t="str">
        <f>VLOOKUP(A1423,'Customer Names'!$A$1:E3757,5,FALSE)</f>
        <v>Estuardo F</v>
      </c>
    </row>
    <row r="1424" spans="1:17" x14ac:dyDescent="0.35">
      <c r="A1424" s="20" t="s">
        <v>947</v>
      </c>
      <c r="B1424" s="20" cm="1">
        <f t="array" ref="B1424:I1424">VLOOKUP(A1424,'Medical Examinations'!A1423:J3758,{2,3,4,5,6,7,8,9},FALSE)</f>
        <v>33.700000000000003</v>
      </c>
      <c r="C1424" s="20" t="str">
        <v>Obesity</v>
      </c>
      <c r="D1424" s="20">
        <v>5.87</v>
      </c>
      <c r="E1424" s="20" t="str">
        <v>Prediabetes</v>
      </c>
      <c r="F1424" s="20" t="str">
        <v>No</v>
      </c>
      <c r="G1424" s="20" t="str">
        <v>No</v>
      </c>
      <c r="H1424" s="20" t="str">
        <v>No</v>
      </c>
      <c r="I1424" s="20">
        <v>0</v>
      </c>
      <c r="J1424" s="20" t="s">
        <v>2379</v>
      </c>
      <c r="K1424" s="21" cm="1">
        <f t="array" ref="K1424:P1424">VLOOKUP(A1424,'Hospitalisation Details'!$A$1:K3766,{5,6,8,9,10,11},FALSE)</f>
        <v>28393</v>
      </c>
      <c r="L1424" s="21" t="str">
        <v>45Years</v>
      </c>
      <c r="M1424" s="22">
        <v>7445.92</v>
      </c>
      <c r="N1424" s="20" t="str">
        <v>tier - 3</v>
      </c>
      <c r="O1424" s="20" t="str">
        <v>tier - 1</v>
      </c>
      <c r="P1424" s="20" t="str">
        <v>R1011</v>
      </c>
      <c r="Q1424" s="20" t="str">
        <f>VLOOKUP(A1424,'Customer Names'!$A$1:E3758,5,FALSE)</f>
        <v>Brett</v>
      </c>
    </row>
    <row r="1425" spans="1:17" x14ac:dyDescent="0.35">
      <c r="A1425" s="20" t="s">
        <v>946</v>
      </c>
      <c r="B1425" s="20" cm="1">
        <f t="array" ref="B1425:I1425">VLOOKUP(A1425,'Medical Examinations'!A1424:J3759,{2,3,4,5,6,7,8,9},FALSE)</f>
        <v>36.195</v>
      </c>
      <c r="C1425" s="20" t="str">
        <v>Obesity</v>
      </c>
      <c r="D1425" s="20">
        <v>6.22</v>
      </c>
      <c r="E1425" s="20" t="str">
        <v>Prediabetes</v>
      </c>
      <c r="F1425" s="20" t="str">
        <v>No</v>
      </c>
      <c r="G1425" s="20" t="str">
        <v>No</v>
      </c>
      <c r="H1425" s="20" t="str">
        <v>No</v>
      </c>
      <c r="I1425" s="20">
        <v>0</v>
      </c>
      <c r="J1425" s="20" t="s">
        <v>2379</v>
      </c>
      <c r="K1425" s="21" cm="1">
        <f t="array" ref="K1425:P1425">VLOOKUP(A1425,'Hospitalisation Details'!$A$1:K3767,{5,6,8,9,10,11},FALSE)</f>
        <v>29409</v>
      </c>
      <c r="L1425" s="21" t="str">
        <v>42Years</v>
      </c>
      <c r="M1425" s="22">
        <v>7443.64</v>
      </c>
      <c r="N1425" s="20" t="str">
        <v>tier - 2</v>
      </c>
      <c r="O1425" s="20" t="str">
        <v>tier - 3</v>
      </c>
      <c r="P1425" s="20" t="str">
        <v>R1012</v>
      </c>
      <c r="Q1425" s="20" t="str">
        <f>VLOOKUP(A1425,'Customer Names'!$A$1:E3759,5,FALSE)</f>
        <v xml:space="preserve">Sharon E </v>
      </c>
    </row>
    <row r="1426" spans="1:17" x14ac:dyDescent="0.35">
      <c r="A1426" s="20" t="s">
        <v>945</v>
      </c>
      <c r="B1426" s="20" cm="1">
        <f t="array" ref="B1426:I1426">VLOOKUP(A1426,'Medical Examinations'!A1425:J3760,{2,3,4,5,6,7,8,9},FALSE)</f>
        <v>32.6</v>
      </c>
      <c r="C1426" s="20" t="str">
        <v>Obesity</v>
      </c>
      <c r="D1426" s="20">
        <v>5.73</v>
      </c>
      <c r="E1426" s="20" t="str">
        <v>Prediabetes</v>
      </c>
      <c r="F1426" s="20" t="str">
        <v>No</v>
      </c>
      <c r="G1426" s="20" t="str">
        <v>No</v>
      </c>
      <c r="H1426" s="20" t="str">
        <v>Yes</v>
      </c>
      <c r="I1426" s="20">
        <v>1</v>
      </c>
      <c r="J1426" s="20" t="s">
        <v>2379</v>
      </c>
      <c r="K1426" s="21" cm="1">
        <f t="array" ref="K1426:P1426">VLOOKUP(A1426,'Hospitalisation Details'!$A$1:K3768,{5,6,8,9,10,11},FALSE)</f>
        <v>29099</v>
      </c>
      <c r="L1426" s="21" t="str">
        <v>43Years</v>
      </c>
      <c r="M1426" s="22">
        <v>7441.5</v>
      </c>
      <c r="N1426" s="20" t="str">
        <v>tier - 3</v>
      </c>
      <c r="O1426" s="20" t="str">
        <v>tier - 2</v>
      </c>
      <c r="P1426" s="20" t="str">
        <v>R1011</v>
      </c>
      <c r="Q1426" s="20" t="str">
        <f>VLOOKUP(A1426,'Customer Names'!$A$1:E3760,5,FALSE)</f>
        <v>Jacob W√¶ver</v>
      </c>
    </row>
    <row r="1427" spans="1:17" x14ac:dyDescent="0.35">
      <c r="A1427" s="20" t="s">
        <v>944</v>
      </c>
      <c r="B1427" s="20" cm="1">
        <f t="array" ref="B1427:I1427">VLOOKUP(A1427,'Medical Examinations'!A1426:J3761,{2,3,4,5,6,7,8,9},FALSE)</f>
        <v>30.2</v>
      </c>
      <c r="C1427" s="20" t="str">
        <v>Obesity</v>
      </c>
      <c r="D1427" s="20">
        <v>5.7</v>
      </c>
      <c r="E1427" s="20" t="str">
        <v>Prediabetes</v>
      </c>
      <c r="F1427" s="20" t="str">
        <v>No</v>
      </c>
      <c r="G1427" s="20" t="str">
        <v>No</v>
      </c>
      <c r="H1427" s="20" t="str">
        <v>No</v>
      </c>
      <c r="I1427" s="20">
        <v>0</v>
      </c>
      <c r="J1427" s="20" t="s">
        <v>2379</v>
      </c>
      <c r="K1427" s="21" cm="1">
        <f t="array" ref="K1427:P1427">VLOOKUP(A1427,'Hospitalisation Details'!$A$1:K3769,{5,6,8,9,10,11},FALSE)</f>
        <v>28362</v>
      </c>
      <c r="L1427" s="21" t="str">
        <v>45Years</v>
      </c>
      <c r="M1427" s="22">
        <v>7441.05</v>
      </c>
      <c r="N1427" s="20" t="str">
        <v>tier - 3</v>
      </c>
      <c r="O1427" s="20" t="str">
        <v>tier - 2</v>
      </c>
      <c r="P1427" s="20" t="str">
        <v>R1011</v>
      </c>
      <c r="Q1427" s="20" t="str">
        <f>VLOOKUP(A1427,'Customer Names'!$A$1:E3761,5,FALSE)</f>
        <v>Scott</v>
      </c>
    </row>
    <row r="1428" spans="1:17" x14ac:dyDescent="0.35">
      <c r="A1428" s="20" t="s">
        <v>943</v>
      </c>
      <c r="B1428" s="20" cm="1">
        <f t="array" ref="B1428:I1428">VLOOKUP(A1428,'Medical Examinations'!A1427:J3762,{2,3,4,5,6,7,8,9},FALSE)</f>
        <v>27.645</v>
      </c>
      <c r="C1428" s="20" t="str">
        <v>Overweight</v>
      </c>
      <c r="D1428" s="20">
        <v>9.91</v>
      </c>
      <c r="E1428" s="20" t="str">
        <v>Diabetes</v>
      </c>
      <c r="F1428" s="20" t="str">
        <v>No</v>
      </c>
      <c r="G1428" s="20" t="str">
        <v>No</v>
      </c>
      <c r="H1428" s="20" t="str">
        <v>No</v>
      </c>
      <c r="I1428" s="20">
        <v>0</v>
      </c>
      <c r="J1428" s="20" t="s">
        <v>2379</v>
      </c>
      <c r="K1428" s="21" cm="1">
        <f t="array" ref="K1428:P1428">VLOOKUP(A1428,'Hospitalisation Details'!$A$1:K3770,{5,6,8,9,10,11},FALSE)</f>
        <v>28826</v>
      </c>
      <c r="L1428" s="21" t="str">
        <v>44Years</v>
      </c>
      <c r="M1428" s="22">
        <v>7421.19</v>
      </c>
      <c r="N1428" s="20" t="str">
        <v>tier - 2</v>
      </c>
      <c r="O1428" s="20" t="str">
        <v>tier - 3</v>
      </c>
      <c r="P1428" s="20" t="str">
        <v>R1012</v>
      </c>
      <c r="Q1428" s="20" t="str">
        <f>VLOOKUP(A1428,'Customer Names'!$A$1:E3762,5,FALSE)</f>
        <v xml:space="preserve">Brooke S </v>
      </c>
    </row>
    <row r="1429" spans="1:17" x14ac:dyDescent="0.35">
      <c r="A1429" s="20" t="s">
        <v>942</v>
      </c>
      <c r="B1429" s="20" cm="1">
        <f t="array" ref="B1429:I1429">VLOOKUP(A1429,'Medical Examinations'!A1428:J3763,{2,3,4,5,6,7,8,9},FALSE)</f>
        <v>26.41</v>
      </c>
      <c r="C1429" s="20" t="str">
        <v>Overweight</v>
      </c>
      <c r="D1429" s="20">
        <v>11.4</v>
      </c>
      <c r="E1429" s="20" t="str">
        <v>Diabetes</v>
      </c>
      <c r="F1429" s="20" t="str">
        <v>No</v>
      </c>
      <c r="G1429" s="20" t="str">
        <v>No</v>
      </c>
      <c r="H1429" s="20" t="str">
        <v>No</v>
      </c>
      <c r="I1429" s="20">
        <v>0</v>
      </c>
      <c r="J1429" s="20" t="s">
        <v>2379</v>
      </c>
      <c r="K1429" s="21" cm="1">
        <f t="array" ref="K1429:P1429">VLOOKUP(A1429,'Hospitalisation Details'!$A$1:K3771,{5,6,8,9,10,11},FALSE)</f>
        <v>28806</v>
      </c>
      <c r="L1429" s="21" t="str">
        <v>44Years</v>
      </c>
      <c r="M1429" s="22">
        <v>7419.48</v>
      </c>
      <c r="N1429" s="20" t="str">
        <v>tier - 2</v>
      </c>
      <c r="O1429" s="20" t="str">
        <v>tier - 2</v>
      </c>
      <c r="P1429" s="20" t="str">
        <v>R1012</v>
      </c>
      <c r="Q1429" s="20" t="str">
        <f>VLOOKUP(A1429,'Customer Names'!$A$1:E3763,5,FALSE)</f>
        <v xml:space="preserve">Kaye A </v>
      </c>
    </row>
    <row r="1430" spans="1:17" x14ac:dyDescent="0.35">
      <c r="A1430" s="20" t="s">
        <v>941</v>
      </c>
      <c r="B1430" s="20" cm="1">
        <f t="array" ref="B1430:I1430">VLOOKUP(A1430,'Medical Examinations'!A1429:J3764,{2,3,4,5,6,7,8,9},FALSE)</f>
        <v>34.1</v>
      </c>
      <c r="C1430" s="20" t="str">
        <v>Obesity</v>
      </c>
      <c r="D1430" s="20">
        <v>6.29</v>
      </c>
      <c r="E1430" s="20" t="str">
        <v>Prediabetes</v>
      </c>
      <c r="F1430" s="20" t="str">
        <v>Yes</v>
      </c>
      <c r="G1430" s="20" t="str">
        <v>No</v>
      </c>
      <c r="H1430" s="20" t="str">
        <v>Yes</v>
      </c>
      <c r="I1430" s="20">
        <v>1</v>
      </c>
      <c r="J1430" s="20" t="s">
        <v>2379</v>
      </c>
      <c r="K1430" s="21" cm="1">
        <f t="array" ref="K1430:P1430">VLOOKUP(A1430,'Hospitalisation Details'!$A$1:K3772,{5,6,8,9,10,11},FALSE)</f>
        <v>30578</v>
      </c>
      <c r="L1430" s="21" t="str">
        <v>39Years</v>
      </c>
      <c r="M1430" s="22">
        <v>7418.52</v>
      </c>
      <c r="N1430" s="20" t="str">
        <v>tier - 2</v>
      </c>
      <c r="O1430" s="20" t="str">
        <v>tier - 2</v>
      </c>
      <c r="P1430" s="20" t="str">
        <v>R1011</v>
      </c>
      <c r="Q1430" s="20" t="str">
        <f>VLOOKUP(A1430,'Customer Names'!$A$1:E3764,5,FALSE)</f>
        <v>Carolyn</v>
      </c>
    </row>
    <row r="1431" spans="1:17" x14ac:dyDescent="0.35">
      <c r="A1431" s="20" t="s">
        <v>940</v>
      </c>
      <c r="B1431" s="20" cm="1">
        <f t="array" ref="B1431:I1431">VLOOKUP(A1431,'Medical Examinations'!A1430:J3765,{2,3,4,5,6,7,8,9},FALSE)</f>
        <v>17.3</v>
      </c>
      <c r="C1431" s="20" t="str">
        <v>Underweight</v>
      </c>
      <c r="D1431" s="20">
        <v>9.2799999999999994</v>
      </c>
      <c r="E1431" s="20" t="str">
        <v>Diabetes</v>
      </c>
      <c r="F1431" s="20" t="str">
        <v>No</v>
      </c>
      <c r="G1431" s="20" t="str">
        <v>No</v>
      </c>
      <c r="H1431" s="20" t="str">
        <v>No</v>
      </c>
      <c r="I1431" s="20">
        <v>0</v>
      </c>
      <c r="J1431" s="20" t="s">
        <v>2379</v>
      </c>
      <c r="K1431" s="21" cm="1">
        <f t="array" ref="K1431:P1431">VLOOKUP(A1431,'Hospitalisation Details'!$A$1:K3773,{5,6,8,9,10,11},FALSE)</f>
        <v>24081</v>
      </c>
      <c r="L1431" s="21" t="str">
        <v>57Years</v>
      </c>
      <c r="M1431" s="22">
        <v>7403.98</v>
      </c>
      <c r="N1431" s="20" t="str">
        <v>tier - 3</v>
      </c>
      <c r="O1431" s="20" t="str">
        <v>tier - 2</v>
      </c>
      <c r="P1431" s="20" t="str">
        <v>R1013</v>
      </c>
      <c r="Q1431" s="20" t="str">
        <f>VLOOKUP(A1431,'Customer Names'!$A$1:E3765,5,FALSE)</f>
        <v xml:space="preserve">Daniel C </v>
      </c>
    </row>
    <row r="1432" spans="1:17" x14ac:dyDescent="0.35">
      <c r="A1432" s="20" t="s">
        <v>939</v>
      </c>
      <c r="B1432" s="20" cm="1">
        <f t="array" ref="B1432:I1432">VLOOKUP(A1432,'Medical Examinations'!A1431:J3766,{2,3,4,5,6,7,8,9},FALSE)</f>
        <v>35.020000000000003</v>
      </c>
      <c r="C1432" s="20" t="str">
        <v>Obesity</v>
      </c>
      <c r="D1432" s="20">
        <v>4.78</v>
      </c>
      <c r="E1432" s="20" t="str">
        <v>Normal</v>
      </c>
      <c r="F1432" s="20" t="str">
        <v>No</v>
      </c>
      <c r="G1432" s="20" t="str">
        <v>No</v>
      </c>
      <c r="H1432" s="20" t="str">
        <v>Yes</v>
      </c>
      <c r="I1432" s="20">
        <v>1</v>
      </c>
      <c r="J1432" s="20" t="s">
        <v>2379</v>
      </c>
      <c r="K1432" s="21" cm="1">
        <f t="array" ref="K1432:P1432">VLOOKUP(A1432,'Hospitalisation Details'!$A$1:K3774,{5,6,8,9,10,11},FALSE)</f>
        <v>34172</v>
      </c>
      <c r="L1432" s="21" t="str">
        <v>29Years</v>
      </c>
      <c r="M1432" s="22">
        <v>7388.85</v>
      </c>
      <c r="N1432" s="20" t="str">
        <v>tier - 2</v>
      </c>
      <c r="O1432" s="20" t="str">
        <v>tier - 2</v>
      </c>
      <c r="P1432" s="20" t="str">
        <v>R1026</v>
      </c>
      <c r="Q1432" s="20" t="str">
        <f>VLOOKUP(A1432,'Customer Names'!$A$1:E3766,5,FALSE)</f>
        <v>Laurie A</v>
      </c>
    </row>
    <row r="1433" spans="1:17" x14ac:dyDescent="0.35">
      <c r="A1433" s="20" t="s">
        <v>938</v>
      </c>
      <c r="B1433" s="20" cm="1">
        <f t="array" ref="B1433:I1433">VLOOKUP(A1433,'Medical Examinations'!A1432:J3767,{2,3,4,5,6,7,8,9},FALSE)</f>
        <v>37.1</v>
      </c>
      <c r="C1433" s="20" t="str">
        <v>Obesity</v>
      </c>
      <c r="D1433" s="20">
        <v>8.8699999999999992</v>
      </c>
      <c r="E1433" s="20" t="str">
        <v>Diabetes</v>
      </c>
      <c r="F1433" s="20" t="str">
        <v>Yes</v>
      </c>
      <c r="G1433" s="20" t="str">
        <v>No</v>
      </c>
      <c r="H1433" s="20" t="str">
        <v>No</v>
      </c>
      <c r="I1433" s="20">
        <v>0</v>
      </c>
      <c r="J1433" s="20" t="s">
        <v>2379</v>
      </c>
      <c r="K1433" s="21" cm="1">
        <f t="array" ref="K1433:P1433">VLOOKUP(A1433,'Hospitalisation Details'!$A$1:K3775,{5,6,8,9,10,11},FALSE)</f>
        <v>29914</v>
      </c>
      <c r="L1433" s="21" t="str">
        <v>41Years</v>
      </c>
      <c r="M1433" s="22">
        <v>7371.77</v>
      </c>
      <c r="N1433" s="20" t="str">
        <v>tier - 2</v>
      </c>
      <c r="O1433" s="20" t="str">
        <v>tier - 1</v>
      </c>
      <c r="P1433" s="20" t="str">
        <v>R1011</v>
      </c>
      <c r="Q1433" s="20" t="str">
        <f>VLOOKUP(A1433,'Customer Names'!$A$1:E3767,5,FALSE)</f>
        <v>Nicole</v>
      </c>
    </row>
    <row r="1434" spans="1:17" x14ac:dyDescent="0.35">
      <c r="A1434" s="20" t="s">
        <v>937</v>
      </c>
      <c r="B1434" s="20" cm="1">
        <f t="array" ref="B1434:I1434">VLOOKUP(A1434,'Medical Examinations'!A1433:J3768,{2,3,4,5,6,7,8,9},FALSE)</f>
        <v>16.79</v>
      </c>
      <c r="C1434" s="20" t="str">
        <v>Underweight</v>
      </c>
      <c r="D1434" s="20">
        <v>11.4</v>
      </c>
      <c r="E1434" s="20" t="str">
        <v>Diabetes</v>
      </c>
      <c r="F1434" s="20" t="str">
        <v>No</v>
      </c>
      <c r="G1434" s="20" t="str">
        <v>No</v>
      </c>
      <c r="H1434" s="20" t="str">
        <v>No</v>
      </c>
      <c r="I1434" s="20">
        <v>0</v>
      </c>
      <c r="J1434" s="20" t="s">
        <v>2379</v>
      </c>
      <c r="K1434" s="21" cm="1">
        <f t="array" ref="K1434:P1434">VLOOKUP(A1434,'Hospitalisation Details'!$A$1:K3776,{5,6,8,9,10,11},FALSE)</f>
        <v>24085</v>
      </c>
      <c r="L1434" s="21" t="str">
        <v>57Years</v>
      </c>
      <c r="M1434" s="22">
        <v>7362.31</v>
      </c>
      <c r="N1434" s="20" t="str">
        <v>tier - 3</v>
      </c>
      <c r="O1434" s="20" t="str">
        <v>tier - 3</v>
      </c>
      <c r="P1434" s="20" t="str">
        <v>R1013</v>
      </c>
      <c r="Q1434" s="20" t="str">
        <f>VLOOKUP(A1434,'Customer Names'!$A$1:E3768,5,FALSE)</f>
        <v>Shelby</v>
      </c>
    </row>
    <row r="1435" spans="1:17" x14ac:dyDescent="0.35">
      <c r="A1435" s="20" t="s">
        <v>936</v>
      </c>
      <c r="B1435" s="20" cm="1">
        <f t="array" ref="B1435:I1435">VLOOKUP(A1435,'Medical Examinations'!A1434:J3769,{2,3,4,5,6,7,8,9},FALSE)</f>
        <v>31.635000000000002</v>
      </c>
      <c r="C1435" s="20" t="str">
        <v>Obesity</v>
      </c>
      <c r="D1435" s="20">
        <v>9.1300000000000008</v>
      </c>
      <c r="E1435" s="20" t="str">
        <v>Diabetes</v>
      </c>
      <c r="F1435" s="20" t="str">
        <v>Yes</v>
      </c>
      <c r="G1435" s="20" t="str">
        <v>No</v>
      </c>
      <c r="H1435" s="20" t="str">
        <v>No</v>
      </c>
      <c r="I1435" s="20">
        <v>0</v>
      </c>
      <c r="J1435" s="20" t="s">
        <v>2379</v>
      </c>
      <c r="K1435" s="21" cm="1">
        <f t="array" ref="K1435:P1435">VLOOKUP(A1435,'Hospitalisation Details'!$A$1:K3777,{5,6,8,9,10,11},FALSE)</f>
        <v>29783</v>
      </c>
      <c r="L1435" s="21" t="str">
        <v>41Years</v>
      </c>
      <c r="M1435" s="22">
        <v>7358.18</v>
      </c>
      <c r="N1435" s="20" t="str">
        <v>tier - 2</v>
      </c>
      <c r="O1435" s="20" t="str">
        <v>tier - 3</v>
      </c>
      <c r="P1435" s="20" t="str">
        <v>R1024</v>
      </c>
      <c r="Q1435" s="20" t="str">
        <f>VLOOKUP(A1435,'Customer Names'!$A$1:E3769,5,FALSE)</f>
        <v>Allison</v>
      </c>
    </row>
    <row r="1436" spans="1:17" x14ac:dyDescent="0.35">
      <c r="A1436" s="20" t="s">
        <v>935</v>
      </c>
      <c r="B1436" s="20" cm="1">
        <f t="array" ref="B1436:I1436">VLOOKUP(A1436,'Medical Examinations'!A1435:J3770,{2,3,4,5,6,7,8,9},FALSE)</f>
        <v>24.19</v>
      </c>
      <c r="C1436" s="20" t="str">
        <v>Normal Weight</v>
      </c>
      <c r="D1436" s="20">
        <v>6.22</v>
      </c>
      <c r="E1436" s="20" t="str">
        <v>Prediabetes</v>
      </c>
      <c r="F1436" s="20" t="str">
        <v>Yes</v>
      </c>
      <c r="G1436" s="20" t="str">
        <v>No</v>
      </c>
      <c r="H1436" s="20" t="str">
        <v>Yes</v>
      </c>
      <c r="I1436" s="20">
        <v>1</v>
      </c>
      <c r="J1436" s="20" t="s">
        <v>2379</v>
      </c>
      <c r="K1436" s="21" cm="1">
        <f t="array" ref="K1436:P1436">VLOOKUP(A1436,'Hospitalisation Details'!$A$1:K3778,{5,6,8,9,10,11},FALSE)</f>
        <v>30488</v>
      </c>
      <c r="L1436" s="21" t="str">
        <v>39Years</v>
      </c>
      <c r="M1436" s="22">
        <v>7357.49</v>
      </c>
      <c r="N1436" s="20" t="str">
        <v>tier - 2</v>
      </c>
      <c r="O1436" s="20" t="str">
        <v>tier - 2</v>
      </c>
      <c r="P1436" s="20" t="str">
        <v>R1012</v>
      </c>
      <c r="Q1436" s="20" t="str">
        <f>VLOOKUP(A1436,'Customer Names'!$A$1:E3770,5,FALSE)</f>
        <v>Leticia</v>
      </c>
    </row>
    <row r="1437" spans="1:17" x14ac:dyDescent="0.35">
      <c r="A1437" s="20" t="s">
        <v>934</v>
      </c>
      <c r="B1437" s="20" cm="1">
        <f t="array" ref="B1437:I1437">VLOOKUP(A1437,'Medical Examinations'!A1436:J3771,{2,3,4,5,6,7,8,9},FALSE)</f>
        <v>35.29</v>
      </c>
      <c r="C1437" s="20" t="str">
        <v>Obesity</v>
      </c>
      <c r="D1437" s="20">
        <v>5.9</v>
      </c>
      <c r="E1437" s="20" t="str">
        <v>Prediabetes</v>
      </c>
      <c r="F1437" s="20" t="str">
        <v>No</v>
      </c>
      <c r="G1437" s="20" t="str">
        <v>No</v>
      </c>
      <c r="H1437" s="20" t="str">
        <v>Yes</v>
      </c>
      <c r="I1437" s="20">
        <v>1</v>
      </c>
      <c r="J1437" s="20" t="s">
        <v>2379</v>
      </c>
      <c r="K1437" s="21" cm="1">
        <f t="array" ref="K1437:P1437">VLOOKUP(A1437,'Hospitalisation Details'!$A$1:K3779,{5,6,8,9,10,11},FALSE)</f>
        <v>34247</v>
      </c>
      <c r="L1437" s="21" t="str">
        <v>29Years</v>
      </c>
      <c r="M1437" s="22">
        <v>7349.12</v>
      </c>
      <c r="N1437" s="20" t="str">
        <v>tier - 2</v>
      </c>
      <c r="O1437" s="20" t="str">
        <v>tier - 2</v>
      </c>
      <c r="P1437" s="20" t="str">
        <v>R1021</v>
      </c>
      <c r="Q1437" s="20" t="str">
        <f>VLOOKUP(A1437,'Customer Names'!$A$1:E3771,5,FALSE)</f>
        <v xml:space="preserve">John S </v>
      </c>
    </row>
    <row r="1438" spans="1:17" x14ac:dyDescent="0.35">
      <c r="A1438" s="20" t="s">
        <v>933</v>
      </c>
      <c r="B1438" s="20" cm="1">
        <f t="array" ref="B1438:I1438">VLOOKUP(A1438,'Medical Examinations'!A1437:J3772,{2,3,4,5,6,7,8,9},FALSE)</f>
        <v>35.299999999999997</v>
      </c>
      <c r="C1438" s="20" t="str">
        <v>Obesity</v>
      </c>
      <c r="D1438" s="20">
        <v>4.45</v>
      </c>
      <c r="E1438" s="20" t="str">
        <v>Normal</v>
      </c>
      <c r="F1438" s="20" t="str">
        <v>No</v>
      </c>
      <c r="G1438" s="20" t="str">
        <v>No</v>
      </c>
      <c r="H1438" s="20" t="str">
        <v>No</v>
      </c>
      <c r="I1438" s="20">
        <v>0</v>
      </c>
      <c r="J1438" s="20" t="s">
        <v>2379</v>
      </c>
      <c r="K1438" s="21" cm="1">
        <f t="array" ref="K1438:P1438">VLOOKUP(A1438,'Hospitalisation Details'!$A$1:K3780,{5,6,8,9,10,11},FALSE)</f>
        <v>28460</v>
      </c>
      <c r="L1438" s="21" t="str">
        <v>45Years</v>
      </c>
      <c r="M1438" s="22">
        <v>7348.14</v>
      </c>
      <c r="N1438" s="20" t="str">
        <v>tier - 2</v>
      </c>
      <c r="O1438" s="20" t="str">
        <v>tier - 1</v>
      </c>
      <c r="P1438" s="20" t="str">
        <v>R1011</v>
      </c>
      <c r="Q1438" s="20" t="str">
        <f>VLOOKUP(A1438,'Customer Names'!$A$1:E3772,5,FALSE)</f>
        <v>April</v>
      </c>
    </row>
    <row r="1439" spans="1:17" x14ac:dyDescent="0.35">
      <c r="A1439" s="20" t="s">
        <v>932</v>
      </c>
      <c r="B1439" s="20" cm="1">
        <f t="array" ref="B1439:I1439">VLOOKUP(A1439,'Medical Examinations'!A1438:J3773,{2,3,4,5,6,7,8,9},FALSE)</f>
        <v>35.64</v>
      </c>
      <c r="C1439" s="20" t="str">
        <v>Obesity</v>
      </c>
      <c r="D1439" s="20">
        <v>6.17</v>
      </c>
      <c r="E1439" s="20" t="str">
        <v>Prediabetes</v>
      </c>
      <c r="F1439" s="20" t="str">
        <v>No</v>
      </c>
      <c r="G1439" s="20" t="str">
        <v>No</v>
      </c>
      <c r="H1439" s="20" t="str">
        <v>Yes</v>
      </c>
      <c r="I1439" s="20">
        <v>1</v>
      </c>
      <c r="J1439" s="20" t="s">
        <v>2379</v>
      </c>
      <c r="K1439" s="21" cm="1">
        <f t="array" ref="K1439:P1439">VLOOKUP(A1439,'Hospitalisation Details'!$A$1:K3781,{5,6,8,9,10,11},FALSE)</f>
        <v>29032</v>
      </c>
      <c r="L1439" s="21" t="str">
        <v>43Years</v>
      </c>
      <c r="M1439" s="22">
        <v>7345.73</v>
      </c>
      <c r="N1439" s="20" t="str">
        <v>tier - 2</v>
      </c>
      <c r="O1439" s="20" t="str">
        <v>tier - 1</v>
      </c>
      <c r="P1439" s="20" t="str">
        <v>R1013</v>
      </c>
      <c r="Q1439" s="20" t="str">
        <f>VLOOKUP(A1439,'Customer Names'!$A$1:E3773,5,FALSE)</f>
        <v xml:space="preserve">Ashley N </v>
      </c>
    </row>
    <row r="1440" spans="1:17" x14ac:dyDescent="0.35">
      <c r="A1440" s="20" t="s">
        <v>931</v>
      </c>
      <c r="B1440" s="20" cm="1">
        <f t="array" ref="B1440:I1440">VLOOKUP(A1440,'Medical Examinations'!A1439:J3774,{2,3,4,5,6,7,8,9},FALSE)</f>
        <v>33.1</v>
      </c>
      <c r="C1440" s="20" t="str">
        <v>Obesity</v>
      </c>
      <c r="D1440" s="20">
        <v>4.93</v>
      </c>
      <c r="E1440" s="20" t="str">
        <v>Normal</v>
      </c>
      <c r="F1440" s="20" t="str">
        <v>No</v>
      </c>
      <c r="G1440" s="20" t="str">
        <v>No</v>
      </c>
      <c r="H1440" s="20" t="str">
        <v>No</v>
      </c>
      <c r="I1440" s="20">
        <v>0</v>
      </c>
      <c r="J1440" s="20" t="s">
        <v>2379</v>
      </c>
      <c r="K1440" s="21" cm="1">
        <f t="array" ref="K1440:P1440">VLOOKUP(A1440,'Hospitalisation Details'!$A$1:K3782,{5,6,8,9,10,11},FALSE)</f>
        <v>28477</v>
      </c>
      <c r="L1440" s="21" t="str">
        <v>45Years</v>
      </c>
      <c r="M1440" s="22">
        <v>7345.08</v>
      </c>
      <c r="N1440" s="20" t="str">
        <v>tier - 2</v>
      </c>
      <c r="O1440" s="20" t="str">
        <v>tier - 1</v>
      </c>
      <c r="P1440" s="20" t="str">
        <v>R1011</v>
      </c>
      <c r="Q1440" s="20" t="str">
        <f>VLOOKUP(A1440,'Customer Names'!$A$1:E3774,5,FALSE)</f>
        <v>Madeleine</v>
      </c>
    </row>
    <row r="1441" spans="1:17" x14ac:dyDescent="0.35">
      <c r="A1441" s="20" t="s">
        <v>930</v>
      </c>
      <c r="B1441" s="20" cm="1">
        <f t="array" ref="B1441:I1441">VLOOKUP(A1441,'Medical Examinations'!A1440:J3775,{2,3,4,5,6,7,8,9},FALSE)</f>
        <v>26.41</v>
      </c>
      <c r="C1441" s="20" t="str">
        <v>Overweight</v>
      </c>
      <c r="D1441" s="20">
        <v>7.32</v>
      </c>
      <c r="E1441" s="20" t="str">
        <v>Diabetes</v>
      </c>
      <c r="F1441" s="20" t="str">
        <v>Yes</v>
      </c>
      <c r="G1441" s="20" t="str">
        <v>No</v>
      </c>
      <c r="H1441" s="20" t="str">
        <v>No</v>
      </c>
      <c r="I1441" s="20">
        <v>1</v>
      </c>
      <c r="J1441" s="20" t="s">
        <v>2379</v>
      </c>
      <c r="K1441" s="21" cm="1">
        <f t="array" ref="K1441:P1441">VLOOKUP(A1441,'Hospitalisation Details'!$A$1:K3783,{5,6,8,9,10,11},FALSE)</f>
        <v>31578</v>
      </c>
      <c r="L1441" s="21" t="str">
        <v>36Years</v>
      </c>
      <c r="M1441" s="22">
        <v>7339.93</v>
      </c>
      <c r="N1441" s="20" t="str">
        <v>tier - 2</v>
      </c>
      <c r="O1441" s="20" t="str">
        <v>tier - 2</v>
      </c>
      <c r="P1441" s="20" t="str">
        <v>R1012</v>
      </c>
      <c r="Q1441" s="20" t="str">
        <f>VLOOKUP(A1441,'Customer Names'!$A$1:E3775,5,FALSE)</f>
        <v>Nelly S</v>
      </c>
    </row>
    <row r="1442" spans="1:17" x14ac:dyDescent="0.35">
      <c r="A1442" s="20" t="s">
        <v>929</v>
      </c>
      <c r="B1442" s="20" cm="1">
        <f t="array" ref="B1442:I1442">VLOOKUP(A1442,'Medical Examinations'!A1441:J3776,{2,3,4,5,6,7,8,9},FALSE)</f>
        <v>29.9</v>
      </c>
      <c r="C1442" s="20" t="str">
        <v>Overweight</v>
      </c>
      <c r="D1442" s="20">
        <v>5.27</v>
      </c>
      <c r="E1442" s="20" t="str">
        <v>Normal</v>
      </c>
      <c r="F1442" s="20" t="str">
        <v>No</v>
      </c>
      <c r="G1442" s="20" t="str">
        <v>No</v>
      </c>
      <c r="H1442" s="20" t="str">
        <v>Yes</v>
      </c>
      <c r="I1442" s="20">
        <v>1</v>
      </c>
      <c r="J1442" s="20" t="s">
        <v>2379</v>
      </c>
      <c r="K1442" s="21" cm="1">
        <f t="array" ref="K1442:P1442">VLOOKUP(A1442,'Hospitalisation Details'!$A$1:K3784,{5,6,8,9,10,11},FALSE)</f>
        <v>29117</v>
      </c>
      <c r="L1442" s="21" t="str">
        <v>43Years</v>
      </c>
      <c r="M1442" s="22">
        <v>7337.75</v>
      </c>
      <c r="N1442" s="20" t="str">
        <v>tier - 2</v>
      </c>
      <c r="O1442" s="20" t="str">
        <v>tier - 3</v>
      </c>
      <c r="P1442" s="20" t="str">
        <v>R1011</v>
      </c>
      <c r="Q1442" s="20" t="str">
        <f>VLOOKUP(A1442,'Customer Names'!$A$1:E3776,5,FALSE)</f>
        <v>Meredith S</v>
      </c>
    </row>
    <row r="1443" spans="1:17" x14ac:dyDescent="0.35">
      <c r="A1443" s="20" t="s">
        <v>928</v>
      </c>
      <c r="B1443" s="20" cm="1">
        <f t="array" ref="B1443:I1443">VLOOKUP(A1443,'Medical Examinations'!A1442:J3777,{2,3,4,5,6,7,8,9},FALSE)</f>
        <v>25.24</v>
      </c>
      <c r="C1443" s="20" t="str">
        <v>Overweight</v>
      </c>
      <c r="D1443" s="20">
        <v>5.82</v>
      </c>
      <c r="E1443" s="20" t="str">
        <v>Prediabetes</v>
      </c>
      <c r="F1443" s="20" t="str">
        <v>No</v>
      </c>
      <c r="G1443" s="20" t="str">
        <v>No</v>
      </c>
      <c r="H1443" s="20" t="str">
        <v>No</v>
      </c>
      <c r="I1443" s="20">
        <v>1</v>
      </c>
      <c r="J1443" s="20" t="s">
        <v>2379</v>
      </c>
      <c r="K1443" s="21" cm="1">
        <f t="array" ref="K1443:P1443">VLOOKUP(A1443,'Hospitalisation Details'!$A$1:K3785,{5,6,8,9,10,11},FALSE)</f>
        <v>30888</v>
      </c>
      <c r="L1443" s="21" t="str">
        <v>38Years</v>
      </c>
      <c r="M1443" s="22">
        <v>7325.47</v>
      </c>
      <c r="N1443" s="20" t="str">
        <v>tier - 2</v>
      </c>
      <c r="O1443" s="20" t="str">
        <v>tier - 1</v>
      </c>
      <c r="P1443" s="20" t="str">
        <v>R1012</v>
      </c>
      <c r="Q1443" s="20" t="str">
        <f>VLOOKUP(A1443,'Customer Names'!$A$1:E3777,5,FALSE)</f>
        <v>Kevin</v>
      </c>
    </row>
    <row r="1444" spans="1:17" x14ac:dyDescent="0.35">
      <c r="A1444" s="20" t="s">
        <v>927</v>
      </c>
      <c r="B1444" s="20" cm="1">
        <f t="array" ref="B1444:I1444">VLOOKUP(A1444,'Medical Examinations'!A1443:J3778,{2,3,4,5,6,7,8,9},FALSE)</f>
        <v>25.08</v>
      </c>
      <c r="C1444" s="20" t="str">
        <v>Overweight</v>
      </c>
      <c r="D1444" s="20">
        <v>5.8</v>
      </c>
      <c r="E1444" s="20" t="str">
        <v>Prediabetes</v>
      </c>
      <c r="F1444" s="20" t="str">
        <v>No</v>
      </c>
      <c r="G1444" s="20" t="str">
        <v>No</v>
      </c>
      <c r="H1444" s="20" t="str">
        <v>Yes</v>
      </c>
      <c r="I1444" s="20">
        <v>1</v>
      </c>
      <c r="J1444" s="20" t="s">
        <v>2379</v>
      </c>
      <c r="K1444" s="21" cm="1">
        <f t="array" ref="K1444:P1444">VLOOKUP(A1444,'Hospitalisation Details'!$A$1:K3786,{5,6,8,9,10,11},FALSE)</f>
        <v>29025</v>
      </c>
      <c r="L1444" s="21" t="str">
        <v>43Years</v>
      </c>
      <c r="M1444" s="22">
        <v>7325.05</v>
      </c>
      <c r="N1444" s="20" t="str">
        <v>tier - 2</v>
      </c>
      <c r="O1444" s="20" t="str">
        <v>tier - 3</v>
      </c>
      <c r="P1444" s="20" t="str">
        <v>R1024</v>
      </c>
      <c r="Q1444" s="20" t="str">
        <f>VLOOKUP(A1444,'Customer Names'!$A$1:E3778,5,FALSE)</f>
        <v>Lisa</v>
      </c>
    </row>
    <row r="1445" spans="1:17" x14ac:dyDescent="0.35">
      <c r="A1445" s="20" t="s">
        <v>926</v>
      </c>
      <c r="B1445" s="20" cm="1">
        <f t="array" ref="B1445:I1445">VLOOKUP(A1445,'Medical Examinations'!A1444:J3779,{2,3,4,5,6,7,8,9},FALSE)</f>
        <v>29.164999999999999</v>
      </c>
      <c r="C1445" s="20" t="str">
        <v>Overweight</v>
      </c>
      <c r="D1445" s="20">
        <v>4.87</v>
      </c>
      <c r="E1445" s="20" t="str">
        <v>Normal</v>
      </c>
      <c r="F1445" s="20" t="str">
        <v>No</v>
      </c>
      <c r="G1445" s="20" t="str">
        <v>yes</v>
      </c>
      <c r="H1445" s="20" t="str">
        <v>No</v>
      </c>
      <c r="I1445" s="20">
        <v>1</v>
      </c>
      <c r="J1445" s="20" t="s">
        <v>2379</v>
      </c>
      <c r="K1445" s="21" cm="1">
        <f t="array" ref="K1445:P1445">VLOOKUP(A1445,'Hospitalisation Details'!$A$1:K3787,{5,6,8,9,10,11},FALSE)</f>
        <v>38306</v>
      </c>
      <c r="L1445" s="21" t="str">
        <v>18Years</v>
      </c>
      <c r="M1445" s="22">
        <v>7323.73</v>
      </c>
      <c r="N1445" s="20" t="str">
        <v>tier - 2</v>
      </c>
      <c r="O1445" s="20" t="str">
        <v>tier - 2</v>
      </c>
      <c r="P1445" s="20" t="str">
        <v>R1024</v>
      </c>
      <c r="Q1445" s="20" t="str">
        <f>VLOOKUP(A1445,'Customer Names'!$A$1:E3779,5,FALSE)</f>
        <v>Katherine A</v>
      </c>
    </row>
    <row r="1446" spans="1:17" x14ac:dyDescent="0.35">
      <c r="A1446" s="20" t="s">
        <v>925</v>
      </c>
      <c r="B1446" s="20" cm="1">
        <f t="array" ref="B1446:I1446">VLOOKUP(A1446,'Medical Examinations'!A1445:J3780,{2,3,4,5,6,7,8,9},FALSE)</f>
        <v>15.05</v>
      </c>
      <c r="C1446" s="20" t="str">
        <v>Underweight</v>
      </c>
      <c r="D1446" s="20">
        <v>8.1199999999999992</v>
      </c>
      <c r="E1446" s="20" t="str">
        <v>Diabetes</v>
      </c>
      <c r="F1446" s="20" t="str">
        <v>No</v>
      </c>
      <c r="G1446" s="20" t="str">
        <v>No</v>
      </c>
      <c r="H1446" s="20" t="str">
        <v>No</v>
      </c>
      <c r="I1446" s="20">
        <v>0</v>
      </c>
      <c r="J1446" s="20" t="s">
        <v>2379</v>
      </c>
      <c r="K1446" s="21" cm="1">
        <f t="array" ref="K1446:P1446">VLOOKUP(A1446,'Hospitalisation Details'!$A$1:K3788,{5,6,8,9,10,11},FALSE)</f>
        <v>23934</v>
      </c>
      <c r="L1446" s="21" t="str">
        <v>57Years</v>
      </c>
      <c r="M1446" s="22">
        <v>7322.86</v>
      </c>
      <c r="N1446" s="20" t="str">
        <v>tier - 3</v>
      </c>
      <c r="O1446" s="20" t="str">
        <v>tier - 3</v>
      </c>
      <c r="P1446" s="20" t="str">
        <v>R1012</v>
      </c>
      <c r="Q1446" s="20" t="str">
        <f>VLOOKUP(A1446,'Customer Names'!$A$1:E3780,5,FALSE)</f>
        <v>Steve</v>
      </c>
    </row>
    <row r="1447" spans="1:17" x14ac:dyDescent="0.35">
      <c r="A1447" s="20" t="s">
        <v>924</v>
      </c>
      <c r="B1447" s="20" cm="1">
        <f t="array" ref="B1447:I1447">VLOOKUP(A1447,'Medical Examinations'!A1446:J3781,{2,3,4,5,6,7,8,9},FALSE)</f>
        <v>19.95</v>
      </c>
      <c r="C1447" s="20" t="str">
        <v>Normal Weight</v>
      </c>
      <c r="D1447" s="20">
        <v>4.3600000000000003</v>
      </c>
      <c r="E1447" s="20" t="str">
        <v>Normal</v>
      </c>
      <c r="F1447" s="20" t="str">
        <v>No</v>
      </c>
      <c r="G1447" s="20" t="str">
        <v>No</v>
      </c>
      <c r="H1447" s="20" t="str">
        <v>No</v>
      </c>
      <c r="I1447" s="20">
        <v>2</v>
      </c>
      <c r="J1447" s="20" t="s">
        <v>2379</v>
      </c>
      <c r="K1447" s="21" cm="1">
        <f t="array" ref="K1447:P1447">VLOOKUP(A1447,'Hospitalisation Details'!$A$1:K3789,{5,6,8,9,10,11},FALSE)</f>
        <v>26522</v>
      </c>
      <c r="L1447" s="21" t="str">
        <v>50Years</v>
      </c>
      <c r="M1447" s="22">
        <v>7318.22</v>
      </c>
      <c r="N1447" s="20" t="str">
        <v>tier - 2</v>
      </c>
      <c r="O1447" s="20" t="str">
        <v>tier - 3</v>
      </c>
      <c r="P1447" s="20" t="str">
        <v>R1012</v>
      </c>
      <c r="Q1447" s="20" t="str">
        <f>VLOOKUP(A1447,'Customer Names'!$A$1:E3781,5,FALSE)</f>
        <v xml:space="preserve">Kate L </v>
      </c>
    </row>
    <row r="1448" spans="1:17" x14ac:dyDescent="0.35">
      <c r="A1448" s="20" t="s">
        <v>923</v>
      </c>
      <c r="B1448" s="20" cm="1">
        <f t="array" ref="B1448:I1448">VLOOKUP(A1448,'Medical Examinations'!A1447:J3782,{2,3,4,5,6,7,8,9},FALSE)</f>
        <v>16.66</v>
      </c>
      <c r="C1448" s="20" t="str">
        <v>Underweight</v>
      </c>
      <c r="D1448" s="20">
        <v>9.16</v>
      </c>
      <c r="E1448" s="20" t="str">
        <v>Diabetes</v>
      </c>
      <c r="F1448" s="20" t="str">
        <v>No</v>
      </c>
      <c r="G1448" s="20" t="str">
        <v>No</v>
      </c>
      <c r="H1448" s="20" t="str">
        <v>No</v>
      </c>
      <c r="I1448" s="20">
        <v>0</v>
      </c>
      <c r="J1448" s="20" t="s">
        <v>2379</v>
      </c>
      <c r="K1448" s="21" cm="1">
        <f t="array" ref="K1448:P1448">VLOOKUP(A1448,'Hospitalisation Details'!$A$1:K3790,{5,6,8,9,10,11},FALSE)</f>
        <v>23918</v>
      </c>
      <c r="L1448" s="21" t="str">
        <v>57Years</v>
      </c>
      <c r="M1448" s="22">
        <v>7318.21</v>
      </c>
      <c r="N1448" s="20" t="str">
        <v>tier - 3</v>
      </c>
      <c r="O1448" s="20" t="str">
        <v>tier - 1</v>
      </c>
      <c r="P1448" s="20" t="str">
        <v>R1013</v>
      </c>
      <c r="Q1448" s="20" t="str">
        <f>VLOOKUP(A1448,'Customer Names'!$A$1:E3782,5,FALSE)</f>
        <v>Beth</v>
      </c>
    </row>
    <row r="1449" spans="1:17" x14ac:dyDescent="0.35">
      <c r="A1449" s="20" t="s">
        <v>922</v>
      </c>
      <c r="B1449" s="20" cm="1">
        <f t="array" ref="B1449:I1449">VLOOKUP(A1449,'Medical Examinations'!A1448:J3783,{2,3,4,5,6,7,8,9},FALSE)</f>
        <v>16.62</v>
      </c>
      <c r="C1449" s="20" t="str">
        <v>Underweight</v>
      </c>
      <c r="D1449" s="20">
        <v>9.14</v>
      </c>
      <c r="E1449" s="20" t="str">
        <v>Diabetes</v>
      </c>
      <c r="F1449" s="20" t="str">
        <v>No</v>
      </c>
      <c r="G1449" s="20" t="str">
        <v>No</v>
      </c>
      <c r="H1449" s="20" t="str">
        <v>No</v>
      </c>
      <c r="I1449" s="20">
        <v>0</v>
      </c>
      <c r="J1449" s="20" t="s">
        <v>2379</v>
      </c>
      <c r="K1449" s="21" cm="1">
        <f t="array" ref="K1449:P1449">VLOOKUP(A1449,'Hospitalisation Details'!$A$1:K3791,{5,6,8,9,10,11},FALSE)</f>
        <v>23899</v>
      </c>
      <c r="L1449" s="21" t="str">
        <v>58Years</v>
      </c>
      <c r="M1449" s="22">
        <v>7304.65</v>
      </c>
      <c r="N1449" s="20" t="str">
        <v>tier - 3</v>
      </c>
      <c r="O1449" s="20" t="str">
        <v>tier - 3</v>
      </c>
      <c r="P1449" s="20" t="str">
        <v>R1013</v>
      </c>
      <c r="Q1449" s="20" t="str">
        <f>VLOOKUP(A1449,'Customer Names'!$A$1:E3783,5,FALSE)</f>
        <v>Katharine</v>
      </c>
    </row>
    <row r="1450" spans="1:17" x14ac:dyDescent="0.35">
      <c r="A1450" s="20" t="s">
        <v>921</v>
      </c>
      <c r="B1450" s="20" cm="1">
        <f t="array" ref="B1450:I1450">VLOOKUP(A1450,'Medical Examinations'!A1449:J3784,{2,3,4,5,6,7,8,9},FALSE)</f>
        <v>15.36</v>
      </c>
      <c r="C1450" s="20" t="str">
        <v>Underweight</v>
      </c>
      <c r="D1450" s="20">
        <v>5.49</v>
      </c>
      <c r="E1450" s="20" t="str">
        <v>Normal</v>
      </c>
      <c r="F1450" s="20" t="str">
        <v>Yes</v>
      </c>
      <c r="G1450" s="20" t="str">
        <v>No</v>
      </c>
      <c r="H1450" s="20" t="str">
        <v>No</v>
      </c>
      <c r="I1450" s="20">
        <v>2</v>
      </c>
      <c r="J1450" s="20" t="s">
        <v>2379</v>
      </c>
      <c r="K1450" s="21" cm="1">
        <f t="array" ref="K1450:P1450">VLOOKUP(A1450,'Hospitalisation Details'!$A$1:K3792,{5,6,8,9,10,11},FALSE)</f>
        <v>24467</v>
      </c>
      <c r="L1450" s="21" t="str">
        <v>56Years</v>
      </c>
      <c r="M1450" s="22">
        <v>7302.46</v>
      </c>
      <c r="N1450" s="20" t="str">
        <v>tier - 3</v>
      </c>
      <c r="O1450" s="20" t="str">
        <v>tier - 1</v>
      </c>
      <c r="P1450" s="20" t="str">
        <v>R1012</v>
      </c>
      <c r="Q1450" s="20" t="str">
        <f>VLOOKUP(A1450,'Customer Names'!$A$1:E3784,5,FALSE)</f>
        <v>Heather L</v>
      </c>
    </row>
    <row r="1451" spans="1:17" x14ac:dyDescent="0.35">
      <c r="A1451" s="20" t="s">
        <v>920</v>
      </c>
      <c r="B1451" s="20" cm="1">
        <f t="array" ref="B1451:I1451">VLOOKUP(A1451,'Medical Examinations'!A1450:J3785,{2,3,4,5,6,7,8,9},FALSE)</f>
        <v>27.74</v>
      </c>
      <c r="C1451" s="20" t="str">
        <v>Overweight</v>
      </c>
      <c r="D1451" s="20">
        <v>5.96</v>
      </c>
      <c r="E1451" s="20" t="str">
        <v>Prediabetes</v>
      </c>
      <c r="F1451" s="20" t="str">
        <v>Yes</v>
      </c>
      <c r="G1451" s="20" t="str">
        <v>No</v>
      </c>
      <c r="H1451" s="20" t="str">
        <v>No</v>
      </c>
      <c r="I1451" s="20">
        <v>0</v>
      </c>
      <c r="J1451" s="20" t="s">
        <v>2379</v>
      </c>
      <c r="K1451" s="21" cm="1">
        <f t="array" ref="K1451:P1451">VLOOKUP(A1451,'Hospitalisation Details'!$A$1:K3793,{5,6,8,9,10,11},FALSE)</f>
        <v>31353</v>
      </c>
      <c r="L1451" s="21" t="str">
        <v>37Years</v>
      </c>
      <c r="M1451" s="22">
        <v>7281.51</v>
      </c>
      <c r="N1451" s="20" t="str">
        <v>tier - 2</v>
      </c>
      <c r="O1451" s="20" t="str">
        <v>tier - 1</v>
      </c>
      <c r="P1451" s="20" t="str">
        <v>R1012</v>
      </c>
      <c r="Q1451" s="20" t="str">
        <f>VLOOKUP(A1451,'Customer Names'!$A$1:E3785,5,FALSE)</f>
        <v>Desiree</v>
      </c>
    </row>
    <row r="1452" spans="1:17" x14ac:dyDescent="0.35">
      <c r="A1452" s="20" t="s">
        <v>919</v>
      </c>
      <c r="B1452" s="20" cm="1">
        <f t="array" ref="B1452:I1452">VLOOKUP(A1452,'Medical Examinations'!A1451:J3786,{2,3,4,5,6,7,8,9},FALSE)</f>
        <v>22.44</v>
      </c>
      <c r="C1452" s="20" t="str">
        <v>Normal Weight</v>
      </c>
      <c r="D1452" s="20">
        <v>4.62</v>
      </c>
      <c r="E1452" s="20" t="str">
        <v>Normal</v>
      </c>
      <c r="F1452" s="20" t="str">
        <v>Yes</v>
      </c>
      <c r="G1452" s="20" t="str">
        <v>No</v>
      </c>
      <c r="H1452" s="20" t="str">
        <v>No</v>
      </c>
      <c r="I1452" s="20">
        <v>0</v>
      </c>
      <c r="J1452" s="20" t="s">
        <v>2379</v>
      </c>
      <c r="K1452" s="21" cm="1">
        <f t="array" ref="K1452:P1452">VLOOKUP(A1452,'Hospitalisation Details'!$A$1:K3794,{5,6,8,9,10,11},FALSE)</f>
        <v>28112</v>
      </c>
      <c r="L1452" s="21" t="str">
        <v>46Years</v>
      </c>
      <c r="M1452" s="22">
        <v>7273.02</v>
      </c>
      <c r="N1452" s="20" t="str">
        <v>tier - 2</v>
      </c>
      <c r="O1452" s="20" t="str">
        <v>tier - 1</v>
      </c>
      <c r="P1452" s="20" t="str">
        <v>R1013</v>
      </c>
      <c r="Q1452" s="20" t="str">
        <f>VLOOKUP(A1452,'Customer Names'!$A$1:E3786,5,FALSE)</f>
        <v xml:space="preserve">Peter B </v>
      </c>
    </row>
    <row r="1453" spans="1:17" x14ac:dyDescent="0.35">
      <c r="A1453" s="20" t="s">
        <v>918</v>
      </c>
      <c r="B1453" s="20" cm="1">
        <f t="array" ref="B1453:I1453">VLOOKUP(A1453,'Medical Examinations'!A1452:J3787,{2,3,4,5,6,7,8,9},FALSE)</f>
        <v>37.049999999999997</v>
      </c>
      <c r="C1453" s="20" t="str">
        <v>Obesity</v>
      </c>
      <c r="D1453" s="20">
        <v>9.9600000000000009</v>
      </c>
      <c r="E1453" s="20" t="str">
        <v>Diabetes</v>
      </c>
      <c r="F1453" s="20" t="str">
        <v>Yes</v>
      </c>
      <c r="G1453" s="20" t="str">
        <v>No</v>
      </c>
      <c r="H1453" s="20" t="str">
        <v>No</v>
      </c>
      <c r="I1453" s="20">
        <v>0</v>
      </c>
      <c r="J1453" s="20" t="s">
        <v>2379</v>
      </c>
      <c r="K1453" s="21" cm="1">
        <f t="array" ref="K1453:P1453">VLOOKUP(A1453,'Hospitalisation Details'!$A$1:K3795,{5,6,8,9,10,11},FALSE)</f>
        <v>29802</v>
      </c>
      <c r="L1453" s="21" t="str">
        <v>41Years</v>
      </c>
      <c r="M1453" s="22">
        <v>7265.7</v>
      </c>
      <c r="N1453" s="20" t="str">
        <v>tier - 3</v>
      </c>
      <c r="O1453" s="20" t="str">
        <v>tier - 3</v>
      </c>
      <c r="P1453" s="20" t="str">
        <v>R1012</v>
      </c>
      <c r="Q1453" s="20" t="str">
        <f>VLOOKUP(A1453,'Customer Names'!$A$1:E3787,5,FALSE)</f>
        <v>Adam</v>
      </c>
    </row>
    <row r="1454" spans="1:17" x14ac:dyDescent="0.35">
      <c r="A1454" s="20" t="s">
        <v>917</v>
      </c>
      <c r="B1454" s="20" cm="1">
        <f t="array" ref="B1454:I1454">VLOOKUP(A1454,'Medical Examinations'!A1453:J3788,{2,3,4,5,6,7,8,9},FALSE)</f>
        <v>22.95</v>
      </c>
      <c r="C1454" s="20" t="str">
        <v>Normal Weight</v>
      </c>
      <c r="D1454" s="20">
        <v>10.53</v>
      </c>
      <c r="E1454" s="20" t="str">
        <v>Diabetes</v>
      </c>
      <c r="F1454" s="20" t="str">
        <v>No</v>
      </c>
      <c r="G1454" s="20" t="str">
        <v>No</v>
      </c>
      <c r="H1454" s="20" t="str">
        <v>No</v>
      </c>
      <c r="I1454" s="20">
        <v>2</v>
      </c>
      <c r="J1454" s="20" t="s">
        <v>2379</v>
      </c>
      <c r="K1454" s="21" cm="1">
        <f t="array" ref="K1454:P1454">VLOOKUP(A1454,'Hospitalisation Details'!$A$1:K3796,{5,6,8,9,10,11},FALSE)</f>
        <v>26962</v>
      </c>
      <c r="L1454" s="21" t="str">
        <v>49Years</v>
      </c>
      <c r="M1454" s="22">
        <v>7265.58</v>
      </c>
      <c r="N1454" s="20" t="str">
        <v>tier - 2</v>
      </c>
      <c r="O1454" s="20" t="str">
        <v>tier - 2</v>
      </c>
      <c r="P1454" s="20" t="str">
        <v>R1013</v>
      </c>
      <c r="Q1454" s="20" t="str">
        <f>VLOOKUP(A1454,'Customer Names'!$A$1:E3788,5,FALSE)</f>
        <v>Jeremy J</v>
      </c>
    </row>
    <row r="1455" spans="1:17" x14ac:dyDescent="0.35">
      <c r="A1455" s="20" t="s">
        <v>916</v>
      </c>
      <c r="B1455" s="20" cm="1">
        <f t="array" ref="B1455:I1455">VLOOKUP(A1455,'Medical Examinations'!A1454:J3789,{2,3,4,5,6,7,8,9},FALSE)</f>
        <v>34.200000000000003</v>
      </c>
      <c r="C1455" s="20" t="str">
        <v>Obesity</v>
      </c>
      <c r="D1455" s="20">
        <v>6.69</v>
      </c>
      <c r="E1455" s="20" t="str">
        <v>Diabetes</v>
      </c>
      <c r="F1455" s="20" t="str">
        <v>Yes</v>
      </c>
      <c r="G1455" s="20" t="str">
        <v>No</v>
      </c>
      <c r="H1455" s="20" t="str">
        <v>No</v>
      </c>
      <c r="I1455" s="20">
        <v>0</v>
      </c>
      <c r="J1455" s="20" t="s">
        <v>2379</v>
      </c>
      <c r="K1455" s="21" cm="1">
        <f t="array" ref="K1455:P1455">VLOOKUP(A1455,'Hospitalisation Details'!$A$1:K3797,{5,6,8,9,10,11},FALSE)</f>
        <v>29750</v>
      </c>
      <c r="L1455" s="21" t="str">
        <v>41Years</v>
      </c>
      <c r="M1455" s="22">
        <v>7261.74</v>
      </c>
      <c r="N1455" s="20" t="str">
        <v>tier - 3</v>
      </c>
      <c r="O1455" s="20" t="str">
        <v>tier - 3</v>
      </c>
      <c r="P1455" s="20" t="str">
        <v>R1012</v>
      </c>
      <c r="Q1455" s="20" t="str">
        <f>VLOOKUP(A1455,'Customer Names'!$A$1:E3789,5,FALSE)</f>
        <v>Adam C</v>
      </c>
    </row>
    <row r="1456" spans="1:17" x14ac:dyDescent="0.35">
      <c r="A1456" s="20" t="s">
        <v>915</v>
      </c>
      <c r="B1456" s="20" cm="1">
        <f t="array" ref="B1456:I1456">VLOOKUP(A1456,'Medical Examinations'!A1455:J3790,{2,3,4,5,6,7,8,9},FALSE)</f>
        <v>30.59</v>
      </c>
      <c r="C1456" s="20" t="str">
        <v>Obesity</v>
      </c>
      <c r="D1456" s="20">
        <v>9.5500000000000007</v>
      </c>
      <c r="E1456" s="20" t="str">
        <v>Diabetes</v>
      </c>
      <c r="F1456" s="20" t="str">
        <v>Yes</v>
      </c>
      <c r="G1456" s="20" t="str">
        <v>No</v>
      </c>
      <c r="H1456" s="20" t="str">
        <v>No</v>
      </c>
      <c r="I1456" s="20">
        <v>0</v>
      </c>
      <c r="J1456" s="20" t="s">
        <v>2379</v>
      </c>
      <c r="K1456" s="21" cm="1">
        <f t="array" ref="K1456:P1456">VLOOKUP(A1456,'Hospitalisation Details'!$A$1:K3798,{5,6,8,9,10,11},FALSE)</f>
        <v>29812</v>
      </c>
      <c r="L1456" s="21" t="str">
        <v>41Years</v>
      </c>
      <c r="M1456" s="22">
        <v>7256.72</v>
      </c>
      <c r="N1456" s="20" t="str">
        <v>tier - 3</v>
      </c>
      <c r="O1456" s="20" t="str">
        <v>tier - 2</v>
      </c>
      <c r="P1456" s="20" t="str">
        <v>R1012</v>
      </c>
      <c r="Q1456" s="20" t="str">
        <f>VLOOKUP(A1456,'Customer Names'!$A$1:E3790,5,FALSE)</f>
        <v>Jon</v>
      </c>
    </row>
    <row r="1457" spans="1:17" x14ac:dyDescent="0.35">
      <c r="A1457" s="20" t="s">
        <v>914</v>
      </c>
      <c r="B1457" s="20" cm="1">
        <f t="array" ref="B1457:I1457">VLOOKUP(A1457,'Medical Examinations'!A1456:J3791,{2,3,4,5,6,7,8,9},FALSE)</f>
        <v>25.51</v>
      </c>
      <c r="C1457" s="20" t="str">
        <v>Overweight</v>
      </c>
      <c r="D1457" s="20">
        <v>6.05</v>
      </c>
      <c r="E1457" s="20" t="str">
        <v>Prediabetes</v>
      </c>
      <c r="F1457" s="20" t="str">
        <v>No</v>
      </c>
      <c r="G1457" s="20" t="str">
        <v>No</v>
      </c>
      <c r="H1457" s="20" t="str">
        <v>No</v>
      </c>
      <c r="I1457" s="20">
        <v>0</v>
      </c>
      <c r="J1457" s="20" t="s">
        <v>2379</v>
      </c>
      <c r="K1457" s="21" cm="1">
        <f t="array" ref="K1457:P1457">VLOOKUP(A1457,'Hospitalisation Details'!$A$1:K3799,{5,6,8,9,10,11},FALSE)</f>
        <v>30156</v>
      </c>
      <c r="L1457" s="21" t="str">
        <v>40Years</v>
      </c>
      <c r="M1457" s="22">
        <v>7248.71</v>
      </c>
      <c r="N1457" s="20" t="str">
        <v>tier - 2</v>
      </c>
      <c r="O1457" s="20" t="str">
        <v>tier - 1</v>
      </c>
      <c r="P1457" s="20" t="str">
        <v>R1013</v>
      </c>
      <c r="Q1457" s="20" t="str">
        <f>VLOOKUP(A1457,'Customer Names'!$A$1:E3791,5,FALSE)</f>
        <v>Steven J</v>
      </c>
    </row>
    <row r="1458" spans="1:17" x14ac:dyDescent="0.35">
      <c r="A1458" s="20" t="s">
        <v>913</v>
      </c>
      <c r="B1458" s="20" cm="1">
        <f t="array" ref="B1458:I1458">VLOOKUP(A1458,'Medical Examinations'!A1457:J3792,{2,3,4,5,6,7,8,9},FALSE)</f>
        <v>29.04</v>
      </c>
      <c r="C1458" s="20" t="str">
        <v>Overweight</v>
      </c>
      <c r="D1458" s="20">
        <v>10.56</v>
      </c>
      <c r="E1458" s="20" t="str">
        <v>Diabetes</v>
      </c>
      <c r="F1458" s="20" t="str">
        <v>Yes</v>
      </c>
      <c r="G1458" s="20" t="str">
        <v>No</v>
      </c>
      <c r="H1458" s="20" t="str">
        <v>No</v>
      </c>
      <c r="I1458" s="20">
        <v>1</v>
      </c>
      <c r="J1458" s="20" t="s">
        <v>2379</v>
      </c>
      <c r="K1458" s="21" cm="1">
        <f t="array" ref="K1458:P1458">VLOOKUP(A1458,'Hospitalisation Details'!$A$1:K3800,{5,6,8,9,10,11},FALSE)</f>
        <v>31657</v>
      </c>
      <c r="L1458" s="21" t="str">
        <v>36Years</v>
      </c>
      <c r="M1458" s="22">
        <v>7243.81</v>
      </c>
      <c r="N1458" s="20" t="str">
        <v>tier - 2</v>
      </c>
      <c r="O1458" s="20" t="str">
        <v>tier - 3</v>
      </c>
      <c r="P1458" s="20" t="str">
        <v>R1013</v>
      </c>
      <c r="Q1458" s="20" t="str">
        <f>VLOOKUP(A1458,'Customer Names'!$A$1:E3792,5,FALSE)</f>
        <v xml:space="preserve">Jessica P </v>
      </c>
    </row>
    <row r="1459" spans="1:17" x14ac:dyDescent="0.35">
      <c r="A1459" s="20" t="s">
        <v>912</v>
      </c>
      <c r="B1459" s="20" cm="1">
        <f t="array" ref="B1459:I1459">VLOOKUP(A1459,'Medical Examinations'!A1458:J3793,{2,3,4,5,6,7,8,9},FALSE)</f>
        <v>22.135000000000002</v>
      </c>
      <c r="C1459" s="20" t="str">
        <v>Normal Weight</v>
      </c>
      <c r="D1459" s="20">
        <v>10.81</v>
      </c>
      <c r="E1459" s="20" t="str">
        <v>Diabetes</v>
      </c>
      <c r="F1459" s="20" t="str">
        <v>Yes</v>
      </c>
      <c r="G1459" s="20" t="str">
        <v>No</v>
      </c>
      <c r="H1459" s="20" t="str">
        <v>No</v>
      </c>
      <c r="I1459" s="20">
        <v>1</v>
      </c>
      <c r="J1459" s="20" t="s">
        <v>2379</v>
      </c>
      <c r="K1459" s="21" cm="1">
        <f t="array" ref="K1459:P1459">VLOOKUP(A1459,'Hospitalisation Details'!$A$1:K3801,{5,6,8,9,10,11},FALSE)</f>
        <v>31606</v>
      </c>
      <c r="L1459" s="21" t="str">
        <v>36Years</v>
      </c>
      <c r="M1459" s="22">
        <v>7228.22</v>
      </c>
      <c r="N1459" s="20" t="str">
        <v>tier - 2</v>
      </c>
      <c r="O1459" s="20" t="str">
        <v>tier - 1</v>
      </c>
      <c r="P1459" s="20" t="str">
        <v>R1024</v>
      </c>
      <c r="Q1459" s="20" t="str">
        <f>VLOOKUP(A1459,'Customer Names'!$A$1:E3793,5,FALSE)</f>
        <v>Ashley</v>
      </c>
    </row>
    <row r="1460" spans="1:17" x14ac:dyDescent="0.35">
      <c r="A1460" s="20" t="s">
        <v>911</v>
      </c>
      <c r="B1460" s="20" cm="1">
        <f t="array" ref="B1460:I1460">VLOOKUP(A1460,'Medical Examinations'!A1459:J3794,{2,3,4,5,6,7,8,9},FALSE)</f>
        <v>21.375</v>
      </c>
      <c r="C1460" s="20" t="str">
        <v>Normal Weight</v>
      </c>
      <c r="D1460" s="20">
        <v>4.32</v>
      </c>
      <c r="E1460" s="20" t="str">
        <v>Normal</v>
      </c>
      <c r="F1460" s="20" t="str">
        <v>No</v>
      </c>
      <c r="G1460" s="20" t="str">
        <v>No</v>
      </c>
      <c r="H1460" s="20" t="str">
        <v>No</v>
      </c>
      <c r="I1460" s="20">
        <v>0</v>
      </c>
      <c r="J1460" s="20" t="s">
        <v>2379</v>
      </c>
      <c r="K1460" s="21" cm="1">
        <f t="array" ref="K1460:P1460">VLOOKUP(A1460,'Hospitalisation Details'!$A$1:K3802,{5,6,8,9,10,11},FALSE)</f>
        <v>28383</v>
      </c>
      <c r="L1460" s="21" t="str">
        <v>45Years</v>
      </c>
      <c r="M1460" s="22">
        <v>7222.79</v>
      </c>
      <c r="N1460" s="20" t="str">
        <v>tier - 3</v>
      </c>
      <c r="O1460" s="20" t="str">
        <v>tier - 3</v>
      </c>
      <c r="P1460" s="20" t="str">
        <v>R1012</v>
      </c>
      <c r="Q1460" s="20" t="str">
        <f>VLOOKUP(A1460,'Customer Names'!$A$1:E3794,5,FALSE)</f>
        <v xml:space="preserve">Arturo H </v>
      </c>
    </row>
    <row r="1461" spans="1:17" x14ac:dyDescent="0.35">
      <c r="A1461" s="20" t="s">
        <v>910</v>
      </c>
      <c r="B1461" s="20" cm="1">
        <f t="array" ref="B1461:I1461">VLOOKUP(A1461,'Medical Examinations'!A1460:J3795,{2,3,4,5,6,7,8,9},FALSE)</f>
        <v>29.19</v>
      </c>
      <c r="C1461" s="20" t="str">
        <v>Overweight</v>
      </c>
      <c r="D1461" s="20">
        <v>4.37</v>
      </c>
      <c r="E1461" s="20" t="str">
        <v>Normal</v>
      </c>
      <c r="F1461" s="20" t="str">
        <v>No</v>
      </c>
      <c r="G1461" s="20" t="str">
        <v>No</v>
      </c>
      <c r="H1461" s="20" t="str">
        <v>No</v>
      </c>
      <c r="I1461" s="20">
        <v>0</v>
      </c>
      <c r="J1461" s="20" t="s">
        <v>2379</v>
      </c>
      <c r="K1461" s="21" cm="1">
        <f t="array" ref="K1461:P1461">VLOOKUP(A1461,'Hospitalisation Details'!$A$1:K3803,{5,6,8,9,10,11},FALSE)</f>
        <v>33417</v>
      </c>
      <c r="L1461" s="21" t="str">
        <v>31Years</v>
      </c>
      <c r="M1461" s="22">
        <v>7220.25</v>
      </c>
      <c r="N1461" s="20" t="str">
        <v>tier - 2</v>
      </c>
      <c r="O1461" s="20" t="str">
        <v>tier - 2</v>
      </c>
      <c r="P1461" s="20" t="str">
        <v>R1021</v>
      </c>
      <c r="Q1461" s="20" t="str">
        <f>VLOOKUP(A1461,'Customer Names'!$A$1:E3795,5,FALSE)</f>
        <v>Ketil</v>
      </c>
    </row>
    <row r="1462" spans="1:17" x14ac:dyDescent="0.35">
      <c r="A1462" s="20" t="s">
        <v>909</v>
      </c>
      <c r="B1462" s="20" cm="1">
        <f t="array" ref="B1462:I1462">VLOOKUP(A1462,'Medical Examinations'!A1461:J3796,{2,3,4,5,6,7,8,9},FALSE)</f>
        <v>31.92</v>
      </c>
      <c r="C1462" s="20" t="str">
        <v>Obesity</v>
      </c>
      <c r="D1462" s="20">
        <v>4.8099999999999996</v>
      </c>
      <c r="E1462" s="20" t="str">
        <v>Normal</v>
      </c>
      <c r="F1462" s="20" t="str">
        <v>Yes</v>
      </c>
      <c r="G1462" s="20" t="str">
        <v>No</v>
      </c>
      <c r="H1462" s="20" t="str">
        <v>Yes</v>
      </c>
      <c r="I1462" s="20">
        <v>1</v>
      </c>
      <c r="J1462" s="20" t="s">
        <v>2379</v>
      </c>
      <c r="K1462" s="21" cm="1">
        <f t="array" ref="K1462:P1462">VLOOKUP(A1462,'Hospitalisation Details'!$A$1:K3804,{5,6,8,9,10,11},FALSE)</f>
        <v>30641</v>
      </c>
      <c r="L1462" s="21" t="str">
        <v>39Years</v>
      </c>
      <c r="M1462" s="22">
        <v>7209.49</v>
      </c>
      <c r="N1462" s="20" t="str">
        <v>tier - 2</v>
      </c>
      <c r="O1462" s="20" t="str">
        <v>tier - 3</v>
      </c>
      <c r="P1462" s="20" t="str">
        <v>R1012</v>
      </c>
      <c r="Q1462" s="20" t="str">
        <f>VLOOKUP(A1462,'Customer Names'!$A$1:E3796,5,FALSE)</f>
        <v>Katie</v>
      </c>
    </row>
    <row r="1463" spans="1:17" x14ac:dyDescent="0.35">
      <c r="A1463" s="20" t="s">
        <v>908</v>
      </c>
      <c r="B1463" s="20" cm="1">
        <f t="array" ref="B1463:I1463">VLOOKUP(A1463,'Medical Examinations'!A1462:J3797,{2,3,4,5,6,7,8,9},FALSE)</f>
        <v>26.315000000000001</v>
      </c>
      <c r="C1463" s="20" t="str">
        <v>Overweight</v>
      </c>
      <c r="D1463" s="20">
        <v>4.5599999999999996</v>
      </c>
      <c r="E1463" s="20" t="str">
        <v>Normal</v>
      </c>
      <c r="F1463" s="20" t="str">
        <v>Yes</v>
      </c>
      <c r="G1463" s="20" t="str">
        <v>No</v>
      </c>
      <c r="H1463" s="20" t="str">
        <v>Yes</v>
      </c>
      <c r="I1463" s="20">
        <v>1</v>
      </c>
      <c r="J1463" s="20" t="s">
        <v>2379</v>
      </c>
      <c r="K1463" s="21" cm="1">
        <f t="array" ref="K1463:P1463">VLOOKUP(A1463,'Hospitalisation Details'!$A$1:K3805,{5,6,8,9,10,11},FALSE)</f>
        <v>30539</v>
      </c>
      <c r="L1463" s="21" t="str">
        <v>39Years</v>
      </c>
      <c r="M1463" s="22">
        <v>7201.7</v>
      </c>
      <c r="N1463" s="20" t="str">
        <v>tier - 2</v>
      </c>
      <c r="O1463" s="20" t="str">
        <v>tier - 3</v>
      </c>
      <c r="P1463" s="20" t="str">
        <v>R1012</v>
      </c>
      <c r="Q1463" s="20" t="str">
        <f>VLOOKUP(A1463,'Customer Names'!$A$1:E3797,5,FALSE)</f>
        <v>Christi</v>
      </c>
    </row>
    <row r="1464" spans="1:17" x14ac:dyDescent="0.35">
      <c r="A1464" s="20" t="s">
        <v>907</v>
      </c>
      <c r="B1464" s="20" cm="1">
        <f t="array" ref="B1464:I1464">VLOOKUP(A1464,'Medical Examinations'!A1463:J3798,{2,3,4,5,6,7,8,9},FALSE)</f>
        <v>35.299999999999997</v>
      </c>
      <c r="C1464" s="20" t="str">
        <v>Obesity</v>
      </c>
      <c r="D1464" s="20">
        <v>4.3899999999999997</v>
      </c>
      <c r="E1464" s="20" t="str">
        <v>Normal</v>
      </c>
      <c r="F1464" s="20" t="str">
        <v>No</v>
      </c>
      <c r="G1464" s="20" t="str">
        <v>No</v>
      </c>
      <c r="H1464" s="20" t="str">
        <v>No</v>
      </c>
      <c r="I1464" s="20">
        <v>0</v>
      </c>
      <c r="J1464" s="20" t="s">
        <v>2379</v>
      </c>
      <c r="K1464" s="21" cm="1">
        <f t="array" ref="K1464:P1464">VLOOKUP(A1464,'Hospitalisation Details'!$A$1:K3806,{5,6,8,9,10,11},FALSE)</f>
        <v>30208</v>
      </c>
      <c r="L1464" s="21" t="str">
        <v>40Years</v>
      </c>
      <c r="M1464" s="22">
        <v>7196.87</v>
      </c>
      <c r="N1464" s="20" t="str">
        <v>tier - 3</v>
      </c>
      <c r="O1464" s="20" t="str">
        <v>tier - 2</v>
      </c>
      <c r="P1464" s="20" t="str">
        <v>R1011</v>
      </c>
      <c r="Q1464" s="20" t="str">
        <f>VLOOKUP(A1464,'Customer Names'!$A$1:E3798,5,FALSE)</f>
        <v>Alan</v>
      </c>
    </row>
    <row r="1465" spans="1:17" x14ac:dyDescent="0.35">
      <c r="A1465" s="20" t="s">
        <v>906</v>
      </c>
      <c r="B1465" s="20" cm="1">
        <f t="array" ref="B1465:I1465">VLOOKUP(A1465,'Medical Examinations'!A1464:J3799,{2,3,4,5,6,7,8,9},FALSE)</f>
        <v>18.91</v>
      </c>
      <c r="C1465" s="20" t="str">
        <v>Normal Weight</v>
      </c>
      <c r="D1465" s="20">
        <v>11.44</v>
      </c>
      <c r="E1465" s="20" t="str">
        <v>Diabetes</v>
      </c>
      <c r="F1465" s="20" t="str">
        <v>No</v>
      </c>
      <c r="G1465" s="20" t="str">
        <v>No</v>
      </c>
      <c r="H1465" s="20" t="str">
        <v>No</v>
      </c>
      <c r="I1465" s="20">
        <v>0</v>
      </c>
      <c r="J1465" s="20" t="s">
        <v>2379</v>
      </c>
      <c r="K1465" s="21" cm="1">
        <f t="array" ref="K1465:P1465">VLOOKUP(A1465,'Hospitalisation Details'!$A$1:K3807,{5,6,8,9,10,11},FALSE)</f>
        <v>25076</v>
      </c>
      <c r="L1465" s="21" t="str">
        <v>54Years</v>
      </c>
      <c r="M1465" s="22">
        <v>7179.52</v>
      </c>
      <c r="N1465" s="20" t="str">
        <v>tier - 3</v>
      </c>
      <c r="O1465" s="20" t="str">
        <v>tier - 3</v>
      </c>
      <c r="P1465" s="20" t="str">
        <v>R1013</v>
      </c>
      <c r="Q1465" s="20" t="str">
        <f>VLOOKUP(A1465,'Customer Names'!$A$1:E3799,5,FALSE)</f>
        <v xml:space="preserve">Edivaldo B  Sr </v>
      </c>
    </row>
    <row r="1466" spans="1:17" x14ac:dyDescent="0.35">
      <c r="A1466" s="20" t="s">
        <v>905</v>
      </c>
      <c r="B1466" s="20" cm="1">
        <f t="array" ref="B1466:I1466">VLOOKUP(A1466,'Medical Examinations'!A1465:J3800,{2,3,4,5,6,7,8,9},FALSE)</f>
        <v>22.41</v>
      </c>
      <c r="C1466" s="20" t="str">
        <v>Normal Weight</v>
      </c>
      <c r="D1466" s="20">
        <v>11.37</v>
      </c>
      <c r="E1466" s="20" t="str">
        <v>Diabetes</v>
      </c>
      <c r="F1466" s="20" t="str">
        <v>Yes</v>
      </c>
      <c r="G1466" s="20" t="str">
        <v>No</v>
      </c>
      <c r="H1466" s="20" t="str">
        <v>No</v>
      </c>
      <c r="I1466" s="20">
        <v>1</v>
      </c>
      <c r="J1466" s="20" t="s">
        <v>2379</v>
      </c>
      <c r="K1466" s="21" cm="1">
        <f t="array" ref="K1466:P1466">VLOOKUP(A1466,'Hospitalisation Details'!$A$1:K3808,{5,6,8,9,10,11},FALSE)</f>
        <v>27594</v>
      </c>
      <c r="L1466" s="21" t="str">
        <v>47Years</v>
      </c>
      <c r="M1466" s="22">
        <v>7175.51</v>
      </c>
      <c r="N1466" s="20" t="str">
        <v>tier - 2</v>
      </c>
      <c r="O1466" s="20" t="str">
        <v>tier - 3</v>
      </c>
      <c r="P1466" s="20" t="str">
        <v>R1013</v>
      </c>
      <c r="Q1466" s="20" t="str">
        <f>VLOOKUP(A1466,'Customer Names'!$A$1:E3800,5,FALSE)</f>
        <v>Eve</v>
      </c>
    </row>
    <row r="1467" spans="1:17" x14ac:dyDescent="0.35">
      <c r="A1467" s="20" t="s">
        <v>904</v>
      </c>
      <c r="B1467" s="20" cm="1">
        <f t="array" ref="B1467:I1467">VLOOKUP(A1467,'Medical Examinations'!A1466:J3801,{2,3,4,5,6,7,8,9},FALSE)</f>
        <v>22.704999999999998</v>
      </c>
      <c r="C1467" s="20" t="str">
        <v>Normal Weight</v>
      </c>
      <c r="D1467" s="20">
        <v>6.14</v>
      </c>
      <c r="E1467" s="20" t="str">
        <v>Prediabetes</v>
      </c>
      <c r="F1467" s="20" t="str">
        <v>No</v>
      </c>
      <c r="G1467" s="20" t="str">
        <v>No</v>
      </c>
      <c r="H1467" s="20" t="str">
        <v>No</v>
      </c>
      <c r="I1467" s="20">
        <v>0</v>
      </c>
      <c r="J1467" s="20" t="s">
        <v>2379</v>
      </c>
      <c r="K1467" s="21" cm="1">
        <f t="array" ref="K1467:P1467">VLOOKUP(A1467,'Hospitalisation Details'!$A$1:K3809,{5,6,8,9,10,11},FALSE)</f>
        <v>30179</v>
      </c>
      <c r="L1467" s="21" t="str">
        <v>40Years</v>
      </c>
      <c r="M1467" s="22">
        <v>7173.36</v>
      </c>
      <c r="N1467" s="20" t="str">
        <v>tier - 3</v>
      </c>
      <c r="O1467" s="20" t="str">
        <v>tier - 2</v>
      </c>
      <c r="P1467" s="20" t="str">
        <v>R1016</v>
      </c>
      <c r="Q1467" s="20" t="str">
        <f>VLOOKUP(A1467,'Customer Names'!$A$1:E3801,5,FALSE)</f>
        <v>Devin</v>
      </c>
    </row>
    <row r="1468" spans="1:17" x14ac:dyDescent="0.35">
      <c r="A1468" s="20" t="s">
        <v>903</v>
      </c>
      <c r="B1468" s="20" cm="1">
        <f t="array" ref="B1468:I1468">VLOOKUP(A1468,'Medical Examinations'!A1467:J3802,{2,3,4,5,6,7,8,9},FALSE)</f>
        <v>37.18</v>
      </c>
      <c r="C1468" s="20" t="str">
        <v>Obesity</v>
      </c>
      <c r="D1468" s="20">
        <v>4.8899999999999997</v>
      </c>
      <c r="E1468" s="20" t="str">
        <v>Normal</v>
      </c>
      <c r="F1468" s="20" t="str">
        <v>No</v>
      </c>
      <c r="G1468" s="20" t="str">
        <v>No</v>
      </c>
      <c r="H1468" s="20" t="str">
        <v>No</v>
      </c>
      <c r="I1468" s="20">
        <v>0</v>
      </c>
      <c r="J1468" s="20" t="s">
        <v>2379</v>
      </c>
      <c r="K1468" s="21" cm="1">
        <f t="array" ref="K1468:P1468">VLOOKUP(A1468,'Hospitalisation Details'!$A$1:K3810,{5,6,8,9,10,11},FALSE)</f>
        <v>29494</v>
      </c>
      <c r="L1468" s="21" t="str">
        <v>42Years</v>
      </c>
      <c r="M1468" s="22">
        <v>7162.01</v>
      </c>
      <c r="N1468" s="20" t="str">
        <v>tier - 2</v>
      </c>
      <c r="O1468" s="20" t="str">
        <v>tier - 3</v>
      </c>
      <c r="P1468" s="20" t="str">
        <v>R1013</v>
      </c>
      <c r="Q1468" s="20" t="str">
        <f>VLOOKUP(A1468,'Customer Names'!$A$1:E3802,5,FALSE)</f>
        <v>Shaun R</v>
      </c>
    </row>
    <row r="1469" spans="1:17" x14ac:dyDescent="0.35">
      <c r="A1469" s="20" t="s">
        <v>902</v>
      </c>
      <c r="B1469" s="20" cm="1">
        <f t="array" ref="B1469:I1469">VLOOKUP(A1469,'Medical Examinations'!A1468:J3803,{2,3,4,5,6,7,8,9},FALSE)</f>
        <v>35.97</v>
      </c>
      <c r="C1469" s="20" t="str">
        <v>Obesity</v>
      </c>
      <c r="D1469" s="20">
        <v>4.5999999999999996</v>
      </c>
      <c r="E1469" s="20" t="str">
        <v>Normal</v>
      </c>
      <c r="F1469" s="20" t="str">
        <v>No</v>
      </c>
      <c r="G1469" s="20" t="str">
        <v>No</v>
      </c>
      <c r="H1469" s="20" t="str">
        <v>No</v>
      </c>
      <c r="I1469" s="20">
        <v>0</v>
      </c>
      <c r="J1469" s="20" t="s">
        <v>2379</v>
      </c>
      <c r="K1469" s="21" cm="1">
        <f t="array" ref="K1469:P1469">VLOOKUP(A1469,'Hospitalisation Details'!$A$1:K3811,{5,6,8,9,10,11},FALSE)</f>
        <v>29501</v>
      </c>
      <c r="L1469" s="21" t="str">
        <v>42Years</v>
      </c>
      <c r="M1469" s="22">
        <v>7160.33</v>
      </c>
      <c r="N1469" s="20" t="str">
        <v>tier - 2</v>
      </c>
      <c r="O1469" s="20" t="str">
        <v>tier - 1</v>
      </c>
      <c r="P1469" s="20" t="str">
        <v>R1013</v>
      </c>
      <c r="Q1469" s="20" t="str">
        <f>VLOOKUP(A1469,'Customer Names'!$A$1:E3803,5,FALSE)</f>
        <v>Adrian</v>
      </c>
    </row>
    <row r="1470" spans="1:17" x14ac:dyDescent="0.35">
      <c r="A1470" s="20" t="s">
        <v>901</v>
      </c>
      <c r="B1470" s="20" cm="1">
        <f t="array" ref="B1470:I1470">VLOOKUP(A1470,'Medical Examinations'!A1469:J3804,{2,3,4,5,6,7,8,9},FALSE)</f>
        <v>35.799999999999997</v>
      </c>
      <c r="C1470" s="20" t="str">
        <v>Obesity</v>
      </c>
      <c r="D1470" s="20">
        <v>4.42</v>
      </c>
      <c r="E1470" s="20" t="str">
        <v>Normal</v>
      </c>
      <c r="F1470" s="20" t="str">
        <v>No</v>
      </c>
      <c r="G1470" s="20" t="str">
        <v>No</v>
      </c>
      <c r="H1470" s="20" t="str">
        <v>No</v>
      </c>
      <c r="I1470" s="20">
        <v>0</v>
      </c>
      <c r="J1470" s="20" t="s">
        <v>2379</v>
      </c>
      <c r="K1470" s="21" cm="1">
        <f t="array" ref="K1470:P1470">VLOOKUP(A1470,'Hospitalisation Details'!$A$1:K3812,{5,6,8,9,10,11},FALSE)</f>
        <v>29394</v>
      </c>
      <c r="L1470" s="21" t="str">
        <v>42Years</v>
      </c>
      <c r="M1470" s="22">
        <v>7160.09</v>
      </c>
      <c r="N1470" s="20" t="str">
        <v>tier - 2</v>
      </c>
      <c r="O1470" s="20" t="str">
        <v>tier - 2</v>
      </c>
      <c r="P1470" s="20" t="str">
        <v>R1011</v>
      </c>
      <c r="Q1470" s="20" t="str">
        <f>VLOOKUP(A1470,'Customer Names'!$A$1:E3804,5,FALSE)</f>
        <v>Andrew</v>
      </c>
    </row>
    <row r="1471" spans="1:17" x14ac:dyDescent="0.35">
      <c r="A1471" s="20" t="s">
        <v>900</v>
      </c>
      <c r="B1471" s="20" cm="1">
        <f t="array" ref="B1471:I1471">VLOOKUP(A1471,'Medical Examinations'!A1470:J3805,{2,3,4,5,6,7,8,9},FALSE)</f>
        <v>28.31</v>
      </c>
      <c r="C1471" s="20" t="str">
        <v>Overweight</v>
      </c>
      <c r="D1471" s="20">
        <v>7.48</v>
      </c>
      <c r="E1471" s="20" t="str">
        <v>Diabetes</v>
      </c>
      <c r="F1471" s="20" t="str">
        <v>Yes</v>
      </c>
      <c r="G1471" s="20" t="str">
        <v>No</v>
      </c>
      <c r="H1471" s="20" t="str">
        <v>No</v>
      </c>
      <c r="I1471" s="20">
        <v>0</v>
      </c>
      <c r="J1471" s="20" t="s">
        <v>2379</v>
      </c>
      <c r="K1471" s="21" cm="1">
        <f t="array" ref="K1471:P1471">VLOOKUP(A1471,'Hospitalisation Details'!$A$1:K3813,{5,6,8,9,10,11},FALSE)</f>
        <v>29784</v>
      </c>
      <c r="L1471" s="21" t="str">
        <v>41Years</v>
      </c>
      <c r="M1471" s="22">
        <v>7153.55</v>
      </c>
      <c r="N1471" s="20" t="str">
        <v>tier - 2</v>
      </c>
      <c r="O1471" s="20" t="str">
        <v>tier - 1</v>
      </c>
      <c r="P1471" s="20" t="str">
        <v>R1012</v>
      </c>
      <c r="Q1471" s="20" t="str">
        <f>VLOOKUP(A1471,'Customer Names'!$A$1:E3805,5,FALSE)</f>
        <v>Mallory</v>
      </c>
    </row>
    <row r="1472" spans="1:17" x14ac:dyDescent="0.35">
      <c r="A1472" s="20" t="s">
        <v>899</v>
      </c>
      <c r="B1472" s="20" cm="1">
        <f t="array" ref="B1472:I1472">VLOOKUP(A1472,'Medical Examinations'!A1471:J3806,{2,3,4,5,6,7,8,9},FALSE)</f>
        <v>38.06</v>
      </c>
      <c r="C1472" s="20" t="str">
        <v>Obesity</v>
      </c>
      <c r="D1472" s="20">
        <v>10.74</v>
      </c>
      <c r="E1472" s="20" t="str">
        <v>Diabetes</v>
      </c>
      <c r="F1472" s="20" t="str">
        <v>No</v>
      </c>
      <c r="G1472" s="20" t="str">
        <v>No</v>
      </c>
      <c r="H1472" s="20" t="str">
        <v>No</v>
      </c>
      <c r="I1472" s="20">
        <v>0</v>
      </c>
      <c r="J1472" s="20" t="s">
        <v>2379</v>
      </c>
      <c r="K1472" s="21" cm="1">
        <f t="array" ref="K1472:P1472">VLOOKUP(A1472,'Hospitalisation Details'!$A$1:K3814,{5,6,8,9,10,11},FALSE)</f>
        <v>28739</v>
      </c>
      <c r="L1472" s="21" t="str">
        <v>44Years</v>
      </c>
      <c r="M1472" s="22">
        <v>7152.67</v>
      </c>
      <c r="N1472" s="20" t="str">
        <v>tier - 3</v>
      </c>
      <c r="O1472" s="20" t="str">
        <v>tier - 2</v>
      </c>
      <c r="P1472" s="20" t="str">
        <v>R1013</v>
      </c>
      <c r="Q1472" s="20" t="str">
        <f>VLOOKUP(A1472,'Customer Names'!$A$1:E3806,5,FALSE)</f>
        <v>Shawn E</v>
      </c>
    </row>
    <row r="1473" spans="1:17" x14ac:dyDescent="0.35">
      <c r="A1473" s="20" t="s">
        <v>898</v>
      </c>
      <c r="B1473" s="20" cm="1">
        <f t="array" ref="B1473:I1473">VLOOKUP(A1473,'Medical Examinations'!A1472:J3807,{2,3,4,5,6,7,8,9},FALSE)</f>
        <v>28</v>
      </c>
      <c r="C1473" s="20" t="str">
        <v>Overweight</v>
      </c>
      <c r="D1473" s="20">
        <v>5.19</v>
      </c>
      <c r="E1473" s="20" t="str">
        <v>Normal</v>
      </c>
      <c r="F1473" s="20" t="str">
        <v>No</v>
      </c>
      <c r="G1473" s="20" t="str">
        <v>No</v>
      </c>
      <c r="H1473" s="20" t="str">
        <v>No</v>
      </c>
      <c r="I1473" s="20">
        <v>1</v>
      </c>
      <c r="J1473" s="20" t="s">
        <v>2379</v>
      </c>
      <c r="K1473" s="21" cm="1">
        <f t="array" ref="K1473:P1473">VLOOKUP(A1473,'Hospitalisation Details'!$A$1:K3815,{5,6,8,9,10,11},FALSE)</f>
        <v>30862</v>
      </c>
      <c r="L1473" s="21" t="str">
        <v>38Years</v>
      </c>
      <c r="M1473" s="22">
        <v>7151.09</v>
      </c>
      <c r="N1473" s="20" t="str">
        <v>tier - 2</v>
      </c>
      <c r="O1473" s="20" t="str">
        <v>tier - 2</v>
      </c>
      <c r="P1473" s="20" t="str">
        <v>R1011</v>
      </c>
      <c r="Q1473" s="20" t="str">
        <f>VLOOKUP(A1473,'Customer Names'!$A$1:E3807,5,FALSE)</f>
        <v>Sarah E</v>
      </c>
    </row>
    <row r="1474" spans="1:17" x14ac:dyDescent="0.35">
      <c r="A1474" s="20" t="s">
        <v>897</v>
      </c>
      <c r="B1474" s="20" cm="1">
        <f t="array" ref="B1474:I1474">VLOOKUP(A1474,'Medical Examinations'!A1473:J3808,{2,3,4,5,6,7,8,9},FALSE)</f>
        <v>34.32</v>
      </c>
      <c r="C1474" s="20" t="str">
        <v>Obesity</v>
      </c>
      <c r="D1474" s="20">
        <v>9.17</v>
      </c>
      <c r="E1474" s="20" t="str">
        <v>Diabetes</v>
      </c>
      <c r="F1474" s="20" t="str">
        <v>No</v>
      </c>
      <c r="G1474" s="20" t="str">
        <v>No</v>
      </c>
      <c r="H1474" s="20" t="str">
        <v>No</v>
      </c>
      <c r="I1474" s="20">
        <v>0</v>
      </c>
      <c r="J1474" s="20" t="s">
        <v>2379</v>
      </c>
      <c r="K1474" s="21" cm="1">
        <f t="array" ref="K1474:P1474">VLOOKUP(A1474,'Hospitalisation Details'!$A$1:K3816,{5,6,8,9,10,11},FALSE)</f>
        <v>28701</v>
      </c>
      <c r="L1474" s="21" t="str">
        <v>44Years</v>
      </c>
      <c r="M1474" s="22">
        <v>7147.47</v>
      </c>
      <c r="N1474" s="20" t="str">
        <v>tier - 2</v>
      </c>
      <c r="O1474" s="20" t="str">
        <v>tier - 3</v>
      </c>
      <c r="P1474" s="20" t="str">
        <v>R1013</v>
      </c>
      <c r="Q1474" s="20" t="str">
        <f>VLOOKUP(A1474,'Customer Names'!$A$1:E3808,5,FALSE)</f>
        <v>Josh</v>
      </c>
    </row>
    <row r="1475" spans="1:17" x14ac:dyDescent="0.35">
      <c r="A1475" s="20" t="s">
        <v>896</v>
      </c>
      <c r="B1475" s="20" cm="1">
        <f t="array" ref="B1475:I1475">VLOOKUP(A1475,'Medical Examinations'!A1474:J3809,{2,3,4,5,6,7,8,9},FALSE)</f>
        <v>22.3</v>
      </c>
      <c r="C1475" s="20" t="str">
        <v>Normal Weight</v>
      </c>
      <c r="D1475" s="20">
        <v>4.95</v>
      </c>
      <c r="E1475" s="20" t="str">
        <v>Normal</v>
      </c>
      <c r="F1475" s="20" t="str">
        <v>Yes</v>
      </c>
      <c r="G1475" s="20" t="str">
        <v>No</v>
      </c>
      <c r="H1475" s="20" t="str">
        <v>No</v>
      </c>
      <c r="I1475" s="20">
        <v>0</v>
      </c>
      <c r="J1475" s="20" t="s">
        <v>2379</v>
      </c>
      <c r="K1475" s="21" cm="1">
        <f t="array" ref="K1475:P1475">VLOOKUP(A1475,'Hospitalisation Details'!$A$1:K3817,{5,6,8,9,10,11},FALSE)</f>
        <v>27935</v>
      </c>
      <c r="L1475" s="21" t="str">
        <v>46Years</v>
      </c>
      <c r="M1475" s="22">
        <v>7147.11</v>
      </c>
      <c r="N1475" s="20" t="str">
        <v>tier - 3</v>
      </c>
      <c r="O1475" s="20" t="str">
        <v>tier - 2</v>
      </c>
      <c r="P1475" s="20" t="str">
        <v>R1011</v>
      </c>
      <c r="Q1475" s="20" t="str">
        <f>VLOOKUP(A1475,'Customer Names'!$A$1:E3809,5,FALSE)</f>
        <v>Johann A</v>
      </c>
    </row>
    <row r="1476" spans="1:17" x14ac:dyDescent="0.35">
      <c r="A1476" s="20" t="s">
        <v>895</v>
      </c>
      <c r="B1476" s="20" cm="1">
        <f t="array" ref="B1476:I1476">VLOOKUP(A1476,'Medical Examinations'!A1475:J3810,{2,3,4,5,6,7,8,9},FALSE)</f>
        <v>27.835000000000001</v>
      </c>
      <c r="C1476" s="20" t="str">
        <v>Overweight</v>
      </c>
      <c r="D1476" s="20">
        <v>6.03</v>
      </c>
      <c r="E1476" s="20" t="str">
        <v>Prediabetes</v>
      </c>
      <c r="F1476" s="20" t="str">
        <v>No</v>
      </c>
      <c r="G1476" s="20" t="str">
        <v>No</v>
      </c>
      <c r="H1476" s="20" t="str">
        <v>No</v>
      </c>
      <c r="I1476" s="20">
        <v>1</v>
      </c>
      <c r="J1476" s="20" t="s">
        <v>2379</v>
      </c>
      <c r="K1476" s="21" cm="1">
        <f t="array" ref="K1476:P1476">VLOOKUP(A1476,'Hospitalisation Details'!$A$1:K3818,{5,6,8,9,10,11},FALSE)</f>
        <v>31007</v>
      </c>
      <c r="L1476" s="21" t="str">
        <v>38Years</v>
      </c>
      <c r="M1476" s="22">
        <v>7144.86</v>
      </c>
      <c r="N1476" s="20" t="str">
        <v>tier - 2</v>
      </c>
      <c r="O1476" s="20" t="str">
        <v>tier - 2</v>
      </c>
      <c r="P1476" s="20" t="str">
        <v>R1024</v>
      </c>
      <c r="Q1476" s="20" t="str">
        <f>VLOOKUP(A1476,'Customer Names'!$A$1:E3810,5,FALSE)</f>
        <v xml:space="preserve">Robin M </v>
      </c>
    </row>
    <row r="1477" spans="1:17" x14ac:dyDescent="0.35">
      <c r="A1477" s="20" t="s">
        <v>894</v>
      </c>
      <c r="B1477" s="20" cm="1">
        <f t="array" ref="B1477:I1477">VLOOKUP(A1477,'Medical Examinations'!A1476:J3811,{2,3,4,5,6,7,8,9},FALSE)</f>
        <v>39.229999999999997</v>
      </c>
      <c r="C1477" s="20" t="str">
        <v>Obesity</v>
      </c>
      <c r="D1477" s="20">
        <v>5.36</v>
      </c>
      <c r="E1477" s="20" t="str">
        <v>Normal</v>
      </c>
      <c r="F1477" s="20" t="str">
        <v>No</v>
      </c>
      <c r="G1477" s="20" t="str">
        <v>No</v>
      </c>
      <c r="H1477" s="20" t="str">
        <v>No</v>
      </c>
      <c r="I1477" s="20">
        <v>0</v>
      </c>
      <c r="J1477" s="20" t="s">
        <v>2379</v>
      </c>
      <c r="K1477" s="21" cm="1">
        <f t="array" ref="K1477:P1477">VLOOKUP(A1477,'Hospitalisation Details'!$A$1:K3819,{5,6,8,9,10,11},FALSE)</f>
        <v>36380</v>
      </c>
      <c r="L1477" s="21" t="str">
        <v>23Years</v>
      </c>
      <c r="M1477" s="22">
        <v>7144.4</v>
      </c>
      <c r="N1477" s="20" t="str">
        <v>tier - 2</v>
      </c>
      <c r="O1477" s="20" t="str">
        <v>tier - 1</v>
      </c>
      <c r="P1477" s="20" t="str">
        <v>R1022</v>
      </c>
      <c r="Q1477" s="20" t="str">
        <f>VLOOKUP(A1477,'Customer Names'!$A$1:E3811,5,FALSE)</f>
        <v>Kyle K</v>
      </c>
    </row>
    <row r="1478" spans="1:17" x14ac:dyDescent="0.35">
      <c r="A1478" s="20" t="s">
        <v>893</v>
      </c>
      <c r="B1478" s="20" cm="1">
        <f t="array" ref="B1478:I1478">VLOOKUP(A1478,'Medical Examinations'!A1477:J3812,{2,3,4,5,6,7,8,9},FALSE)</f>
        <v>19.95</v>
      </c>
      <c r="C1478" s="20" t="str">
        <v>Normal Weight</v>
      </c>
      <c r="D1478" s="20">
        <v>6.11</v>
      </c>
      <c r="E1478" s="20" t="str">
        <v>Prediabetes</v>
      </c>
      <c r="F1478" s="20" t="str">
        <v>No</v>
      </c>
      <c r="G1478" s="20" t="str">
        <v>No</v>
      </c>
      <c r="H1478" s="20" t="str">
        <v>No</v>
      </c>
      <c r="I1478" s="20">
        <v>1</v>
      </c>
      <c r="J1478" s="20" t="s">
        <v>2379</v>
      </c>
      <c r="K1478" s="21" cm="1">
        <f t="array" ref="K1478:P1478">VLOOKUP(A1478,'Hospitalisation Details'!$A$1:K3820,{5,6,8,9,10,11},FALSE)</f>
        <v>30870</v>
      </c>
      <c r="L1478" s="21" t="str">
        <v>38Years</v>
      </c>
      <c r="M1478" s="22">
        <v>7133.9</v>
      </c>
      <c r="N1478" s="20" t="str">
        <v>tier - 2</v>
      </c>
      <c r="O1478" s="20" t="str">
        <v>tier - 1</v>
      </c>
      <c r="P1478" s="20" t="str">
        <v>R1024</v>
      </c>
      <c r="Q1478" s="20" t="str">
        <f>VLOOKUP(A1478,'Customer Names'!$A$1:E3812,5,FALSE)</f>
        <v>Alison</v>
      </c>
    </row>
    <row r="1479" spans="1:17" x14ac:dyDescent="0.35">
      <c r="A1479" s="20" t="s">
        <v>892</v>
      </c>
      <c r="B1479" s="20" cm="1">
        <f t="array" ref="B1479:I1479">VLOOKUP(A1479,'Medical Examinations'!A1478:J3813,{2,3,4,5,6,7,8,9},FALSE)</f>
        <v>34.64</v>
      </c>
      <c r="C1479" s="20" t="str">
        <v>Obesity</v>
      </c>
      <c r="D1479" s="20">
        <v>4.88</v>
      </c>
      <c r="E1479" s="20" t="str">
        <v>Normal</v>
      </c>
      <c r="F1479" s="20" t="str">
        <v>No</v>
      </c>
      <c r="G1479" s="20" t="str">
        <v>No</v>
      </c>
      <c r="H1479" s="20" t="str">
        <v>Yes</v>
      </c>
      <c r="I1479" s="20">
        <v>1</v>
      </c>
      <c r="J1479" s="20" t="s">
        <v>2379</v>
      </c>
      <c r="K1479" s="21" cm="1">
        <f t="array" ref="K1479:P1479">VLOOKUP(A1479,'Hospitalisation Details'!$A$1:K3821,{5,6,8,9,10,11},FALSE)</f>
        <v>34182</v>
      </c>
      <c r="L1479" s="21" t="str">
        <v>29Years</v>
      </c>
      <c r="M1479" s="22">
        <v>7128.64</v>
      </c>
      <c r="N1479" s="20" t="str">
        <v>tier - 2</v>
      </c>
      <c r="O1479" s="20" t="str">
        <v>tier - 2</v>
      </c>
      <c r="P1479" s="20" t="str">
        <v>R1021</v>
      </c>
      <c r="Q1479" s="20" t="str">
        <f>VLOOKUP(A1479,'Customer Names'!$A$1:E3813,5,FALSE)</f>
        <v xml:space="preserve">Michael A </v>
      </c>
    </row>
    <row r="1480" spans="1:17" x14ac:dyDescent="0.35">
      <c r="A1480" s="20" t="s">
        <v>891</v>
      </c>
      <c r="B1480" s="20" cm="1">
        <f t="array" ref="B1480:I1480">VLOOKUP(A1480,'Medical Examinations'!A1479:J3814,{2,3,4,5,6,7,8,9},FALSE)</f>
        <v>18.75</v>
      </c>
      <c r="C1480" s="20" t="str">
        <v>Normal Weight</v>
      </c>
      <c r="D1480" s="20">
        <v>6.72</v>
      </c>
      <c r="E1480" s="20" t="str">
        <v>Diabetes</v>
      </c>
      <c r="F1480" s="20" t="str">
        <v>No</v>
      </c>
      <c r="G1480" s="20" t="str">
        <v>No</v>
      </c>
      <c r="H1480" s="20" t="str">
        <v>No</v>
      </c>
      <c r="I1480" s="20">
        <v>0</v>
      </c>
      <c r="J1480" s="20" t="s">
        <v>2379</v>
      </c>
      <c r="K1480" s="21" cm="1">
        <f t="array" ref="K1480:P1480">VLOOKUP(A1480,'Hospitalisation Details'!$A$1:K3822,{5,6,8,9,10,11},FALSE)</f>
        <v>25018</v>
      </c>
      <c r="L1480" s="21" t="str">
        <v>54Years</v>
      </c>
      <c r="M1480" s="22">
        <v>7125.25</v>
      </c>
      <c r="N1480" s="20" t="str">
        <v>tier - 3</v>
      </c>
      <c r="O1480" s="20" t="str">
        <v>tier - 2</v>
      </c>
      <c r="P1480" s="20" t="str">
        <v>R1013</v>
      </c>
      <c r="Q1480" s="20" t="str">
        <f>VLOOKUP(A1480,'Customer Names'!$A$1:E3814,5,FALSE)</f>
        <v>Byron A</v>
      </c>
    </row>
    <row r="1481" spans="1:17" x14ac:dyDescent="0.35">
      <c r="A1481" s="20" t="s">
        <v>890</v>
      </c>
      <c r="B1481" s="20" cm="1">
        <f t="array" ref="B1481:I1481">VLOOKUP(A1481,'Medical Examinations'!A1480:J3815,{2,3,4,5,6,7,8,9},FALSE)</f>
        <v>26.48</v>
      </c>
      <c r="C1481" s="20" t="str">
        <v>Overweight</v>
      </c>
      <c r="D1481" s="20">
        <v>4.2</v>
      </c>
      <c r="E1481" s="20" t="str">
        <v>Normal</v>
      </c>
      <c r="F1481" s="20" t="str">
        <v>No</v>
      </c>
      <c r="G1481" s="20" t="str">
        <v>No</v>
      </c>
      <c r="H1481" s="20" t="str">
        <v>No</v>
      </c>
      <c r="I1481" s="20">
        <v>1</v>
      </c>
      <c r="J1481" s="20" t="s">
        <v>2379</v>
      </c>
      <c r="K1481" s="21" cm="1">
        <f t="array" ref="K1481:P1481">VLOOKUP(A1481,'Hospitalisation Details'!$A$1:K3823,{5,6,8,9,10,11},FALSE)</f>
        <v>32000</v>
      </c>
      <c r="L1481" s="21" t="str">
        <v>35Years</v>
      </c>
      <c r="M1481" s="22">
        <v>7106.81</v>
      </c>
      <c r="N1481" s="20" t="str">
        <v>tier - 2</v>
      </c>
      <c r="O1481" s="20" t="str">
        <v>tier - 1</v>
      </c>
      <c r="P1481" s="20" t="str">
        <v>R1012</v>
      </c>
      <c r="Q1481" s="20" t="str">
        <f>VLOOKUP(A1481,'Customer Names'!$A$1:E3815,5,FALSE)</f>
        <v>Carine A</v>
      </c>
    </row>
    <row r="1482" spans="1:17" x14ac:dyDescent="0.35">
      <c r="A1482" s="20" t="s">
        <v>889</v>
      </c>
      <c r="B1482" s="20" cm="1">
        <f t="array" ref="B1482:I1482">VLOOKUP(A1482,'Medical Examinations'!A1481:J3816,{2,3,4,5,6,7,8,9},FALSE)</f>
        <v>34.83</v>
      </c>
      <c r="C1482" s="20" t="str">
        <v>Obesity</v>
      </c>
      <c r="D1482" s="20">
        <v>5.79</v>
      </c>
      <c r="E1482" s="20" t="str">
        <v>Prediabetes</v>
      </c>
      <c r="F1482" s="20" t="str">
        <v>No</v>
      </c>
      <c r="G1482" s="20" t="str">
        <v>No</v>
      </c>
      <c r="H1482" s="20" t="str">
        <v>No</v>
      </c>
      <c r="I1482" s="20">
        <v>1</v>
      </c>
      <c r="J1482" s="20" t="s">
        <v>2379</v>
      </c>
      <c r="K1482" s="21" cm="1">
        <f t="array" ref="K1482:P1482">VLOOKUP(A1482,'Hospitalisation Details'!$A$1:K3824,{5,6,8,9,10,11},FALSE)</f>
        <v>33773</v>
      </c>
      <c r="L1482" s="21" t="str">
        <v>30Years</v>
      </c>
      <c r="M1482" s="22">
        <v>7096.98</v>
      </c>
      <c r="N1482" s="20" t="str">
        <v>tier - 2</v>
      </c>
      <c r="O1482" s="20" t="str">
        <v>tier - 2</v>
      </c>
      <c r="P1482" s="20" t="str">
        <v>R1012</v>
      </c>
      <c r="Q1482" s="20" t="str">
        <f>VLOOKUP(A1482,'Customer Names'!$A$1:E3816,5,FALSE)</f>
        <v>Nathaniel</v>
      </c>
    </row>
    <row r="1483" spans="1:17" x14ac:dyDescent="0.35">
      <c r="A1483" s="20" t="s">
        <v>888</v>
      </c>
      <c r="B1483" s="20" cm="1">
        <f t="array" ref="B1483:I1483">VLOOKUP(A1483,'Medical Examinations'!A1482:J3817,{2,3,4,5,6,7,8,9},FALSE)</f>
        <v>25.46</v>
      </c>
      <c r="C1483" s="20" t="str">
        <v>Overweight</v>
      </c>
      <c r="D1483" s="20">
        <v>4.29</v>
      </c>
      <c r="E1483" s="20" t="str">
        <v>Normal</v>
      </c>
      <c r="F1483" s="20" t="str">
        <v>No</v>
      </c>
      <c r="G1483" s="20" t="str">
        <v>No</v>
      </c>
      <c r="H1483" s="20" t="str">
        <v>No</v>
      </c>
      <c r="I1483" s="20">
        <v>0</v>
      </c>
      <c r="J1483" s="20" t="s">
        <v>2379</v>
      </c>
      <c r="K1483" s="21" cm="1">
        <f t="array" ref="K1483:P1483">VLOOKUP(A1483,'Hospitalisation Details'!$A$1:K3825,{5,6,8,9,10,11},FALSE)</f>
        <v>30230</v>
      </c>
      <c r="L1483" s="21" t="str">
        <v>40Years</v>
      </c>
      <c r="M1483" s="22">
        <v>7077.19</v>
      </c>
      <c r="N1483" s="20" t="str">
        <v>tier - 2</v>
      </c>
      <c r="O1483" s="20" t="str">
        <v>tier - 3</v>
      </c>
      <c r="P1483" s="20" t="str">
        <v>R1024</v>
      </c>
      <c r="Q1483" s="20" t="str">
        <f>VLOOKUP(A1483,'Customer Names'!$A$1:E3817,5,FALSE)</f>
        <v xml:space="preserve">Lindsay A </v>
      </c>
    </row>
    <row r="1484" spans="1:17" x14ac:dyDescent="0.35">
      <c r="A1484" s="20" t="s">
        <v>887</v>
      </c>
      <c r="B1484" s="20" cm="1">
        <f t="array" ref="B1484:I1484">VLOOKUP(A1484,'Medical Examinations'!A1483:J3818,{2,3,4,5,6,7,8,9},FALSE)</f>
        <v>23.31</v>
      </c>
      <c r="C1484" s="20" t="str">
        <v>Normal Weight</v>
      </c>
      <c r="D1484" s="20">
        <v>8.27</v>
      </c>
      <c r="E1484" s="20" t="str">
        <v>Diabetes</v>
      </c>
      <c r="F1484" s="20" t="str">
        <v>No</v>
      </c>
      <c r="G1484" s="20" t="str">
        <v>No</v>
      </c>
      <c r="H1484" s="20" t="str">
        <v>No</v>
      </c>
      <c r="I1484" s="20">
        <v>0</v>
      </c>
      <c r="J1484" s="20" t="s">
        <v>2379</v>
      </c>
      <c r="K1484" s="21" cm="1">
        <f t="array" ref="K1484:P1484">VLOOKUP(A1484,'Hospitalisation Details'!$A$1:K3826,{5,6,8,9,10,11},FALSE)</f>
        <v>28665</v>
      </c>
      <c r="L1484" s="21" t="str">
        <v>44Years</v>
      </c>
      <c r="M1484" s="22">
        <v>7054.41</v>
      </c>
      <c r="N1484" s="20" t="str">
        <v>tier - 2</v>
      </c>
      <c r="O1484" s="20" t="str">
        <v>tier - 2</v>
      </c>
      <c r="P1484" s="20" t="str">
        <v>R1013</v>
      </c>
      <c r="Q1484" s="20" t="str">
        <f>VLOOKUP(A1484,'Customer Names'!$A$1:E3818,5,FALSE)</f>
        <v>Justin R</v>
      </c>
    </row>
    <row r="1485" spans="1:17" x14ac:dyDescent="0.35">
      <c r="A1485" s="20" t="s">
        <v>886</v>
      </c>
      <c r="B1485" s="20" cm="1">
        <f t="array" ref="B1485:I1485">VLOOKUP(A1485,'Medical Examinations'!A1484:J3819,{2,3,4,5,6,7,8,9},FALSE)</f>
        <v>29</v>
      </c>
      <c r="C1485" s="20" t="str">
        <v>Overweight</v>
      </c>
      <c r="D1485" s="20">
        <v>4.5599999999999996</v>
      </c>
      <c r="E1485" s="20" t="str">
        <v>Normal</v>
      </c>
      <c r="F1485" s="20" t="str">
        <v>No</v>
      </c>
      <c r="G1485" s="20" t="str">
        <v>No</v>
      </c>
      <c r="H1485" s="20" t="str">
        <v>No</v>
      </c>
      <c r="I1485" s="20">
        <v>0</v>
      </c>
      <c r="J1485" s="20" t="s">
        <v>2379</v>
      </c>
      <c r="K1485" s="21" cm="1">
        <f t="array" ref="K1485:P1485">VLOOKUP(A1485,'Hospitalisation Details'!$A$1:K3827,{5,6,8,9,10,11},FALSE)</f>
        <v>29400</v>
      </c>
      <c r="L1485" s="21" t="str">
        <v>42Years</v>
      </c>
      <c r="M1485" s="22">
        <v>7050.64</v>
      </c>
      <c r="N1485" s="20" t="str">
        <v>tier - 2</v>
      </c>
      <c r="O1485" s="20" t="str">
        <v>tier - 3</v>
      </c>
      <c r="P1485" s="20" t="str">
        <v>R1011</v>
      </c>
      <c r="Q1485" s="20" t="str">
        <f>VLOOKUP(A1485,'Customer Names'!$A$1:E3819,5,FALSE)</f>
        <v>Casey</v>
      </c>
    </row>
    <row r="1486" spans="1:17" x14ac:dyDescent="0.35">
      <c r="A1486" s="20" t="s">
        <v>885</v>
      </c>
      <c r="B1486" s="20" cm="1">
        <f t="array" ref="B1486:I1486">VLOOKUP(A1486,'Medical Examinations'!A1485:J3820,{2,3,4,5,6,7,8,9},FALSE)</f>
        <v>32.869999999999997</v>
      </c>
      <c r="C1486" s="20" t="str">
        <v>Obesity</v>
      </c>
      <c r="D1486" s="20">
        <v>5.33</v>
      </c>
      <c r="E1486" s="20" t="str">
        <v>Normal</v>
      </c>
      <c r="F1486" s="20" t="str">
        <v>No</v>
      </c>
      <c r="G1486" s="20" t="str">
        <v>No</v>
      </c>
      <c r="H1486" s="20" t="str">
        <v>No</v>
      </c>
      <c r="I1486" s="20">
        <v>0</v>
      </c>
      <c r="J1486" s="20" t="s">
        <v>2379</v>
      </c>
      <c r="K1486" s="21" cm="1">
        <f t="array" ref="K1486:P1486">VLOOKUP(A1486,'Hospitalisation Details'!$A$1:K3828,{5,6,8,9,10,11},FALSE)</f>
        <v>29423</v>
      </c>
      <c r="L1486" s="21" t="str">
        <v>42Years</v>
      </c>
      <c r="M1486" s="22">
        <v>7050.02</v>
      </c>
      <c r="N1486" s="20" t="str">
        <v>tier - 2</v>
      </c>
      <c r="O1486" s="20" t="str">
        <v>tier - 1</v>
      </c>
      <c r="P1486" s="20" t="str">
        <v>R1024</v>
      </c>
      <c r="Q1486" s="20" t="str">
        <f>VLOOKUP(A1486,'Customer Names'!$A$1:E3820,5,FALSE)</f>
        <v>Amanda L</v>
      </c>
    </row>
    <row r="1487" spans="1:17" x14ac:dyDescent="0.35">
      <c r="A1487" s="20" t="s">
        <v>884</v>
      </c>
      <c r="B1487" s="20" cm="1">
        <f t="array" ref="B1487:I1487">VLOOKUP(A1487,'Medical Examinations'!A1486:J3821,{2,3,4,5,6,7,8,9},FALSE)</f>
        <v>26.18</v>
      </c>
      <c r="C1487" s="20" t="str">
        <v>Overweight</v>
      </c>
      <c r="D1487" s="20">
        <v>5.63</v>
      </c>
      <c r="E1487" s="20" t="str">
        <v>Normal</v>
      </c>
      <c r="F1487" s="20" t="str">
        <v>No</v>
      </c>
      <c r="G1487" s="20" t="str">
        <v>No</v>
      </c>
      <c r="H1487" s="20" t="str">
        <v>No</v>
      </c>
      <c r="I1487" s="20">
        <v>0</v>
      </c>
      <c r="J1487" s="20" t="s">
        <v>2379</v>
      </c>
      <c r="K1487" s="21" cm="1">
        <f t="array" ref="K1487:P1487">VLOOKUP(A1487,'Hospitalisation Details'!$A$1:K3829,{5,6,8,9,10,11},FALSE)</f>
        <v>29516</v>
      </c>
      <c r="L1487" s="21" t="str">
        <v>42Years</v>
      </c>
      <c r="M1487" s="22">
        <v>7046.72</v>
      </c>
      <c r="N1487" s="20" t="str">
        <v>tier - 2</v>
      </c>
      <c r="O1487" s="20" t="str">
        <v>tier - 3</v>
      </c>
      <c r="P1487" s="20" t="str">
        <v>R1013</v>
      </c>
      <c r="Q1487" s="20" t="str">
        <f>VLOOKUP(A1487,'Customer Names'!$A$1:E3821,5,FALSE)</f>
        <v xml:space="preserve">Ayako N </v>
      </c>
    </row>
    <row r="1488" spans="1:17" x14ac:dyDescent="0.35">
      <c r="A1488" s="20" t="s">
        <v>883</v>
      </c>
      <c r="B1488" s="20" cm="1">
        <f t="array" ref="B1488:I1488">VLOOKUP(A1488,'Medical Examinations'!A1487:J3822,{2,3,4,5,6,7,8,9},FALSE)</f>
        <v>25.3</v>
      </c>
      <c r="C1488" s="20" t="str">
        <v>Overweight</v>
      </c>
      <c r="D1488" s="20">
        <v>5.12</v>
      </c>
      <c r="E1488" s="20" t="str">
        <v>Normal</v>
      </c>
      <c r="F1488" s="20" t="str">
        <v>No</v>
      </c>
      <c r="G1488" s="20" t="str">
        <v>No</v>
      </c>
      <c r="H1488" s="20" t="str">
        <v>No</v>
      </c>
      <c r="I1488" s="20">
        <v>0</v>
      </c>
      <c r="J1488" s="20" t="s">
        <v>2379</v>
      </c>
      <c r="K1488" s="21" cm="1">
        <f t="array" ref="K1488:P1488">VLOOKUP(A1488,'Hospitalisation Details'!$A$1:K3830,{5,6,8,9,10,11},FALSE)</f>
        <v>29428</v>
      </c>
      <c r="L1488" s="21" t="str">
        <v>42Years</v>
      </c>
      <c r="M1488" s="22">
        <v>7045.5</v>
      </c>
      <c r="N1488" s="20" t="str">
        <v>tier - 2</v>
      </c>
      <c r="O1488" s="20" t="str">
        <v>tier - 1</v>
      </c>
      <c r="P1488" s="20" t="str">
        <v>R1011</v>
      </c>
      <c r="Q1488" s="20" t="str">
        <f>VLOOKUP(A1488,'Customer Names'!$A$1:E3822,5,FALSE)</f>
        <v>Emilee</v>
      </c>
    </row>
    <row r="1489" spans="1:17" x14ac:dyDescent="0.35">
      <c r="A1489" s="20" t="s">
        <v>882</v>
      </c>
      <c r="B1489" s="20" cm="1">
        <f t="array" ref="B1489:I1489">VLOOKUP(A1489,'Medical Examinations'!A1488:J3823,{2,3,4,5,6,7,8,9},FALSE)</f>
        <v>36.94</v>
      </c>
      <c r="C1489" s="20" t="str">
        <v>Obesity</v>
      </c>
      <c r="D1489" s="20">
        <v>5.15</v>
      </c>
      <c r="E1489" s="20" t="str">
        <v>Normal</v>
      </c>
      <c r="F1489" s="20" t="str">
        <v>Yes</v>
      </c>
      <c r="G1489" s="20" t="str">
        <v>No</v>
      </c>
      <c r="H1489" s="20" t="str">
        <v>No</v>
      </c>
      <c r="I1489" s="20">
        <v>1</v>
      </c>
      <c r="J1489" s="20" t="s">
        <v>2379</v>
      </c>
      <c r="K1489" s="21" cm="1">
        <f t="array" ref="K1489:P1489">VLOOKUP(A1489,'Hospitalisation Details'!$A$1:K3831,{5,6,8,9,10,11},FALSE)</f>
        <v>35001</v>
      </c>
      <c r="L1489" s="21" t="str">
        <v>27Years</v>
      </c>
      <c r="M1489" s="22">
        <v>7042.11</v>
      </c>
      <c r="N1489" s="20" t="str">
        <v>tier - 2</v>
      </c>
      <c r="O1489" s="20" t="str">
        <v>tier - 3</v>
      </c>
      <c r="P1489" s="20" t="str">
        <v>R1012</v>
      </c>
      <c r="Q1489" s="20" t="str">
        <f>VLOOKUP(A1489,'Customer Names'!$A$1:E3823,5,FALSE)</f>
        <v>Stephen M</v>
      </c>
    </row>
    <row r="1490" spans="1:17" x14ac:dyDescent="0.35">
      <c r="A1490" s="20" t="s">
        <v>881</v>
      </c>
      <c r="B1490" s="20" cm="1">
        <f t="array" ref="B1490:I1490">VLOOKUP(A1490,'Medical Examinations'!A1489:J3824,{2,3,4,5,6,7,8,9},FALSE)</f>
        <v>22.86</v>
      </c>
      <c r="C1490" s="20" t="str">
        <v>Normal Weight</v>
      </c>
      <c r="D1490" s="20">
        <v>7.5</v>
      </c>
      <c r="E1490" s="20" t="str">
        <v>Diabetes</v>
      </c>
      <c r="F1490" s="20" t="str">
        <v>No</v>
      </c>
      <c r="G1490" s="20" t="str">
        <v>No</v>
      </c>
      <c r="H1490" s="20" t="str">
        <v>No</v>
      </c>
      <c r="I1490" s="20">
        <v>0</v>
      </c>
      <c r="J1490" s="20" t="s">
        <v>2379</v>
      </c>
      <c r="K1490" s="21" cm="1">
        <f t="array" ref="K1490:P1490">VLOOKUP(A1490,'Hospitalisation Details'!$A$1:K3832,{5,6,8,9,10,11},FALSE)</f>
        <v>28643</v>
      </c>
      <c r="L1490" s="21" t="str">
        <v>45Years</v>
      </c>
      <c r="M1490" s="22">
        <v>7033.08</v>
      </c>
      <c r="N1490" s="20" t="str">
        <v>tier - 2</v>
      </c>
      <c r="O1490" s="20" t="str">
        <v>tier - 2</v>
      </c>
      <c r="P1490" s="20" t="str">
        <v>R1013</v>
      </c>
      <c r="Q1490" s="20" t="str">
        <f>VLOOKUP(A1490,'Customer Names'!$A$1:E3824,5,FALSE)</f>
        <v>Annemarie A</v>
      </c>
    </row>
    <row r="1491" spans="1:17" x14ac:dyDescent="0.35">
      <c r="A1491" s="20" t="s">
        <v>880</v>
      </c>
      <c r="B1491" s="20" cm="1">
        <f t="array" ref="B1491:I1491">VLOOKUP(A1491,'Medical Examinations'!A1490:J3825,{2,3,4,5,6,7,8,9},FALSE)</f>
        <v>18.760000000000002</v>
      </c>
      <c r="C1491" s="20" t="str">
        <v>Normal Weight</v>
      </c>
      <c r="D1491" s="20">
        <v>4.88</v>
      </c>
      <c r="E1491" s="20" t="str">
        <v>Normal</v>
      </c>
      <c r="F1491" s="20" t="str">
        <v>Yes</v>
      </c>
      <c r="G1491" s="20" t="str">
        <v>No</v>
      </c>
      <c r="H1491" s="20" t="str">
        <v>Yes</v>
      </c>
      <c r="I1491" s="20">
        <v>1</v>
      </c>
      <c r="J1491" s="20" t="s">
        <v>2379</v>
      </c>
      <c r="K1491" s="21" cm="1">
        <f t="array" ref="K1491:P1491">VLOOKUP(A1491,'Hospitalisation Details'!$A$1:K3833,{5,6,8,9,10,11},FALSE)</f>
        <v>25390</v>
      </c>
      <c r="L1491" s="21" t="str">
        <v>53Years</v>
      </c>
      <c r="M1491" s="22">
        <v>7003.1</v>
      </c>
      <c r="N1491" s="20" t="str">
        <v>tier - 2</v>
      </c>
      <c r="O1491" s="20" t="str">
        <v>tier - 3</v>
      </c>
      <c r="P1491" s="20" t="str">
        <v>R1013</v>
      </c>
      <c r="Q1491" s="20" t="str">
        <f>VLOOKUP(A1491,'Customer Names'!$A$1:E3825,5,FALSE)</f>
        <v>Ashley R</v>
      </c>
    </row>
    <row r="1492" spans="1:17" x14ac:dyDescent="0.35">
      <c r="A1492" s="20" t="s">
        <v>879</v>
      </c>
      <c r="B1492" s="20" cm="1">
        <f t="array" ref="B1492:I1492">VLOOKUP(A1492,'Medical Examinations'!A1491:J3826,{2,3,4,5,6,7,8,9},FALSE)</f>
        <v>24.36</v>
      </c>
      <c r="C1492" s="20" t="str">
        <v>Normal Weight</v>
      </c>
      <c r="D1492" s="20">
        <v>5.57</v>
      </c>
      <c r="E1492" s="20" t="str">
        <v>Normal</v>
      </c>
      <c r="F1492" s="20" t="str">
        <v>No</v>
      </c>
      <c r="G1492" s="20" t="str">
        <v>No</v>
      </c>
      <c r="H1492" s="20" t="str">
        <v>No</v>
      </c>
      <c r="I1492" s="20">
        <v>0</v>
      </c>
      <c r="J1492" s="20" t="s">
        <v>2379</v>
      </c>
      <c r="K1492" s="21" cm="1">
        <f t="array" ref="K1492:P1492">VLOOKUP(A1492,'Hospitalisation Details'!$A$1:K3834,{5,6,8,9,10,11},FALSE)</f>
        <v>30195</v>
      </c>
      <c r="L1492" s="21" t="str">
        <v>40Years</v>
      </c>
      <c r="M1492" s="22">
        <v>6989.95</v>
      </c>
      <c r="N1492" s="20" t="str">
        <v>tier - 2</v>
      </c>
      <c r="O1492" s="20" t="str">
        <v>tier - 1</v>
      </c>
      <c r="P1492" s="20" t="str">
        <v>R1013</v>
      </c>
      <c r="Q1492" s="20" t="str">
        <f>VLOOKUP(A1492,'Customer Names'!$A$1:E3826,5,FALSE)</f>
        <v>Leslie A</v>
      </c>
    </row>
    <row r="1493" spans="1:17" x14ac:dyDescent="0.35">
      <c r="A1493" s="20" t="s">
        <v>878</v>
      </c>
      <c r="B1493" s="20" cm="1">
        <f t="array" ref="B1493:I1493">VLOOKUP(A1493,'Medical Examinations'!A1492:J3827,{2,3,4,5,6,7,8,9},FALSE)</f>
        <v>32.299999999999997</v>
      </c>
      <c r="C1493" s="20" t="str">
        <v>Obesity</v>
      </c>
      <c r="D1493" s="20">
        <v>5.31</v>
      </c>
      <c r="E1493" s="20" t="str">
        <v>Normal</v>
      </c>
      <c r="F1493" s="20" t="str">
        <v>No</v>
      </c>
      <c r="G1493" s="20" t="str">
        <v>No</v>
      </c>
      <c r="H1493" s="20" t="str">
        <v>No</v>
      </c>
      <c r="I1493" s="20">
        <v>0</v>
      </c>
      <c r="J1493" s="20" t="s">
        <v>2379</v>
      </c>
      <c r="K1493" s="21" cm="1">
        <f t="array" ref="K1493:P1493">VLOOKUP(A1493,'Hospitalisation Details'!$A$1:K3835,{5,6,8,9,10,11},FALSE)</f>
        <v>30242</v>
      </c>
      <c r="L1493" s="21" t="str">
        <v>40Years</v>
      </c>
      <c r="M1493" s="22">
        <v>6986.7</v>
      </c>
      <c r="N1493" s="20" t="str">
        <v>tier - 3</v>
      </c>
      <c r="O1493" s="20" t="str">
        <v>tier - 1</v>
      </c>
      <c r="P1493" s="20" t="str">
        <v>R1012</v>
      </c>
      <c r="Q1493" s="20" t="str">
        <f>VLOOKUP(A1493,'Customer Names'!$A$1:E3827,5,FALSE)</f>
        <v xml:space="preserve">Mauricio J  Sr </v>
      </c>
    </row>
    <row r="1494" spans="1:17" x14ac:dyDescent="0.35">
      <c r="A1494" s="20" t="s">
        <v>877</v>
      </c>
      <c r="B1494" s="20" cm="1">
        <f t="array" ref="B1494:I1494">VLOOKUP(A1494,'Medical Examinations'!A1493:J3828,{2,3,4,5,6,7,8,9},FALSE)</f>
        <v>22.704999999999998</v>
      </c>
      <c r="C1494" s="20" t="str">
        <v>Normal Weight</v>
      </c>
      <c r="D1494" s="20">
        <v>4.57</v>
      </c>
      <c r="E1494" s="20" t="str">
        <v>Normal</v>
      </c>
      <c r="F1494" s="20" t="str">
        <v>Yes</v>
      </c>
      <c r="G1494" s="20" t="str">
        <v>No</v>
      </c>
      <c r="H1494" s="20" t="str">
        <v>No</v>
      </c>
      <c r="I1494" s="20">
        <v>0</v>
      </c>
      <c r="J1494" s="20" t="s">
        <v>2379</v>
      </c>
      <c r="K1494" s="21" cm="1">
        <f t="array" ref="K1494:P1494">VLOOKUP(A1494,'Hospitalisation Details'!$A$1:K3836,{5,6,8,9,10,11},FALSE)</f>
        <v>31391</v>
      </c>
      <c r="L1494" s="21" t="str">
        <v>37Years</v>
      </c>
      <c r="M1494" s="22">
        <v>6985.51</v>
      </c>
      <c r="N1494" s="20" t="str">
        <v>tier - 2</v>
      </c>
      <c r="O1494" s="20" t="str">
        <v>tier - 2</v>
      </c>
      <c r="P1494" s="20" t="str">
        <v>R1019</v>
      </c>
      <c r="Q1494" s="20" t="str">
        <f>VLOOKUP(A1494,'Customer Names'!$A$1:E3828,5,FALSE)</f>
        <v>Kieran</v>
      </c>
    </row>
    <row r="1495" spans="1:17" x14ac:dyDescent="0.35">
      <c r="A1495" s="20" t="s">
        <v>876</v>
      </c>
      <c r="B1495" s="20" cm="1">
        <f t="array" ref="B1495:I1495">VLOOKUP(A1495,'Medical Examinations'!A1494:J3829,{2,3,4,5,6,7,8,9},FALSE)</f>
        <v>21.79</v>
      </c>
      <c r="C1495" s="20" t="str">
        <v>Normal Weight</v>
      </c>
      <c r="D1495" s="20">
        <v>8.6999999999999993</v>
      </c>
      <c r="E1495" s="20" t="str">
        <v>Diabetes</v>
      </c>
      <c r="F1495" s="20" t="str">
        <v>Yes</v>
      </c>
      <c r="G1495" s="20" t="str">
        <v>No</v>
      </c>
      <c r="H1495" s="20" t="str">
        <v>No</v>
      </c>
      <c r="I1495" s="20">
        <v>1</v>
      </c>
      <c r="J1495" s="20" t="s">
        <v>2379</v>
      </c>
      <c r="K1495" s="21" cm="1">
        <f t="array" ref="K1495:P1495">VLOOKUP(A1495,'Hospitalisation Details'!$A$1:K3837,{5,6,8,9,10,11},FALSE)</f>
        <v>27548</v>
      </c>
      <c r="L1495" s="21" t="str">
        <v>48Years</v>
      </c>
      <c r="M1495" s="22">
        <v>6965.21</v>
      </c>
      <c r="N1495" s="20" t="str">
        <v>tier - 2</v>
      </c>
      <c r="O1495" s="20" t="str">
        <v>tier - 3</v>
      </c>
      <c r="P1495" s="20" t="str">
        <v>R1013</v>
      </c>
      <c r="Q1495" s="20" t="str">
        <f>VLOOKUP(A1495,'Customer Names'!$A$1:E3829,5,FALSE)</f>
        <v>Elizabeth A</v>
      </c>
    </row>
    <row r="1496" spans="1:17" x14ac:dyDescent="0.35">
      <c r="A1496" s="20" t="s">
        <v>875</v>
      </c>
      <c r="B1496" s="20" cm="1">
        <f t="array" ref="B1496:I1496">VLOOKUP(A1496,'Medical Examinations'!A1495:J3830,{2,3,4,5,6,7,8,9},FALSE)</f>
        <v>24.52</v>
      </c>
      <c r="C1496" s="20" t="str">
        <v>Normal Weight</v>
      </c>
      <c r="D1496" s="20">
        <v>4.76</v>
      </c>
      <c r="E1496" s="20" t="str">
        <v>Normal</v>
      </c>
      <c r="F1496" s="20" t="str">
        <v>No</v>
      </c>
      <c r="G1496" s="20" t="str">
        <v>No</v>
      </c>
      <c r="H1496" s="20" t="str">
        <v>No</v>
      </c>
      <c r="I1496" s="20">
        <v>0</v>
      </c>
      <c r="J1496" s="20" t="s">
        <v>2379</v>
      </c>
      <c r="K1496" s="21" cm="1">
        <f t="array" ref="K1496:P1496">VLOOKUP(A1496,'Hospitalisation Details'!$A$1:K3838,{5,6,8,9,10,11},FALSE)</f>
        <v>29451</v>
      </c>
      <c r="L1496" s="21" t="str">
        <v>42Years</v>
      </c>
      <c r="M1496" s="22">
        <v>6951.12</v>
      </c>
      <c r="N1496" s="20" t="str">
        <v>tier - 2</v>
      </c>
      <c r="O1496" s="20" t="str">
        <v>tier - 2</v>
      </c>
      <c r="P1496" s="20" t="str">
        <v>R1013</v>
      </c>
      <c r="Q1496" s="20" t="str">
        <f>VLOOKUP(A1496,'Customer Names'!$A$1:E3830,5,FALSE)</f>
        <v xml:space="preserve">Zeke M </v>
      </c>
    </row>
    <row r="1497" spans="1:17" x14ac:dyDescent="0.35">
      <c r="A1497" s="20" t="s">
        <v>874</v>
      </c>
      <c r="B1497" s="20" cm="1">
        <f t="array" ref="B1497:I1497">VLOOKUP(A1497,'Medical Examinations'!A1496:J3831,{2,3,4,5,6,7,8,9},FALSE)</f>
        <v>39.520000000000003</v>
      </c>
      <c r="C1497" s="20" t="str">
        <v>Obesity</v>
      </c>
      <c r="D1497" s="20">
        <v>11.81</v>
      </c>
      <c r="E1497" s="20" t="str">
        <v>Diabetes</v>
      </c>
      <c r="F1497" s="20" t="str">
        <v>No</v>
      </c>
      <c r="G1497" s="20" t="str">
        <v>No</v>
      </c>
      <c r="H1497" s="20" t="str">
        <v>No</v>
      </c>
      <c r="I1497" s="20">
        <v>0</v>
      </c>
      <c r="J1497" s="20" t="s">
        <v>2379</v>
      </c>
      <c r="K1497" s="21" cm="1">
        <f t="array" ref="K1497:P1497">VLOOKUP(A1497,'Hospitalisation Details'!$A$1:K3839,{5,6,8,9,10,11},FALSE)</f>
        <v>28839</v>
      </c>
      <c r="L1497" s="21" t="str">
        <v>44Years</v>
      </c>
      <c r="M1497" s="22">
        <v>6948.7</v>
      </c>
      <c r="N1497" s="20" t="str">
        <v>tier - 1</v>
      </c>
      <c r="O1497" s="20" t="str">
        <v>tier - 2</v>
      </c>
      <c r="P1497" s="20" t="str">
        <v>R1012</v>
      </c>
      <c r="Q1497" s="20" t="str">
        <f>VLOOKUP(A1497,'Customer Names'!$A$1:E3831,5,FALSE)</f>
        <v>Chip</v>
      </c>
    </row>
    <row r="1498" spans="1:17" x14ac:dyDescent="0.35">
      <c r="A1498" s="20" t="s">
        <v>873</v>
      </c>
      <c r="B1498" s="20" cm="1">
        <f t="array" ref="B1498:I1498">VLOOKUP(A1498,'Medical Examinations'!A1497:J3832,{2,3,4,5,6,7,8,9},FALSE)</f>
        <v>24.49</v>
      </c>
      <c r="C1498" s="20" t="str">
        <v>Normal Weight</v>
      </c>
      <c r="D1498" s="20">
        <v>4.67</v>
      </c>
      <c r="E1498" s="20" t="str">
        <v>Normal</v>
      </c>
      <c r="F1498" s="20" t="str">
        <v>No</v>
      </c>
      <c r="G1498" s="20" t="str">
        <v>No</v>
      </c>
      <c r="H1498" s="20" t="str">
        <v>No</v>
      </c>
      <c r="I1498" s="20">
        <v>0</v>
      </c>
      <c r="J1498" s="20" t="s">
        <v>2379</v>
      </c>
      <c r="K1498" s="21" cm="1">
        <f t="array" ref="K1498:P1498">VLOOKUP(A1498,'Hospitalisation Details'!$A$1:K3840,{5,6,8,9,10,11},FALSE)</f>
        <v>29499</v>
      </c>
      <c r="L1498" s="21" t="str">
        <v>42Years</v>
      </c>
      <c r="M1498" s="22">
        <v>6940.94</v>
      </c>
      <c r="N1498" s="20" t="str">
        <v>tier - 2</v>
      </c>
      <c r="O1498" s="20" t="str">
        <v>tier - 3</v>
      </c>
      <c r="P1498" s="20" t="str">
        <v>R1013</v>
      </c>
      <c r="Q1498" s="20" t="str">
        <f>VLOOKUP(A1498,'Customer Names'!$A$1:E3832,5,FALSE)</f>
        <v xml:space="preserve">Miguel Angel Sr </v>
      </c>
    </row>
    <row r="1499" spans="1:17" x14ac:dyDescent="0.35">
      <c r="A1499" s="20" t="s">
        <v>872</v>
      </c>
      <c r="B1499" s="20" cm="1">
        <f t="array" ref="B1499:I1499">VLOOKUP(A1499,'Medical Examinations'!A1498:J3833,{2,3,4,5,6,7,8,9},FALSE)</f>
        <v>26.315000000000001</v>
      </c>
      <c r="C1499" s="20" t="str">
        <v>Overweight</v>
      </c>
      <c r="D1499" s="20">
        <v>6.02</v>
      </c>
      <c r="E1499" s="20" t="str">
        <v>Prediabetes</v>
      </c>
      <c r="F1499" s="20" t="str">
        <v>No</v>
      </c>
      <c r="G1499" s="20" t="str">
        <v>No</v>
      </c>
      <c r="H1499" s="20" t="str">
        <v>No</v>
      </c>
      <c r="I1499" s="20">
        <v>0</v>
      </c>
      <c r="J1499" s="20" t="s">
        <v>2379</v>
      </c>
      <c r="K1499" s="21" cm="1">
        <f t="array" ref="K1499:P1499">VLOOKUP(A1499,'Hospitalisation Details'!$A$1:K3841,{5,6,8,9,10,11},FALSE)</f>
        <v>29463</v>
      </c>
      <c r="L1499" s="21" t="str">
        <v>42Years</v>
      </c>
      <c r="M1499" s="22">
        <v>6940.91</v>
      </c>
      <c r="N1499" s="20" t="str">
        <v>tier - 2</v>
      </c>
      <c r="O1499" s="20" t="str">
        <v>tier - 2</v>
      </c>
      <c r="P1499" s="20" t="str">
        <v>R1012</v>
      </c>
      <c r="Q1499" s="20" t="str">
        <f>VLOOKUP(A1499,'Customer Names'!$A$1:E3833,5,FALSE)</f>
        <v>Brian</v>
      </c>
    </row>
    <row r="1500" spans="1:17" x14ac:dyDescent="0.35">
      <c r="A1500" s="20" t="s">
        <v>871</v>
      </c>
      <c r="B1500" s="20" cm="1">
        <f t="array" ref="B1500:I1500">VLOOKUP(A1500,'Medical Examinations'!A1499:J3834,{2,3,4,5,6,7,8,9},FALSE)</f>
        <v>22.58</v>
      </c>
      <c r="C1500" s="20" t="str">
        <v>Normal Weight</v>
      </c>
      <c r="D1500" s="20">
        <v>7.46</v>
      </c>
      <c r="E1500" s="20" t="str">
        <v>Diabetes</v>
      </c>
      <c r="F1500" s="20" t="str">
        <v>No</v>
      </c>
      <c r="G1500" s="20" t="str">
        <v>No</v>
      </c>
      <c r="H1500" s="20" t="str">
        <v>No</v>
      </c>
      <c r="I1500" s="20">
        <v>0</v>
      </c>
      <c r="J1500" s="20" t="s">
        <v>2379</v>
      </c>
      <c r="K1500" s="21" cm="1">
        <f t="array" ref="K1500:P1500">VLOOKUP(A1500,'Hospitalisation Details'!$A$1:K3842,{5,6,8,9,10,11},FALSE)</f>
        <v>28823</v>
      </c>
      <c r="L1500" s="21" t="str">
        <v>44Years</v>
      </c>
      <c r="M1500" s="22">
        <v>6938.11</v>
      </c>
      <c r="N1500" s="20" t="str">
        <v>tier - 2</v>
      </c>
      <c r="O1500" s="20" t="str">
        <v>tier - 2</v>
      </c>
      <c r="P1500" s="20" t="str">
        <v>R1013</v>
      </c>
      <c r="Q1500" s="20" t="str">
        <f>VLOOKUP(A1500,'Customer Names'!$A$1:E3834,5,FALSE)</f>
        <v>Meghan</v>
      </c>
    </row>
    <row r="1501" spans="1:17" x14ac:dyDescent="0.35">
      <c r="A1501" s="20" t="s">
        <v>870</v>
      </c>
      <c r="B1501" s="20" cm="1">
        <f t="array" ref="B1501:I1501">VLOOKUP(A1501,'Medical Examinations'!A1500:J3835,{2,3,4,5,6,7,8,9},FALSE)</f>
        <v>19.475000000000001</v>
      </c>
      <c r="C1501" s="20" t="str">
        <v>Normal Weight</v>
      </c>
      <c r="D1501" s="20">
        <v>4.74</v>
      </c>
      <c r="E1501" s="20" t="str">
        <v>Normal</v>
      </c>
      <c r="F1501" s="20" t="str">
        <v>No</v>
      </c>
      <c r="G1501" s="20" t="str">
        <v>No</v>
      </c>
      <c r="H1501" s="20" t="str">
        <v>No</v>
      </c>
      <c r="I1501" s="20">
        <v>1</v>
      </c>
      <c r="J1501" s="20" t="s">
        <v>2379</v>
      </c>
      <c r="K1501" s="21" cm="1">
        <f t="array" ref="K1501:P1501">VLOOKUP(A1501,'Hospitalisation Details'!$A$1:K3843,{5,6,8,9,10,11},FALSE)</f>
        <v>30930</v>
      </c>
      <c r="L1501" s="21" t="str">
        <v>38Years</v>
      </c>
      <c r="M1501" s="22">
        <v>6933.24</v>
      </c>
      <c r="N1501" s="20" t="str">
        <v>tier - 2</v>
      </c>
      <c r="O1501" s="20" t="str">
        <v>tier - 3</v>
      </c>
      <c r="P1501" s="20" t="str">
        <v>R1012</v>
      </c>
      <c r="Q1501" s="20" t="str">
        <f>VLOOKUP(A1501,'Customer Names'!$A$1:E3835,5,FALSE)</f>
        <v xml:space="preserve">Meredith L </v>
      </c>
    </row>
    <row r="1502" spans="1:17" x14ac:dyDescent="0.35">
      <c r="A1502" s="20" t="s">
        <v>869</v>
      </c>
      <c r="B1502" s="20" cm="1">
        <f t="array" ref="B1502:I1502">VLOOKUP(A1502,'Medical Examinations'!A1501:J3836,{2,3,4,5,6,7,8,9},FALSE)</f>
        <v>26.33</v>
      </c>
      <c r="C1502" s="20" t="str">
        <v>Overweight</v>
      </c>
      <c r="D1502" s="20">
        <v>4.79</v>
      </c>
      <c r="E1502" s="20" t="str">
        <v>Normal</v>
      </c>
      <c r="F1502" s="20" t="str">
        <v>No</v>
      </c>
      <c r="G1502" s="20" t="str">
        <v>No</v>
      </c>
      <c r="H1502" s="20" t="str">
        <v>No</v>
      </c>
      <c r="I1502" s="20">
        <v>0</v>
      </c>
      <c r="J1502" s="20" t="s">
        <v>2379</v>
      </c>
      <c r="K1502" s="21" cm="1">
        <f t="array" ref="K1502:P1502">VLOOKUP(A1502,'Hospitalisation Details'!$A$1:K3844,{5,6,8,9,10,11},FALSE)</f>
        <v>32863</v>
      </c>
      <c r="L1502" s="21" t="str">
        <v>33Years</v>
      </c>
      <c r="M1502" s="22">
        <v>6895.19</v>
      </c>
      <c r="N1502" s="20" t="str">
        <v>tier - 2</v>
      </c>
      <c r="O1502" s="20" t="str">
        <v>tier - 3</v>
      </c>
      <c r="P1502" s="20" t="str">
        <v>R1024</v>
      </c>
      <c r="Q1502" s="20" t="str">
        <f>VLOOKUP(A1502,'Customer Names'!$A$1:E3836,5,FALSE)</f>
        <v>Millicent M</v>
      </c>
    </row>
    <row r="1503" spans="1:17" x14ac:dyDescent="0.35">
      <c r="A1503" s="20" t="s">
        <v>868</v>
      </c>
      <c r="B1503" s="20" cm="1">
        <f t="array" ref="B1503:I1503">VLOOKUP(A1503,'Medical Examinations'!A1502:J3837,{2,3,4,5,6,7,8,9},FALSE)</f>
        <v>17.29</v>
      </c>
      <c r="C1503" s="20" t="str">
        <v>Underweight</v>
      </c>
      <c r="D1503" s="20">
        <v>5.35</v>
      </c>
      <c r="E1503" s="20" t="str">
        <v>Normal</v>
      </c>
      <c r="F1503" s="20" t="str">
        <v>Yes</v>
      </c>
      <c r="G1503" s="20" t="str">
        <v>No</v>
      </c>
      <c r="H1503" s="20" t="str">
        <v>No</v>
      </c>
      <c r="I1503" s="20">
        <v>0</v>
      </c>
      <c r="J1503" s="20" t="s">
        <v>2379</v>
      </c>
      <c r="K1503" s="21" cm="1">
        <f t="array" ref="K1503:P1503">VLOOKUP(A1503,'Hospitalisation Details'!$A$1:K3845,{5,6,8,9,10,11},FALSE)</f>
        <v>31300</v>
      </c>
      <c r="L1503" s="21" t="str">
        <v>37Years</v>
      </c>
      <c r="M1503" s="22">
        <v>6877.98</v>
      </c>
      <c r="N1503" s="20" t="str">
        <v>tier - 2</v>
      </c>
      <c r="O1503" s="20" t="str">
        <v>tier - 1</v>
      </c>
      <c r="P1503" s="20" t="str">
        <v>R1024</v>
      </c>
      <c r="Q1503" s="20" t="str">
        <f>VLOOKUP(A1503,'Customer Names'!$A$1:E3837,5,FALSE)</f>
        <v>Kathleen</v>
      </c>
    </row>
    <row r="1504" spans="1:17" x14ac:dyDescent="0.35">
      <c r="A1504" s="20" t="s">
        <v>867</v>
      </c>
      <c r="B1504" s="20" cm="1">
        <f t="array" ref="B1504:I1504">VLOOKUP(A1504,'Medical Examinations'!A1503:J3838,{2,3,4,5,6,7,8,9},FALSE)</f>
        <v>42.88</v>
      </c>
      <c r="C1504" s="20" t="str">
        <v>Obesity</v>
      </c>
      <c r="D1504" s="20">
        <v>4.87</v>
      </c>
      <c r="E1504" s="20" t="str">
        <v>Normal</v>
      </c>
      <c r="F1504" s="20" t="str">
        <v>No</v>
      </c>
      <c r="G1504" s="20" t="str">
        <v>yes</v>
      </c>
      <c r="H1504" s="20" t="str">
        <v>No</v>
      </c>
      <c r="I1504" s="20">
        <v>1</v>
      </c>
      <c r="J1504" s="20" t="s">
        <v>2379</v>
      </c>
      <c r="K1504" s="21" cm="1">
        <f t="array" ref="K1504:P1504">VLOOKUP(A1504,'Hospitalisation Details'!$A$1:K3846,{5,6,8,9,10,11},FALSE)</f>
        <v>38345</v>
      </c>
      <c r="L1504" s="21" t="str">
        <v>18Years</v>
      </c>
      <c r="M1504" s="22">
        <v>6876.53</v>
      </c>
      <c r="N1504" s="20" t="str">
        <v>tier - 2</v>
      </c>
      <c r="O1504" s="20" t="str">
        <v>tier - 1</v>
      </c>
      <c r="P1504" s="20" t="str">
        <v>R1012</v>
      </c>
      <c r="Q1504" s="20" t="str">
        <f>VLOOKUP(A1504,'Customer Names'!$A$1:E3838,5,FALSE)</f>
        <v>Kimberly K</v>
      </c>
    </row>
    <row r="1505" spans="1:17" x14ac:dyDescent="0.35">
      <c r="A1505" s="20" t="s">
        <v>866</v>
      </c>
      <c r="B1505" s="20" cm="1">
        <f t="array" ref="B1505:I1505">VLOOKUP(A1505,'Medical Examinations'!A1504:J3839,{2,3,4,5,6,7,8,9},FALSE)</f>
        <v>32.200000000000003</v>
      </c>
      <c r="C1505" s="20" t="str">
        <v>Obesity</v>
      </c>
      <c r="D1505" s="20">
        <v>10.09</v>
      </c>
      <c r="E1505" s="20" t="str">
        <v>Diabetes</v>
      </c>
      <c r="F1505" s="20" t="str">
        <v>Yes</v>
      </c>
      <c r="G1505" s="20" t="str">
        <v>No</v>
      </c>
      <c r="H1505" s="20" t="str">
        <v>No</v>
      </c>
      <c r="I1505" s="20">
        <v>0</v>
      </c>
      <c r="J1505" s="20" t="s">
        <v>2379</v>
      </c>
      <c r="K1505" s="21" cm="1">
        <f t="array" ref="K1505:P1505">VLOOKUP(A1505,'Hospitalisation Details'!$A$1:K3847,{5,6,8,9,10,11},FALSE)</f>
        <v>29760</v>
      </c>
      <c r="L1505" s="21" t="str">
        <v>41Years</v>
      </c>
      <c r="M1505" s="22">
        <v>6875.96</v>
      </c>
      <c r="N1505" s="20" t="str">
        <v>tier - 2</v>
      </c>
      <c r="O1505" s="20" t="str">
        <v>tier - 2</v>
      </c>
      <c r="P1505" s="20" t="str">
        <v>R1011</v>
      </c>
      <c r="Q1505" s="20" t="str">
        <f>VLOOKUP(A1505,'Customer Names'!$A$1:E3839,5,FALSE)</f>
        <v>Justin C</v>
      </c>
    </row>
    <row r="1506" spans="1:17" x14ac:dyDescent="0.35">
      <c r="A1506" s="20" t="s">
        <v>865</v>
      </c>
      <c r="B1506" s="20" cm="1">
        <f t="array" ref="B1506:I1506">VLOOKUP(A1506,'Medical Examinations'!A1505:J3840,{2,3,4,5,6,7,8,9},FALSE)</f>
        <v>18.75</v>
      </c>
      <c r="C1506" s="20" t="str">
        <v>Normal Weight</v>
      </c>
      <c r="D1506" s="20">
        <v>5.47</v>
      </c>
      <c r="E1506" s="20" t="str">
        <v>Normal</v>
      </c>
      <c r="F1506" s="20" t="str">
        <v>Yes</v>
      </c>
      <c r="G1506" s="20" t="str">
        <v>No</v>
      </c>
      <c r="H1506" s="20" t="str">
        <v>Yes</v>
      </c>
      <c r="I1506" s="20">
        <v>1</v>
      </c>
      <c r="J1506" s="20" t="s">
        <v>2379</v>
      </c>
      <c r="K1506" s="21" cm="1">
        <f t="array" ref="K1506:P1506">VLOOKUP(A1506,'Hospitalisation Details'!$A$1:K3848,{5,6,8,9,10,11},FALSE)</f>
        <v>25499</v>
      </c>
      <c r="L1506" s="21" t="str">
        <v>53Years</v>
      </c>
      <c r="M1506" s="22">
        <v>6868.39</v>
      </c>
      <c r="N1506" s="20" t="str">
        <v>tier - 2</v>
      </c>
      <c r="O1506" s="20" t="str">
        <v>tier - 2</v>
      </c>
      <c r="P1506" s="20" t="str">
        <v>R1013</v>
      </c>
      <c r="Q1506" s="20" t="str">
        <f>VLOOKUP(A1506,'Customer Names'!$A$1:E3840,5,FALSE)</f>
        <v xml:space="preserve">Tristan P </v>
      </c>
    </row>
    <row r="1507" spans="1:17" x14ac:dyDescent="0.35">
      <c r="A1507" s="20" t="s">
        <v>864</v>
      </c>
      <c r="B1507" s="20" cm="1">
        <f t="array" ref="B1507:I1507">VLOOKUP(A1507,'Medical Examinations'!A1506:J3841,{2,3,4,5,6,7,8,9},FALSE)</f>
        <v>22.36</v>
      </c>
      <c r="C1507" s="20" t="str">
        <v>Normal Weight</v>
      </c>
      <c r="D1507" s="20">
        <v>8.6</v>
      </c>
      <c r="E1507" s="20" t="str">
        <v>Diabetes</v>
      </c>
      <c r="F1507" s="20" t="str">
        <v>No</v>
      </c>
      <c r="G1507" s="20" t="str">
        <v>No</v>
      </c>
      <c r="H1507" s="20" t="str">
        <v>No</v>
      </c>
      <c r="I1507" s="20">
        <v>0</v>
      </c>
      <c r="J1507" s="20" t="s">
        <v>2379</v>
      </c>
      <c r="K1507" s="21" cm="1">
        <f t="array" ref="K1507:P1507">VLOOKUP(A1507,'Hospitalisation Details'!$A$1:K3849,{5,6,8,9,10,11},FALSE)</f>
        <v>28707</v>
      </c>
      <c r="L1507" s="21" t="str">
        <v>44Years</v>
      </c>
      <c r="M1507" s="22">
        <v>6863.49</v>
      </c>
      <c r="N1507" s="20" t="str">
        <v>tier - 2</v>
      </c>
      <c r="O1507" s="20" t="str">
        <v>tier - 1</v>
      </c>
      <c r="P1507" s="20" t="str">
        <v>R1013</v>
      </c>
      <c r="Q1507" s="20" t="str">
        <f>VLOOKUP(A1507,'Customer Names'!$A$1:E3841,5,FALSE)</f>
        <v>Traci A</v>
      </c>
    </row>
    <row r="1508" spans="1:17" x14ac:dyDescent="0.35">
      <c r="A1508" s="20" t="s">
        <v>863</v>
      </c>
      <c r="B1508" s="20" cm="1">
        <f t="array" ref="B1508:I1508">VLOOKUP(A1508,'Medical Examinations'!A1507:J3842,{2,3,4,5,6,7,8,9},FALSE)</f>
        <v>23.94</v>
      </c>
      <c r="C1508" s="20" t="str">
        <v>Normal Weight</v>
      </c>
      <c r="D1508" s="20">
        <v>10.74</v>
      </c>
      <c r="E1508" s="20" t="str">
        <v>Diabetes</v>
      </c>
      <c r="F1508" s="20" t="str">
        <v>Yes</v>
      </c>
      <c r="G1508" s="20" t="str">
        <v>No</v>
      </c>
      <c r="H1508" s="20" t="str">
        <v>No</v>
      </c>
      <c r="I1508" s="20">
        <v>0</v>
      </c>
      <c r="J1508" s="20" t="s">
        <v>2379</v>
      </c>
      <c r="K1508" s="21" cm="1">
        <f t="array" ref="K1508:P1508">VLOOKUP(A1508,'Hospitalisation Details'!$A$1:K3850,{5,6,8,9,10,11},FALSE)</f>
        <v>29756</v>
      </c>
      <c r="L1508" s="21" t="str">
        <v>41Years</v>
      </c>
      <c r="M1508" s="22">
        <v>6858.48</v>
      </c>
      <c r="N1508" s="20" t="str">
        <v>tier - 2</v>
      </c>
      <c r="O1508" s="20" t="str">
        <v>tier - 2</v>
      </c>
      <c r="P1508" s="20" t="str">
        <v>R1019</v>
      </c>
      <c r="Q1508" s="20" t="str">
        <f>VLOOKUP(A1508,'Customer Names'!$A$1:E3842,5,FALSE)</f>
        <v>Justin P</v>
      </c>
    </row>
    <row r="1509" spans="1:17" x14ac:dyDescent="0.35">
      <c r="A1509" s="20" t="s">
        <v>862</v>
      </c>
      <c r="B1509" s="20" cm="1">
        <f t="array" ref="B1509:I1509">VLOOKUP(A1509,'Medical Examinations'!A1508:J3843,{2,3,4,5,6,7,8,9},FALSE)</f>
        <v>30.1</v>
      </c>
      <c r="C1509" s="20" t="str">
        <v>Obesity</v>
      </c>
      <c r="D1509" s="20">
        <v>4.3899999999999997</v>
      </c>
      <c r="E1509" s="20" t="str">
        <v>Normal</v>
      </c>
      <c r="F1509" s="20" t="str">
        <v>No</v>
      </c>
      <c r="G1509" s="20" t="str">
        <v>No</v>
      </c>
      <c r="H1509" s="20" t="str">
        <v>Yes</v>
      </c>
      <c r="I1509" s="20">
        <v>1</v>
      </c>
      <c r="J1509" s="20" t="s">
        <v>2379</v>
      </c>
      <c r="K1509" s="21" cm="1">
        <f t="array" ref="K1509:P1509">VLOOKUP(A1509,'Hospitalisation Details'!$A$1:K3851,{5,6,8,9,10,11},FALSE)</f>
        <v>29163</v>
      </c>
      <c r="L1509" s="21" t="str">
        <v>43Years</v>
      </c>
      <c r="M1509" s="22">
        <v>6849.03</v>
      </c>
      <c r="N1509" s="20" t="str">
        <v>tier - 2</v>
      </c>
      <c r="O1509" s="20" t="str">
        <v>tier - 2</v>
      </c>
      <c r="P1509" s="20" t="str">
        <v>R1011</v>
      </c>
      <c r="Q1509" s="20" t="str">
        <f>VLOOKUP(A1509,'Customer Names'!$A$1:E3843,5,FALSE)</f>
        <v>Logan M</v>
      </c>
    </row>
    <row r="1510" spans="1:17" x14ac:dyDescent="0.35">
      <c r="A1510" s="20" t="s">
        <v>861</v>
      </c>
      <c r="B1510" s="20" cm="1">
        <f t="array" ref="B1510:I1510">VLOOKUP(A1510,'Medical Examinations'!A1509:J3844,{2,3,4,5,6,7,8,9},FALSE)</f>
        <v>21.93</v>
      </c>
      <c r="C1510" s="20" t="str">
        <v>Normal Weight</v>
      </c>
      <c r="D1510" s="20">
        <v>6.3</v>
      </c>
      <c r="E1510" s="20" t="str">
        <v>Prediabetes</v>
      </c>
      <c r="F1510" s="20" t="str">
        <v>No</v>
      </c>
      <c r="G1510" s="20" t="str">
        <v>No</v>
      </c>
      <c r="H1510" s="20" t="str">
        <v>No</v>
      </c>
      <c r="I1510" s="20">
        <v>0</v>
      </c>
      <c r="J1510" s="20" t="s">
        <v>2379</v>
      </c>
      <c r="K1510" s="21" cm="1">
        <f t="array" ref="K1510:P1510">VLOOKUP(A1510,'Hospitalisation Details'!$A$1:K3852,{5,6,8,9,10,11},FALSE)</f>
        <v>28291</v>
      </c>
      <c r="L1510" s="21" t="str">
        <v>45Years</v>
      </c>
      <c r="M1510" s="22">
        <v>6843.17</v>
      </c>
      <c r="N1510" s="20" t="str">
        <v>tier - 2</v>
      </c>
      <c r="O1510" s="20" t="str">
        <v>tier - 1</v>
      </c>
      <c r="P1510" s="20" t="str">
        <v>R1013</v>
      </c>
      <c r="Q1510" s="20" t="str">
        <f>VLOOKUP(A1510,'Customer Names'!$A$1:E3844,5,FALSE)</f>
        <v>Sebastien</v>
      </c>
    </row>
    <row r="1511" spans="1:17" x14ac:dyDescent="0.35">
      <c r="A1511" s="20" t="s">
        <v>860</v>
      </c>
      <c r="B1511" s="20" cm="1">
        <f t="array" ref="B1511:I1511">VLOOKUP(A1511,'Medical Examinations'!A1510:J3845,{2,3,4,5,6,7,8,9},FALSE)</f>
        <v>39.75</v>
      </c>
      <c r="C1511" s="20" t="str">
        <v>Obesity</v>
      </c>
      <c r="D1511" s="20">
        <v>5.41</v>
      </c>
      <c r="E1511" s="20" t="str">
        <v>Normal</v>
      </c>
      <c r="F1511" s="20" t="str">
        <v>No</v>
      </c>
      <c r="G1511" s="20" t="str">
        <v>yes</v>
      </c>
      <c r="H1511" s="20" t="str">
        <v>No</v>
      </c>
      <c r="I1511" s="20">
        <v>1</v>
      </c>
      <c r="J1511" s="20" t="s">
        <v>2379</v>
      </c>
      <c r="K1511" s="21" cm="1">
        <f t="array" ref="K1511:P1511">VLOOKUP(A1511,'Hospitalisation Details'!$A$1:K3853,{5,6,8,9,10,11},FALSE)</f>
        <v>36860</v>
      </c>
      <c r="L1511" s="21" t="str">
        <v>22Years</v>
      </c>
      <c r="M1511" s="22">
        <v>6842.28</v>
      </c>
      <c r="N1511" s="20" t="str">
        <v>tier - 2</v>
      </c>
      <c r="O1511" s="20" t="str">
        <v>tier - 1</v>
      </c>
      <c r="P1511" s="20" t="str">
        <v>R1012</v>
      </c>
      <c r="Q1511" s="20" t="str">
        <f>VLOOKUP(A1511,'Customer Names'!$A$1:E3845,5,FALSE)</f>
        <v>Tiffany A</v>
      </c>
    </row>
    <row r="1512" spans="1:17" x14ac:dyDescent="0.35">
      <c r="A1512" s="20" t="s">
        <v>859</v>
      </c>
      <c r="B1512" s="20" cm="1">
        <f t="array" ref="B1512:I1512">VLOOKUP(A1512,'Medical Examinations'!A1511:J3846,{2,3,4,5,6,7,8,9},FALSE)</f>
        <v>26.03</v>
      </c>
      <c r="C1512" s="20" t="str">
        <v>Overweight</v>
      </c>
      <c r="D1512" s="20">
        <v>4.47</v>
      </c>
      <c r="E1512" s="20" t="str">
        <v>Normal</v>
      </c>
      <c r="F1512" s="20" t="str">
        <v>No</v>
      </c>
      <c r="G1512" s="20" t="str">
        <v>No</v>
      </c>
      <c r="H1512" s="20" t="str">
        <v>Yes</v>
      </c>
      <c r="I1512" s="20">
        <v>1</v>
      </c>
      <c r="J1512" s="20" t="s">
        <v>2379</v>
      </c>
      <c r="K1512" s="21" cm="1">
        <f t="array" ref="K1512:P1512">VLOOKUP(A1512,'Hospitalisation Details'!$A$1:K3854,{5,6,8,9,10,11},FALSE)</f>
        <v>29051</v>
      </c>
      <c r="L1512" s="21" t="str">
        <v>43Years</v>
      </c>
      <c r="M1512" s="22">
        <v>6837.37</v>
      </c>
      <c r="N1512" s="20" t="str">
        <v>tier - 3</v>
      </c>
      <c r="O1512" s="20" t="str">
        <v>tier - 1</v>
      </c>
      <c r="P1512" s="20" t="str">
        <v>R1016</v>
      </c>
      <c r="Q1512" s="20" t="str">
        <f>VLOOKUP(A1512,'Customer Names'!$A$1:E3846,5,FALSE)</f>
        <v>Matthew</v>
      </c>
    </row>
    <row r="1513" spans="1:17" x14ac:dyDescent="0.35">
      <c r="A1513" s="20" t="s">
        <v>858</v>
      </c>
      <c r="B1513" s="20" cm="1">
        <f t="array" ref="B1513:I1513">VLOOKUP(A1513,'Medical Examinations'!A1512:J3847,{2,3,4,5,6,7,8,9},FALSE)</f>
        <v>34.51</v>
      </c>
      <c r="C1513" s="20" t="str">
        <v>Obesity</v>
      </c>
      <c r="D1513" s="20">
        <v>6.26</v>
      </c>
      <c r="E1513" s="20" t="str">
        <v>Prediabetes</v>
      </c>
      <c r="F1513" s="20" t="str">
        <v>No</v>
      </c>
      <c r="G1513" s="20" t="str">
        <v>No</v>
      </c>
      <c r="H1513" s="20" t="str">
        <v>No</v>
      </c>
      <c r="I1513" s="20">
        <v>0</v>
      </c>
      <c r="J1513" s="20" t="s">
        <v>2379</v>
      </c>
      <c r="K1513" s="21" cm="1">
        <f t="array" ref="K1513:P1513">VLOOKUP(A1513,'Hospitalisation Details'!$A$1:K3855,{5,6,8,9,10,11},FALSE)</f>
        <v>34523</v>
      </c>
      <c r="L1513" s="21" t="str">
        <v>28Years</v>
      </c>
      <c r="M1513" s="22">
        <v>6827.69</v>
      </c>
      <c r="N1513" s="20" t="str">
        <v>tier - 2</v>
      </c>
      <c r="O1513" s="20" t="str">
        <v>tier - 2</v>
      </c>
      <c r="P1513" s="20" t="str">
        <v>R1021</v>
      </c>
      <c r="Q1513" s="20" t="str">
        <f>VLOOKUP(A1513,'Customer Names'!$A$1:E3847,5,FALSE)</f>
        <v>Luke</v>
      </c>
    </row>
    <row r="1514" spans="1:17" x14ac:dyDescent="0.35">
      <c r="A1514" s="20" t="s">
        <v>857</v>
      </c>
      <c r="B1514" s="20" cm="1">
        <f t="array" ref="B1514:I1514">VLOOKUP(A1514,'Medical Examinations'!A1513:J3848,{2,3,4,5,6,7,8,9},FALSE)</f>
        <v>19.32</v>
      </c>
      <c r="C1514" s="20" t="str">
        <v>Normal Weight</v>
      </c>
      <c r="D1514" s="20">
        <v>11.58</v>
      </c>
      <c r="E1514" s="20" t="str">
        <v>Diabetes</v>
      </c>
      <c r="F1514" s="20" t="str">
        <v>Yes</v>
      </c>
      <c r="G1514" s="20" t="str">
        <v>No</v>
      </c>
      <c r="H1514" s="20" t="str">
        <v>No</v>
      </c>
      <c r="I1514" s="20">
        <v>1</v>
      </c>
      <c r="J1514" s="20" t="s">
        <v>2379</v>
      </c>
      <c r="K1514" s="21" cm="1">
        <f t="array" ref="K1514:P1514">VLOOKUP(A1514,'Hospitalisation Details'!$A$1:K3856,{5,6,8,9,10,11},FALSE)</f>
        <v>27623</v>
      </c>
      <c r="L1514" s="21" t="str">
        <v>47Years</v>
      </c>
      <c r="M1514" s="22">
        <v>6809.46</v>
      </c>
      <c r="N1514" s="20" t="str">
        <v>tier - 2</v>
      </c>
      <c r="O1514" s="20" t="str">
        <v>tier - 1</v>
      </c>
      <c r="P1514" s="20" t="str">
        <v>R1012</v>
      </c>
      <c r="Q1514" s="20" t="str">
        <f>VLOOKUP(A1514,'Customer Names'!$A$1:E3848,5,FALSE)</f>
        <v>Leigh</v>
      </c>
    </row>
    <row r="1515" spans="1:17" x14ac:dyDescent="0.35">
      <c r="A1515" s="20" t="s">
        <v>856</v>
      </c>
      <c r="B1515" s="20" cm="1">
        <f t="array" ref="B1515:I1515">VLOOKUP(A1515,'Medical Examinations'!A1514:J3849,{2,3,4,5,6,7,8,9},FALSE)</f>
        <v>28.5</v>
      </c>
      <c r="C1515" s="20" t="str">
        <v>Overweight</v>
      </c>
      <c r="D1515" s="20">
        <v>4.3600000000000003</v>
      </c>
      <c r="E1515" s="20" t="str">
        <v>Normal</v>
      </c>
      <c r="F1515" s="20" t="str">
        <v>No</v>
      </c>
      <c r="G1515" s="20" t="str">
        <v>No</v>
      </c>
      <c r="H1515" s="20" t="str">
        <v>No</v>
      </c>
      <c r="I1515" s="20">
        <v>0</v>
      </c>
      <c r="J1515" s="20" t="s">
        <v>2379</v>
      </c>
      <c r="K1515" s="21" cm="1">
        <f t="array" ref="K1515:P1515">VLOOKUP(A1515,'Hospitalisation Details'!$A$1:K3857,{5,6,8,9,10,11},FALSE)</f>
        <v>33418</v>
      </c>
      <c r="L1515" s="21" t="str">
        <v>31Years</v>
      </c>
      <c r="M1515" s="22">
        <v>6799.46</v>
      </c>
      <c r="N1515" s="20" t="str">
        <v>tier - 1</v>
      </c>
      <c r="O1515" s="20" t="str">
        <v>tier - 2</v>
      </c>
      <c r="P1515" s="20" t="str">
        <v>R1014</v>
      </c>
      <c r="Q1515" s="20" t="str">
        <f>VLOOKUP(A1515,'Customer Names'!$A$1:E3849,5,FALSE)</f>
        <v>Yosuke</v>
      </c>
    </row>
    <row r="1516" spans="1:17" x14ac:dyDescent="0.35">
      <c r="A1516" s="20" t="s">
        <v>855</v>
      </c>
      <c r="B1516" s="20" cm="1">
        <f t="array" ref="B1516:I1516">VLOOKUP(A1516,'Medical Examinations'!A1515:J3850,{2,3,4,5,6,7,8,9},FALSE)</f>
        <v>30.875</v>
      </c>
      <c r="C1516" s="20" t="str">
        <v>Obesity</v>
      </c>
      <c r="D1516" s="20">
        <v>4.1399999999999997</v>
      </c>
      <c r="E1516" s="20" t="str">
        <v>Normal</v>
      </c>
      <c r="F1516" s="20" t="str">
        <v>Yes</v>
      </c>
      <c r="G1516" s="20" t="str">
        <v>No</v>
      </c>
      <c r="H1516" s="20" t="str">
        <v>No</v>
      </c>
      <c r="I1516" s="20">
        <v>0</v>
      </c>
      <c r="J1516" s="20" t="s">
        <v>2379</v>
      </c>
      <c r="K1516" s="21" cm="1">
        <f t="array" ref="K1516:P1516">VLOOKUP(A1516,'Hospitalisation Details'!$A$1:K3858,{5,6,8,9,10,11},FALSE)</f>
        <v>31405</v>
      </c>
      <c r="L1516" s="21" t="str">
        <v>37Years</v>
      </c>
      <c r="M1516" s="22">
        <v>6796.86</v>
      </c>
      <c r="N1516" s="20" t="str">
        <v>tier - 3</v>
      </c>
      <c r="O1516" s="20" t="str">
        <v>tier - 3</v>
      </c>
      <c r="P1516" s="20" t="str">
        <v>R1012</v>
      </c>
      <c r="Q1516" s="20" t="str">
        <f>VLOOKUP(A1516,'Customer Names'!$A$1:E3850,5,FALSE)</f>
        <v>Matthew</v>
      </c>
    </row>
    <row r="1517" spans="1:17" x14ac:dyDescent="0.35">
      <c r="A1517" s="20" t="s">
        <v>854</v>
      </c>
      <c r="B1517" s="20" cm="1">
        <f t="array" ref="B1517:I1517">VLOOKUP(A1517,'Medical Examinations'!A1516:J3851,{2,3,4,5,6,7,8,9},FALSE)</f>
        <v>24.02</v>
      </c>
      <c r="C1517" s="20" t="str">
        <v>Normal Weight</v>
      </c>
      <c r="D1517" s="20">
        <v>4.38</v>
      </c>
      <c r="E1517" s="20" t="str">
        <v>Normal</v>
      </c>
      <c r="F1517" s="20" t="str">
        <v>No</v>
      </c>
      <c r="G1517" s="20" t="str">
        <v>No</v>
      </c>
      <c r="H1517" s="20" t="str">
        <v>No</v>
      </c>
      <c r="I1517" s="20">
        <v>0</v>
      </c>
      <c r="J1517" s="20" t="s">
        <v>2379</v>
      </c>
      <c r="K1517" s="21" cm="1">
        <f t="array" ref="K1517:P1517">VLOOKUP(A1517,'Hospitalisation Details'!$A$1:K3859,{5,6,8,9,10,11},FALSE)</f>
        <v>29548</v>
      </c>
      <c r="L1517" s="21" t="str">
        <v>42Years</v>
      </c>
      <c r="M1517" s="22">
        <v>6781.52</v>
      </c>
      <c r="N1517" s="20" t="str">
        <v>tier - 2</v>
      </c>
      <c r="O1517" s="20" t="str">
        <v>tier - 2</v>
      </c>
      <c r="P1517" s="20" t="str">
        <v>R1013</v>
      </c>
      <c r="Q1517" s="20" t="str">
        <f>VLOOKUP(A1517,'Customer Names'!$A$1:E3851,5,FALSE)</f>
        <v>Jacob</v>
      </c>
    </row>
    <row r="1518" spans="1:17" x14ac:dyDescent="0.35">
      <c r="A1518" s="20" t="s">
        <v>853</v>
      </c>
      <c r="B1518" s="20" cm="1">
        <f t="array" ref="B1518:I1518">VLOOKUP(A1518,'Medical Examinations'!A1517:J3852,{2,3,4,5,6,7,8,9},FALSE)</f>
        <v>36.08</v>
      </c>
      <c r="C1518" s="20" t="str">
        <v>Obesity</v>
      </c>
      <c r="D1518" s="20">
        <v>11.61</v>
      </c>
      <c r="E1518" s="20" t="str">
        <v>Diabetes</v>
      </c>
      <c r="F1518" s="20" t="str">
        <v>Yes</v>
      </c>
      <c r="G1518" s="20" t="str">
        <v>No</v>
      </c>
      <c r="H1518" s="20" t="str">
        <v>No</v>
      </c>
      <c r="I1518" s="20">
        <v>0</v>
      </c>
      <c r="J1518" s="20" t="s">
        <v>2379</v>
      </c>
      <c r="K1518" s="21" cm="1">
        <f t="array" ref="K1518:P1518">VLOOKUP(A1518,'Hospitalisation Details'!$A$1:K3860,{5,6,8,9,10,11},FALSE)</f>
        <v>29867</v>
      </c>
      <c r="L1518" s="21" t="str">
        <v>41Years</v>
      </c>
      <c r="M1518" s="22">
        <v>6781.35</v>
      </c>
      <c r="N1518" s="20" t="str">
        <v>tier - 2</v>
      </c>
      <c r="O1518" s="20" t="str">
        <v>tier - 1</v>
      </c>
      <c r="P1518" s="20" t="str">
        <v>R1013</v>
      </c>
      <c r="Q1518" s="20" t="str">
        <f>VLOOKUP(A1518,'Customer Names'!$A$1:E3852,5,FALSE)</f>
        <v>Jodi</v>
      </c>
    </row>
    <row r="1519" spans="1:17" x14ac:dyDescent="0.35">
      <c r="A1519" s="20" t="s">
        <v>852</v>
      </c>
      <c r="B1519" s="20" cm="1">
        <f t="array" ref="B1519:I1519">VLOOKUP(A1519,'Medical Examinations'!A1518:J3853,{2,3,4,5,6,7,8,9},FALSE)</f>
        <v>32.200000000000003</v>
      </c>
      <c r="C1519" s="20" t="str">
        <v>Obesity</v>
      </c>
      <c r="D1519" s="20">
        <v>10.59</v>
      </c>
      <c r="E1519" s="20" t="str">
        <v>Diabetes</v>
      </c>
      <c r="F1519" s="20" t="str">
        <v>Yes</v>
      </c>
      <c r="G1519" s="20" t="str">
        <v>No</v>
      </c>
      <c r="H1519" s="20" t="str">
        <v>No</v>
      </c>
      <c r="I1519" s="20">
        <v>0</v>
      </c>
      <c r="J1519" s="20" t="s">
        <v>2379</v>
      </c>
      <c r="K1519" s="21" cm="1">
        <f t="array" ref="K1519:P1519">VLOOKUP(A1519,'Hospitalisation Details'!$A$1:K3861,{5,6,8,9,10,11},FALSE)</f>
        <v>29832</v>
      </c>
      <c r="L1519" s="21" t="str">
        <v>41Years</v>
      </c>
      <c r="M1519" s="22">
        <v>6775.96</v>
      </c>
      <c r="N1519" s="20" t="str">
        <v>tier - 2</v>
      </c>
      <c r="O1519" s="20" t="str">
        <v>tier - 3</v>
      </c>
      <c r="P1519" s="20" t="str">
        <v>R1011</v>
      </c>
      <c r="Q1519" s="20" t="str">
        <f>VLOOKUP(A1519,'Customer Names'!$A$1:E3853,5,FALSE)</f>
        <v>Lauren</v>
      </c>
    </row>
    <row r="1520" spans="1:17" x14ac:dyDescent="0.35">
      <c r="A1520" s="20" t="s">
        <v>851</v>
      </c>
      <c r="B1520" s="20" cm="1">
        <f t="array" ref="B1520:I1520">VLOOKUP(A1520,'Medical Examinations'!A1519:J3854,{2,3,4,5,6,7,8,9},FALSE)</f>
        <v>28.05</v>
      </c>
      <c r="C1520" s="20" t="str">
        <v>Overweight</v>
      </c>
      <c r="D1520" s="20">
        <v>11.85</v>
      </c>
      <c r="E1520" s="20" t="str">
        <v>Diabetes</v>
      </c>
      <c r="F1520" s="20" t="str">
        <v>Yes</v>
      </c>
      <c r="G1520" s="20" t="str">
        <v>No</v>
      </c>
      <c r="H1520" s="20" t="str">
        <v>No</v>
      </c>
      <c r="I1520" s="20">
        <v>0</v>
      </c>
      <c r="J1520" s="20" t="s">
        <v>2379</v>
      </c>
      <c r="K1520" s="21" cm="1">
        <f t="array" ref="K1520:P1520">VLOOKUP(A1520,'Hospitalisation Details'!$A$1:K3862,{5,6,8,9,10,11},FALSE)</f>
        <v>29850</v>
      </c>
      <c r="L1520" s="21" t="str">
        <v>41Years</v>
      </c>
      <c r="M1520" s="22">
        <v>6770.19</v>
      </c>
      <c r="N1520" s="20" t="str">
        <v>tier - 2</v>
      </c>
      <c r="O1520" s="20" t="str">
        <v>tier - 3</v>
      </c>
      <c r="P1520" s="20" t="str">
        <v>R1013</v>
      </c>
      <c r="Q1520" s="20" t="str">
        <f>VLOOKUP(A1520,'Customer Names'!$A$1:E3854,5,FALSE)</f>
        <v>Misti C</v>
      </c>
    </row>
    <row r="1521" spans="1:17" x14ac:dyDescent="0.35">
      <c r="A1521" s="20" t="s">
        <v>850</v>
      </c>
      <c r="B1521" s="20" cm="1">
        <f t="array" ref="B1521:I1521">VLOOKUP(A1521,'Medical Examinations'!A1520:J3855,{2,3,4,5,6,7,8,9},FALSE)</f>
        <v>19</v>
      </c>
      <c r="C1521" s="20" t="str">
        <v>Normal Weight</v>
      </c>
      <c r="D1521" s="20">
        <v>5.46</v>
      </c>
      <c r="E1521" s="20" t="str">
        <v>Normal</v>
      </c>
      <c r="F1521" s="20" t="str">
        <v>Yes</v>
      </c>
      <c r="G1521" s="20" t="str">
        <v>No</v>
      </c>
      <c r="H1521" s="20" t="str">
        <v>No</v>
      </c>
      <c r="I1521" s="20">
        <v>1</v>
      </c>
      <c r="J1521" s="20" t="s">
        <v>2379</v>
      </c>
      <c r="K1521" s="21" cm="1">
        <f t="array" ref="K1521:P1521">VLOOKUP(A1521,'Hospitalisation Details'!$A$1:K3863,{5,6,8,9,10,11},FALSE)</f>
        <v>32426</v>
      </c>
      <c r="L1521" s="21" t="str">
        <v>34Years</v>
      </c>
      <c r="M1521" s="22">
        <v>6753.04</v>
      </c>
      <c r="N1521" s="20" t="str">
        <v>tier - 2</v>
      </c>
      <c r="O1521" s="20" t="str">
        <v>tier - 2</v>
      </c>
      <c r="P1521" s="20" t="str">
        <v>R1024</v>
      </c>
      <c r="Q1521" s="20" t="str">
        <f>VLOOKUP(A1521,'Customer Names'!$A$1:E3855,5,FALSE)</f>
        <v>Angela J</v>
      </c>
    </row>
    <row r="1522" spans="1:17" x14ac:dyDescent="0.35">
      <c r="A1522" s="20" t="s">
        <v>849</v>
      </c>
      <c r="B1522" s="20" cm="1">
        <f t="array" ref="B1522:I1522">VLOOKUP(A1522,'Medical Examinations'!A1521:J3856,{2,3,4,5,6,7,8,9},FALSE)</f>
        <v>16.13</v>
      </c>
      <c r="C1522" s="20" t="str">
        <v>Underweight</v>
      </c>
      <c r="D1522" s="20">
        <v>4.54</v>
      </c>
      <c r="E1522" s="20" t="str">
        <v>Normal</v>
      </c>
      <c r="F1522" s="20" t="str">
        <v>Yes</v>
      </c>
      <c r="G1522" s="20" t="str">
        <v>No</v>
      </c>
      <c r="H1522" s="20" t="str">
        <v>No</v>
      </c>
      <c r="I1522" s="20">
        <v>2</v>
      </c>
      <c r="J1522" s="20" t="s">
        <v>2379</v>
      </c>
      <c r="K1522" s="21" cm="1">
        <f t="array" ref="K1522:P1522">VLOOKUP(A1522,'Hospitalisation Details'!$A$1:K3864,{5,6,8,9,10,11},FALSE)</f>
        <v>24450</v>
      </c>
      <c r="L1522" s="21" t="str">
        <v>56Years</v>
      </c>
      <c r="M1522" s="22">
        <v>6750.27</v>
      </c>
      <c r="N1522" s="20" t="str">
        <v>tier - 3</v>
      </c>
      <c r="O1522" s="20" t="str">
        <v>tier - 2</v>
      </c>
      <c r="P1522" s="20" t="str">
        <v>R1013</v>
      </c>
      <c r="Q1522" s="20" t="str">
        <f>VLOOKUP(A1522,'Customer Names'!$A$1:E3856,5,FALSE)</f>
        <v xml:space="preserve">Jonathan D </v>
      </c>
    </row>
    <row r="1523" spans="1:17" x14ac:dyDescent="0.35">
      <c r="A1523" s="20" t="s">
        <v>848</v>
      </c>
      <c r="B1523" s="20" cm="1">
        <f t="array" ref="B1523:I1523">VLOOKUP(A1523,'Medical Examinations'!A1522:J3857,{2,3,4,5,6,7,8,9},FALSE)</f>
        <v>18.77</v>
      </c>
      <c r="C1523" s="20" t="str">
        <v>Normal Weight</v>
      </c>
      <c r="D1523" s="20">
        <v>11.98</v>
      </c>
      <c r="E1523" s="20" t="str">
        <v>Diabetes</v>
      </c>
      <c r="F1523" s="20" t="str">
        <v>Yes</v>
      </c>
      <c r="G1523" s="20" t="str">
        <v>No</v>
      </c>
      <c r="H1523" s="20" t="str">
        <v>No</v>
      </c>
      <c r="I1523" s="20">
        <v>2</v>
      </c>
      <c r="J1523" s="20" t="s">
        <v>2379</v>
      </c>
      <c r="K1523" s="21" cm="1">
        <f t="array" ref="K1523:P1523">VLOOKUP(A1523,'Hospitalisation Details'!$A$1:K3865,{5,6,8,9,10,11},FALSE)</f>
        <v>25736</v>
      </c>
      <c r="L1523" s="21" t="str">
        <v>52Years</v>
      </c>
      <c r="M1523" s="22">
        <v>6749.63</v>
      </c>
      <c r="N1523" s="20" t="str">
        <v>tier - 2</v>
      </c>
      <c r="O1523" s="20" t="str">
        <v>tier - 1</v>
      </c>
      <c r="P1523" s="20" t="str">
        <v>R1013</v>
      </c>
      <c r="Q1523" s="20" t="str">
        <f>VLOOKUP(A1523,'Customer Names'!$A$1:E3857,5,FALSE)</f>
        <v>Victoria</v>
      </c>
    </row>
    <row r="1524" spans="1:17" x14ac:dyDescent="0.35">
      <c r="A1524" s="20" t="s">
        <v>847</v>
      </c>
      <c r="B1524" s="20" cm="1">
        <f t="array" ref="B1524:I1524">VLOOKUP(A1524,'Medical Examinations'!A1523:J3858,{2,3,4,5,6,7,8,9},FALSE)</f>
        <v>28.88</v>
      </c>
      <c r="C1524" s="20" t="str">
        <v>Overweight</v>
      </c>
      <c r="D1524" s="20">
        <v>6.59</v>
      </c>
      <c r="E1524" s="20" t="str">
        <v>Diabetes</v>
      </c>
      <c r="F1524" s="20" t="str">
        <v>Yes</v>
      </c>
      <c r="G1524" s="20" t="str">
        <v>No</v>
      </c>
      <c r="H1524" s="20" t="str">
        <v>No</v>
      </c>
      <c r="I1524" s="20">
        <v>1</v>
      </c>
      <c r="J1524" s="20" t="s">
        <v>2379</v>
      </c>
      <c r="K1524" s="21" cm="1">
        <f t="array" ref="K1524:P1524">VLOOKUP(A1524,'Hospitalisation Details'!$A$1:K3866,{5,6,8,9,10,11},FALSE)</f>
        <v>31568</v>
      </c>
      <c r="L1524" s="21" t="str">
        <v>37Years</v>
      </c>
      <c r="M1524" s="22">
        <v>6748.59</v>
      </c>
      <c r="N1524" s="20" t="str">
        <v>tier - 3</v>
      </c>
      <c r="O1524" s="20" t="str">
        <v>tier - 1</v>
      </c>
      <c r="P1524" s="20" t="str">
        <v>R1016</v>
      </c>
      <c r="Q1524" s="20" t="str">
        <f>VLOOKUP(A1524,'Customer Names'!$A$1:E3858,5,FALSE)</f>
        <v xml:space="preserve">Adrian R </v>
      </c>
    </row>
    <row r="1525" spans="1:17" x14ac:dyDescent="0.35">
      <c r="A1525" s="20" t="s">
        <v>846</v>
      </c>
      <c r="B1525" s="20" cm="1">
        <f t="array" ref="B1525:I1525">VLOOKUP(A1525,'Medical Examinations'!A1524:J3859,{2,3,4,5,6,7,8,9},FALSE)</f>
        <v>27.55</v>
      </c>
      <c r="C1525" s="20" t="str">
        <v>Overweight</v>
      </c>
      <c r="D1525" s="20">
        <v>10.83</v>
      </c>
      <c r="E1525" s="20" t="str">
        <v>Diabetes</v>
      </c>
      <c r="F1525" s="20" t="str">
        <v>Yes</v>
      </c>
      <c r="G1525" s="20" t="str">
        <v>No</v>
      </c>
      <c r="H1525" s="20" t="str">
        <v>No</v>
      </c>
      <c r="I1525" s="20">
        <v>1</v>
      </c>
      <c r="J1525" s="20" t="s">
        <v>2379</v>
      </c>
      <c r="K1525" s="21" cm="1">
        <f t="array" ref="K1525:P1525">VLOOKUP(A1525,'Hospitalisation Details'!$A$1:K3867,{5,6,8,9,10,11},FALSE)</f>
        <v>31631</v>
      </c>
      <c r="L1525" s="21" t="str">
        <v>36Years</v>
      </c>
      <c r="M1525" s="22">
        <v>6746.74</v>
      </c>
      <c r="N1525" s="20" t="str">
        <v>tier - 3</v>
      </c>
      <c r="O1525" s="20" t="str">
        <v>tier - 2</v>
      </c>
      <c r="P1525" s="20" t="str">
        <v>R1016</v>
      </c>
      <c r="Q1525" s="20" t="str">
        <f>VLOOKUP(A1525,'Customer Names'!$A$1:E3859,5,FALSE)</f>
        <v>Andrew</v>
      </c>
    </row>
    <row r="1526" spans="1:17" x14ac:dyDescent="0.35">
      <c r="A1526" s="20" t="s">
        <v>845</v>
      </c>
      <c r="B1526" s="20" cm="1">
        <f t="array" ref="B1526:I1526">VLOOKUP(A1526,'Medical Examinations'!A1525:J3860,{2,3,4,5,6,7,8,9},FALSE)</f>
        <v>15.6</v>
      </c>
      <c r="C1526" s="20" t="str">
        <v>Underweight</v>
      </c>
      <c r="D1526" s="20">
        <v>8.6</v>
      </c>
      <c r="E1526" s="20" t="str">
        <v>Diabetes</v>
      </c>
      <c r="F1526" s="20" t="str">
        <v>No</v>
      </c>
      <c r="G1526" s="20" t="str">
        <v>No</v>
      </c>
      <c r="H1526" s="20" t="str">
        <v>No</v>
      </c>
      <c r="I1526" s="20">
        <v>0</v>
      </c>
      <c r="J1526" s="20" t="s">
        <v>2379</v>
      </c>
      <c r="K1526" s="21" cm="1">
        <f t="array" ref="K1526:P1526">VLOOKUP(A1526,'Hospitalisation Details'!$A$1:K3868,{5,6,8,9,10,11},FALSE)</f>
        <v>25037</v>
      </c>
      <c r="L1526" s="21" t="str">
        <v>54Years</v>
      </c>
      <c r="M1526" s="22">
        <v>6738.84</v>
      </c>
      <c r="N1526" s="20" t="str">
        <v>tier - 3</v>
      </c>
      <c r="O1526" s="20" t="str">
        <v>tier - 1</v>
      </c>
      <c r="P1526" s="20" t="str">
        <v>R1012</v>
      </c>
      <c r="Q1526" s="20" t="str">
        <f>VLOOKUP(A1526,'Customer Names'!$A$1:E3860,5,FALSE)</f>
        <v xml:space="preserve">Jason A </v>
      </c>
    </row>
    <row r="1527" spans="1:17" x14ac:dyDescent="0.35">
      <c r="A1527" s="20" t="s">
        <v>844</v>
      </c>
      <c r="B1527" s="20" cm="1">
        <f t="array" ref="B1527:I1527">VLOOKUP(A1527,'Medical Examinations'!A1526:J3861,{2,3,4,5,6,7,8,9},FALSE)</f>
        <v>21.99</v>
      </c>
      <c r="C1527" s="20" t="str">
        <v>Normal Weight</v>
      </c>
      <c r="D1527" s="20">
        <v>11.17</v>
      </c>
      <c r="E1527" s="20" t="str">
        <v>Diabetes</v>
      </c>
      <c r="F1527" s="20" t="str">
        <v>No</v>
      </c>
      <c r="G1527" s="20" t="str">
        <v>No</v>
      </c>
      <c r="H1527" s="20" t="str">
        <v>No</v>
      </c>
      <c r="I1527" s="20">
        <v>0</v>
      </c>
      <c r="J1527" s="20" t="s">
        <v>2379</v>
      </c>
      <c r="K1527" s="21" cm="1">
        <f t="array" ref="K1527:P1527">VLOOKUP(A1527,'Hospitalisation Details'!$A$1:K3869,{5,6,8,9,10,11},FALSE)</f>
        <v>28784</v>
      </c>
      <c r="L1527" s="21" t="str">
        <v>44Years</v>
      </c>
      <c r="M1527" s="22">
        <v>6737.98</v>
      </c>
      <c r="N1527" s="20" t="str">
        <v>tier - 2</v>
      </c>
      <c r="O1527" s="20" t="str">
        <v>tier - 3</v>
      </c>
      <c r="P1527" s="20" t="str">
        <v>R1013</v>
      </c>
      <c r="Q1527" s="20" t="str">
        <f>VLOOKUP(A1527,'Customer Names'!$A$1:E3861,5,FALSE)</f>
        <v>Rachel</v>
      </c>
    </row>
    <row r="1528" spans="1:17" x14ac:dyDescent="0.35">
      <c r="A1528" s="20" t="s">
        <v>843</v>
      </c>
      <c r="B1528" s="20" cm="1">
        <f t="array" ref="B1528:I1528">VLOOKUP(A1528,'Medical Examinations'!A1527:J3862,{2,3,4,5,6,7,8,9},FALSE)</f>
        <v>34.85</v>
      </c>
      <c r="C1528" s="20" t="str">
        <v>Obesity</v>
      </c>
      <c r="D1528" s="20">
        <v>5.75</v>
      </c>
      <c r="E1528" s="20" t="str">
        <v>Prediabetes</v>
      </c>
      <c r="F1528" s="20" t="str">
        <v>No</v>
      </c>
      <c r="G1528" s="20" t="str">
        <v>No</v>
      </c>
      <c r="H1528" s="20" t="str">
        <v>No</v>
      </c>
      <c r="I1528" s="20">
        <v>0</v>
      </c>
      <c r="J1528" s="20" t="s">
        <v>2379</v>
      </c>
      <c r="K1528" s="21" cm="1">
        <f t="array" ref="K1528:P1528">VLOOKUP(A1528,'Hospitalisation Details'!$A$1:K3870,{5,6,8,9,10,11},FALSE)</f>
        <v>34498</v>
      </c>
      <c r="L1528" s="21" t="str">
        <v>28Years</v>
      </c>
      <c r="M1528" s="22">
        <v>6721.37</v>
      </c>
      <c r="N1528" s="20" t="str">
        <v>tier - 2</v>
      </c>
      <c r="O1528" s="20" t="str">
        <v>tier - 1</v>
      </c>
      <c r="P1528" s="20" t="str">
        <v>R1012</v>
      </c>
      <c r="Q1528" s="20" t="str">
        <f>VLOOKUP(A1528,'Customer Names'!$A$1:E3862,5,FALSE)</f>
        <v>Susan</v>
      </c>
    </row>
    <row r="1529" spans="1:17" x14ac:dyDescent="0.35">
      <c r="A1529" s="20" t="s">
        <v>842</v>
      </c>
      <c r="B1529" s="20" cm="1">
        <f t="array" ref="B1529:I1529">VLOOKUP(A1529,'Medical Examinations'!A1528:J3863,{2,3,4,5,6,7,8,9},FALSE)</f>
        <v>24.51</v>
      </c>
      <c r="C1529" s="20" t="str">
        <v>Normal Weight</v>
      </c>
      <c r="D1529" s="20">
        <v>4.83</v>
      </c>
      <c r="E1529" s="20" t="str">
        <v>Normal</v>
      </c>
      <c r="F1529" s="20" t="str">
        <v>Yes</v>
      </c>
      <c r="G1529" s="20" t="str">
        <v>No</v>
      </c>
      <c r="H1529" s="20" t="str">
        <v>Yes</v>
      </c>
      <c r="I1529" s="20">
        <v>1</v>
      </c>
      <c r="J1529" s="20" t="s">
        <v>2379</v>
      </c>
      <c r="K1529" s="21" cm="1">
        <f t="array" ref="K1529:P1529">VLOOKUP(A1529,'Hospitalisation Details'!$A$1:K3871,{5,6,8,9,10,11},FALSE)</f>
        <v>30479</v>
      </c>
      <c r="L1529" s="21" t="str">
        <v>39Years</v>
      </c>
      <c r="M1529" s="22">
        <v>6710.19</v>
      </c>
      <c r="N1529" s="20" t="str">
        <v>tier - 3</v>
      </c>
      <c r="O1529" s="20" t="str">
        <v>tier - 3</v>
      </c>
      <c r="P1529" s="20" t="str">
        <v>R1012</v>
      </c>
      <c r="Q1529" s="20" t="str">
        <f>VLOOKUP(A1529,'Customer Names'!$A$1:E3863,5,FALSE)</f>
        <v xml:space="preserve">Cameron M </v>
      </c>
    </row>
    <row r="1530" spans="1:17" x14ac:dyDescent="0.35">
      <c r="A1530" s="20" t="s">
        <v>841</v>
      </c>
      <c r="B1530" s="20" cm="1">
        <f t="array" ref="B1530:I1530">VLOOKUP(A1530,'Medical Examinations'!A1529:J3864,{2,3,4,5,6,7,8,9},FALSE)</f>
        <v>19.399999999999999</v>
      </c>
      <c r="C1530" s="20" t="str">
        <v>Normal Weight</v>
      </c>
      <c r="D1530" s="20">
        <v>11.93</v>
      </c>
      <c r="E1530" s="20" t="str">
        <v>Diabetes</v>
      </c>
      <c r="F1530" s="20" t="str">
        <v>No</v>
      </c>
      <c r="G1530" s="20" t="str">
        <v>No</v>
      </c>
      <c r="H1530" s="20" t="str">
        <v>No</v>
      </c>
      <c r="I1530" s="20">
        <v>0</v>
      </c>
      <c r="J1530" s="20" t="s">
        <v>2379</v>
      </c>
      <c r="K1530" s="21" cm="1">
        <f t="array" ref="K1530:P1530">VLOOKUP(A1530,'Hospitalisation Details'!$A$1:K3872,{5,6,8,9,10,11},FALSE)</f>
        <v>26279</v>
      </c>
      <c r="L1530" s="21" t="str">
        <v>51Years</v>
      </c>
      <c r="M1530" s="22">
        <v>6706.47</v>
      </c>
      <c r="N1530" s="20" t="str">
        <v>tier - 2</v>
      </c>
      <c r="O1530" s="20" t="str">
        <v>tier - 1</v>
      </c>
      <c r="P1530" s="20" t="str">
        <v>R1013</v>
      </c>
      <c r="Q1530" s="20" t="str">
        <f>VLOOKUP(A1530,'Customer Names'!$A$1:E3864,5,FALSE)</f>
        <v xml:space="preserve">Claudia A </v>
      </c>
    </row>
    <row r="1531" spans="1:17" x14ac:dyDescent="0.35">
      <c r="A1531" s="20" t="s">
        <v>840</v>
      </c>
      <c r="B1531" s="20" cm="1">
        <f t="array" ref="B1531:I1531">VLOOKUP(A1531,'Medical Examinations'!A1530:J3865,{2,3,4,5,6,7,8,9},FALSE)</f>
        <v>15.1</v>
      </c>
      <c r="C1531" s="20" t="str">
        <v>Underweight</v>
      </c>
      <c r="D1531" s="20">
        <v>8.41</v>
      </c>
      <c r="E1531" s="20" t="str">
        <v>Diabetes</v>
      </c>
      <c r="F1531" s="20" t="str">
        <v>No</v>
      </c>
      <c r="G1531" s="20" t="str">
        <v>No</v>
      </c>
      <c r="H1531" s="20" t="str">
        <v>No</v>
      </c>
      <c r="I1531" s="20">
        <v>0</v>
      </c>
      <c r="J1531" s="20" t="s">
        <v>2379</v>
      </c>
      <c r="K1531" s="21" cm="1">
        <f t="array" ref="K1531:P1531">VLOOKUP(A1531,'Hospitalisation Details'!$A$1:K3873,{5,6,8,9,10,11},FALSE)</f>
        <v>25032</v>
      </c>
      <c r="L1531" s="21" t="str">
        <v>54Years</v>
      </c>
      <c r="M1531" s="22">
        <v>6700.56</v>
      </c>
      <c r="N1531" s="20" t="str">
        <v>tier - 3</v>
      </c>
      <c r="O1531" s="20" t="str">
        <v>tier - 1</v>
      </c>
      <c r="P1531" s="20" t="str">
        <v>R1012</v>
      </c>
      <c r="Q1531" s="20" t="str">
        <f>VLOOKUP(A1531,'Customer Names'!$A$1:E3865,5,FALSE)</f>
        <v>Kate</v>
      </c>
    </row>
    <row r="1532" spans="1:17" x14ac:dyDescent="0.35">
      <c r="A1532" s="20" t="s">
        <v>839</v>
      </c>
      <c r="B1532" s="20" cm="1">
        <f t="array" ref="B1532:I1532">VLOOKUP(A1532,'Medical Examinations'!A1531:J3866,{2,3,4,5,6,7,8,9},FALSE)</f>
        <v>23.37</v>
      </c>
      <c r="C1532" s="20" t="str">
        <v>Normal Weight</v>
      </c>
      <c r="D1532" s="20">
        <v>5.59</v>
      </c>
      <c r="E1532" s="20" t="str">
        <v>Normal</v>
      </c>
      <c r="F1532" s="20" t="str">
        <v>Yes</v>
      </c>
      <c r="G1532" s="20" t="str">
        <v>No</v>
      </c>
      <c r="H1532" s="20" t="str">
        <v>No</v>
      </c>
      <c r="I1532" s="20">
        <v>0</v>
      </c>
      <c r="J1532" s="20" t="s">
        <v>2379</v>
      </c>
      <c r="K1532" s="21" cm="1">
        <f t="array" ref="K1532:P1532">VLOOKUP(A1532,'Hospitalisation Details'!$A$1:K3874,{5,6,8,9,10,11},FALSE)</f>
        <v>31237</v>
      </c>
      <c r="L1532" s="21" t="str">
        <v>37Years</v>
      </c>
      <c r="M1532" s="22">
        <v>6686.43</v>
      </c>
      <c r="N1532" s="20" t="str">
        <v>tier - 2</v>
      </c>
      <c r="O1532" s="20" t="str">
        <v>tier - 3</v>
      </c>
      <c r="P1532" s="20" t="str">
        <v>R1012</v>
      </c>
      <c r="Q1532" s="20" t="str">
        <f>VLOOKUP(A1532,'Customer Names'!$A$1:E3866,5,FALSE)</f>
        <v xml:space="preserve">Nicole M </v>
      </c>
    </row>
    <row r="1533" spans="1:17" x14ac:dyDescent="0.35">
      <c r="A1533" s="20" t="s">
        <v>838</v>
      </c>
      <c r="B1533" s="20" cm="1">
        <f t="array" ref="B1533:I1533">VLOOKUP(A1533,'Medical Examinations'!A1532:J3867,{2,3,4,5,6,7,8,9},FALSE)</f>
        <v>42.4</v>
      </c>
      <c r="C1533" s="20" t="str">
        <v>Obesity</v>
      </c>
      <c r="D1533" s="20">
        <v>4.0599999999999996</v>
      </c>
      <c r="E1533" s="20" t="str">
        <v>Normal</v>
      </c>
      <c r="F1533" s="20" t="str">
        <v>No</v>
      </c>
      <c r="G1533" s="20" t="str">
        <v>No</v>
      </c>
      <c r="H1533" s="20" t="str">
        <v>No</v>
      </c>
      <c r="I1533" s="20">
        <v>0</v>
      </c>
      <c r="J1533" s="20" t="s">
        <v>2379</v>
      </c>
      <c r="K1533" s="21" cm="1">
        <f t="array" ref="K1533:P1533">VLOOKUP(A1533,'Hospitalisation Details'!$A$1:K3875,{5,6,8,9,10,11},FALSE)</f>
        <v>32801</v>
      </c>
      <c r="L1533" s="21" t="str">
        <v>33Years</v>
      </c>
      <c r="M1533" s="22">
        <v>6666.24</v>
      </c>
      <c r="N1533" s="20" t="str">
        <v>tier - 3</v>
      </c>
      <c r="O1533" s="20" t="str">
        <v>tier - 1</v>
      </c>
      <c r="P1533" s="20" t="str">
        <v>R1011</v>
      </c>
      <c r="Q1533" s="20" t="str">
        <f>VLOOKUP(A1533,'Customer Names'!$A$1:E3867,5,FALSE)</f>
        <v>Jack</v>
      </c>
    </row>
    <row r="1534" spans="1:17" x14ac:dyDescent="0.35">
      <c r="A1534" s="20" t="s">
        <v>837</v>
      </c>
      <c r="B1534" s="20" cm="1">
        <f t="array" ref="B1534:I1534">VLOOKUP(A1534,'Medical Examinations'!A1533:J3868,{2,3,4,5,6,7,8,9},FALSE)</f>
        <v>28.405000000000001</v>
      </c>
      <c r="C1534" s="20" t="str">
        <v>Overweight</v>
      </c>
      <c r="D1534" s="20">
        <v>7.02</v>
      </c>
      <c r="E1534" s="20" t="str">
        <v>Diabetes</v>
      </c>
      <c r="F1534" s="20" t="str">
        <v>Yes</v>
      </c>
      <c r="G1534" s="20" t="str">
        <v>No</v>
      </c>
      <c r="H1534" s="20" t="str">
        <v>No</v>
      </c>
      <c r="I1534" s="20">
        <v>0</v>
      </c>
      <c r="J1534" s="20" t="s">
        <v>2379</v>
      </c>
      <c r="K1534" s="21" cm="1">
        <f t="array" ref="K1534:P1534">VLOOKUP(A1534,'Hospitalisation Details'!$A$1:K3876,{5,6,8,9,10,11},FALSE)</f>
        <v>29846</v>
      </c>
      <c r="L1534" s="21" t="str">
        <v>41Years</v>
      </c>
      <c r="M1534" s="22">
        <v>6664.69</v>
      </c>
      <c r="N1534" s="20" t="str">
        <v>tier - 3</v>
      </c>
      <c r="O1534" s="20" t="str">
        <v>tier - 1</v>
      </c>
      <c r="P1534" s="20" t="str">
        <v>R1012</v>
      </c>
      <c r="Q1534" s="20" t="str">
        <f>VLOOKUP(A1534,'Customer Names'!$A$1:E3868,5,FALSE)</f>
        <v>Gregory</v>
      </c>
    </row>
    <row r="1535" spans="1:17" x14ac:dyDescent="0.35">
      <c r="A1535" s="20" t="s">
        <v>836</v>
      </c>
      <c r="B1535" s="20" cm="1">
        <f t="array" ref="B1535:I1535">VLOOKUP(A1535,'Medical Examinations'!A1534:J3869,{2,3,4,5,6,7,8,9},FALSE)</f>
        <v>23.4</v>
      </c>
      <c r="C1535" s="20" t="str">
        <v>Normal Weight</v>
      </c>
      <c r="D1535" s="20">
        <v>4.47</v>
      </c>
      <c r="E1535" s="20" t="str">
        <v>Normal</v>
      </c>
      <c r="F1535" s="20" t="str">
        <v>No</v>
      </c>
      <c r="G1535" s="20" t="str">
        <v>No</v>
      </c>
      <c r="H1535" s="20" t="str">
        <v>No</v>
      </c>
      <c r="I1535" s="20">
        <v>0</v>
      </c>
      <c r="J1535" s="20" t="s">
        <v>2379</v>
      </c>
      <c r="K1535" s="21" cm="1">
        <f t="array" ref="K1535:P1535">VLOOKUP(A1535,'Hospitalisation Details'!$A$1:K3877,{5,6,8,9,10,11},FALSE)</f>
        <v>30221</v>
      </c>
      <c r="L1535" s="21" t="str">
        <v>40Years</v>
      </c>
      <c r="M1535" s="22">
        <v>6664.32</v>
      </c>
      <c r="N1535" s="20" t="str">
        <v>tier - 2</v>
      </c>
      <c r="O1535" s="20" t="str">
        <v>tier - 2</v>
      </c>
      <c r="P1535" s="20" t="str">
        <v>R1013</v>
      </c>
      <c r="Q1535" s="20" t="str">
        <f>VLOOKUP(A1535,'Customer Names'!$A$1:E3869,5,FALSE)</f>
        <v>Rebecca</v>
      </c>
    </row>
    <row r="1536" spans="1:17" x14ac:dyDescent="0.35">
      <c r="A1536" s="20" t="s">
        <v>835</v>
      </c>
      <c r="B1536" s="20" cm="1">
        <f t="array" ref="B1536:I1536">VLOOKUP(A1536,'Medical Examinations'!A1535:J3870,{2,3,4,5,6,7,8,9},FALSE)</f>
        <v>33.44</v>
      </c>
      <c r="C1536" s="20" t="str">
        <v>Obesity</v>
      </c>
      <c r="D1536" s="20">
        <v>4.54</v>
      </c>
      <c r="E1536" s="20" t="str">
        <v>Normal</v>
      </c>
      <c r="F1536" s="20" t="str">
        <v>No</v>
      </c>
      <c r="G1536" s="20" t="str">
        <v>No</v>
      </c>
      <c r="H1536" s="20" t="str">
        <v>No</v>
      </c>
      <c r="I1536" s="20">
        <v>0</v>
      </c>
      <c r="J1536" s="20" t="s">
        <v>2379</v>
      </c>
      <c r="K1536" s="21" cm="1">
        <f t="array" ref="K1536:P1536">VLOOKUP(A1536,'Hospitalisation Details'!$A$1:K3878,{5,6,8,9,10,11},FALSE)</f>
        <v>32831</v>
      </c>
      <c r="L1536" s="21" t="str">
        <v>33Years</v>
      </c>
      <c r="M1536" s="22">
        <v>6653.79</v>
      </c>
      <c r="N1536" s="20" t="str">
        <v>tier - 2</v>
      </c>
      <c r="O1536" s="20" t="str">
        <v>tier - 1</v>
      </c>
      <c r="P1536" s="20" t="str">
        <v>R1013</v>
      </c>
      <c r="Q1536" s="20" t="str">
        <f>VLOOKUP(A1536,'Customer Names'!$A$1:E3870,5,FALSE)</f>
        <v>Adam</v>
      </c>
    </row>
    <row r="1537" spans="1:17" x14ac:dyDescent="0.35">
      <c r="A1537" s="20" t="s">
        <v>834</v>
      </c>
      <c r="B1537" s="20" cm="1">
        <f t="array" ref="B1537:I1537">VLOOKUP(A1537,'Medical Examinations'!A1536:J3871,{2,3,4,5,6,7,8,9},FALSE)</f>
        <v>21.12</v>
      </c>
      <c r="C1537" s="20" t="str">
        <v>Normal Weight</v>
      </c>
      <c r="D1537" s="20">
        <v>4.99</v>
      </c>
      <c r="E1537" s="20" t="str">
        <v>Normal</v>
      </c>
      <c r="F1537" s="20" t="str">
        <v>No</v>
      </c>
      <c r="G1537" s="20" t="str">
        <v>No</v>
      </c>
      <c r="H1537" s="20" t="str">
        <v>No</v>
      </c>
      <c r="I1537" s="20">
        <v>1</v>
      </c>
      <c r="J1537" s="20" t="s">
        <v>2379</v>
      </c>
      <c r="K1537" s="21" cm="1">
        <f t="array" ref="K1537:P1537">VLOOKUP(A1537,'Hospitalisation Details'!$A$1:K3879,{5,6,8,9,10,11},FALSE)</f>
        <v>30864</v>
      </c>
      <c r="L1537" s="21" t="str">
        <v>38Years</v>
      </c>
      <c r="M1537" s="22">
        <v>6652.53</v>
      </c>
      <c r="N1537" s="20" t="str">
        <v>tier - 3</v>
      </c>
      <c r="O1537" s="20" t="str">
        <v>tier - 2</v>
      </c>
      <c r="P1537" s="20" t="str">
        <v>R1013</v>
      </c>
      <c r="Q1537" s="20" t="str">
        <f>VLOOKUP(A1537,'Customer Names'!$A$1:E3871,5,FALSE)</f>
        <v>Ryan</v>
      </c>
    </row>
    <row r="1538" spans="1:17" x14ac:dyDescent="0.35">
      <c r="A1538" s="20" t="s">
        <v>833</v>
      </c>
      <c r="B1538" s="20" cm="1">
        <f t="array" ref="B1538:I1538">VLOOKUP(A1538,'Medical Examinations'!A1537:J3872,{2,3,4,5,6,7,8,9},FALSE)</f>
        <v>18.48</v>
      </c>
      <c r="C1538" s="20" t="str">
        <v>Underweight</v>
      </c>
      <c r="D1538" s="20">
        <v>10.84</v>
      </c>
      <c r="E1538" s="20" t="str">
        <v>Diabetes</v>
      </c>
      <c r="F1538" s="20" t="str">
        <v>Yes</v>
      </c>
      <c r="G1538" s="20" t="str">
        <v>No</v>
      </c>
      <c r="H1538" s="20" t="str">
        <v>No</v>
      </c>
      <c r="I1538" s="20">
        <v>2</v>
      </c>
      <c r="J1538" s="20" t="s">
        <v>2379</v>
      </c>
      <c r="K1538" s="21" cm="1">
        <f t="array" ref="K1538:P1538">VLOOKUP(A1538,'Hospitalisation Details'!$A$1:K3880,{5,6,8,9,10,11},FALSE)</f>
        <v>25880</v>
      </c>
      <c r="L1538" s="21" t="str">
        <v>52Years</v>
      </c>
      <c r="M1538" s="22">
        <v>6651.26</v>
      </c>
      <c r="N1538" s="20" t="str">
        <v>tier - 2</v>
      </c>
      <c r="O1538" s="20" t="str">
        <v>tier - 3</v>
      </c>
      <c r="P1538" s="20" t="str">
        <v>R1013</v>
      </c>
      <c r="Q1538" s="20" t="str">
        <f>VLOOKUP(A1538,'Customer Names'!$A$1:E3872,5,FALSE)</f>
        <v xml:space="preserve">Jackie K </v>
      </c>
    </row>
    <row r="1539" spans="1:17" x14ac:dyDescent="0.35">
      <c r="A1539" s="20" t="s">
        <v>832</v>
      </c>
      <c r="B1539" s="20" cm="1">
        <f t="array" ref="B1539:I1539">VLOOKUP(A1539,'Medical Examinations'!A1538:J3873,{2,3,4,5,6,7,8,9},FALSE)</f>
        <v>16.815000000000001</v>
      </c>
      <c r="C1539" s="20" t="str">
        <v>Underweight</v>
      </c>
      <c r="D1539" s="20">
        <v>5.63</v>
      </c>
      <c r="E1539" s="20" t="str">
        <v>Normal</v>
      </c>
      <c r="F1539" s="20" t="str">
        <v>No</v>
      </c>
      <c r="G1539" s="20" t="str">
        <v>No</v>
      </c>
      <c r="H1539" s="20" t="str">
        <v>No</v>
      </c>
      <c r="I1539" s="20">
        <v>1</v>
      </c>
      <c r="J1539" s="20" t="s">
        <v>2379</v>
      </c>
      <c r="K1539" s="21" cm="1">
        <f t="array" ref="K1539:P1539">VLOOKUP(A1539,'Hospitalisation Details'!$A$1:K3881,{5,6,8,9,10,11},FALSE)</f>
        <v>31024</v>
      </c>
      <c r="L1539" s="21" t="str">
        <v>38Years</v>
      </c>
      <c r="M1539" s="22">
        <v>6640.54</v>
      </c>
      <c r="N1539" s="20" t="str">
        <v>tier - 2</v>
      </c>
      <c r="O1539" s="20" t="str">
        <v>tier - 3</v>
      </c>
      <c r="P1539" s="20" t="str">
        <v>R1019</v>
      </c>
      <c r="Q1539" s="20" t="str">
        <f>VLOOKUP(A1539,'Customer Names'!$A$1:E3873,5,FALSE)</f>
        <v>Chris</v>
      </c>
    </row>
    <row r="1540" spans="1:17" x14ac:dyDescent="0.35">
      <c r="A1540" s="20" t="s">
        <v>831</v>
      </c>
      <c r="B1540" s="20" cm="1">
        <f t="array" ref="B1540:I1540">VLOOKUP(A1540,'Medical Examinations'!A1539:J3874,{2,3,4,5,6,7,8,9},FALSE)</f>
        <v>26.72</v>
      </c>
      <c r="C1540" s="20" t="str">
        <v>Overweight</v>
      </c>
      <c r="D1540" s="20">
        <v>4.1399999999999997</v>
      </c>
      <c r="E1540" s="20" t="str">
        <v>Normal</v>
      </c>
      <c r="F1540" s="20" t="str">
        <v>No</v>
      </c>
      <c r="G1540" s="20" t="str">
        <v>No</v>
      </c>
      <c r="H1540" s="20" t="str">
        <v>No</v>
      </c>
      <c r="I1540" s="20">
        <v>0</v>
      </c>
      <c r="J1540" s="20" t="s">
        <v>2379</v>
      </c>
      <c r="K1540" s="21" cm="1">
        <f t="array" ref="K1540:P1540">VLOOKUP(A1540,'Hospitalisation Details'!$A$1:K3882,{5,6,8,9,10,11},FALSE)</f>
        <v>33030</v>
      </c>
      <c r="L1540" s="21" t="str">
        <v>33Years</v>
      </c>
      <c r="M1540" s="22">
        <v>6639.3</v>
      </c>
      <c r="N1540" s="20" t="str">
        <v>tier - 2</v>
      </c>
      <c r="O1540" s="20" t="str">
        <v>tier - 2</v>
      </c>
      <c r="P1540" s="20" t="str">
        <v>R1021</v>
      </c>
      <c r="Q1540" s="20" t="str">
        <f>VLOOKUP(A1540,'Customer Names'!$A$1:E3874,5,FALSE)</f>
        <v>Tyler C</v>
      </c>
    </row>
    <row r="1541" spans="1:17" x14ac:dyDescent="0.35">
      <c r="A1541" s="20" t="s">
        <v>830</v>
      </c>
      <c r="B1541" s="20" cm="1">
        <f t="array" ref="B1541:I1541">VLOOKUP(A1541,'Medical Examinations'!A1540:J3875,{2,3,4,5,6,7,8,9},FALSE)</f>
        <v>41.42</v>
      </c>
      <c r="C1541" s="20" t="str">
        <v>Obesity</v>
      </c>
      <c r="D1541" s="20">
        <v>5.17</v>
      </c>
      <c r="E1541" s="20" t="str">
        <v>Normal</v>
      </c>
      <c r="F1541" s="20" t="str">
        <v>No</v>
      </c>
      <c r="G1541" s="20" t="str">
        <v>No</v>
      </c>
      <c r="H1541" s="20" t="str">
        <v>Yes</v>
      </c>
      <c r="I1541" s="20">
        <v>1</v>
      </c>
      <c r="J1541" s="20" t="s">
        <v>2379</v>
      </c>
      <c r="K1541" s="21" cm="1">
        <f t="array" ref="K1541:P1541">VLOOKUP(A1541,'Hospitalisation Details'!$A$1:K3883,{5,6,8,9,10,11},FALSE)</f>
        <v>37868</v>
      </c>
      <c r="L1541" s="21" t="str">
        <v>19Years</v>
      </c>
      <c r="M1541" s="22">
        <v>6638.16</v>
      </c>
      <c r="N1541" s="20" t="str">
        <v>tier - 2</v>
      </c>
      <c r="O1541" s="20" t="str">
        <v>tier - 1</v>
      </c>
      <c r="P1541" s="20" t="str">
        <v>R1012</v>
      </c>
      <c r="Q1541" s="20" t="str">
        <f>VLOOKUP(A1541,'Customer Names'!$A$1:E3875,5,FALSE)</f>
        <v>Yoshie</v>
      </c>
    </row>
    <row r="1542" spans="1:17" x14ac:dyDescent="0.35">
      <c r="A1542" s="20" t="s">
        <v>829</v>
      </c>
      <c r="B1542" s="20" cm="1">
        <f t="array" ref="B1542:I1542">VLOOKUP(A1542,'Medical Examinations'!A1541:J3876,{2,3,4,5,6,7,8,9},FALSE)</f>
        <v>20.69</v>
      </c>
      <c r="C1542" s="20" t="str">
        <v>Normal Weight</v>
      </c>
      <c r="D1542" s="20">
        <v>6.93</v>
      </c>
      <c r="E1542" s="20" t="str">
        <v>Diabetes</v>
      </c>
      <c r="F1542" s="20" t="str">
        <v>No</v>
      </c>
      <c r="G1542" s="20" t="str">
        <v>No</v>
      </c>
      <c r="H1542" s="20" t="str">
        <v>No</v>
      </c>
      <c r="I1542" s="20">
        <v>2</v>
      </c>
      <c r="J1542" s="20" t="s">
        <v>2379</v>
      </c>
      <c r="K1542" s="21" cm="1">
        <f t="array" ref="K1542:P1542">VLOOKUP(A1542,'Hospitalisation Details'!$A$1:K3884,{5,6,8,9,10,11},FALSE)</f>
        <v>26905</v>
      </c>
      <c r="L1542" s="21" t="str">
        <v>49Years</v>
      </c>
      <c r="M1542" s="22">
        <v>6630.31</v>
      </c>
      <c r="N1542" s="20" t="str">
        <v>tier - 2</v>
      </c>
      <c r="O1542" s="20" t="str">
        <v>tier - 1</v>
      </c>
      <c r="P1542" s="20" t="str">
        <v>R1013</v>
      </c>
      <c r="Q1542" s="20" t="str">
        <f>VLOOKUP(A1542,'Customer Names'!$A$1:E3876,5,FALSE)</f>
        <v>Lauren A</v>
      </c>
    </row>
    <row r="1543" spans="1:17" x14ac:dyDescent="0.35">
      <c r="A1543" s="20" t="s">
        <v>828</v>
      </c>
      <c r="B1543" s="20" cm="1">
        <f t="array" ref="B1543:I1543">VLOOKUP(A1543,'Medical Examinations'!A1542:J3877,{2,3,4,5,6,7,8,9},FALSE)</f>
        <v>41.23</v>
      </c>
      <c r="C1543" s="20" t="str">
        <v>Obesity</v>
      </c>
      <c r="D1543" s="20">
        <v>4.24</v>
      </c>
      <c r="E1543" s="20" t="str">
        <v>Normal</v>
      </c>
      <c r="F1543" s="20" t="str">
        <v>No</v>
      </c>
      <c r="G1543" s="20" t="str">
        <v>No</v>
      </c>
      <c r="H1543" s="20" t="str">
        <v>No</v>
      </c>
      <c r="I1543" s="20">
        <v>0</v>
      </c>
      <c r="J1543" s="20" t="s">
        <v>2379</v>
      </c>
      <c r="K1543" s="21" cm="1">
        <f t="array" ref="K1543:P1543">VLOOKUP(A1543,'Hospitalisation Details'!$A$1:K3885,{5,6,8,9,10,11},FALSE)</f>
        <v>30191</v>
      </c>
      <c r="L1543" s="21" t="str">
        <v>40Years</v>
      </c>
      <c r="M1543" s="22">
        <v>6610.11</v>
      </c>
      <c r="N1543" s="20" t="str">
        <v>tier - 3</v>
      </c>
      <c r="O1543" s="20" t="str">
        <v>tier - 2</v>
      </c>
      <c r="P1543" s="20" t="str">
        <v>R1015</v>
      </c>
      <c r="Q1543" s="20" t="str">
        <f>VLOOKUP(A1543,'Customer Names'!$A$1:E3877,5,FALSE)</f>
        <v xml:space="preserve">Mason D </v>
      </c>
    </row>
    <row r="1544" spans="1:17" x14ac:dyDescent="0.35">
      <c r="A1544" s="20" t="s">
        <v>827</v>
      </c>
      <c r="B1544" s="20" cm="1">
        <f t="array" ref="B1544:I1544">VLOOKUP(A1544,'Medical Examinations'!A1543:J3878,{2,3,4,5,6,7,8,9},FALSE)</f>
        <v>29.9</v>
      </c>
      <c r="C1544" s="20" t="str">
        <v>Overweight</v>
      </c>
      <c r="D1544" s="20">
        <v>5.91</v>
      </c>
      <c r="E1544" s="20" t="str">
        <v>Prediabetes</v>
      </c>
      <c r="F1544" s="20" t="str">
        <v>No</v>
      </c>
      <c r="G1544" s="20" t="str">
        <v>No</v>
      </c>
      <c r="H1544" s="20" t="str">
        <v>No</v>
      </c>
      <c r="I1544" s="20">
        <v>0</v>
      </c>
      <c r="J1544" s="20" t="s">
        <v>2379</v>
      </c>
      <c r="K1544" s="21" cm="1">
        <f t="array" ref="K1544:P1544">VLOOKUP(A1544,'Hospitalisation Details'!$A$1:K3886,{5,6,8,9,10,11},FALSE)</f>
        <v>30262</v>
      </c>
      <c r="L1544" s="21" t="str">
        <v>40Years</v>
      </c>
      <c r="M1544" s="22">
        <v>6600.36</v>
      </c>
      <c r="N1544" s="20" t="str">
        <v>tier - 2</v>
      </c>
      <c r="O1544" s="20" t="str">
        <v>tier - 3</v>
      </c>
      <c r="P1544" s="20" t="str">
        <v>R1011</v>
      </c>
      <c r="Q1544" s="20" t="str">
        <f>VLOOKUP(A1544,'Customer Names'!$A$1:E3878,5,FALSE)</f>
        <v>Ryan</v>
      </c>
    </row>
    <row r="1545" spans="1:17" x14ac:dyDescent="0.35">
      <c r="A1545" s="20" t="s">
        <v>826</v>
      </c>
      <c r="B1545" s="20" cm="1">
        <f t="array" ref="B1545:I1545">VLOOKUP(A1545,'Medical Examinations'!A1544:J3879,{2,3,4,5,6,7,8,9},FALSE)</f>
        <v>34.104999999999997</v>
      </c>
      <c r="C1545" s="20" t="str">
        <v>Obesity</v>
      </c>
      <c r="D1545" s="20">
        <v>5.93</v>
      </c>
      <c r="E1545" s="20" t="str">
        <v>Prediabetes</v>
      </c>
      <c r="F1545" s="20" t="str">
        <v>No</v>
      </c>
      <c r="G1545" s="20" t="str">
        <v>No</v>
      </c>
      <c r="H1545" s="20" t="str">
        <v>No</v>
      </c>
      <c r="I1545" s="20">
        <v>0</v>
      </c>
      <c r="J1545" s="20" t="s">
        <v>2379</v>
      </c>
      <c r="K1545" s="21" cm="1">
        <f t="array" ref="K1545:P1545">VLOOKUP(A1545,'Hospitalisation Details'!$A$1:K3887,{5,6,8,9,10,11},FALSE)</f>
        <v>30314</v>
      </c>
      <c r="L1545" s="21" t="str">
        <v>40Years</v>
      </c>
      <c r="M1545" s="22">
        <v>6600.21</v>
      </c>
      <c r="N1545" s="20" t="str">
        <v>tier - 3</v>
      </c>
      <c r="O1545" s="20" t="str">
        <v>tier - 2</v>
      </c>
      <c r="P1545" s="20" t="str">
        <v>R1016</v>
      </c>
      <c r="Q1545" s="20" t="str">
        <f>VLOOKUP(A1545,'Customer Names'!$A$1:E3879,5,FALSE)</f>
        <v>Arturo</v>
      </c>
    </row>
    <row r="1546" spans="1:17" x14ac:dyDescent="0.35">
      <c r="A1546" s="20" t="s">
        <v>825</v>
      </c>
      <c r="B1546" s="20" cm="1">
        <f t="array" ref="B1546:I1546">VLOOKUP(A1546,'Medical Examinations'!A1545:J3880,{2,3,4,5,6,7,8,9},FALSE)</f>
        <v>24.97</v>
      </c>
      <c r="C1546" s="20" t="str">
        <v>Overweight</v>
      </c>
      <c r="D1546" s="20">
        <v>5.66</v>
      </c>
      <c r="E1546" s="20" t="str">
        <v>Normal</v>
      </c>
      <c r="F1546" s="20" t="str">
        <v>No</v>
      </c>
      <c r="G1546" s="20" t="str">
        <v>No</v>
      </c>
      <c r="H1546" s="20" t="str">
        <v>No</v>
      </c>
      <c r="I1546" s="20">
        <v>0</v>
      </c>
      <c r="J1546" s="20" t="s">
        <v>2379</v>
      </c>
      <c r="K1546" s="21" cm="1">
        <f t="array" ref="K1546:P1546">VLOOKUP(A1546,'Hospitalisation Details'!$A$1:K3888,{5,6,8,9,10,11},FALSE)</f>
        <v>30277</v>
      </c>
      <c r="L1546" s="21" t="str">
        <v>40Years</v>
      </c>
      <c r="M1546" s="22">
        <v>6593.51</v>
      </c>
      <c r="N1546" s="20" t="str">
        <v>tier - 2</v>
      </c>
      <c r="O1546" s="20" t="str">
        <v>tier - 1</v>
      </c>
      <c r="P1546" s="20" t="str">
        <v>R1013</v>
      </c>
      <c r="Q1546" s="20" t="str">
        <f>VLOOKUP(A1546,'Customer Names'!$A$1:E3880,5,FALSE)</f>
        <v>Jake</v>
      </c>
    </row>
    <row r="1547" spans="1:17" x14ac:dyDescent="0.35">
      <c r="A1547" s="20" t="s">
        <v>824</v>
      </c>
      <c r="B1547" s="20" cm="1">
        <f t="array" ref="B1547:I1547">VLOOKUP(A1547,'Medical Examinations'!A1546:J3881,{2,3,4,5,6,7,8,9},FALSE)</f>
        <v>34.799999999999997</v>
      </c>
      <c r="C1547" s="20" t="str">
        <v>Obesity</v>
      </c>
      <c r="D1547" s="20">
        <v>4.1900000000000004</v>
      </c>
      <c r="E1547" s="20" t="str">
        <v>Normal</v>
      </c>
      <c r="F1547" s="20" t="str">
        <v>No</v>
      </c>
      <c r="G1547" s="20" t="str">
        <v>No</v>
      </c>
      <c r="H1547" s="20" t="str">
        <v>No</v>
      </c>
      <c r="I1547" s="20">
        <v>1</v>
      </c>
      <c r="J1547" s="20" t="s">
        <v>2379</v>
      </c>
      <c r="K1547" s="21" cm="1">
        <f t="array" ref="K1547:P1547">VLOOKUP(A1547,'Hospitalisation Details'!$A$1:K3889,{5,6,8,9,10,11},FALSE)</f>
        <v>30960</v>
      </c>
      <c r="L1547" s="21" t="str">
        <v>38Years</v>
      </c>
      <c r="M1547" s="22">
        <v>6571.54</v>
      </c>
      <c r="N1547" s="20" t="str">
        <v>tier - 2</v>
      </c>
      <c r="O1547" s="20" t="str">
        <v>tier - 3</v>
      </c>
      <c r="P1547" s="20" t="str">
        <v>R1011</v>
      </c>
      <c r="Q1547" s="20" t="str">
        <f>VLOOKUP(A1547,'Customer Names'!$A$1:E3881,5,FALSE)</f>
        <v>Sarah E</v>
      </c>
    </row>
    <row r="1548" spans="1:17" x14ac:dyDescent="0.35">
      <c r="A1548" s="20" t="s">
        <v>823</v>
      </c>
      <c r="B1548" s="20" cm="1">
        <f t="array" ref="B1548:I1548">VLOOKUP(A1548,'Medical Examinations'!A1547:J3882,{2,3,4,5,6,7,8,9},FALSE)</f>
        <v>32.965000000000003</v>
      </c>
      <c r="C1548" s="20" t="str">
        <v>Obesity</v>
      </c>
      <c r="D1548" s="20">
        <v>9.2100000000000009</v>
      </c>
      <c r="E1548" s="20" t="str">
        <v>Diabetes</v>
      </c>
      <c r="F1548" s="20" t="str">
        <v>Yes</v>
      </c>
      <c r="G1548" s="20" t="str">
        <v>No</v>
      </c>
      <c r="H1548" s="20" t="str">
        <v>No</v>
      </c>
      <c r="I1548" s="20">
        <v>0</v>
      </c>
      <c r="J1548" s="20" t="s">
        <v>2379</v>
      </c>
      <c r="K1548" s="21" cm="1">
        <f t="array" ref="K1548:P1548">VLOOKUP(A1548,'Hospitalisation Details'!$A$1:K3890,{5,6,8,9,10,11},FALSE)</f>
        <v>29787</v>
      </c>
      <c r="L1548" s="21" t="str">
        <v>41Years</v>
      </c>
      <c r="M1548" s="22">
        <v>6571.02</v>
      </c>
      <c r="N1548" s="20" t="str">
        <v>tier - 2</v>
      </c>
      <c r="O1548" s="20" t="str">
        <v>tier - 1</v>
      </c>
      <c r="P1548" s="20" t="str">
        <v>R1012</v>
      </c>
      <c r="Q1548" s="20" t="str">
        <f>VLOOKUP(A1548,'Customer Names'!$A$1:E3882,5,FALSE)</f>
        <v xml:space="preserve">Alison L </v>
      </c>
    </row>
    <row r="1549" spans="1:17" x14ac:dyDescent="0.35">
      <c r="A1549" s="20" t="s">
        <v>822</v>
      </c>
      <c r="B1549" s="20" cm="1">
        <f t="array" ref="B1549:I1549">VLOOKUP(A1549,'Medical Examinations'!A1548:J3883,{2,3,4,5,6,7,8,9},FALSE)</f>
        <v>27.265000000000001</v>
      </c>
      <c r="C1549" s="20" t="str">
        <v>Overweight</v>
      </c>
      <c r="D1549" s="20">
        <v>5.51</v>
      </c>
      <c r="E1549" s="20" t="str">
        <v>Normal</v>
      </c>
      <c r="F1549" s="20" t="str">
        <v>No</v>
      </c>
      <c r="G1549" s="20" t="str">
        <v>No</v>
      </c>
      <c r="H1549" s="20" t="str">
        <v>No</v>
      </c>
      <c r="I1549" s="20">
        <v>1</v>
      </c>
      <c r="J1549" s="20" t="s">
        <v>2379</v>
      </c>
      <c r="K1549" s="21" cm="1">
        <f t="array" ref="K1549:P1549">VLOOKUP(A1549,'Hospitalisation Details'!$A$1:K3891,{5,6,8,9,10,11},FALSE)</f>
        <v>30945</v>
      </c>
      <c r="L1549" s="21" t="str">
        <v>38Years</v>
      </c>
      <c r="M1549" s="22">
        <v>6555.07</v>
      </c>
      <c r="N1549" s="20" t="str">
        <v>tier - 2</v>
      </c>
      <c r="O1549" s="20" t="str">
        <v>tier - 2</v>
      </c>
      <c r="P1549" s="20" t="str">
        <v>R1024</v>
      </c>
      <c r="Q1549" s="20" t="str">
        <f>VLOOKUP(A1549,'Customer Names'!$A$1:E3883,5,FALSE)</f>
        <v xml:space="preserve">Karen A </v>
      </c>
    </row>
    <row r="1550" spans="1:17" x14ac:dyDescent="0.35">
      <c r="A1550" s="20" t="s">
        <v>821</v>
      </c>
      <c r="B1550" s="20" cm="1">
        <f t="array" ref="B1550:I1550">VLOOKUP(A1550,'Medical Examinations'!A1549:J3884,{2,3,4,5,6,7,8,9},FALSE)</f>
        <v>17.059999999999999</v>
      </c>
      <c r="C1550" s="20" t="str">
        <v>Underweight</v>
      </c>
      <c r="D1550" s="20">
        <v>8.5</v>
      </c>
      <c r="E1550" s="20" t="str">
        <v>Diabetes</v>
      </c>
      <c r="F1550" s="20" t="str">
        <v>No</v>
      </c>
      <c r="G1550" s="20" t="str">
        <v>No</v>
      </c>
      <c r="H1550" s="20" t="str">
        <v>No</v>
      </c>
      <c r="I1550" s="20">
        <v>0</v>
      </c>
      <c r="J1550" s="20" t="s">
        <v>2379</v>
      </c>
      <c r="K1550" s="21" cm="1">
        <f t="array" ref="K1550:P1550">VLOOKUP(A1550,'Hospitalisation Details'!$A$1:K3892,{5,6,8,9,10,11},FALSE)</f>
        <v>25183</v>
      </c>
      <c r="L1550" s="21" t="str">
        <v>54Years</v>
      </c>
      <c r="M1550" s="22">
        <v>6552.01</v>
      </c>
      <c r="N1550" s="20" t="str">
        <v>tier - 3</v>
      </c>
      <c r="O1550" s="20" t="str">
        <v>tier - 2</v>
      </c>
      <c r="P1550" s="20" t="str">
        <v>R1013</v>
      </c>
      <c r="Q1550" s="20" t="str">
        <f>VLOOKUP(A1550,'Customer Names'!$A$1:E3884,5,FALSE)</f>
        <v xml:space="preserve">Thomas R  Jr </v>
      </c>
    </row>
    <row r="1551" spans="1:17" x14ac:dyDescent="0.35">
      <c r="A1551" s="20" t="s">
        <v>820</v>
      </c>
      <c r="B1551" s="20" cm="1">
        <f t="array" ref="B1551:I1551">VLOOKUP(A1551,'Medical Examinations'!A1550:J3885,{2,3,4,5,6,7,8,9},FALSE)</f>
        <v>36.29</v>
      </c>
      <c r="C1551" s="20" t="str">
        <v>Obesity</v>
      </c>
      <c r="D1551" s="20">
        <v>6.23</v>
      </c>
      <c r="E1551" s="20" t="str">
        <v>Prediabetes</v>
      </c>
      <c r="F1551" s="20" t="str">
        <v>No</v>
      </c>
      <c r="G1551" s="20" t="str">
        <v>No</v>
      </c>
      <c r="H1551" s="20" t="str">
        <v>No</v>
      </c>
      <c r="I1551" s="20">
        <v>0</v>
      </c>
      <c r="J1551" s="20" t="s">
        <v>2379</v>
      </c>
      <c r="K1551" s="21" cm="1">
        <f t="array" ref="K1551:P1551">VLOOKUP(A1551,'Hospitalisation Details'!$A$1:K3893,{5,6,8,9,10,11},FALSE)</f>
        <v>32726</v>
      </c>
      <c r="L1551" s="21" t="str">
        <v>33Years</v>
      </c>
      <c r="M1551" s="22">
        <v>6551.75</v>
      </c>
      <c r="N1551" s="20" t="str">
        <v>tier - 2</v>
      </c>
      <c r="O1551" s="20" t="str">
        <v>tier - 2</v>
      </c>
      <c r="P1551" s="20" t="str">
        <v>R1024</v>
      </c>
      <c r="Q1551" s="20" t="str">
        <f>VLOOKUP(A1551,'Customer Names'!$A$1:E3885,5,FALSE)</f>
        <v xml:space="preserve">Stephanie W </v>
      </c>
    </row>
    <row r="1552" spans="1:17" x14ac:dyDescent="0.35">
      <c r="A1552" s="20" t="s">
        <v>819</v>
      </c>
      <c r="B1552" s="20" cm="1">
        <f t="array" ref="B1552:I1552">VLOOKUP(A1552,'Medical Examinations'!A1551:J3886,{2,3,4,5,6,7,8,9},FALSE)</f>
        <v>28.594999999999999</v>
      </c>
      <c r="C1552" s="20" t="str">
        <v>Overweight</v>
      </c>
      <c r="D1552" s="20">
        <v>8.5299999999999994</v>
      </c>
      <c r="E1552" s="20" t="str">
        <v>Diabetes</v>
      </c>
      <c r="F1552" s="20" t="str">
        <v>Yes</v>
      </c>
      <c r="G1552" s="20" t="str">
        <v>No</v>
      </c>
      <c r="H1552" s="20" t="str">
        <v>No</v>
      </c>
      <c r="I1552" s="20">
        <v>1</v>
      </c>
      <c r="J1552" s="20" t="s">
        <v>2379</v>
      </c>
      <c r="K1552" s="21" cm="1">
        <f t="array" ref="K1552:P1552">VLOOKUP(A1552,'Hospitalisation Details'!$A$1:K3894,{5,6,8,9,10,11},FALSE)</f>
        <v>31764</v>
      </c>
      <c r="L1552" s="21" t="str">
        <v>36Years</v>
      </c>
      <c r="M1552" s="22">
        <v>6548.2</v>
      </c>
      <c r="N1552" s="20" t="str">
        <v>tier - 2</v>
      </c>
      <c r="O1552" s="20" t="str">
        <v>tier - 3</v>
      </c>
      <c r="P1552" s="20" t="str">
        <v>R1012</v>
      </c>
      <c r="Q1552" s="20" t="str">
        <f>VLOOKUP(A1552,'Customer Names'!$A$1:E3886,5,FALSE)</f>
        <v>Ezra</v>
      </c>
    </row>
    <row r="1553" spans="1:17" x14ac:dyDescent="0.35">
      <c r="A1553" s="20" t="s">
        <v>818</v>
      </c>
      <c r="B1553" s="20" cm="1">
        <f t="array" ref="B1553:I1553">VLOOKUP(A1553,'Medical Examinations'!A1552:J3887,{2,3,4,5,6,7,8,9},FALSE)</f>
        <v>17.8</v>
      </c>
      <c r="C1553" s="20" t="str">
        <v>Underweight</v>
      </c>
      <c r="D1553" s="20">
        <v>5.75</v>
      </c>
      <c r="E1553" s="20" t="str">
        <v>Prediabetes</v>
      </c>
      <c r="F1553" s="20" t="str">
        <v>Yes</v>
      </c>
      <c r="G1553" s="20" t="str">
        <v>No</v>
      </c>
      <c r="H1553" s="20" t="str">
        <v>Yes</v>
      </c>
      <c r="I1553" s="20">
        <v>1</v>
      </c>
      <c r="J1553" s="20" t="s">
        <v>2379</v>
      </c>
      <c r="K1553" s="21" cm="1">
        <f t="array" ref="K1553:P1553">VLOOKUP(A1553,'Hospitalisation Details'!$A$1:K3895,{5,6,8,9,10,11},FALSE)</f>
        <v>25540</v>
      </c>
      <c r="L1553" s="21" t="str">
        <v>53Years</v>
      </c>
      <c r="M1553" s="22">
        <v>6546.16</v>
      </c>
      <c r="N1553" s="20" t="str">
        <v>tier - 2</v>
      </c>
      <c r="O1553" s="20" t="str">
        <v>tier - 3</v>
      </c>
      <c r="P1553" s="20" t="str">
        <v>R1013</v>
      </c>
      <c r="Q1553" s="20" t="str">
        <f>VLOOKUP(A1553,'Customer Names'!$A$1:E3887,5,FALSE)</f>
        <v>Jim</v>
      </c>
    </row>
    <row r="1554" spans="1:17" x14ac:dyDescent="0.35">
      <c r="A1554" s="20" t="s">
        <v>817</v>
      </c>
      <c r="B1554" s="20" cm="1">
        <f t="array" ref="B1554:I1554">VLOOKUP(A1554,'Medical Examinations'!A1553:J3888,{2,3,4,5,6,7,8,9},FALSE)</f>
        <v>21.4</v>
      </c>
      <c r="C1554" s="20" t="str">
        <v>Normal Weight</v>
      </c>
      <c r="D1554" s="20">
        <v>5.6</v>
      </c>
      <c r="E1554" s="20" t="str">
        <v>Normal</v>
      </c>
      <c r="F1554" s="20" t="str">
        <v>No</v>
      </c>
      <c r="G1554" s="20" t="str">
        <v>No</v>
      </c>
      <c r="H1554" s="20" t="str">
        <v>No</v>
      </c>
      <c r="I1554" s="20">
        <v>0</v>
      </c>
      <c r="J1554" s="20" t="s">
        <v>2379</v>
      </c>
      <c r="K1554" s="21" cm="1">
        <f t="array" ref="K1554:P1554">VLOOKUP(A1554,'Hospitalisation Details'!$A$1:K3896,{5,6,8,9,10,11},FALSE)</f>
        <v>30226</v>
      </c>
      <c r="L1554" s="21" t="str">
        <v>40Years</v>
      </c>
      <c r="M1554" s="22">
        <v>6536.68</v>
      </c>
      <c r="N1554" s="20" t="str">
        <v>tier - 2</v>
      </c>
      <c r="O1554" s="20" t="str">
        <v>tier - 2</v>
      </c>
      <c r="P1554" s="20" t="str">
        <v>R1012</v>
      </c>
      <c r="Q1554" s="20" t="str">
        <f>VLOOKUP(A1554,'Customer Names'!$A$1:E3888,5,FALSE)</f>
        <v xml:space="preserve">Ari L </v>
      </c>
    </row>
    <row r="1555" spans="1:17" x14ac:dyDescent="0.35">
      <c r="A1555" s="20" t="s">
        <v>816</v>
      </c>
      <c r="B1555" s="20" cm="1">
        <f t="array" ref="B1555:I1555">VLOOKUP(A1555,'Medical Examinations'!A1554:J3889,{2,3,4,5,6,7,8,9},FALSE)</f>
        <v>23.01</v>
      </c>
      <c r="C1555" s="20" t="str">
        <v>Normal Weight</v>
      </c>
      <c r="D1555" s="20">
        <v>4.68</v>
      </c>
      <c r="E1555" s="20" t="str">
        <v>Normal</v>
      </c>
      <c r="F1555" s="20" t="str">
        <v>No</v>
      </c>
      <c r="G1555" s="20" t="str">
        <v>No</v>
      </c>
      <c r="H1555" s="20" t="str">
        <v>No</v>
      </c>
      <c r="I1555" s="20">
        <v>0</v>
      </c>
      <c r="J1555" s="20" t="s">
        <v>2379</v>
      </c>
      <c r="K1555" s="21" cm="1">
        <f t="array" ref="K1555:P1555">VLOOKUP(A1555,'Hospitalisation Details'!$A$1:K3897,{5,6,8,9,10,11},FALSE)</f>
        <v>30175</v>
      </c>
      <c r="L1555" s="21" t="str">
        <v>40Years</v>
      </c>
      <c r="M1555" s="22">
        <v>6532.04</v>
      </c>
      <c r="N1555" s="20" t="str">
        <v>tier - 2</v>
      </c>
      <c r="O1555" s="20" t="str">
        <v>tier - 1</v>
      </c>
      <c r="P1555" s="20" t="str">
        <v>R1013</v>
      </c>
      <c r="Q1555" s="20" t="str">
        <f>VLOOKUP(A1555,'Customer Names'!$A$1:E3889,5,FALSE)</f>
        <v>Fanny</v>
      </c>
    </row>
    <row r="1556" spans="1:17" x14ac:dyDescent="0.35">
      <c r="A1556" s="20" t="s">
        <v>815</v>
      </c>
      <c r="B1556" s="20" cm="1">
        <f t="array" ref="B1556:I1556">VLOOKUP(A1556,'Medical Examinations'!A1555:J3890,{2,3,4,5,6,7,8,9},FALSE)</f>
        <v>19.86</v>
      </c>
      <c r="C1556" s="20" t="str">
        <v>Normal Weight</v>
      </c>
      <c r="D1556" s="20">
        <v>5.62</v>
      </c>
      <c r="E1556" s="20" t="str">
        <v>Normal</v>
      </c>
      <c r="F1556" s="20" t="str">
        <v>Yes</v>
      </c>
      <c r="G1556" s="20" t="str">
        <v>No</v>
      </c>
      <c r="H1556" s="20" t="str">
        <v>No</v>
      </c>
      <c r="I1556" s="20">
        <v>0</v>
      </c>
      <c r="J1556" s="20" t="s">
        <v>2379</v>
      </c>
      <c r="K1556" s="21" cm="1">
        <f t="array" ref="K1556:P1556">VLOOKUP(A1556,'Hospitalisation Details'!$A$1:K3898,{5,6,8,9,10,11},FALSE)</f>
        <v>28056</v>
      </c>
      <c r="L1556" s="21" t="str">
        <v>46Years</v>
      </c>
      <c r="M1556" s="22">
        <v>6529.21</v>
      </c>
      <c r="N1556" s="20" t="str">
        <v>tier - 2</v>
      </c>
      <c r="O1556" s="20" t="str">
        <v>tier - 1</v>
      </c>
      <c r="P1556" s="20" t="str">
        <v>R1013</v>
      </c>
      <c r="Q1556" s="20" t="str">
        <f>VLOOKUP(A1556,'Customer Names'!$A$1:E3890,5,FALSE)</f>
        <v>Heather</v>
      </c>
    </row>
    <row r="1557" spans="1:17" x14ac:dyDescent="0.35">
      <c r="A1557" s="20" t="s">
        <v>814</v>
      </c>
      <c r="B1557" s="20" cm="1">
        <f t="array" ref="B1557:I1557">VLOOKUP(A1557,'Medical Examinations'!A1556:J3891,{2,3,4,5,6,7,8,9},FALSE)</f>
        <v>33.58</v>
      </c>
      <c r="C1557" s="20" t="str">
        <v>Obesity</v>
      </c>
      <c r="D1557" s="20">
        <v>5.08</v>
      </c>
      <c r="E1557" s="20" t="str">
        <v>Normal</v>
      </c>
      <c r="F1557" s="20" t="str">
        <v>No</v>
      </c>
      <c r="G1557" s="20" t="str">
        <v>No</v>
      </c>
      <c r="H1557" s="20" t="str">
        <v>No</v>
      </c>
      <c r="I1557" s="20">
        <v>0</v>
      </c>
      <c r="J1557" s="20" t="s">
        <v>2379</v>
      </c>
      <c r="K1557" s="21" cm="1">
        <f t="array" ref="K1557:P1557">VLOOKUP(A1557,'Hospitalisation Details'!$A$1:K3899,{5,6,8,9,10,11},FALSE)</f>
        <v>34522</v>
      </c>
      <c r="L1557" s="21" t="str">
        <v>28Years</v>
      </c>
      <c r="M1557" s="22">
        <v>6512.24</v>
      </c>
      <c r="N1557" s="20" t="str">
        <v>tier - 2</v>
      </c>
      <c r="O1557" s="20" t="str">
        <v>tier - 1</v>
      </c>
      <c r="P1557" s="20" t="str">
        <v>R1021</v>
      </c>
      <c r="Q1557" s="20" t="str">
        <f>VLOOKUP(A1557,'Customer Names'!$A$1:E3891,5,FALSE)</f>
        <v xml:space="preserve">Peter W  Sr </v>
      </c>
    </row>
    <row r="1558" spans="1:17" x14ac:dyDescent="0.35">
      <c r="A1558" s="20" t="s">
        <v>813</v>
      </c>
      <c r="B1558" s="20" cm="1">
        <f t="array" ref="B1558:I1558">VLOOKUP(A1558,'Medical Examinations'!A1557:J3892,{2,3,4,5,6,7,8,9},FALSE)</f>
        <v>29.81</v>
      </c>
      <c r="C1558" s="20" t="str">
        <v>Overweight</v>
      </c>
      <c r="D1558" s="20">
        <v>5.28</v>
      </c>
      <c r="E1558" s="20" t="str">
        <v>Normal</v>
      </c>
      <c r="F1558" s="20" t="str">
        <v>No</v>
      </c>
      <c r="G1558" s="20" t="str">
        <v>No</v>
      </c>
      <c r="H1558" s="20" t="str">
        <v>No</v>
      </c>
      <c r="I1558" s="20">
        <v>0</v>
      </c>
      <c r="J1558" s="20" t="s">
        <v>2379</v>
      </c>
      <c r="K1558" s="21" cm="1">
        <f t="array" ref="K1558:P1558">VLOOKUP(A1558,'Hospitalisation Details'!$A$1:K3900,{5,6,8,9,10,11},FALSE)</f>
        <v>30191</v>
      </c>
      <c r="L1558" s="21" t="str">
        <v>40Years</v>
      </c>
      <c r="M1558" s="22">
        <v>6500.24</v>
      </c>
      <c r="N1558" s="20" t="str">
        <v>tier - 2</v>
      </c>
      <c r="O1558" s="20" t="str">
        <v>tier - 2</v>
      </c>
      <c r="P1558" s="20" t="str">
        <v>R1013</v>
      </c>
      <c r="Q1558" s="20" t="str">
        <f>VLOOKUP(A1558,'Customer Names'!$A$1:E3892,5,FALSE)</f>
        <v>Catherine A</v>
      </c>
    </row>
    <row r="1559" spans="1:17" x14ac:dyDescent="0.35">
      <c r="A1559" s="20" t="s">
        <v>812</v>
      </c>
      <c r="B1559" s="20" cm="1">
        <f t="array" ref="B1559:I1559">VLOOKUP(A1559,'Medical Examinations'!A1558:J3893,{2,3,4,5,6,7,8,9},FALSE)</f>
        <v>27.4</v>
      </c>
      <c r="C1559" s="20" t="str">
        <v>Overweight</v>
      </c>
      <c r="D1559" s="20">
        <v>4.6100000000000003</v>
      </c>
      <c r="E1559" s="20" t="str">
        <v>Normal</v>
      </c>
      <c r="F1559" s="20" t="str">
        <v>No</v>
      </c>
      <c r="G1559" s="20" t="str">
        <v>No</v>
      </c>
      <c r="H1559" s="20" t="str">
        <v>No</v>
      </c>
      <c r="I1559" s="20">
        <v>0</v>
      </c>
      <c r="J1559" s="20" t="s">
        <v>2379</v>
      </c>
      <c r="K1559" s="21" cm="1">
        <f t="array" ref="K1559:P1559">VLOOKUP(A1559,'Hospitalisation Details'!$A$1:K3901,{5,6,8,9,10,11},FALSE)</f>
        <v>30233</v>
      </c>
      <c r="L1559" s="21" t="str">
        <v>40Years</v>
      </c>
      <c r="M1559" s="22">
        <v>6496.89</v>
      </c>
      <c r="N1559" s="20" t="str">
        <v>tier - 2</v>
      </c>
      <c r="O1559" s="20" t="str">
        <v>tier - 3</v>
      </c>
      <c r="P1559" s="20" t="str">
        <v>R1011</v>
      </c>
      <c r="Q1559" s="20" t="str">
        <f>VLOOKUP(A1559,'Customer Names'!$A$1:E3893,5,FALSE)</f>
        <v>Kelly A</v>
      </c>
    </row>
    <row r="1560" spans="1:17" x14ac:dyDescent="0.35">
      <c r="A1560" s="20" t="s">
        <v>811</v>
      </c>
      <c r="B1560" s="20" cm="1">
        <f t="array" ref="B1560:I1560">VLOOKUP(A1560,'Medical Examinations'!A1559:J3894,{2,3,4,5,6,7,8,9},FALSE)</f>
        <v>17.98</v>
      </c>
      <c r="C1560" s="20" t="str">
        <v>Underweight</v>
      </c>
      <c r="D1560" s="20">
        <v>6.57</v>
      </c>
      <c r="E1560" s="20" t="str">
        <v>Diabetes</v>
      </c>
      <c r="F1560" s="20" t="str">
        <v>Yes</v>
      </c>
      <c r="G1560" s="20" t="str">
        <v>No</v>
      </c>
      <c r="H1560" s="20" t="str">
        <v>No</v>
      </c>
      <c r="I1560" s="20">
        <v>2</v>
      </c>
      <c r="J1560" s="20" t="s">
        <v>2379</v>
      </c>
      <c r="K1560" s="21" cm="1">
        <f t="array" ref="K1560:P1560">VLOOKUP(A1560,'Hospitalisation Details'!$A$1:K3902,{5,6,8,9,10,11},FALSE)</f>
        <v>25903</v>
      </c>
      <c r="L1560" s="21" t="str">
        <v>52Years</v>
      </c>
      <c r="M1560" s="22">
        <v>6481.67</v>
      </c>
      <c r="N1560" s="20" t="str">
        <v>tier - 2</v>
      </c>
      <c r="O1560" s="20" t="str">
        <v>tier - 2</v>
      </c>
      <c r="P1560" s="20" t="str">
        <v>R1013</v>
      </c>
      <c r="Q1560" s="20" t="str">
        <f>VLOOKUP(A1560,'Customer Names'!$A$1:E3894,5,FALSE)</f>
        <v xml:space="preserve">Janel N </v>
      </c>
    </row>
    <row r="1561" spans="1:17" x14ac:dyDescent="0.35">
      <c r="A1561" s="20" t="s">
        <v>810</v>
      </c>
      <c r="B1561" s="20" cm="1">
        <f t="array" ref="B1561:I1561">VLOOKUP(A1561,'Medical Examinations'!A1560:J3895,{2,3,4,5,6,7,8,9},FALSE)</f>
        <v>37.9</v>
      </c>
      <c r="C1561" s="20" t="str">
        <v>Obesity</v>
      </c>
      <c r="D1561" s="20">
        <v>5.83</v>
      </c>
      <c r="E1561" s="20" t="str">
        <v>Prediabetes</v>
      </c>
      <c r="F1561" s="20" t="str">
        <v>No</v>
      </c>
      <c r="G1561" s="20" t="str">
        <v>No</v>
      </c>
      <c r="H1561" s="20" t="str">
        <v>No</v>
      </c>
      <c r="I1561" s="20">
        <v>0</v>
      </c>
      <c r="J1561" s="20" t="s">
        <v>2379</v>
      </c>
      <c r="K1561" s="21" cm="1">
        <f t="array" ref="K1561:P1561">VLOOKUP(A1561,'Hospitalisation Details'!$A$1:K3903,{5,6,8,9,10,11},FALSE)</f>
        <v>29380</v>
      </c>
      <c r="L1561" s="21" t="str">
        <v>43Years</v>
      </c>
      <c r="M1561" s="22">
        <v>6474.01</v>
      </c>
      <c r="N1561" s="20" t="str">
        <v>tier - 2</v>
      </c>
      <c r="O1561" s="20" t="str">
        <v>tier - 3</v>
      </c>
      <c r="P1561" s="20" t="str">
        <v>R1011</v>
      </c>
      <c r="Q1561" s="20" t="str">
        <f>VLOOKUP(A1561,'Customer Names'!$A$1:E3895,5,FALSE)</f>
        <v>Yann Kai</v>
      </c>
    </row>
    <row r="1562" spans="1:17" x14ac:dyDescent="0.35">
      <c r="A1562" s="20" t="s">
        <v>809</v>
      </c>
      <c r="B1562" s="20" cm="1">
        <f t="array" ref="B1562:I1562">VLOOKUP(A1562,'Medical Examinations'!A1561:J3896,{2,3,4,5,6,7,8,9},FALSE)</f>
        <v>25.27</v>
      </c>
      <c r="C1562" s="20" t="str">
        <v>Overweight</v>
      </c>
      <c r="D1562" s="20">
        <v>6.98</v>
      </c>
      <c r="E1562" s="20" t="str">
        <v>Diabetes</v>
      </c>
      <c r="F1562" s="20" t="str">
        <v>Yes</v>
      </c>
      <c r="G1562" s="20" t="str">
        <v>No</v>
      </c>
      <c r="H1562" s="20" t="str">
        <v>No</v>
      </c>
      <c r="I1562" s="20">
        <v>0</v>
      </c>
      <c r="J1562" s="20" t="s">
        <v>2379</v>
      </c>
      <c r="K1562" s="21" cm="1">
        <f t="array" ref="K1562:P1562">VLOOKUP(A1562,'Hospitalisation Details'!$A$1:K3904,{5,6,8,9,10,11},FALSE)</f>
        <v>29794</v>
      </c>
      <c r="L1562" s="21" t="str">
        <v>41Years</v>
      </c>
      <c r="M1562" s="22">
        <v>6473.15</v>
      </c>
      <c r="N1562" s="20" t="str">
        <v>tier - 2</v>
      </c>
      <c r="O1562" s="20" t="str">
        <v>tier - 2</v>
      </c>
      <c r="P1562" s="20" t="str">
        <v>R1013</v>
      </c>
      <c r="Q1562" s="20" t="str">
        <f>VLOOKUP(A1562,'Customer Names'!$A$1:E3896,5,FALSE)</f>
        <v xml:space="preserve">Zachary R </v>
      </c>
    </row>
    <row r="1563" spans="1:17" x14ac:dyDescent="0.35">
      <c r="A1563" s="20" t="s">
        <v>808</v>
      </c>
      <c r="B1563" s="20" cm="1">
        <f t="array" ref="B1563:I1563">VLOOKUP(A1563,'Medical Examinations'!A1562:J3897,{2,3,4,5,6,7,8,9},FALSE)</f>
        <v>29.26</v>
      </c>
      <c r="C1563" s="20" t="str">
        <v>Overweight</v>
      </c>
      <c r="D1563" s="20">
        <v>4.03</v>
      </c>
      <c r="E1563" s="20" t="str">
        <v>Normal</v>
      </c>
      <c r="F1563" s="20" t="str">
        <v>No</v>
      </c>
      <c r="G1563" s="20" t="str">
        <v>No</v>
      </c>
      <c r="H1563" s="20" t="str">
        <v>No</v>
      </c>
      <c r="I1563" s="20">
        <v>1</v>
      </c>
      <c r="J1563" s="20" t="s">
        <v>2379</v>
      </c>
      <c r="K1563" s="21" cm="1">
        <f t="array" ref="K1563:P1563">VLOOKUP(A1563,'Hospitalisation Details'!$A$1:K3905,{5,6,8,9,10,11},FALSE)</f>
        <v>30987</v>
      </c>
      <c r="L1563" s="21" t="str">
        <v>38Years</v>
      </c>
      <c r="M1563" s="22">
        <v>6457.84</v>
      </c>
      <c r="N1563" s="20" t="str">
        <v>tier - 2</v>
      </c>
      <c r="O1563" s="20" t="str">
        <v>tier - 3</v>
      </c>
      <c r="P1563" s="20" t="str">
        <v>R1012</v>
      </c>
      <c r="Q1563" s="20" t="str">
        <f>VLOOKUP(A1563,'Customer Names'!$A$1:E3897,5,FALSE)</f>
        <v xml:space="preserve">Alejandro Sr </v>
      </c>
    </row>
    <row r="1564" spans="1:17" x14ac:dyDescent="0.35">
      <c r="A1564" s="20" t="s">
        <v>807</v>
      </c>
      <c r="B1564" s="20" cm="1">
        <f t="array" ref="B1564:I1564">VLOOKUP(A1564,'Medical Examinations'!A1563:J3898,{2,3,4,5,6,7,8,9},FALSE)</f>
        <v>27.835000000000001</v>
      </c>
      <c r="C1564" s="20" t="str">
        <v>Overweight</v>
      </c>
      <c r="D1564" s="20">
        <v>4.5599999999999996</v>
      </c>
      <c r="E1564" s="20" t="str">
        <v>Normal</v>
      </c>
      <c r="F1564" s="20" t="str">
        <v>No</v>
      </c>
      <c r="G1564" s="20" t="str">
        <v>No</v>
      </c>
      <c r="H1564" s="20" t="str">
        <v>No</v>
      </c>
      <c r="I1564" s="20">
        <v>1</v>
      </c>
      <c r="J1564" s="20" t="s">
        <v>2379</v>
      </c>
      <c r="K1564" s="21" cm="1">
        <f t="array" ref="K1564:P1564">VLOOKUP(A1564,'Hospitalisation Details'!$A$1:K3906,{5,6,8,9,10,11},FALSE)</f>
        <v>30920</v>
      </c>
      <c r="L1564" s="21" t="str">
        <v>38Years</v>
      </c>
      <c r="M1564" s="22">
        <v>6455.86</v>
      </c>
      <c r="N1564" s="20" t="str">
        <v>tier - 3</v>
      </c>
      <c r="O1564" s="20" t="str">
        <v>tier - 3</v>
      </c>
      <c r="P1564" s="20" t="str">
        <v>R1012</v>
      </c>
      <c r="Q1564" s="20" t="str">
        <f>VLOOKUP(A1564,'Customer Names'!$A$1:E3898,5,FALSE)</f>
        <v xml:space="preserve">Nicholas R </v>
      </c>
    </row>
    <row r="1565" spans="1:17" x14ac:dyDescent="0.35">
      <c r="A1565" s="20" t="s">
        <v>806</v>
      </c>
      <c r="B1565" s="20" cm="1">
        <f t="array" ref="B1565:I1565">VLOOKUP(A1565,'Medical Examinations'!A1564:J3899,{2,3,4,5,6,7,8,9},FALSE)</f>
        <v>46.53</v>
      </c>
      <c r="C1565" s="20" t="str">
        <v>Obesity</v>
      </c>
      <c r="D1565" s="20">
        <v>5.38</v>
      </c>
      <c r="E1565" s="20" t="str">
        <v>Normal</v>
      </c>
      <c r="F1565" s="20" t="str">
        <v>Yes</v>
      </c>
      <c r="G1565" s="20" t="str">
        <v>No</v>
      </c>
      <c r="H1565" s="20" t="str">
        <v>No</v>
      </c>
      <c r="I1565" s="20">
        <v>0</v>
      </c>
      <c r="J1565" s="20" t="s">
        <v>2379</v>
      </c>
      <c r="K1565" s="21" cm="1">
        <f t="array" ref="K1565:P1565">VLOOKUP(A1565,'Hospitalisation Details'!$A$1:K3907,{5,6,8,9,10,11},FALSE)</f>
        <v>31250</v>
      </c>
      <c r="L1565" s="21" t="str">
        <v>37Years</v>
      </c>
      <c r="M1565" s="22">
        <v>6435.62</v>
      </c>
      <c r="N1565" s="20" t="str">
        <v>tier - 3</v>
      </c>
      <c r="O1565" s="20" t="str">
        <v>tier - 2</v>
      </c>
      <c r="P1565" s="20" t="str">
        <v>R1013</v>
      </c>
      <c r="Q1565" s="20" t="str">
        <f>VLOOKUP(A1565,'Customer Names'!$A$1:E3899,5,FALSE)</f>
        <v>Paul</v>
      </c>
    </row>
    <row r="1566" spans="1:17" x14ac:dyDescent="0.35">
      <c r="A1566" s="20" t="s">
        <v>805</v>
      </c>
      <c r="B1566" s="20" cm="1">
        <f t="array" ref="B1566:I1566">VLOOKUP(A1566,'Medical Examinations'!A1565:J3900,{2,3,4,5,6,7,8,9},FALSE)</f>
        <v>20.58</v>
      </c>
      <c r="C1566" s="20" t="str">
        <v>Normal Weight</v>
      </c>
      <c r="D1566" s="20">
        <v>11.04</v>
      </c>
      <c r="E1566" s="20" t="str">
        <v>Diabetes</v>
      </c>
      <c r="F1566" s="20" t="str">
        <v>Yes</v>
      </c>
      <c r="G1566" s="20" t="str">
        <v>No</v>
      </c>
      <c r="H1566" s="20" t="str">
        <v>No</v>
      </c>
      <c r="I1566" s="20">
        <v>1</v>
      </c>
      <c r="J1566" s="20" t="s">
        <v>2379</v>
      </c>
      <c r="K1566" s="21" cm="1">
        <f t="array" ref="K1566:P1566">VLOOKUP(A1566,'Hospitalisation Details'!$A$1:K3908,{5,6,8,9,10,11},FALSE)</f>
        <v>27611</v>
      </c>
      <c r="L1566" s="21" t="str">
        <v>47Years</v>
      </c>
      <c r="M1566" s="22">
        <v>6423.48</v>
      </c>
      <c r="N1566" s="20" t="str">
        <v>tier - 2</v>
      </c>
      <c r="O1566" s="20" t="str">
        <v>tier - 3</v>
      </c>
      <c r="P1566" s="20" t="str">
        <v>R1013</v>
      </c>
      <c r="Q1566" s="20" t="str">
        <f>VLOOKUP(A1566,'Customer Names'!$A$1:E3900,5,FALSE)</f>
        <v>Michael D</v>
      </c>
    </row>
    <row r="1567" spans="1:17" x14ac:dyDescent="0.35">
      <c r="A1567" s="20" t="s">
        <v>804</v>
      </c>
      <c r="B1567" s="20" cm="1">
        <f t="array" ref="B1567:I1567">VLOOKUP(A1567,'Medical Examinations'!A1566:J3901,{2,3,4,5,6,7,8,9},FALSE)</f>
        <v>19.53</v>
      </c>
      <c r="C1567" s="20" t="str">
        <v>Normal Weight</v>
      </c>
      <c r="D1567" s="20">
        <v>6.09</v>
      </c>
      <c r="E1567" s="20" t="str">
        <v>Prediabetes</v>
      </c>
      <c r="F1567" s="20" t="str">
        <v>Yes</v>
      </c>
      <c r="G1567" s="20" t="str">
        <v>No</v>
      </c>
      <c r="H1567" s="20" t="str">
        <v>No</v>
      </c>
      <c r="I1567" s="20">
        <v>0</v>
      </c>
      <c r="J1567" s="20" t="s">
        <v>2379</v>
      </c>
      <c r="K1567" s="21" cm="1">
        <f t="array" ref="K1567:P1567">VLOOKUP(A1567,'Hospitalisation Details'!$A$1:K3909,{5,6,8,9,10,11},FALSE)</f>
        <v>28124</v>
      </c>
      <c r="L1567" s="21" t="str">
        <v>46Years</v>
      </c>
      <c r="M1567" s="22">
        <v>6417.28</v>
      </c>
      <c r="N1567" s="20" t="str">
        <v>tier - 2</v>
      </c>
      <c r="O1567" s="20" t="str">
        <v>tier - 3</v>
      </c>
      <c r="P1567" s="20" t="str">
        <v>R1013</v>
      </c>
      <c r="Q1567" s="20" t="str">
        <f>VLOOKUP(A1567,'Customer Names'!$A$1:E3901,5,FALSE)</f>
        <v>Marina</v>
      </c>
    </row>
    <row r="1568" spans="1:17" x14ac:dyDescent="0.35">
      <c r="A1568" s="20" t="s">
        <v>803</v>
      </c>
      <c r="B1568" s="20" cm="1">
        <f t="array" ref="B1568:I1568">VLOOKUP(A1568,'Medical Examinations'!A1567:J3902,{2,3,4,5,6,7,8,9},FALSE)</f>
        <v>27.7</v>
      </c>
      <c r="C1568" s="20" t="str">
        <v>Overweight</v>
      </c>
      <c r="D1568" s="20">
        <v>4.71</v>
      </c>
      <c r="E1568" s="20" t="str">
        <v>Normal</v>
      </c>
      <c r="F1568" s="20" t="str">
        <v>No</v>
      </c>
      <c r="G1568" s="20" t="str">
        <v>No</v>
      </c>
      <c r="H1568" s="20" t="str">
        <v>No</v>
      </c>
      <c r="I1568" s="20">
        <v>1</v>
      </c>
      <c r="J1568" s="20" t="s">
        <v>2379</v>
      </c>
      <c r="K1568" s="21" cm="1">
        <f t="array" ref="K1568:P1568">VLOOKUP(A1568,'Hospitalisation Details'!$A$1:K3910,{5,6,8,9,10,11},FALSE)</f>
        <v>32024</v>
      </c>
      <c r="L1568" s="21" t="str">
        <v>35Years</v>
      </c>
      <c r="M1568" s="22">
        <v>6414.18</v>
      </c>
      <c r="N1568" s="20" t="str">
        <v>tier - 2</v>
      </c>
      <c r="O1568" s="20" t="str">
        <v>tier - 2</v>
      </c>
      <c r="P1568" s="20" t="str">
        <v>R1011</v>
      </c>
      <c r="Q1568" s="20" t="str">
        <f>VLOOKUP(A1568,'Customer Names'!$A$1:E3902,5,FALSE)</f>
        <v>Caroline</v>
      </c>
    </row>
    <row r="1569" spans="1:17" x14ac:dyDescent="0.35">
      <c r="A1569" s="20" t="s">
        <v>802</v>
      </c>
      <c r="B1569" s="20" cm="1">
        <f t="array" ref="B1569:I1569">VLOOKUP(A1569,'Medical Examinations'!A1568:J3903,{2,3,4,5,6,7,8,9},FALSE)</f>
        <v>18.920000000000002</v>
      </c>
      <c r="C1569" s="20" t="str">
        <v>Normal Weight</v>
      </c>
      <c r="D1569" s="20">
        <v>8.18</v>
      </c>
      <c r="E1569" s="20" t="str">
        <v>Diabetes</v>
      </c>
      <c r="F1569" s="20" t="str">
        <v>No</v>
      </c>
      <c r="G1569" s="20" t="str">
        <v>No</v>
      </c>
      <c r="H1569" s="20" t="str">
        <v>No</v>
      </c>
      <c r="I1569" s="20">
        <v>0</v>
      </c>
      <c r="J1569" s="20" t="s">
        <v>2379</v>
      </c>
      <c r="K1569" s="21" cm="1">
        <f t="array" ref="K1569:P1569">VLOOKUP(A1569,'Hospitalisation Details'!$A$1:K3911,{5,6,8,9,10,11},FALSE)</f>
        <v>26167</v>
      </c>
      <c r="L1569" s="21" t="str">
        <v>51Years</v>
      </c>
      <c r="M1569" s="22">
        <v>6412.34</v>
      </c>
      <c r="N1569" s="20" t="str">
        <v>tier - 2</v>
      </c>
      <c r="O1569" s="20" t="str">
        <v>tier - 3</v>
      </c>
      <c r="P1569" s="20" t="str">
        <v>R1013</v>
      </c>
      <c r="Q1569" s="20" t="str">
        <f>VLOOKUP(A1569,'Customer Names'!$A$1:E3903,5,FALSE)</f>
        <v>Ross P</v>
      </c>
    </row>
    <row r="1570" spans="1:17" x14ac:dyDescent="0.35">
      <c r="A1570" s="20" t="s">
        <v>801</v>
      </c>
      <c r="B1570" s="20" cm="1">
        <f t="array" ref="B1570:I1570">VLOOKUP(A1570,'Medical Examinations'!A1569:J3904,{2,3,4,5,6,7,8,9},FALSE)</f>
        <v>17.760000000000002</v>
      </c>
      <c r="C1570" s="20" t="str">
        <v>Underweight</v>
      </c>
      <c r="D1570" s="20">
        <v>11.18</v>
      </c>
      <c r="E1570" s="20" t="str">
        <v>Diabetes</v>
      </c>
      <c r="F1570" s="20" t="str">
        <v>Yes</v>
      </c>
      <c r="G1570" s="20" t="str">
        <v>No</v>
      </c>
      <c r="H1570" s="20" t="str">
        <v>No</v>
      </c>
      <c r="I1570" s="20">
        <v>2</v>
      </c>
      <c r="J1570" s="20" t="s">
        <v>2379</v>
      </c>
      <c r="K1570" s="21" cm="1">
        <f t="array" ref="K1570:P1570">VLOOKUP(A1570,'Hospitalisation Details'!$A$1:K3912,{5,6,8,9,10,11},FALSE)</f>
        <v>25800</v>
      </c>
      <c r="L1570" s="21" t="str">
        <v>52Years</v>
      </c>
      <c r="M1570" s="22">
        <v>6407.05</v>
      </c>
      <c r="N1570" s="20" t="str">
        <v>tier - 2</v>
      </c>
      <c r="O1570" s="20" t="str">
        <v>tier - 1</v>
      </c>
      <c r="P1570" s="20" t="str">
        <v>R1013</v>
      </c>
      <c r="Q1570" s="20" t="str">
        <f>VLOOKUP(A1570,'Customer Names'!$A$1:E3904,5,FALSE)</f>
        <v>Aoife</v>
      </c>
    </row>
    <row r="1571" spans="1:17" x14ac:dyDescent="0.35">
      <c r="A1571" s="20" t="s">
        <v>800</v>
      </c>
      <c r="B1571" s="20" cm="1">
        <f t="array" ref="B1571:I1571">VLOOKUP(A1571,'Medical Examinations'!A1570:J3905,{2,3,4,5,6,7,8,9},FALSE)</f>
        <v>29.83</v>
      </c>
      <c r="C1571" s="20" t="str">
        <v>Overweight</v>
      </c>
      <c r="D1571" s="20">
        <v>5.03</v>
      </c>
      <c r="E1571" s="20" t="str">
        <v>Normal</v>
      </c>
      <c r="F1571" s="20" t="str">
        <v>Yes</v>
      </c>
      <c r="G1571" s="20" t="str">
        <v>No</v>
      </c>
      <c r="H1571" s="20" t="str">
        <v>No</v>
      </c>
      <c r="I1571" s="20">
        <v>0</v>
      </c>
      <c r="J1571" s="20" t="s">
        <v>2379</v>
      </c>
      <c r="K1571" s="21" cm="1">
        <f t="array" ref="K1571:P1571">VLOOKUP(A1571,'Hospitalisation Details'!$A$1:K3913,{5,6,8,9,10,11},FALSE)</f>
        <v>31391</v>
      </c>
      <c r="L1571" s="21" t="str">
        <v>37Years</v>
      </c>
      <c r="M1571" s="22">
        <v>6406.41</v>
      </c>
      <c r="N1571" s="20" t="str">
        <v>tier - 1</v>
      </c>
      <c r="O1571" s="20" t="str">
        <v>tier - 3</v>
      </c>
      <c r="P1571" s="20" t="str">
        <v>R1014</v>
      </c>
      <c r="Q1571" s="20" t="str">
        <f>VLOOKUP(A1571,'Customer Names'!$A$1:E3905,5,FALSE)</f>
        <v>Wesley</v>
      </c>
    </row>
    <row r="1572" spans="1:17" x14ac:dyDescent="0.35">
      <c r="A1572" s="20" t="s">
        <v>799</v>
      </c>
      <c r="B1572" s="20" cm="1">
        <f t="array" ref="B1572:I1572">VLOOKUP(A1572,'Medical Examinations'!A1571:J3906,{2,3,4,5,6,7,8,9},FALSE)</f>
        <v>23.465</v>
      </c>
      <c r="C1572" s="20" t="str">
        <v>Normal Weight</v>
      </c>
      <c r="D1572" s="20">
        <v>5.56</v>
      </c>
      <c r="E1572" s="20" t="str">
        <v>Normal</v>
      </c>
      <c r="F1572" s="20" t="str">
        <v>No</v>
      </c>
      <c r="G1572" s="20" t="str">
        <v>No</v>
      </c>
      <c r="H1572" s="20" t="str">
        <v>No</v>
      </c>
      <c r="I1572" s="20">
        <v>1</v>
      </c>
      <c r="J1572" s="20" t="s">
        <v>2379</v>
      </c>
      <c r="K1572" s="21" cm="1">
        <f t="array" ref="K1572:P1572">VLOOKUP(A1572,'Hospitalisation Details'!$A$1:K3914,{5,6,8,9,10,11},FALSE)</f>
        <v>32029</v>
      </c>
      <c r="L1572" s="21" t="str">
        <v>35Years</v>
      </c>
      <c r="M1572" s="22">
        <v>6402.29</v>
      </c>
      <c r="N1572" s="20" t="str">
        <v>tier - 2</v>
      </c>
      <c r="O1572" s="20" t="str">
        <v>tier - 3</v>
      </c>
      <c r="P1572" s="20" t="str">
        <v>R1024</v>
      </c>
      <c r="Q1572" s="20" t="str">
        <f>VLOOKUP(A1572,'Customer Names'!$A$1:E3906,5,FALSE)</f>
        <v>Rebecca J</v>
      </c>
    </row>
    <row r="1573" spans="1:17" x14ac:dyDescent="0.35">
      <c r="A1573" s="20" t="s">
        <v>798</v>
      </c>
      <c r="B1573" s="20" cm="1">
        <f t="array" ref="B1573:I1573">VLOOKUP(A1573,'Medical Examinations'!A1572:J3907,{2,3,4,5,6,7,8,9},FALSE)</f>
        <v>29.355</v>
      </c>
      <c r="C1573" s="20" t="str">
        <v>Overweight</v>
      </c>
      <c r="D1573" s="20">
        <v>4.33</v>
      </c>
      <c r="E1573" s="20" t="str">
        <v>Normal</v>
      </c>
      <c r="F1573" s="20" t="str">
        <v>No</v>
      </c>
      <c r="G1573" s="20" t="str">
        <v>No</v>
      </c>
      <c r="H1573" s="20" t="str">
        <v>No</v>
      </c>
      <c r="I1573" s="20">
        <v>0</v>
      </c>
      <c r="J1573" s="20" t="s">
        <v>2379</v>
      </c>
      <c r="K1573" s="21" cm="1">
        <f t="array" ref="K1573:P1573">VLOOKUP(A1573,'Hospitalisation Details'!$A$1:K3915,{5,6,8,9,10,11},FALSE)</f>
        <v>30252</v>
      </c>
      <c r="L1573" s="21" t="str">
        <v>40Years</v>
      </c>
      <c r="M1573" s="22">
        <v>6393.6</v>
      </c>
      <c r="N1573" s="20" t="str">
        <v>tier - 2</v>
      </c>
      <c r="O1573" s="20" t="str">
        <v>tier - 1</v>
      </c>
      <c r="P1573" s="20" t="str">
        <v>R1012</v>
      </c>
      <c r="Q1573" s="20" t="str">
        <f>VLOOKUP(A1573,'Customer Names'!$A$1:E3907,5,FALSE)</f>
        <v xml:space="preserve">Barry P </v>
      </c>
    </row>
    <row r="1574" spans="1:17" x14ac:dyDescent="0.35">
      <c r="A1574" s="20" t="s">
        <v>797</v>
      </c>
      <c r="B1574" s="20" cm="1">
        <f t="array" ref="B1574:I1574">VLOOKUP(A1574,'Medical Examinations'!A1573:J3908,{2,3,4,5,6,7,8,9},FALSE)</f>
        <v>35.49</v>
      </c>
      <c r="C1574" s="20" t="str">
        <v>Obesity</v>
      </c>
      <c r="D1574" s="20">
        <v>5.21</v>
      </c>
      <c r="E1574" s="20" t="str">
        <v>Normal</v>
      </c>
      <c r="F1574" s="20" t="str">
        <v>Yes</v>
      </c>
      <c r="G1574" s="20" t="str">
        <v>No</v>
      </c>
      <c r="H1574" s="20" t="str">
        <v>Yes</v>
      </c>
      <c r="I1574" s="20">
        <v>1</v>
      </c>
      <c r="J1574" s="20" t="s">
        <v>2379</v>
      </c>
      <c r="K1574" s="21" cm="1">
        <f t="array" ref="K1574:P1574">VLOOKUP(A1574,'Hospitalisation Details'!$A$1:K3916,{5,6,8,9,10,11},FALSE)</f>
        <v>35658</v>
      </c>
      <c r="L1574" s="21" t="str">
        <v>25Years</v>
      </c>
      <c r="M1574" s="22">
        <v>6389.53</v>
      </c>
      <c r="N1574" s="20" t="str">
        <v>tier - 2</v>
      </c>
      <c r="O1574" s="20" t="str">
        <v>tier - 2</v>
      </c>
      <c r="P1574" s="20" t="str">
        <v>R1021</v>
      </c>
      <c r="Q1574" s="20" t="str">
        <f>VLOOKUP(A1574,'Customer Names'!$A$1:E3908,5,FALSE)</f>
        <v>Maciej</v>
      </c>
    </row>
    <row r="1575" spans="1:17" x14ac:dyDescent="0.35">
      <c r="A1575" s="20" t="s">
        <v>796</v>
      </c>
      <c r="B1575" s="20" cm="1">
        <f t="array" ref="B1575:I1575">VLOOKUP(A1575,'Medical Examinations'!A1574:J3909,{2,3,4,5,6,7,8,9},FALSE)</f>
        <v>26.315000000000001</v>
      </c>
      <c r="C1575" s="20" t="str">
        <v>Overweight</v>
      </c>
      <c r="D1575" s="20">
        <v>5.89</v>
      </c>
      <c r="E1575" s="20" t="str">
        <v>Prediabetes</v>
      </c>
      <c r="F1575" s="20" t="str">
        <v>No</v>
      </c>
      <c r="G1575" s="20" t="str">
        <v>No</v>
      </c>
      <c r="H1575" s="20" t="str">
        <v>No</v>
      </c>
      <c r="I1575" s="20">
        <v>0</v>
      </c>
      <c r="J1575" s="20" t="s">
        <v>2379</v>
      </c>
      <c r="K1575" s="21" cm="1">
        <f t="array" ref="K1575:P1575">VLOOKUP(A1575,'Hospitalisation Details'!$A$1:K3917,{5,6,8,9,10,11},FALSE)</f>
        <v>30169</v>
      </c>
      <c r="L1575" s="21" t="str">
        <v>40Years</v>
      </c>
      <c r="M1575" s="22">
        <v>6389.38</v>
      </c>
      <c r="N1575" s="20" t="str">
        <v>tier - 1</v>
      </c>
      <c r="O1575" s="20" t="str">
        <v>tier - 2</v>
      </c>
      <c r="P1575" s="20" t="str">
        <v>R1012</v>
      </c>
      <c r="Q1575" s="20" t="str">
        <f>VLOOKUP(A1575,'Customer Names'!$A$1:E3909,5,FALSE)</f>
        <v xml:space="preserve">Jerry D </v>
      </c>
    </row>
    <row r="1576" spans="1:17" x14ac:dyDescent="0.35">
      <c r="A1576" s="20" t="s">
        <v>795</v>
      </c>
      <c r="B1576" s="20" cm="1">
        <f t="array" ref="B1576:I1576">VLOOKUP(A1576,'Medical Examinations'!A1575:J3910,{2,3,4,5,6,7,8,9},FALSE)</f>
        <v>19.79</v>
      </c>
      <c r="C1576" s="20" t="str">
        <v>Normal Weight</v>
      </c>
      <c r="D1576" s="20">
        <v>4.8099999999999996</v>
      </c>
      <c r="E1576" s="20" t="str">
        <v>Normal</v>
      </c>
      <c r="F1576" s="20" t="str">
        <v>Yes</v>
      </c>
      <c r="G1576" s="20" t="str">
        <v>No</v>
      </c>
      <c r="H1576" s="20" t="str">
        <v>No</v>
      </c>
      <c r="I1576" s="20">
        <v>0</v>
      </c>
      <c r="J1576" s="20" t="s">
        <v>2379</v>
      </c>
      <c r="K1576" s="21" cm="1">
        <f t="array" ref="K1576:P1576">VLOOKUP(A1576,'Hospitalisation Details'!$A$1:K3918,{5,6,8,9,10,11},FALSE)</f>
        <v>28082</v>
      </c>
      <c r="L1576" s="21" t="str">
        <v>46Years</v>
      </c>
      <c r="M1576" s="22">
        <v>6374.16</v>
      </c>
      <c r="N1576" s="20" t="str">
        <v>tier - 2</v>
      </c>
      <c r="O1576" s="20" t="str">
        <v>tier - 2</v>
      </c>
      <c r="P1576" s="20" t="str">
        <v>R1013</v>
      </c>
      <c r="Q1576" s="20" t="str">
        <f>VLOOKUP(A1576,'Customer Names'!$A$1:E3910,5,FALSE)</f>
        <v xml:space="preserve">Eric A </v>
      </c>
    </row>
    <row r="1577" spans="1:17" x14ac:dyDescent="0.35">
      <c r="A1577" s="20" t="s">
        <v>794</v>
      </c>
      <c r="B1577" s="20" cm="1">
        <f t="array" ref="B1577:I1577">VLOOKUP(A1577,'Medical Examinations'!A1576:J3911,{2,3,4,5,6,7,8,9},FALSE)</f>
        <v>40.564999999999998</v>
      </c>
      <c r="C1577" s="20" t="str">
        <v>Obesity</v>
      </c>
      <c r="D1577" s="20">
        <v>5.66</v>
      </c>
      <c r="E1577" s="20" t="str">
        <v>Normal</v>
      </c>
      <c r="F1577" s="20" t="str">
        <v>No</v>
      </c>
      <c r="G1577" s="20" t="str">
        <v>No</v>
      </c>
      <c r="H1577" s="20" t="str">
        <v>No</v>
      </c>
      <c r="I1577" s="20">
        <v>1</v>
      </c>
      <c r="J1577" s="20" t="s">
        <v>2379</v>
      </c>
      <c r="K1577" s="21" cm="1">
        <f t="array" ref="K1577:P1577">VLOOKUP(A1577,'Hospitalisation Details'!$A$1:K3919,{5,6,8,9,10,11},FALSE)</f>
        <v>30907</v>
      </c>
      <c r="L1577" s="21" t="str">
        <v>38Years</v>
      </c>
      <c r="M1577" s="22">
        <v>6373.56</v>
      </c>
      <c r="N1577" s="20" t="str">
        <v>tier - 2</v>
      </c>
      <c r="O1577" s="20" t="str">
        <v>tier - 1</v>
      </c>
      <c r="P1577" s="20" t="str">
        <v>R1012</v>
      </c>
      <c r="Q1577" s="20" t="str">
        <f>VLOOKUP(A1577,'Customer Names'!$A$1:E3911,5,FALSE)</f>
        <v>Cathi</v>
      </c>
    </row>
    <row r="1578" spans="1:17" x14ac:dyDescent="0.35">
      <c r="A1578" s="20" t="s">
        <v>793</v>
      </c>
      <c r="B1578" s="20" cm="1">
        <f t="array" ref="B1578:I1578">VLOOKUP(A1578,'Medical Examinations'!A1577:J3912,{2,3,4,5,6,7,8,9},FALSE)</f>
        <v>18.03</v>
      </c>
      <c r="C1578" s="20" t="str">
        <v>Underweight</v>
      </c>
      <c r="D1578" s="20">
        <v>10.66</v>
      </c>
      <c r="E1578" s="20" t="str">
        <v>Diabetes</v>
      </c>
      <c r="F1578" s="20" t="str">
        <v>Yes</v>
      </c>
      <c r="G1578" s="20" t="str">
        <v>No</v>
      </c>
      <c r="H1578" s="20" t="str">
        <v>No</v>
      </c>
      <c r="I1578" s="20">
        <v>2</v>
      </c>
      <c r="J1578" s="20" t="s">
        <v>2379</v>
      </c>
      <c r="K1578" s="21" cm="1">
        <f t="array" ref="K1578:P1578">VLOOKUP(A1578,'Hospitalisation Details'!$A$1:K3920,{5,6,8,9,10,11},FALSE)</f>
        <v>25881</v>
      </c>
      <c r="L1578" s="21" t="str">
        <v>52Years</v>
      </c>
      <c r="M1578" s="22">
        <v>6367.31</v>
      </c>
      <c r="N1578" s="20" t="str">
        <v>tier - 2</v>
      </c>
      <c r="O1578" s="20" t="str">
        <v>tier - 1</v>
      </c>
      <c r="P1578" s="20" t="str">
        <v>R1013</v>
      </c>
      <c r="Q1578" s="20" t="str">
        <f>VLOOKUP(A1578,'Customer Names'!$A$1:E3912,5,FALSE)</f>
        <v>Alex M</v>
      </c>
    </row>
    <row r="1579" spans="1:17" x14ac:dyDescent="0.35">
      <c r="A1579" s="20" t="s">
        <v>792</v>
      </c>
      <c r="B1579" s="20" cm="1">
        <f t="array" ref="B1579:I1579">VLOOKUP(A1579,'Medical Examinations'!A1578:J3913,{2,3,4,5,6,7,8,9},FALSE)</f>
        <v>34.65</v>
      </c>
      <c r="C1579" s="20" t="str">
        <v>Obesity</v>
      </c>
      <c r="D1579" s="20">
        <v>5.98</v>
      </c>
      <c r="E1579" s="20" t="str">
        <v>Prediabetes</v>
      </c>
      <c r="F1579" s="20" t="str">
        <v>Yes</v>
      </c>
      <c r="G1579" s="20" t="str">
        <v>No</v>
      </c>
      <c r="H1579" s="20" t="str">
        <v>No</v>
      </c>
      <c r="I1579" s="20">
        <v>0</v>
      </c>
      <c r="J1579" s="20" t="s">
        <v>2379</v>
      </c>
      <c r="K1579" s="21" cm="1">
        <f t="array" ref="K1579:P1579">VLOOKUP(A1579,'Hospitalisation Details'!$A$1:K3921,{5,6,8,9,10,11},FALSE)</f>
        <v>35253</v>
      </c>
      <c r="L1579" s="21" t="str">
        <v>26Years</v>
      </c>
      <c r="M1579" s="22">
        <v>6361.47</v>
      </c>
      <c r="N1579" s="20" t="str">
        <v>tier - 2</v>
      </c>
      <c r="O1579" s="20" t="str">
        <v>tier - 3</v>
      </c>
      <c r="P1579" s="20" t="str">
        <v>R1021</v>
      </c>
      <c r="Q1579" s="20" t="str">
        <f>VLOOKUP(A1579,'Customer Names'!$A$1:E3913,5,FALSE)</f>
        <v>Liang</v>
      </c>
    </row>
    <row r="1580" spans="1:17" x14ac:dyDescent="0.35">
      <c r="A1580" s="20" t="s">
        <v>791</v>
      </c>
      <c r="B1580" s="20" cm="1">
        <f t="array" ref="B1580:I1580">VLOOKUP(A1580,'Medical Examinations'!A1579:J3914,{2,3,4,5,6,7,8,9},FALSE)</f>
        <v>42.94</v>
      </c>
      <c r="C1580" s="20" t="str">
        <v>Obesity</v>
      </c>
      <c r="D1580" s="20">
        <v>4.34</v>
      </c>
      <c r="E1580" s="20" t="str">
        <v>Normal</v>
      </c>
      <c r="F1580" s="20" t="str">
        <v>No</v>
      </c>
      <c r="G1580" s="20" t="str">
        <v>No</v>
      </c>
      <c r="H1580" s="20" t="str">
        <v>No</v>
      </c>
      <c r="I1580" s="20">
        <v>0</v>
      </c>
      <c r="J1580" s="20" t="s">
        <v>2379</v>
      </c>
      <c r="K1580" s="21" cm="1">
        <f t="array" ref="K1580:P1580">VLOOKUP(A1580,'Hospitalisation Details'!$A$1:K3922,{5,6,8,9,10,11},FALSE)</f>
        <v>32683</v>
      </c>
      <c r="L1580" s="21" t="str">
        <v>33Years</v>
      </c>
      <c r="M1580" s="22">
        <v>6360.99</v>
      </c>
      <c r="N1580" s="20" t="str">
        <v>tier - 2</v>
      </c>
      <c r="O1580" s="20" t="str">
        <v>tier - 2</v>
      </c>
      <c r="P1580" s="20" t="str">
        <v>R1012</v>
      </c>
      <c r="Q1580" s="20" t="str">
        <f>VLOOKUP(A1580,'Customer Names'!$A$1:E3914,5,FALSE)</f>
        <v>Lexy</v>
      </c>
    </row>
    <row r="1581" spans="1:17" x14ac:dyDescent="0.35">
      <c r="A1581" s="20" t="s">
        <v>790</v>
      </c>
      <c r="B1581" s="20" cm="1">
        <f t="array" ref="B1581:I1581">VLOOKUP(A1581,'Medical Examinations'!A1580:J3915,{2,3,4,5,6,7,8,9},FALSE)</f>
        <v>31.254999999999999</v>
      </c>
      <c r="C1581" s="20" t="str">
        <v>Obesity</v>
      </c>
      <c r="D1581" s="20">
        <v>5.17</v>
      </c>
      <c r="E1581" s="20" t="str">
        <v>Normal</v>
      </c>
      <c r="F1581" s="20" t="str">
        <v>No</v>
      </c>
      <c r="G1581" s="20" t="str">
        <v>No</v>
      </c>
      <c r="H1581" s="20" t="str">
        <v>No</v>
      </c>
      <c r="I1581" s="20">
        <v>0</v>
      </c>
      <c r="J1581" s="20" t="s">
        <v>2379</v>
      </c>
      <c r="K1581" s="21" cm="1">
        <f t="array" ref="K1581:P1581">VLOOKUP(A1581,'Hospitalisation Details'!$A$1:K3923,{5,6,8,9,10,11},FALSE)</f>
        <v>29524</v>
      </c>
      <c r="L1581" s="21" t="str">
        <v>42Years</v>
      </c>
      <c r="M1581" s="22">
        <v>6358.78</v>
      </c>
      <c r="N1581" s="20" t="str">
        <v>tier - 2</v>
      </c>
      <c r="O1581" s="20" t="str">
        <v>tier - 1</v>
      </c>
      <c r="P1581" s="20" t="str">
        <v>R1012</v>
      </c>
      <c r="Q1581" s="20" t="str">
        <f>VLOOKUP(A1581,'Customer Names'!$A$1:E3915,5,FALSE)</f>
        <v>Michael</v>
      </c>
    </row>
    <row r="1582" spans="1:17" x14ac:dyDescent="0.35">
      <c r="A1582" s="20" t="s">
        <v>789</v>
      </c>
      <c r="B1582" s="20" cm="1">
        <f t="array" ref="B1582:I1582">VLOOKUP(A1582,'Medical Examinations'!A1581:J3916,{2,3,4,5,6,7,8,9},FALSE)</f>
        <v>45.43</v>
      </c>
      <c r="C1582" s="20" t="str">
        <v>Obesity</v>
      </c>
      <c r="D1582" s="20">
        <v>4.2300000000000004</v>
      </c>
      <c r="E1582" s="20" t="str">
        <v>Normal</v>
      </c>
      <c r="F1582" s="20" t="str">
        <v>Yes</v>
      </c>
      <c r="G1582" s="20" t="str">
        <v>No</v>
      </c>
      <c r="H1582" s="20" t="str">
        <v>Yes</v>
      </c>
      <c r="I1582" s="20">
        <v>1</v>
      </c>
      <c r="J1582" s="20" t="s">
        <v>2379</v>
      </c>
      <c r="K1582" s="21" cm="1">
        <f t="array" ref="K1582:P1582">VLOOKUP(A1582,'Hospitalisation Details'!$A$1:K3924,{5,6,8,9,10,11},FALSE)</f>
        <v>30547</v>
      </c>
      <c r="L1582" s="21" t="str">
        <v>39Years</v>
      </c>
      <c r="M1582" s="22">
        <v>6356.27</v>
      </c>
      <c r="N1582" s="20" t="str">
        <v>tier - 3</v>
      </c>
      <c r="O1582" s="20" t="str">
        <v>tier - 2</v>
      </c>
      <c r="P1582" s="20" t="str">
        <v>R1013</v>
      </c>
      <c r="Q1582" s="20" t="str">
        <f>VLOOKUP(A1582,'Customer Names'!$A$1:E3916,5,FALSE)</f>
        <v>Samuel L</v>
      </c>
    </row>
    <row r="1583" spans="1:17" x14ac:dyDescent="0.35">
      <c r="A1583" s="20" t="s">
        <v>788</v>
      </c>
      <c r="B1583" s="20" cm="1">
        <f t="array" ref="B1583:I1583">VLOOKUP(A1583,'Medical Examinations'!A1582:J3917,{2,3,4,5,6,7,8,9},FALSE)</f>
        <v>32.340000000000003</v>
      </c>
      <c r="C1583" s="20" t="str">
        <v>Obesity</v>
      </c>
      <c r="D1583" s="20">
        <v>4.88</v>
      </c>
      <c r="E1583" s="20" t="str">
        <v>Normal</v>
      </c>
      <c r="F1583" s="20" t="str">
        <v>Yes</v>
      </c>
      <c r="G1583" s="20" t="str">
        <v>No</v>
      </c>
      <c r="H1583" s="20" t="str">
        <v>Yes</v>
      </c>
      <c r="I1583" s="20">
        <v>1</v>
      </c>
      <c r="J1583" s="20" t="s">
        <v>2379</v>
      </c>
      <c r="K1583" s="21" cm="1">
        <f t="array" ref="K1583:P1583">VLOOKUP(A1583,'Hospitalisation Details'!$A$1:K3925,{5,6,8,9,10,11},FALSE)</f>
        <v>30610</v>
      </c>
      <c r="L1583" s="21" t="str">
        <v>39Years</v>
      </c>
      <c r="M1583" s="22">
        <v>6338.08</v>
      </c>
      <c r="N1583" s="20" t="str">
        <v>tier - 2</v>
      </c>
      <c r="O1583" s="20" t="str">
        <v>tier - 1</v>
      </c>
      <c r="P1583" s="20" t="str">
        <v>R1013</v>
      </c>
      <c r="Q1583" s="20" t="str">
        <f>VLOOKUP(A1583,'Customer Names'!$A$1:E3917,5,FALSE)</f>
        <v xml:space="preserve">Spencer A </v>
      </c>
    </row>
    <row r="1584" spans="1:17" x14ac:dyDescent="0.35">
      <c r="A1584" s="20" t="s">
        <v>787</v>
      </c>
      <c r="B1584" s="20" cm="1">
        <f t="array" ref="B1584:I1584">VLOOKUP(A1584,'Medical Examinations'!A1583:J3918,{2,3,4,5,6,7,8,9},FALSE)</f>
        <v>25.46</v>
      </c>
      <c r="C1584" s="20" t="str">
        <v>Overweight</v>
      </c>
      <c r="D1584" s="20">
        <v>9.7100000000000009</v>
      </c>
      <c r="E1584" s="20" t="str">
        <v>Diabetes</v>
      </c>
      <c r="F1584" s="20" t="str">
        <v>Yes</v>
      </c>
      <c r="G1584" s="20" t="str">
        <v>No</v>
      </c>
      <c r="H1584" s="20" t="str">
        <v>No</v>
      </c>
      <c r="I1584" s="20">
        <v>1</v>
      </c>
      <c r="J1584" s="20" t="s">
        <v>2379</v>
      </c>
      <c r="K1584" s="21" cm="1">
        <f t="array" ref="K1584:P1584">VLOOKUP(A1584,'Hospitalisation Details'!$A$1:K3926,{5,6,8,9,10,11},FALSE)</f>
        <v>31680</v>
      </c>
      <c r="L1584" s="21" t="str">
        <v>36Years</v>
      </c>
      <c r="M1584" s="22">
        <v>6335.64</v>
      </c>
      <c r="N1584" s="20" t="str">
        <v>tier - 2</v>
      </c>
      <c r="O1584" s="20" t="str">
        <v>tier - 2</v>
      </c>
      <c r="P1584" s="20" t="str">
        <v>R1013</v>
      </c>
      <c r="Q1584" s="20" t="str">
        <f>VLOOKUP(A1584,'Customer Names'!$A$1:E3918,5,FALSE)</f>
        <v>Rochelle</v>
      </c>
    </row>
    <row r="1585" spans="1:17" x14ac:dyDescent="0.35">
      <c r="A1585" s="20" t="s">
        <v>786</v>
      </c>
      <c r="B1585" s="20" cm="1">
        <f t="array" ref="B1585:I1585">VLOOKUP(A1585,'Medical Examinations'!A1584:J3919,{2,3,4,5,6,7,8,9},FALSE)</f>
        <v>37.145000000000003</v>
      </c>
      <c r="C1585" s="20" t="str">
        <v>Obesity</v>
      </c>
      <c r="D1585" s="20">
        <v>5.32</v>
      </c>
      <c r="E1585" s="20" t="str">
        <v>Normal</v>
      </c>
      <c r="F1585" s="20" t="str">
        <v>No</v>
      </c>
      <c r="G1585" s="20" t="str">
        <v>No</v>
      </c>
      <c r="H1585" s="20" t="str">
        <v>No</v>
      </c>
      <c r="I1585" s="20">
        <v>0</v>
      </c>
      <c r="J1585" s="20" t="s">
        <v>2379</v>
      </c>
      <c r="K1585" s="21" cm="1">
        <f t="array" ref="K1585:P1585">VLOOKUP(A1585,'Hospitalisation Details'!$A$1:K3927,{5,6,8,9,10,11},FALSE)</f>
        <v>33098</v>
      </c>
      <c r="L1585" s="21" t="str">
        <v>32Years</v>
      </c>
      <c r="M1585" s="22">
        <v>6334.34</v>
      </c>
      <c r="N1585" s="20" t="str">
        <v>tier - 2</v>
      </c>
      <c r="O1585" s="20" t="str">
        <v>tier - 2</v>
      </c>
      <c r="P1585" s="20" t="str">
        <v>R1024</v>
      </c>
      <c r="Q1585" s="20" t="str">
        <f>VLOOKUP(A1585,'Customer Names'!$A$1:E3919,5,FALSE)</f>
        <v>Paula</v>
      </c>
    </row>
    <row r="1586" spans="1:17" x14ac:dyDescent="0.35">
      <c r="A1586" s="20" t="s">
        <v>785</v>
      </c>
      <c r="B1586" s="20" cm="1">
        <f t="array" ref="B1586:I1586">VLOOKUP(A1586,'Medical Examinations'!A1585:J3920,{2,3,4,5,6,7,8,9},FALSE)</f>
        <v>30.8</v>
      </c>
      <c r="C1586" s="20" t="str">
        <v>Obesity</v>
      </c>
      <c r="D1586" s="20">
        <v>5.83</v>
      </c>
      <c r="E1586" s="20" t="str">
        <v>Prediabetes</v>
      </c>
      <c r="F1586" s="20" t="str">
        <v>Yes</v>
      </c>
      <c r="G1586" s="20" t="str">
        <v>No</v>
      </c>
      <c r="H1586" s="20" t="str">
        <v>No</v>
      </c>
      <c r="I1586" s="20">
        <v>0</v>
      </c>
      <c r="J1586" s="20" t="s">
        <v>2379</v>
      </c>
      <c r="K1586" s="21" cm="1">
        <f t="array" ref="K1586:P1586">VLOOKUP(A1586,'Hospitalisation Details'!$A$1:K3928,{5,6,8,9,10,11},FALSE)</f>
        <v>31396</v>
      </c>
      <c r="L1586" s="21" t="str">
        <v>37Years</v>
      </c>
      <c r="M1586" s="22">
        <v>6313.76</v>
      </c>
      <c r="N1586" s="20" t="str">
        <v>tier - 2</v>
      </c>
      <c r="O1586" s="20" t="str">
        <v>tier - 1</v>
      </c>
      <c r="P1586" s="20" t="str">
        <v>R1013</v>
      </c>
      <c r="Q1586" s="20" t="str">
        <f>VLOOKUP(A1586,'Customer Names'!$A$1:E3920,5,FALSE)</f>
        <v xml:space="preserve">Madeline E </v>
      </c>
    </row>
    <row r="1587" spans="1:17" x14ac:dyDescent="0.35">
      <c r="A1587" s="20" t="s">
        <v>784</v>
      </c>
      <c r="B1587" s="20" cm="1">
        <f t="array" ref="B1587:I1587">VLOOKUP(A1587,'Medical Examinations'!A1586:J3921,{2,3,4,5,6,7,8,9},FALSE)</f>
        <v>29.5</v>
      </c>
      <c r="C1587" s="20" t="str">
        <v>Overweight</v>
      </c>
      <c r="D1587" s="20">
        <v>5.54</v>
      </c>
      <c r="E1587" s="20" t="str">
        <v>Normal</v>
      </c>
      <c r="F1587" s="20" t="str">
        <v>Yes</v>
      </c>
      <c r="G1587" s="20" t="str">
        <v>No</v>
      </c>
      <c r="H1587" s="20" t="str">
        <v>No</v>
      </c>
      <c r="I1587" s="20">
        <v>0</v>
      </c>
      <c r="J1587" s="20" t="s">
        <v>2379</v>
      </c>
      <c r="K1587" s="21" cm="1">
        <f t="array" ref="K1587:P1587">VLOOKUP(A1587,'Hospitalisation Details'!$A$1:K3929,{5,6,8,9,10,11},FALSE)</f>
        <v>31370</v>
      </c>
      <c r="L1587" s="21" t="str">
        <v>37Years</v>
      </c>
      <c r="M1587" s="22">
        <v>6311.95</v>
      </c>
      <c r="N1587" s="20" t="str">
        <v>tier - 2</v>
      </c>
      <c r="O1587" s="20" t="str">
        <v>tier - 1</v>
      </c>
      <c r="P1587" s="20" t="str">
        <v>R1011</v>
      </c>
      <c r="Q1587" s="20" t="str">
        <f>VLOOKUP(A1587,'Customer Names'!$A$1:E3921,5,FALSE)</f>
        <v>Maria Isabel</v>
      </c>
    </row>
    <row r="1588" spans="1:17" x14ac:dyDescent="0.35">
      <c r="A1588" s="20" t="s">
        <v>783</v>
      </c>
      <c r="B1588" s="20" cm="1">
        <f t="array" ref="B1588:I1588">VLOOKUP(A1588,'Medical Examinations'!A1587:J3922,{2,3,4,5,6,7,8,9},FALSE)</f>
        <v>43.39</v>
      </c>
      <c r="C1588" s="20" t="str">
        <v>Obesity</v>
      </c>
      <c r="D1588" s="20">
        <v>5.85</v>
      </c>
      <c r="E1588" s="20" t="str">
        <v>Prediabetes</v>
      </c>
      <c r="F1588" s="20" t="str">
        <v>No</v>
      </c>
      <c r="G1588" s="20" t="str">
        <v>yes</v>
      </c>
      <c r="H1588" s="20" t="str">
        <v>No</v>
      </c>
      <c r="I1588" s="20">
        <v>1</v>
      </c>
      <c r="J1588" s="20" t="s">
        <v>2379</v>
      </c>
      <c r="K1588" s="21" cm="1">
        <f t="array" ref="K1588:P1588">VLOOKUP(A1588,'Hospitalisation Details'!$A$1:K3930,{5,6,8,9,10,11},FALSE)</f>
        <v>38195</v>
      </c>
      <c r="L1588" s="21" t="str">
        <v>18Years</v>
      </c>
      <c r="M1588" s="22">
        <v>6311.11</v>
      </c>
      <c r="N1588" s="20" t="str">
        <v>tier - 2</v>
      </c>
      <c r="O1588" s="20" t="str">
        <v>tier - 2</v>
      </c>
      <c r="P1588" s="20" t="str">
        <v>R1011</v>
      </c>
      <c r="Q1588" s="20" t="str">
        <f>VLOOKUP(A1588,'Customer Names'!$A$1:E3922,5,FALSE)</f>
        <v xml:space="preserve">Arthur M </v>
      </c>
    </row>
    <row r="1589" spans="1:17" x14ac:dyDescent="0.35">
      <c r="A1589" s="20" t="s">
        <v>782</v>
      </c>
      <c r="B1589" s="20" cm="1">
        <f t="array" ref="B1589:I1589">VLOOKUP(A1589,'Medical Examinations'!A1588:J3923,{2,3,4,5,6,7,8,9},FALSE)</f>
        <v>15.08</v>
      </c>
      <c r="C1589" s="20" t="str">
        <v>Underweight</v>
      </c>
      <c r="D1589" s="20">
        <v>4.8499999999999996</v>
      </c>
      <c r="E1589" s="20" t="str">
        <v>Normal</v>
      </c>
      <c r="F1589" s="20" t="str">
        <v>Yes</v>
      </c>
      <c r="G1589" s="20" t="str">
        <v>No</v>
      </c>
      <c r="H1589" s="20" t="str">
        <v>Yes</v>
      </c>
      <c r="I1589" s="20">
        <v>1</v>
      </c>
      <c r="J1589" s="20" t="s">
        <v>2379</v>
      </c>
      <c r="K1589" s="21" cm="1">
        <f t="array" ref="K1589:P1589">VLOOKUP(A1589,'Hospitalisation Details'!$A$1:K3931,{5,6,8,9,10,11},FALSE)</f>
        <v>25450</v>
      </c>
      <c r="L1589" s="21" t="str">
        <v>53Years</v>
      </c>
      <c r="M1589" s="22">
        <v>6305.61</v>
      </c>
      <c r="N1589" s="20" t="str">
        <v>tier - 2</v>
      </c>
      <c r="O1589" s="20" t="str">
        <v>tier - 2</v>
      </c>
      <c r="P1589" s="20" t="str">
        <v>R1012</v>
      </c>
      <c r="Q1589" s="20" t="str">
        <f>VLOOKUP(A1589,'Customer Names'!$A$1:E3923,5,FALSE)</f>
        <v xml:space="preserve">Joseph R </v>
      </c>
    </row>
    <row r="1590" spans="1:17" x14ac:dyDescent="0.35">
      <c r="A1590" s="20" t="s">
        <v>781</v>
      </c>
      <c r="B1590" s="20" cm="1">
        <f t="array" ref="B1590:I1590">VLOOKUP(A1590,'Medical Examinations'!A1589:J3924,{2,3,4,5,6,7,8,9},FALSE)</f>
        <v>20.48</v>
      </c>
      <c r="C1590" s="20" t="str">
        <v>Normal Weight</v>
      </c>
      <c r="D1590" s="20">
        <v>11.09</v>
      </c>
      <c r="E1590" s="20" t="str">
        <v>Diabetes</v>
      </c>
      <c r="F1590" s="20" t="str">
        <v>No</v>
      </c>
      <c r="G1590" s="20" t="str">
        <v>No</v>
      </c>
      <c r="H1590" s="20" t="str">
        <v>No</v>
      </c>
      <c r="I1590" s="20">
        <v>0</v>
      </c>
      <c r="J1590" s="20" t="s">
        <v>2379</v>
      </c>
      <c r="K1590" s="21" cm="1">
        <f t="array" ref="K1590:P1590">VLOOKUP(A1590,'Hospitalisation Details'!$A$1:K3932,{5,6,8,9,10,11},FALSE)</f>
        <v>27289</v>
      </c>
      <c r="L1590" s="21" t="str">
        <v>48Years</v>
      </c>
      <c r="M1590" s="22">
        <v>6302.23</v>
      </c>
      <c r="N1590" s="20" t="str">
        <v>tier - 2</v>
      </c>
      <c r="O1590" s="20" t="str">
        <v>tier - 1</v>
      </c>
      <c r="P1590" s="20" t="str">
        <v>R1013</v>
      </c>
      <c r="Q1590" s="20" t="str">
        <f>VLOOKUP(A1590,'Customer Names'!$A$1:E3924,5,FALSE)</f>
        <v>Sachiko</v>
      </c>
    </row>
    <row r="1591" spans="1:17" x14ac:dyDescent="0.35">
      <c r="A1591" s="20" t="s">
        <v>780</v>
      </c>
      <c r="B1591" s="20" cm="1">
        <f t="array" ref="B1591:I1591">VLOOKUP(A1591,'Medical Examinations'!A1590:J3925,{2,3,4,5,6,7,8,9},FALSE)</f>
        <v>34.450000000000003</v>
      </c>
      <c r="C1591" s="20" t="str">
        <v>Obesity</v>
      </c>
      <c r="D1591" s="20">
        <v>5.58</v>
      </c>
      <c r="E1591" s="20" t="str">
        <v>Normal</v>
      </c>
      <c r="F1591" s="20" t="str">
        <v>Yes</v>
      </c>
      <c r="G1591" s="20" t="str">
        <v>No</v>
      </c>
      <c r="H1591" s="20" t="str">
        <v>No</v>
      </c>
      <c r="I1591" s="20">
        <v>0</v>
      </c>
      <c r="J1591" s="20" t="s">
        <v>2379</v>
      </c>
      <c r="K1591" s="21" cm="1">
        <f t="array" ref="K1591:P1591">VLOOKUP(A1591,'Hospitalisation Details'!$A$1:K3933,{5,6,8,9,10,11},FALSE)</f>
        <v>35250</v>
      </c>
      <c r="L1591" s="21" t="str">
        <v>26Years</v>
      </c>
      <c r="M1591" s="22">
        <v>6293.63</v>
      </c>
      <c r="N1591" s="20" t="str">
        <v>tier - 2</v>
      </c>
      <c r="O1591" s="20" t="str">
        <v>tier - 3</v>
      </c>
      <c r="P1591" s="20" t="str">
        <v>R1021</v>
      </c>
      <c r="Q1591" s="20" t="str">
        <f>VLOOKUP(A1591,'Customer Names'!$A$1:E3925,5,FALSE)</f>
        <v>Christopher</v>
      </c>
    </row>
    <row r="1592" spans="1:17" x14ac:dyDescent="0.35">
      <c r="A1592" s="20" t="s">
        <v>779</v>
      </c>
      <c r="B1592" s="20" cm="1">
        <f t="array" ref="B1592:I1592">VLOOKUP(A1592,'Medical Examinations'!A1591:J3926,{2,3,4,5,6,7,8,9},FALSE)</f>
        <v>34.21</v>
      </c>
      <c r="C1592" s="20" t="str">
        <v>Obesity</v>
      </c>
      <c r="D1592" s="20">
        <v>9.7200000000000006</v>
      </c>
      <c r="E1592" s="20" t="str">
        <v>Diabetes</v>
      </c>
      <c r="F1592" s="20" t="str">
        <v>Yes</v>
      </c>
      <c r="G1592" s="20" t="str">
        <v>No</v>
      </c>
      <c r="H1592" s="20" t="str">
        <v>No</v>
      </c>
      <c r="I1592" s="20">
        <v>0</v>
      </c>
      <c r="J1592" s="20" t="s">
        <v>2379</v>
      </c>
      <c r="K1592" s="21" cm="1">
        <f t="array" ref="K1592:P1592">VLOOKUP(A1592,'Hospitalisation Details'!$A$1:K3934,{5,6,8,9,10,11},FALSE)</f>
        <v>29824</v>
      </c>
      <c r="L1592" s="21" t="str">
        <v>41Years</v>
      </c>
      <c r="M1592" s="22">
        <v>6289.75</v>
      </c>
      <c r="N1592" s="20" t="str">
        <v>tier - 2</v>
      </c>
      <c r="O1592" s="20" t="str">
        <v>tier - 3</v>
      </c>
      <c r="P1592" s="20" t="str">
        <v>R1013</v>
      </c>
      <c r="Q1592" s="20" t="str">
        <f>VLOOKUP(A1592,'Customer Names'!$A$1:E3926,5,FALSE)</f>
        <v>Joseph</v>
      </c>
    </row>
    <row r="1593" spans="1:17" x14ac:dyDescent="0.35">
      <c r="A1593" s="20" t="s">
        <v>778</v>
      </c>
      <c r="B1593" s="20" cm="1">
        <f t="array" ref="B1593:I1593">VLOOKUP(A1593,'Medical Examinations'!A1592:J3927,{2,3,4,5,6,7,8,9},FALSE)</f>
        <v>28.8</v>
      </c>
      <c r="C1593" s="20" t="str">
        <v>Overweight</v>
      </c>
      <c r="D1593" s="20">
        <v>11.41</v>
      </c>
      <c r="E1593" s="20" t="str">
        <v>Diabetes</v>
      </c>
      <c r="F1593" s="20" t="str">
        <v>Yes</v>
      </c>
      <c r="G1593" s="20" t="str">
        <v>No</v>
      </c>
      <c r="H1593" s="20" t="str">
        <v>No</v>
      </c>
      <c r="I1593" s="20">
        <v>0</v>
      </c>
      <c r="J1593" s="20" t="s">
        <v>2379</v>
      </c>
      <c r="K1593" s="21" cm="1">
        <f t="array" ref="K1593:P1593">VLOOKUP(A1593,'Hospitalisation Details'!$A$1:K3935,{5,6,8,9,10,11},FALSE)</f>
        <v>29914</v>
      </c>
      <c r="L1593" s="21" t="str">
        <v>41Years</v>
      </c>
      <c r="M1593" s="22">
        <v>6282.24</v>
      </c>
      <c r="N1593" s="20" t="str">
        <v>tier - 2</v>
      </c>
      <c r="O1593" s="20" t="str">
        <v>tier - 1</v>
      </c>
      <c r="P1593" s="20" t="str">
        <v>R1011</v>
      </c>
      <c r="Q1593" s="20" t="str">
        <f>VLOOKUP(A1593,'Customer Names'!$A$1:E3927,5,FALSE)</f>
        <v>Lawrence</v>
      </c>
    </row>
    <row r="1594" spans="1:17" x14ac:dyDescent="0.35">
      <c r="A1594" s="20" t="s">
        <v>777</v>
      </c>
      <c r="B1594" s="20" cm="1">
        <f t="array" ref="B1594:I1594">VLOOKUP(A1594,'Medical Examinations'!A1593:J3928,{2,3,4,5,6,7,8,9},FALSE)</f>
        <v>31.74</v>
      </c>
      <c r="C1594" s="20" t="str">
        <v>Obesity</v>
      </c>
      <c r="D1594" s="20">
        <v>4.46</v>
      </c>
      <c r="E1594" s="20" t="str">
        <v>Normal</v>
      </c>
      <c r="F1594" s="20" t="str">
        <v>No</v>
      </c>
      <c r="G1594" s="20" t="str">
        <v>No</v>
      </c>
      <c r="H1594" s="20" t="str">
        <v>Yes</v>
      </c>
      <c r="I1594" s="20">
        <v>1</v>
      </c>
      <c r="J1594" s="20" t="s">
        <v>2379</v>
      </c>
      <c r="K1594" s="21" cm="1">
        <f t="array" ref="K1594:P1594">VLOOKUP(A1594,'Hospitalisation Details'!$A$1:K3936,{5,6,8,9,10,11},FALSE)</f>
        <v>34258</v>
      </c>
      <c r="L1594" s="21" t="str">
        <v>29Years</v>
      </c>
      <c r="M1594" s="22">
        <v>6276.3</v>
      </c>
      <c r="N1594" s="20" t="str">
        <v>tier - 2</v>
      </c>
      <c r="O1594" s="20" t="str">
        <v>tier - 1</v>
      </c>
      <c r="P1594" s="20" t="str">
        <v>R1025</v>
      </c>
      <c r="Q1594" s="20" t="str">
        <f>VLOOKUP(A1594,'Customer Names'!$A$1:E3928,5,FALSE)</f>
        <v>Katie</v>
      </c>
    </row>
    <row r="1595" spans="1:17" x14ac:dyDescent="0.35">
      <c r="A1595" s="20" t="s">
        <v>776</v>
      </c>
      <c r="B1595" s="20" cm="1">
        <f t="array" ref="B1595:I1595">VLOOKUP(A1595,'Medical Examinations'!A1594:J3929,{2,3,4,5,6,7,8,9},FALSE)</f>
        <v>21.78</v>
      </c>
      <c r="C1595" s="20" t="str">
        <v>Normal Weight</v>
      </c>
      <c r="D1595" s="20">
        <v>9.31</v>
      </c>
      <c r="E1595" s="20" t="str">
        <v>Diabetes</v>
      </c>
      <c r="F1595" s="20" t="str">
        <v>Yes</v>
      </c>
      <c r="G1595" s="20" t="str">
        <v>No</v>
      </c>
      <c r="H1595" s="20" t="str">
        <v>No</v>
      </c>
      <c r="I1595" s="20">
        <v>0</v>
      </c>
      <c r="J1595" s="20" t="s">
        <v>2379</v>
      </c>
      <c r="K1595" s="21" cm="1">
        <f t="array" ref="K1595:P1595">VLOOKUP(A1595,'Hospitalisation Details'!$A$1:K3937,{5,6,8,9,10,11},FALSE)</f>
        <v>29767</v>
      </c>
      <c r="L1595" s="21" t="str">
        <v>41Years</v>
      </c>
      <c r="M1595" s="22">
        <v>6272.48</v>
      </c>
      <c r="N1595" s="20" t="str">
        <v>tier - 1</v>
      </c>
      <c r="O1595" s="20" t="str">
        <v>tier - 3</v>
      </c>
      <c r="P1595" s="20" t="str">
        <v>R1013</v>
      </c>
      <c r="Q1595" s="20" t="str">
        <f>VLOOKUP(A1595,'Customer Names'!$A$1:E3929,5,FALSE)</f>
        <v>Ruben</v>
      </c>
    </row>
    <row r="1596" spans="1:17" x14ac:dyDescent="0.35">
      <c r="A1596" s="20" t="s">
        <v>775</v>
      </c>
      <c r="B1596" s="20" cm="1">
        <f t="array" ref="B1596:I1596">VLOOKUP(A1596,'Medical Examinations'!A1595:J3930,{2,3,4,5,6,7,8,9},FALSE)</f>
        <v>23.75</v>
      </c>
      <c r="C1596" s="20" t="str">
        <v>Normal Weight</v>
      </c>
      <c r="D1596" s="20">
        <v>5.03</v>
      </c>
      <c r="E1596" s="20" t="str">
        <v>Normal</v>
      </c>
      <c r="F1596" s="20" t="str">
        <v>No</v>
      </c>
      <c r="G1596" s="20" t="str">
        <v>No</v>
      </c>
      <c r="H1596" s="20" t="str">
        <v>No</v>
      </c>
      <c r="I1596" s="20">
        <v>1</v>
      </c>
      <c r="J1596" s="20" t="s">
        <v>2379</v>
      </c>
      <c r="K1596" s="21" cm="1">
        <f t="array" ref="K1596:P1596">VLOOKUP(A1596,'Hospitalisation Details'!$A$1:K3938,{5,6,8,9,10,11},FALSE)</f>
        <v>30950</v>
      </c>
      <c r="L1596" s="21" t="str">
        <v>38Years</v>
      </c>
      <c r="M1596" s="22">
        <v>6269.33</v>
      </c>
      <c r="N1596" s="20" t="str">
        <v>tier - 2</v>
      </c>
      <c r="O1596" s="20" t="str">
        <v>tier - 1</v>
      </c>
      <c r="P1596" s="20" t="str">
        <v>R1013</v>
      </c>
      <c r="Q1596" s="20" t="str">
        <f>VLOOKUP(A1596,'Customer Names'!$A$1:E3930,5,FALSE)</f>
        <v>Sarah</v>
      </c>
    </row>
    <row r="1597" spans="1:17" x14ac:dyDescent="0.35">
      <c r="A1597" s="20" t="s">
        <v>774</v>
      </c>
      <c r="B1597" s="20" cm="1">
        <f t="array" ref="B1597:I1597">VLOOKUP(A1597,'Medical Examinations'!A1596:J3931,{2,3,4,5,6,7,8,9},FALSE)</f>
        <v>33.21</v>
      </c>
      <c r="C1597" s="20" t="str">
        <v>Obesity</v>
      </c>
      <c r="D1597" s="20">
        <v>5.07</v>
      </c>
      <c r="E1597" s="20" t="str">
        <v>Normal</v>
      </c>
      <c r="F1597" s="20" t="str">
        <v>Yes</v>
      </c>
      <c r="G1597" s="20" t="str">
        <v>No</v>
      </c>
      <c r="H1597" s="20" t="str">
        <v>No</v>
      </c>
      <c r="I1597" s="20">
        <v>1</v>
      </c>
      <c r="J1597" s="20" t="s">
        <v>2379</v>
      </c>
      <c r="K1597" s="21" cm="1">
        <f t="array" ref="K1597:P1597">VLOOKUP(A1597,'Hospitalisation Details'!$A$1:K3939,{5,6,8,9,10,11},FALSE)</f>
        <v>34989</v>
      </c>
      <c r="L1597" s="21" t="str">
        <v>27Years</v>
      </c>
      <c r="M1597" s="22">
        <v>6261.2</v>
      </c>
      <c r="N1597" s="20" t="str">
        <v>tier - 2</v>
      </c>
      <c r="O1597" s="20" t="str">
        <v>tier - 1</v>
      </c>
      <c r="P1597" s="20" t="str">
        <v>R1026</v>
      </c>
      <c r="Q1597" s="20" t="str">
        <f>VLOOKUP(A1597,'Customer Names'!$A$1:E3931,5,FALSE)</f>
        <v xml:space="preserve">Angela R </v>
      </c>
    </row>
    <row r="1598" spans="1:17" x14ac:dyDescent="0.35">
      <c r="A1598" s="20" t="s">
        <v>773</v>
      </c>
      <c r="B1598" s="20" cm="1">
        <f t="array" ref="B1598:I1598">VLOOKUP(A1598,'Medical Examinations'!A1597:J3932,{2,3,4,5,6,7,8,9},FALSE)</f>
        <v>17.7</v>
      </c>
      <c r="C1598" s="20" t="str">
        <v>Underweight</v>
      </c>
      <c r="D1598" s="20">
        <v>10.42</v>
      </c>
      <c r="E1598" s="20" t="str">
        <v>Diabetes</v>
      </c>
      <c r="F1598" s="20" t="str">
        <v>Yes</v>
      </c>
      <c r="G1598" s="20" t="str">
        <v>No</v>
      </c>
      <c r="H1598" s="20" t="str">
        <v>No</v>
      </c>
      <c r="I1598" s="20">
        <v>2</v>
      </c>
      <c r="J1598" s="20" t="s">
        <v>2379</v>
      </c>
      <c r="K1598" s="21" cm="1">
        <f t="array" ref="K1598:P1598">VLOOKUP(A1598,'Hospitalisation Details'!$A$1:K3940,{5,6,8,9,10,11},FALSE)</f>
        <v>25852</v>
      </c>
      <c r="L1598" s="21" t="str">
        <v>52Years</v>
      </c>
      <c r="M1598" s="22">
        <v>6255.38</v>
      </c>
      <c r="N1598" s="20" t="str">
        <v>tier - 2</v>
      </c>
      <c r="O1598" s="20" t="str">
        <v>tier - 2</v>
      </c>
      <c r="P1598" s="20" t="str">
        <v>R1013</v>
      </c>
      <c r="Q1598" s="20" t="str">
        <f>VLOOKUP(A1598,'Customer Names'!$A$1:E3932,5,FALSE)</f>
        <v>Chatham</v>
      </c>
    </row>
    <row r="1599" spans="1:17" x14ac:dyDescent="0.35">
      <c r="A1599" s="20" t="s">
        <v>772</v>
      </c>
      <c r="B1599" s="20" cm="1">
        <f t="array" ref="B1599:I1599">VLOOKUP(A1599,'Medical Examinations'!A1598:J3933,{2,3,4,5,6,7,8,9},FALSE)</f>
        <v>17.2</v>
      </c>
      <c r="C1599" s="20" t="str">
        <v>Underweight</v>
      </c>
      <c r="D1599" s="20">
        <v>6.45</v>
      </c>
      <c r="E1599" s="20" t="str">
        <v>Diabetes</v>
      </c>
      <c r="F1599" s="20" t="str">
        <v>No</v>
      </c>
      <c r="G1599" s="20" t="str">
        <v>No</v>
      </c>
      <c r="H1599" s="20" t="str">
        <v>No</v>
      </c>
      <c r="I1599" s="20">
        <v>2</v>
      </c>
      <c r="J1599" s="20" t="s">
        <v>2379</v>
      </c>
      <c r="K1599" s="21" cm="1">
        <f t="array" ref="K1599:P1599">VLOOKUP(A1599,'Hospitalisation Details'!$A$1:K3941,{5,6,8,9,10,11},FALSE)</f>
        <v>26550</v>
      </c>
      <c r="L1599" s="21" t="str">
        <v>50Years</v>
      </c>
      <c r="M1599" s="22">
        <v>6254.13</v>
      </c>
      <c r="N1599" s="20" t="str">
        <v>tier - 2</v>
      </c>
      <c r="O1599" s="20" t="str">
        <v>tier - 2</v>
      </c>
      <c r="P1599" s="20" t="str">
        <v>R1012</v>
      </c>
      <c r="Q1599" s="20" t="str">
        <f>VLOOKUP(A1599,'Customer Names'!$A$1:E3933,5,FALSE)</f>
        <v>Derek</v>
      </c>
    </row>
    <row r="1600" spans="1:17" x14ac:dyDescent="0.35">
      <c r="A1600" s="20" t="s">
        <v>771</v>
      </c>
      <c r="B1600" s="20" cm="1">
        <f t="array" ref="B1600:I1600">VLOOKUP(A1600,'Medical Examinations'!A1599:J3934,{2,3,4,5,6,7,8,9},FALSE)</f>
        <v>19.21</v>
      </c>
      <c r="C1600" s="20" t="str">
        <v>Normal Weight</v>
      </c>
      <c r="D1600" s="20">
        <v>5.52</v>
      </c>
      <c r="E1600" s="20" t="str">
        <v>Normal</v>
      </c>
      <c r="F1600" s="20" t="str">
        <v>No</v>
      </c>
      <c r="G1600" s="20" t="str">
        <v>No</v>
      </c>
      <c r="H1600" s="20" t="str">
        <v>No</v>
      </c>
      <c r="I1600" s="20">
        <v>2</v>
      </c>
      <c r="J1600" s="20" t="s">
        <v>2379</v>
      </c>
      <c r="K1600" s="21" cm="1">
        <f t="array" ref="K1600:P1600">VLOOKUP(A1600,'Hospitalisation Details'!$A$1:K3942,{5,6,8,9,10,11},FALSE)</f>
        <v>26614</v>
      </c>
      <c r="L1600" s="21" t="str">
        <v>50Years</v>
      </c>
      <c r="M1600" s="22">
        <v>6253.85</v>
      </c>
      <c r="N1600" s="20" t="str">
        <v>tier - 2</v>
      </c>
      <c r="O1600" s="20" t="str">
        <v>tier - 2</v>
      </c>
      <c r="P1600" s="20" t="str">
        <v>R1013</v>
      </c>
      <c r="Q1600" s="20" t="str">
        <f>VLOOKUP(A1600,'Customer Names'!$A$1:E3934,5,FALSE)</f>
        <v xml:space="preserve">Kalvin J </v>
      </c>
    </row>
    <row r="1601" spans="1:17" x14ac:dyDescent="0.35">
      <c r="A1601" s="20" t="s">
        <v>770</v>
      </c>
      <c r="B1601" s="20" cm="1">
        <f t="array" ref="B1601:I1601">VLOOKUP(A1601,'Medical Examinations'!A1600:J3935,{2,3,4,5,6,7,8,9},FALSE)</f>
        <v>23.2</v>
      </c>
      <c r="C1601" s="20" t="str">
        <v>Normal Weight</v>
      </c>
      <c r="D1601" s="20">
        <v>4.41</v>
      </c>
      <c r="E1601" s="20" t="str">
        <v>Normal</v>
      </c>
      <c r="F1601" s="20" t="str">
        <v>No</v>
      </c>
      <c r="G1601" s="20" t="str">
        <v>No</v>
      </c>
      <c r="H1601" s="20" t="str">
        <v>Yes</v>
      </c>
      <c r="I1601" s="20">
        <v>1</v>
      </c>
      <c r="J1601" s="20" t="s">
        <v>2379</v>
      </c>
      <c r="K1601" s="21" cm="1">
        <f t="array" ref="K1601:P1601">VLOOKUP(A1601,'Hospitalisation Details'!$A$1:K3943,{5,6,8,9,10,11},FALSE)</f>
        <v>29138</v>
      </c>
      <c r="L1601" s="21" t="str">
        <v>43Years</v>
      </c>
      <c r="M1601" s="22">
        <v>6250.44</v>
      </c>
      <c r="N1601" s="20" t="str">
        <v>tier - 2</v>
      </c>
      <c r="O1601" s="20" t="str">
        <v>tier - 1</v>
      </c>
      <c r="P1601" s="20" t="str">
        <v>R1011</v>
      </c>
      <c r="Q1601" s="20" t="str">
        <f>VLOOKUP(A1601,'Customer Names'!$A$1:E3935,5,FALSE)</f>
        <v>Dave</v>
      </c>
    </row>
    <row r="1602" spans="1:17" x14ac:dyDescent="0.35">
      <c r="A1602" s="20" t="s">
        <v>769</v>
      </c>
      <c r="B1602" s="20" cm="1">
        <f t="array" ref="B1602:I1602">VLOOKUP(A1602,'Medical Examinations'!A1601:J3936,{2,3,4,5,6,7,8,9},FALSE)</f>
        <v>32.5</v>
      </c>
      <c r="C1602" s="20" t="str">
        <v>Obesity</v>
      </c>
      <c r="D1602" s="20">
        <v>4.6900000000000004</v>
      </c>
      <c r="E1602" s="20" t="str">
        <v>Normal</v>
      </c>
      <c r="F1602" s="20" t="str">
        <v>Yes</v>
      </c>
      <c r="G1602" s="20" t="str">
        <v>No</v>
      </c>
      <c r="H1602" s="20" t="str">
        <v>Yes</v>
      </c>
      <c r="I1602" s="20">
        <v>1</v>
      </c>
      <c r="J1602" s="20" t="s">
        <v>2379</v>
      </c>
      <c r="K1602" s="21" cm="1">
        <f t="array" ref="K1602:P1602">VLOOKUP(A1602,'Hospitalisation Details'!$A$1:K3944,{5,6,8,9,10,11},FALSE)</f>
        <v>30539</v>
      </c>
      <c r="L1602" s="21" t="str">
        <v>39Years</v>
      </c>
      <c r="M1602" s="22">
        <v>6238.3</v>
      </c>
      <c r="N1602" s="20" t="str">
        <v>tier - 2</v>
      </c>
      <c r="O1602" s="20" t="str">
        <v>tier - 1</v>
      </c>
      <c r="P1602" s="20" t="str">
        <v>R1011</v>
      </c>
      <c r="Q1602" s="20" t="str">
        <f>VLOOKUP(A1602,'Customer Names'!$A$1:E3936,5,FALSE)</f>
        <v xml:space="preserve">Barbara G </v>
      </c>
    </row>
    <row r="1603" spans="1:17" x14ac:dyDescent="0.35">
      <c r="A1603" s="20" t="s">
        <v>768</v>
      </c>
      <c r="B1603" s="20" cm="1">
        <f t="array" ref="B1603:I1603">VLOOKUP(A1603,'Medical Examinations'!A1602:J3937,{2,3,4,5,6,7,8,9},FALSE)</f>
        <v>20.9</v>
      </c>
      <c r="C1603" s="20" t="str">
        <v>Normal Weight</v>
      </c>
      <c r="D1603" s="20">
        <v>6.94</v>
      </c>
      <c r="E1603" s="20" t="str">
        <v>Diabetes</v>
      </c>
      <c r="F1603" s="20" t="str">
        <v>No</v>
      </c>
      <c r="G1603" s="20" t="str">
        <v>No</v>
      </c>
      <c r="H1603" s="20" t="str">
        <v>No</v>
      </c>
      <c r="I1603" s="20">
        <v>0</v>
      </c>
      <c r="J1603" s="20" t="s">
        <v>2379</v>
      </c>
      <c r="K1603" s="21" cm="1">
        <f t="array" ref="K1603:P1603">VLOOKUP(A1603,'Hospitalisation Details'!$A$1:K3945,{5,6,8,9,10,11},FALSE)</f>
        <v>28752</v>
      </c>
      <c r="L1603" s="21" t="str">
        <v>44Years</v>
      </c>
      <c r="M1603" s="22">
        <v>6236.95</v>
      </c>
      <c r="N1603" s="20" t="str">
        <v>tier - 2</v>
      </c>
      <c r="O1603" s="20" t="str">
        <v>tier - 2</v>
      </c>
      <c r="P1603" s="20" t="str">
        <v>R1013</v>
      </c>
      <c r="Q1603" s="20" t="str">
        <f>VLOOKUP(A1603,'Customer Names'!$A$1:E3937,5,FALSE)</f>
        <v>Skylar</v>
      </c>
    </row>
    <row r="1604" spans="1:17" x14ac:dyDescent="0.35">
      <c r="A1604" s="20" t="s">
        <v>767</v>
      </c>
      <c r="B1604" s="20" cm="1">
        <f t="array" ref="B1604:I1604">VLOOKUP(A1604,'Medical Examinations'!A1603:J3938,{2,3,4,5,6,7,8,9},FALSE)</f>
        <v>19.11</v>
      </c>
      <c r="C1604" s="20" t="str">
        <v>Normal Weight</v>
      </c>
      <c r="D1604" s="20">
        <v>4.3499999999999996</v>
      </c>
      <c r="E1604" s="20" t="str">
        <v>Normal</v>
      </c>
      <c r="F1604" s="20" t="str">
        <v>No</v>
      </c>
      <c r="G1604" s="20" t="str">
        <v>No</v>
      </c>
      <c r="H1604" s="20" t="str">
        <v>No</v>
      </c>
      <c r="I1604" s="20">
        <v>2</v>
      </c>
      <c r="J1604" s="20" t="s">
        <v>2379</v>
      </c>
      <c r="K1604" s="21" cm="1">
        <f t="array" ref="K1604:P1604">VLOOKUP(A1604,'Hospitalisation Details'!$A$1:K3946,{5,6,8,9,10,11},FALSE)</f>
        <v>26479</v>
      </c>
      <c r="L1604" s="21" t="str">
        <v>50Years</v>
      </c>
      <c r="M1604" s="22">
        <v>6219.93</v>
      </c>
      <c r="N1604" s="20" t="str">
        <v>tier - 2</v>
      </c>
      <c r="O1604" s="20" t="str">
        <v>tier - 2</v>
      </c>
      <c r="P1604" s="20" t="str">
        <v>R1013</v>
      </c>
      <c r="Q1604" s="20" t="str">
        <f>VLOOKUP(A1604,'Customer Names'!$A$1:E3938,5,FALSE)</f>
        <v>Nick</v>
      </c>
    </row>
    <row r="1605" spans="1:17" x14ac:dyDescent="0.35">
      <c r="A1605" s="20" t="s">
        <v>766</v>
      </c>
      <c r="B1605" s="20" cm="1">
        <f t="array" ref="B1605:I1605">VLOOKUP(A1605,'Medical Examinations'!A1604:J3939,{2,3,4,5,6,7,8,9},FALSE)</f>
        <v>31.17</v>
      </c>
      <c r="C1605" s="20" t="str">
        <v>Obesity</v>
      </c>
      <c r="D1605" s="20">
        <v>5.28</v>
      </c>
      <c r="E1605" s="20" t="str">
        <v>Normal</v>
      </c>
      <c r="F1605" s="20" t="str">
        <v>No</v>
      </c>
      <c r="G1605" s="20" t="str">
        <v>No</v>
      </c>
      <c r="H1605" s="20" t="str">
        <v>No</v>
      </c>
      <c r="I1605" s="20">
        <v>1</v>
      </c>
      <c r="J1605" s="20" t="s">
        <v>2379</v>
      </c>
      <c r="K1605" s="21" cm="1">
        <f t="array" ref="K1605:P1605">VLOOKUP(A1605,'Hospitalisation Details'!$A$1:K3947,{5,6,8,9,10,11},FALSE)</f>
        <v>33828</v>
      </c>
      <c r="L1605" s="21" t="str">
        <v>30Years</v>
      </c>
      <c r="M1605" s="22">
        <v>6208.5</v>
      </c>
      <c r="N1605" s="20" t="str">
        <v>tier - 2</v>
      </c>
      <c r="O1605" s="20" t="str">
        <v>tier - 1</v>
      </c>
      <c r="P1605" s="20" t="str">
        <v>R1021</v>
      </c>
      <c r="Q1605" s="20" t="str">
        <f>VLOOKUP(A1605,'Customer Names'!$A$1:E3939,5,FALSE)</f>
        <v>Sunny S</v>
      </c>
    </row>
    <row r="1606" spans="1:17" x14ac:dyDescent="0.35">
      <c r="A1606" s="20" t="s">
        <v>765</v>
      </c>
      <c r="B1606" s="20" cm="1">
        <f t="array" ref="B1606:I1606">VLOOKUP(A1606,'Medical Examinations'!A1605:J3940,{2,3,4,5,6,7,8,9},FALSE)</f>
        <v>36.08</v>
      </c>
      <c r="C1606" s="20" t="str">
        <v>Obesity</v>
      </c>
      <c r="D1606" s="20">
        <v>4.29</v>
      </c>
      <c r="E1606" s="20" t="str">
        <v>Normal</v>
      </c>
      <c r="F1606" s="20" t="str">
        <v>No</v>
      </c>
      <c r="G1606" s="20" t="str">
        <v>No</v>
      </c>
      <c r="H1606" s="20" t="str">
        <v>No</v>
      </c>
      <c r="I1606" s="20">
        <v>0</v>
      </c>
      <c r="J1606" s="20" t="s">
        <v>2379</v>
      </c>
      <c r="K1606" s="21" cm="1">
        <f t="array" ref="K1606:P1606">VLOOKUP(A1606,'Hospitalisation Details'!$A$1:K3948,{5,6,8,9,10,11},FALSE)</f>
        <v>36413</v>
      </c>
      <c r="L1606" s="21" t="str">
        <v>23Years</v>
      </c>
      <c r="M1606" s="22">
        <v>6207.26</v>
      </c>
      <c r="N1606" s="20" t="str">
        <v>tier - 2</v>
      </c>
      <c r="O1606" s="20" t="str">
        <v>tier - 2</v>
      </c>
      <c r="P1606" s="20" t="str">
        <v>R1026</v>
      </c>
      <c r="Q1606" s="20" t="str">
        <f>VLOOKUP(A1606,'Customer Names'!$A$1:E3940,5,FALSE)</f>
        <v>Anne-Marie</v>
      </c>
    </row>
    <row r="1607" spans="1:17" x14ac:dyDescent="0.35">
      <c r="A1607" s="20" t="s">
        <v>764</v>
      </c>
      <c r="B1607" s="20" cm="1">
        <f t="array" ref="B1607:I1607">VLOOKUP(A1607,'Medical Examinations'!A1606:J3941,{2,3,4,5,6,7,8,9},FALSE)</f>
        <v>28.024999999999999</v>
      </c>
      <c r="C1607" s="20" t="str">
        <v>Overweight</v>
      </c>
      <c r="D1607" s="20">
        <v>5.69</v>
      </c>
      <c r="E1607" s="20" t="str">
        <v>Normal</v>
      </c>
      <c r="F1607" s="20" t="str">
        <v>Yes</v>
      </c>
      <c r="G1607" s="20" t="str">
        <v>No</v>
      </c>
      <c r="H1607" s="20" t="str">
        <v>No</v>
      </c>
      <c r="I1607" s="20">
        <v>0</v>
      </c>
      <c r="J1607" s="20" t="s">
        <v>2379</v>
      </c>
      <c r="K1607" s="21" cm="1">
        <f t="array" ref="K1607:P1607">VLOOKUP(A1607,'Hospitalisation Details'!$A$1:K3949,{5,6,8,9,10,11},FALSE)</f>
        <v>31312</v>
      </c>
      <c r="L1607" s="21" t="str">
        <v>37Years</v>
      </c>
      <c r="M1607" s="22">
        <v>6203.9</v>
      </c>
      <c r="N1607" s="20" t="str">
        <v>tier - 2</v>
      </c>
      <c r="O1607" s="20" t="str">
        <v>tier - 2</v>
      </c>
      <c r="P1607" s="20" t="str">
        <v>R1012</v>
      </c>
      <c r="Q1607" s="20" t="str">
        <f>VLOOKUP(A1607,'Customer Names'!$A$1:E3941,5,FALSE)</f>
        <v>Nicholas</v>
      </c>
    </row>
    <row r="1608" spans="1:17" x14ac:dyDescent="0.35">
      <c r="A1608" s="20" t="s">
        <v>763</v>
      </c>
      <c r="B1608" s="20" cm="1">
        <f t="array" ref="B1608:I1608">VLOOKUP(A1608,'Medical Examinations'!A1607:J3942,{2,3,4,5,6,7,8,9},FALSE)</f>
        <v>24.32</v>
      </c>
      <c r="C1608" s="20" t="str">
        <v>Normal Weight</v>
      </c>
      <c r="D1608" s="20">
        <v>5.56</v>
      </c>
      <c r="E1608" s="20" t="str">
        <v>Normal</v>
      </c>
      <c r="F1608" s="20" t="str">
        <v>Yes</v>
      </c>
      <c r="G1608" s="20" t="str">
        <v>No</v>
      </c>
      <c r="H1608" s="20" t="str">
        <v>No</v>
      </c>
      <c r="I1608" s="20">
        <v>0</v>
      </c>
      <c r="J1608" s="20" t="s">
        <v>2379</v>
      </c>
      <c r="K1608" s="21" cm="1">
        <f t="array" ref="K1608:P1608">VLOOKUP(A1608,'Hospitalisation Details'!$A$1:K3950,{5,6,8,9,10,11},FALSE)</f>
        <v>31250</v>
      </c>
      <c r="L1608" s="21" t="str">
        <v>37Years</v>
      </c>
      <c r="M1608" s="22">
        <v>6198.75</v>
      </c>
      <c r="N1608" s="20" t="str">
        <v>tier - 2</v>
      </c>
      <c r="O1608" s="20" t="str">
        <v>tier - 1</v>
      </c>
      <c r="P1608" s="20" t="str">
        <v>R1012</v>
      </c>
      <c r="Q1608" s="20" t="str">
        <f>VLOOKUP(A1608,'Customer Names'!$A$1:E3942,5,FALSE)</f>
        <v xml:space="preserve">Scott M </v>
      </c>
    </row>
    <row r="1609" spans="1:17" x14ac:dyDescent="0.35">
      <c r="A1609" s="20" t="s">
        <v>762</v>
      </c>
      <c r="B1609" s="20" cm="1">
        <f t="array" ref="B1609:I1609">VLOOKUP(A1609,'Medical Examinations'!A1608:J3943,{2,3,4,5,6,7,8,9},FALSE)</f>
        <v>38</v>
      </c>
      <c r="C1609" s="20" t="str">
        <v>Obesity</v>
      </c>
      <c r="D1609" s="20">
        <v>5.41</v>
      </c>
      <c r="E1609" s="20" t="str">
        <v>Normal</v>
      </c>
      <c r="F1609" s="20" t="str">
        <v>Yes</v>
      </c>
      <c r="G1609" s="20" t="str">
        <v>No</v>
      </c>
      <c r="H1609" s="20" t="str">
        <v>No</v>
      </c>
      <c r="I1609" s="20">
        <v>1</v>
      </c>
      <c r="J1609" s="20" t="s">
        <v>2379</v>
      </c>
      <c r="K1609" s="21" cm="1">
        <f t="array" ref="K1609:P1609">VLOOKUP(A1609,'Hospitalisation Details'!$A$1:K3951,{5,6,8,9,10,11},FALSE)</f>
        <v>32439</v>
      </c>
      <c r="L1609" s="21" t="str">
        <v>34Years</v>
      </c>
      <c r="M1609" s="22">
        <v>6196.45</v>
      </c>
      <c r="N1609" s="20" t="str">
        <v>tier - 2</v>
      </c>
      <c r="O1609" s="20" t="str">
        <v>tier - 1</v>
      </c>
      <c r="P1609" s="20" t="str">
        <v>R1011</v>
      </c>
      <c r="Q1609" s="20" t="str">
        <f>VLOOKUP(A1609,'Customer Names'!$A$1:E3943,5,FALSE)</f>
        <v>Marisa A</v>
      </c>
    </row>
    <row r="1610" spans="1:17" x14ac:dyDescent="0.35">
      <c r="A1610" s="20" t="s">
        <v>761</v>
      </c>
      <c r="B1610" s="20" cm="1">
        <f t="array" ref="B1610:I1610">VLOOKUP(A1610,'Medical Examinations'!A1609:J3944,{2,3,4,5,6,7,8,9},FALSE)</f>
        <v>31.6</v>
      </c>
      <c r="C1610" s="20" t="str">
        <v>Obesity</v>
      </c>
      <c r="D1610" s="20">
        <v>10.85</v>
      </c>
      <c r="E1610" s="20" t="str">
        <v>Diabetes</v>
      </c>
      <c r="F1610" s="20" t="str">
        <v>Yes</v>
      </c>
      <c r="G1610" s="20" t="str">
        <v>No</v>
      </c>
      <c r="H1610" s="20" t="str">
        <v>No</v>
      </c>
      <c r="I1610" s="20">
        <v>0</v>
      </c>
      <c r="J1610" s="20" t="s">
        <v>2379</v>
      </c>
      <c r="K1610" s="21" cm="1">
        <f t="array" ref="K1610:P1610">VLOOKUP(A1610,'Hospitalisation Details'!$A$1:K3952,{5,6,8,9,10,11},FALSE)</f>
        <v>29860</v>
      </c>
      <c r="L1610" s="21" t="str">
        <v>41Years</v>
      </c>
      <c r="M1610" s="22">
        <v>6186.13</v>
      </c>
      <c r="N1610" s="20" t="str">
        <v>tier - 2</v>
      </c>
      <c r="O1610" s="20" t="str">
        <v>tier - 3</v>
      </c>
      <c r="P1610" s="20" t="str">
        <v>R1011</v>
      </c>
      <c r="Q1610" s="20" t="str">
        <f>VLOOKUP(A1610,'Customer Names'!$A$1:E3944,5,FALSE)</f>
        <v>Katie</v>
      </c>
    </row>
    <row r="1611" spans="1:17" x14ac:dyDescent="0.35">
      <c r="A1611" s="20" t="s">
        <v>760</v>
      </c>
      <c r="B1611" s="20" cm="1">
        <f t="array" ref="B1611:I1611">VLOOKUP(A1611,'Medical Examinations'!A1610:J3945,{2,3,4,5,6,7,8,9},FALSE)</f>
        <v>31.02</v>
      </c>
      <c r="C1611" s="20" t="str">
        <v>Obesity</v>
      </c>
      <c r="D1611" s="20">
        <v>11.63</v>
      </c>
      <c r="E1611" s="20" t="str">
        <v>Diabetes</v>
      </c>
      <c r="F1611" s="20" t="str">
        <v>Yes</v>
      </c>
      <c r="G1611" s="20" t="str">
        <v>No</v>
      </c>
      <c r="H1611" s="20" t="str">
        <v>No</v>
      </c>
      <c r="I1611" s="20">
        <v>0</v>
      </c>
      <c r="J1611" s="20" t="s">
        <v>2379</v>
      </c>
      <c r="K1611" s="21" cm="1">
        <f t="array" ref="K1611:P1611">VLOOKUP(A1611,'Hospitalisation Details'!$A$1:K3953,{5,6,8,9,10,11},FALSE)</f>
        <v>29912</v>
      </c>
      <c r="L1611" s="21" t="str">
        <v>41Years</v>
      </c>
      <c r="M1611" s="22">
        <v>6185.32</v>
      </c>
      <c r="N1611" s="20" t="str">
        <v>tier - 2</v>
      </c>
      <c r="O1611" s="20" t="str">
        <v>tier - 1</v>
      </c>
      <c r="P1611" s="20" t="str">
        <v>R1013</v>
      </c>
      <c r="Q1611" s="20" t="str">
        <f>VLOOKUP(A1611,'Customer Names'!$A$1:E3945,5,FALSE)</f>
        <v>Amy L</v>
      </c>
    </row>
    <row r="1612" spans="1:17" x14ac:dyDescent="0.35">
      <c r="A1612" s="20" t="s">
        <v>759</v>
      </c>
      <c r="B1612" s="20" cm="1">
        <f t="array" ref="B1612:I1612">VLOOKUP(A1612,'Medical Examinations'!A1611:J3946,{2,3,4,5,6,7,8,9},FALSE)</f>
        <v>29.26</v>
      </c>
      <c r="C1612" s="20" t="str">
        <v>Overweight</v>
      </c>
      <c r="D1612" s="20">
        <v>5.68</v>
      </c>
      <c r="E1612" s="20" t="str">
        <v>Normal</v>
      </c>
      <c r="F1612" s="20" t="str">
        <v>Yes</v>
      </c>
      <c r="G1612" s="20" t="str">
        <v>No</v>
      </c>
      <c r="H1612" s="20" t="str">
        <v>No</v>
      </c>
      <c r="I1612" s="20">
        <v>1</v>
      </c>
      <c r="J1612" s="20" t="s">
        <v>2379</v>
      </c>
      <c r="K1612" s="21" cm="1">
        <f t="array" ref="K1612:P1612">VLOOKUP(A1612,'Hospitalisation Details'!$A$1:K3954,{5,6,8,9,10,11},FALSE)</f>
        <v>32448</v>
      </c>
      <c r="L1612" s="21" t="str">
        <v>34Years</v>
      </c>
      <c r="M1612" s="22">
        <v>6184.3</v>
      </c>
      <c r="N1612" s="20" t="str">
        <v>tier - 2</v>
      </c>
      <c r="O1612" s="20" t="str">
        <v>tier - 3</v>
      </c>
      <c r="P1612" s="20" t="str">
        <v>R1013</v>
      </c>
      <c r="Q1612" s="20" t="str">
        <f>VLOOKUP(A1612,'Customer Names'!$A$1:E3946,5,FALSE)</f>
        <v>Jenna M</v>
      </c>
    </row>
    <row r="1613" spans="1:17" x14ac:dyDescent="0.35">
      <c r="A1613" s="20" t="s">
        <v>758</v>
      </c>
      <c r="B1613" s="20" cm="1">
        <f t="array" ref="B1613:I1613">VLOOKUP(A1613,'Medical Examinations'!A1612:J3947,{2,3,4,5,6,7,8,9},FALSE)</f>
        <v>15.09</v>
      </c>
      <c r="C1613" s="20" t="str">
        <v>Underweight</v>
      </c>
      <c r="D1613" s="20">
        <v>7.59</v>
      </c>
      <c r="E1613" s="20" t="str">
        <v>Diabetes</v>
      </c>
      <c r="F1613" s="20" t="str">
        <v>Yes</v>
      </c>
      <c r="G1613" s="20" t="str">
        <v>No</v>
      </c>
      <c r="H1613" s="20" t="str">
        <v>No</v>
      </c>
      <c r="I1613" s="20">
        <v>2</v>
      </c>
      <c r="J1613" s="20" t="s">
        <v>2379</v>
      </c>
      <c r="K1613" s="21" cm="1">
        <f t="array" ref="K1613:P1613">VLOOKUP(A1613,'Hospitalisation Details'!$A$1:K3955,{5,6,8,9,10,11},FALSE)</f>
        <v>25846</v>
      </c>
      <c r="L1613" s="21" t="str">
        <v>52Years</v>
      </c>
      <c r="M1613" s="22">
        <v>6183.46</v>
      </c>
      <c r="N1613" s="20" t="str">
        <v>tier - 2</v>
      </c>
      <c r="O1613" s="20" t="str">
        <v>tier - 2</v>
      </c>
      <c r="P1613" s="20" t="str">
        <v>R1012</v>
      </c>
      <c r="Q1613" s="20" t="str">
        <f>VLOOKUP(A1613,'Customer Names'!$A$1:E3947,5,FALSE)</f>
        <v xml:space="preserve">Elizabeth M </v>
      </c>
    </row>
    <row r="1614" spans="1:17" x14ac:dyDescent="0.35">
      <c r="A1614" s="20" t="s">
        <v>757</v>
      </c>
      <c r="B1614" s="20" cm="1">
        <f t="array" ref="B1614:I1614">VLOOKUP(A1614,'Medical Examinations'!A1613:J3948,{2,3,4,5,6,7,8,9},FALSE)</f>
        <v>22.63</v>
      </c>
      <c r="C1614" s="20" t="str">
        <v>Normal Weight</v>
      </c>
      <c r="D1614" s="20">
        <v>5.09</v>
      </c>
      <c r="E1614" s="20" t="str">
        <v>Normal</v>
      </c>
      <c r="F1614" s="20" t="str">
        <v>Yes</v>
      </c>
      <c r="G1614" s="20" t="str">
        <v>No</v>
      </c>
      <c r="H1614" s="20" t="str">
        <v>No</v>
      </c>
      <c r="I1614" s="20">
        <v>0</v>
      </c>
      <c r="J1614" s="20" t="s">
        <v>2379</v>
      </c>
      <c r="K1614" s="21" cm="1">
        <f t="array" ref="K1614:P1614">VLOOKUP(A1614,'Hospitalisation Details'!$A$1:K3956,{5,6,8,9,10,11},FALSE)</f>
        <v>31268</v>
      </c>
      <c r="L1614" s="21" t="str">
        <v>37Years</v>
      </c>
      <c r="M1614" s="22">
        <v>6183.32</v>
      </c>
      <c r="N1614" s="20" t="str">
        <v>tier - 2</v>
      </c>
      <c r="O1614" s="20" t="str">
        <v>tier - 2</v>
      </c>
      <c r="P1614" s="20" t="str">
        <v>R1012</v>
      </c>
      <c r="Q1614" s="20" t="str">
        <f>VLOOKUP(A1614,'Customer Names'!$A$1:E3948,5,FALSE)</f>
        <v>Lyazid</v>
      </c>
    </row>
    <row r="1615" spans="1:17" x14ac:dyDescent="0.35">
      <c r="A1615" s="20" t="s">
        <v>756</v>
      </c>
      <c r="B1615" s="20" cm="1">
        <f t="array" ref="B1615:I1615">VLOOKUP(A1615,'Medical Examinations'!A1614:J3949,{2,3,4,5,6,7,8,9},FALSE)</f>
        <v>23.46</v>
      </c>
      <c r="C1615" s="20" t="str">
        <v>Normal Weight</v>
      </c>
      <c r="D1615" s="20">
        <v>4.21</v>
      </c>
      <c r="E1615" s="20" t="str">
        <v>Normal</v>
      </c>
      <c r="F1615" s="20" t="str">
        <v>No</v>
      </c>
      <c r="G1615" s="20" t="str">
        <v>No</v>
      </c>
      <c r="H1615" s="20" t="str">
        <v>No</v>
      </c>
      <c r="I1615" s="20">
        <v>1</v>
      </c>
      <c r="J1615" s="20" t="s">
        <v>2379</v>
      </c>
      <c r="K1615" s="21" cm="1">
        <f t="array" ref="K1615:P1615">VLOOKUP(A1615,'Hospitalisation Details'!$A$1:K3957,{5,6,8,9,10,11},FALSE)</f>
        <v>30961</v>
      </c>
      <c r="L1615" s="21" t="str">
        <v>38Years</v>
      </c>
      <c r="M1615" s="22">
        <v>6170.96</v>
      </c>
      <c r="N1615" s="20" t="str">
        <v>tier - 2</v>
      </c>
      <c r="O1615" s="20" t="str">
        <v>tier - 1</v>
      </c>
      <c r="P1615" s="20" t="str">
        <v>R1013</v>
      </c>
      <c r="Q1615" s="20" t="str">
        <f>VLOOKUP(A1615,'Customer Names'!$A$1:E3949,5,FALSE)</f>
        <v xml:space="preserve">Lindsey A </v>
      </c>
    </row>
    <row r="1616" spans="1:17" x14ac:dyDescent="0.35">
      <c r="A1616" s="20" t="s">
        <v>755</v>
      </c>
      <c r="B1616" s="20" cm="1">
        <f t="array" ref="B1616:I1616">VLOOKUP(A1616,'Medical Examinations'!A1615:J3950,{2,3,4,5,6,7,8,9},FALSE)</f>
        <v>22.56</v>
      </c>
      <c r="C1616" s="20" t="str">
        <v>Normal Weight</v>
      </c>
      <c r="D1616" s="20">
        <v>4.34</v>
      </c>
      <c r="E1616" s="20" t="str">
        <v>Normal</v>
      </c>
      <c r="F1616" s="20" t="str">
        <v>Yes</v>
      </c>
      <c r="G1616" s="20" t="str">
        <v>No</v>
      </c>
      <c r="H1616" s="20" t="str">
        <v>No</v>
      </c>
      <c r="I1616" s="20">
        <v>0</v>
      </c>
      <c r="J1616" s="20" t="s">
        <v>2379</v>
      </c>
      <c r="K1616" s="21" cm="1">
        <f t="array" ref="K1616:P1616">VLOOKUP(A1616,'Hospitalisation Details'!$A$1:K3958,{5,6,8,9,10,11},FALSE)</f>
        <v>31335</v>
      </c>
      <c r="L1616" s="21" t="str">
        <v>37Years</v>
      </c>
      <c r="M1616" s="22">
        <v>6159.57</v>
      </c>
      <c r="N1616" s="20" t="str">
        <v>tier - 2</v>
      </c>
      <c r="O1616" s="20" t="str">
        <v>tier - 1</v>
      </c>
      <c r="P1616" s="20" t="str">
        <v>R1012</v>
      </c>
      <c r="Q1616" s="20" t="str">
        <f>VLOOKUP(A1616,'Customer Names'!$A$1:E3950,5,FALSE)</f>
        <v>Chris</v>
      </c>
    </row>
    <row r="1617" spans="1:17" x14ac:dyDescent="0.35">
      <c r="A1617" s="20" t="s">
        <v>754</v>
      </c>
      <c r="B1617" s="20" cm="1">
        <f t="array" ref="B1617:I1617">VLOOKUP(A1617,'Medical Examinations'!A1616:J3951,{2,3,4,5,6,7,8,9},FALSE)</f>
        <v>19.28</v>
      </c>
      <c r="C1617" s="20" t="str">
        <v>Normal Weight</v>
      </c>
      <c r="D1617" s="20">
        <v>11.85</v>
      </c>
      <c r="E1617" s="20" t="str">
        <v>Diabetes</v>
      </c>
      <c r="F1617" s="20" t="str">
        <v>No</v>
      </c>
      <c r="G1617" s="20" t="str">
        <v>No</v>
      </c>
      <c r="H1617" s="20" t="str">
        <v>No</v>
      </c>
      <c r="I1617" s="20">
        <v>2</v>
      </c>
      <c r="J1617" s="20" t="s">
        <v>2379</v>
      </c>
      <c r="K1617" s="21" cm="1">
        <f t="array" ref="K1617:P1617">VLOOKUP(A1617,'Hospitalisation Details'!$A$1:K3959,{5,6,8,9,10,11},FALSE)</f>
        <v>26974</v>
      </c>
      <c r="L1617" s="21" t="str">
        <v>49Years</v>
      </c>
      <c r="M1617" s="22">
        <v>6152.05</v>
      </c>
      <c r="N1617" s="20" t="str">
        <v>tier - 2</v>
      </c>
      <c r="O1617" s="20" t="str">
        <v>tier - 3</v>
      </c>
      <c r="P1617" s="20" t="str">
        <v>R1013</v>
      </c>
      <c r="Q1617" s="20" t="str">
        <f>VLOOKUP(A1617,'Customer Names'!$A$1:E3951,5,FALSE)</f>
        <v>Jennifer A</v>
      </c>
    </row>
    <row r="1618" spans="1:17" x14ac:dyDescent="0.35">
      <c r="A1618" s="20" t="s">
        <v>753</v>
      </c>
      <c r="B1618" s="20" cm="1">
        <f t="array" ref="B1618:I1618">VLOOKUP(A1618,'Medical Examinations'!A1617:J3952,{2,3,4,5,6,7,8,9},FALSE)</f>
        <v>15.37</v>
      </c>
      <c r="C1618" s="20" t="str">
        <v>Underweight</v>
      </c>
      <c r="D1618" s="20">
        <v>9.61</v>
      </c>
      <c r="E1618" s="20" t="str">
        <v>Diabetes</v>
      </c>
      <c r="F1618" s="20" t="str">
        <v>Yes</v>
      </c>
      <c r="G1618" s="20" t="str">
        <v>No</v>
      </c>
      <c r="H1618" s="20" t="str">
        <v>No</v>
      </c>
      <c r="I1618" s="20">
        <v>2</v>
      </c>
      <c r="J1618" s="20" t="s">
        <v>2379</v>
      </c>
      <c r="K1618" s="21" cm="1">
        <f t="array" ref="K1618:P1618">VLOOKUP(A1618,'Hospitalisation Details'!$A$1:K3960,{5,6,8,9,10,11},FALSE)</f>
        <v>25855</v>
      </c>
      <c r="L1618" s="21" t="str">
        <v>52Years</v>
      </c>
      <c r="M1618" s="22">
        <v>6147.12</v>
      </c>
      <c r="N1618" s="20" t="str">
        <v>tier - 2</v>
      </c>
      <c r="O1618" s="20" t="str">
        <v>tier - 3</v>
      </c>
      <c r="P1618" s="20" t="str">
        <v>R1012</v>
      </c>
      <c r="Q1618" s="20" t="str">
        <f>VLOOKUP(A1618,'Customer Names'!$A$1:E3952,5,FALSE)</f>
        <v xml:space="preserve">Leif S </v>
      </c>
    </row>
    <row r="1619" spans="1:17" x14ac:dyDescent="0.35">
      <c r="A1619" s="20" t="s">
        <v>752</v>
      </c>
      <c r="B1619" s="20" cm="1">
        <f t="array" ref="B1619:I1619">VLOOKUP(A1619,'Medical Examinations'!A1618:J3953,{2,3,4,5,6,7,8,9},FALSE)</f>
        <v>18.71</v>
      </c>
      <c r="C1619" s="20" t="str">
        <v>Normal Weight</v>
      </c>
      <c r="D1619" s="20">
        <v>5.29</v>
      </c>
      <c r="E1619" s="20" t="str">
        <v>Normal</v>
      </c>
      <c r="F1619" s="20" t="str">
        <v>Yes</v>
      </c>
      <c r="G1619" s="20" t="str">
        <v>No</v>
      </c>
      <c r="H1619" s="20" t="str">
        <v>No</v>
      </c>
      <c r="I1619" s="20">
        <v>0</v>
      </c>
      <c r="J1619" s="20" t="s">
        <v>2379</v>
      </c>
      <c r="K1619" s="21" cm="1">
        <f t="array" ref="K1619:P1619">VLOOKUP(A1619,'Hospitalisation Details'!$A$1:K3961,{5,6,8,9,10,11},FALSE)</f>
        <v>28106</v>
      </c>
      <c r="L1619" s="21" t="str">
        <v>46Years</v>
      </c>
      <c r="M1619" s="22">
        <v>6139.14</v>
      </c>
      <c r="N1619" s="20" t="str">
        <v>tier - 2</v>
      </c>
      <c r="O1619" s="20" t="str">
        <v>tier - 3</v>
      </c>
      <c r="P1619" s="20" t="str">
        <v>R1013</v>
      </c>
      <c r="Q1619" s="20" t="str">
        <f>VLOOKUP(A1619,'Customer Names'!$A$1:E3953,5,FALSE)</f>
        <v>Stephanie A</v>
      </c>
    </row>
    <row r="1620" spans="1:17" x14ac:dyDescent="0.35">
      <c r="A1620" s="20" t="s">
        <v>751</v>
      </c>
      <c r="B1620" s="20" cm="1">
        <f t="array" ref="B1620:I1620">VLOOKUP(A1620,'Medical Examinations'!A1619:J3954,{2,3,4,5,6,7,8,9},FALSE)</f>
        <v>20.61</v>
      </c>
      <c r="C1620" s="20" t="str">
        <v>Normal Weight</v>
      </c>
      <c r="D1620" s="20">
        <v>6.89</v>
      </c>
      <c r="E1620" s="20" t="str">
        <v>Diabetes</v>
      </c>
      <c r="F1620" s="20" t="str">
        <v>No</v>
      </c>
      <c r="G1620" s="20" t="str">
        <v>No</v>
      </c>
      <c r="H1620" s="20" t="str">
        <v>No</v>
      </c>
      <c r="I1620" s="20">
        <v>0</v>
      </c>
      <c r="J1620" s="20" t="s">
        <v>2379</v>
      </c>
      <c r="K1620" s="21" cm="1">
        <f t="array" ref="K1620:P1620">VLOOKUP(A1620,'Hospitalisation Details'!$A$1:K3962,{5,6,8,9,10,11},FALSE)</f>
        <v>28738</v>
      </c>
      <c r="L1620" s="21" t="str">
        <v>44Years</v>
      </c>
      <c r="M1620" s="22">
        <v>6138.58</v>
      </c>
      <c r="N1620" s="20" t="str">
        <v>tier - 2</v>
      </c>
      <c r="O1620" s="20" t="str">
        <v>tier - 1</v>
      </c>
      <c r="P1620" s="20" t="str">
        <v>R1013</v>
      </c>
      <c r="Q1620" s="20" t="str">
        <f>VLOOKUP(A1620,'Customer Names'!$A$1:E3954,5,FALSE)</f>
        <v>Bo</v>
      </c>
    </row>
    <row r="1621" spans="1:17" x14ac:dyDescent="0.35">
      <c r="A1621" s="20" t="s">
        <v>750</v>
      </c>
      <c r="B1621" s="20" cm="1">
        <f t="array" ref="B1621:I1621">VLOOKUP(A1621,'Medical Examinations'!A1620:J3955,{2,3,4,5,6,7,8,9},FALSE)</f>
        <v>15.99</v>
      </c>
      <c r="C1621" s="20" t="str">
        <v>Underweight</v>
      </c>
      <c r="D1621" s="20">
        <v>4.57</v>
      </c>
      <c r="E1621" s="20" t="str">
        <v>Normal</v>
      </c>
      <c r="F1621" s="20" t="str">
        <v>Yes</v>
      </c>
      <c r="G1621" s="20" t="str">
        <v>No</v>
      </c>
      <c r="H1621" s="20" t="str">
        <v>Yes</v>
      </c>
      <c r="I1621" s="20">
        <v>1</v>
      </c>
      <c r="J1621" s="20" t="s">
        <v>2379</v>
      </c>
      <c r="K1621" s="21" cm="1">
        <f t="array" ref="K1621:P1621">VLOOKUP(A1621,'Hospitalisation Details'!$A$1:K3963,{5,6,8,9,10,11},FALSE)</f>
        <v>25516</v>
      </c>
      <c r="L1621" s="21" t="str">
        <v>53Years</v>
      </c>
      <c r="M1621" s="22">
        <v>6138.5</v>
      </c>
      <c r="N1621" s="20" t="str">
        <v>tier - 2</v>
      </c>
      <c r="O1621" s="20" t="str">
        <v>tier - 2</v>
      </c>
      <c r="P1621" s="20" t="str">
        <v>R1011</v>
      </c>
      <c r="Q1621" s="20" t="str">
        <f>VLOOKUP(A1621,'Customer Names'!$A$1:E3955,5,FALSE)</f>
        <v>Leah</v>
      </c>
    </row>
    <row r="1622" spans="1:17" x14ac:dyDescent="0.35">
      <c r="A1622" s="20" t="s">
        <v>749</v>
      </c>
      <c r="B1622" s="20" cm="1">
        <f t="array" ref="B1622:I1622">VLOOKUP(A1622,'Medical Examinations'!A1621:J3956,{2,3,4,5,6,7,8,9},FALSE)</f>
        <v>33.155000000000001</v>
      </c>
      <c r="C1622" s="20" t="str">
        <v>Obesity</v>
      </c>
      <c r="D1622" s="20">
        <v>4.32</v>
      </c>
      <c r="E1622" s="20" t="str">
        <v>Normal</v>
      </c>
      <c r="F1622" s="20" t="str">
        <v>No</v>
      </c>
      <c r="G1622" s="20" t="str">
        <v>No</v>
      </c>
      <c r="H1622" s="20" t="str">
        <v>No</v>
      </c>
      <c r="I1622" s="20">
        <v>0</v>
      </c>
      <c r="J1622" s="20" t="s">
        <v>2379</v>
      </c>
      <c r="K1622" s="21" cm="1">
        <f t="array" ref="K1622:P1622">VLOOKUP(A1622,'Hospitalisation Details'!$A$1:K3964,{5,6,8,9,10,11},FALSE)</f>
        <v>33103</v>
      </c>
      <c r="L1622" s="21" t="str">
        <v>32Years</v>
      </c>
      <c r="M1622" s="22">
        <v>6128.8</v>
      </c>
      <c r="N1622" s="20" t="str">
        <v>tier - 2</v>
      </c>
      <c r="O1622" s="20" t="str">
        <v>tier - 3</v>
      </c>
      <c r="P1622" s="20" t="str">
        <v>R1012</v>
      </c>
      <c r="Q1622" s="20" t="str">
        <f>VLOOKUP(A1622,'Customer Names'!$A$1:E3956,5,FALSE)</f>
        <v>Kara Lynne</v>
      </c>
    </row>
    <row r="1623" spans="1:17" x14ac:dyDescent="0.35">
      <c r="A1623" s="20" t="s">
        <v>748</v>
      </c>
      <c r="B1623" s="20" cm="1">
        <f t="array" ref="B1623:I1623">VLOOKUP(A1623,'Medical Examinations'!A1622:J3957,{2,3,4,5,6,7,8,9},FALSE)</f>
        <v>26.22</v>
      </c>
      <c r="C1623" s="20" t="str">
        <v>Overweight</v>
      </c>
      <c r="D1623" s="20">
        <v>5.57</v>
      </c>
      <c r="E1623" s="20" t="str">
        <v>Normal</v>
      </c>
      <c r="F1623" s="20" t="str">
        <v>Yes</v>
      </c>
      <c r="G1623" s="20" t="str">
        <v>No</v>
      </c>
      <c r="H1623" s="20" t="str">
        <v>Yes</v>
      </c>
      <c r="I1623" s="20">
        <v>1</v>
      </c>
      <c r="J1623" s="20" t="s">
        <v>2379</v>
      </c>
      <c r="K1623" s="21" cm="1">
        <f t="array" ref="K1623:P1623">VLOOKUP(A1623,'Hospitalisation Details'!$A$1:K3965,{5,6,8,9,10,11},FALSE)</f>
        <v>30636</v>
      </c>
      <c r="L1623" s="21" t="str">
        <v>39Years</v>
      </c>
      <c r="M1623" s="22">
        <v>6123.57</v>
      </c>
      <c r="N1623" s="20" t="str">
        <v>tier - 3</v>
      </c>
      <c r="O1623" s="20" t="str">
        <v>tier - 2</v>
      </c>
      <c r="P1623" s="20" t="str">
        <v>R1012</v>
      </c>
      <c r="Q1623" s="20" t="str">
        <f>VLOOKUP(A1623,'Customer Names'!$A$1:E3957,5,FALSE)</f>
        <v>Jeffrey</v>
      </c>
    </row>
    <row r="1624" spans="1:17" x14ac:dyDescent="0.35">
      <c r="A1624" s="20" t="s">
        <v>747</v>
      </c>
      <c r="B1624" s="20" cm="1">
        <f t="array" ref="B1624:I1624">VLOOKUP(A1624,'Medical Examinations'!A1623:J3958,{2,3,4,5,6,7,8,9},FALSE)</f>
        <v>21.85</v>
      </c>
      <c r="C1624" s="20" t="str">
        <v>Normal Weight</v>
      </c>
      <c r="D1624" s="20">
        <v>5.26</v>
      </c>
      <c r="E1624" s="20" t="str">
        <v>Normal</v>
      </c>
      <c r="F1624" s="20" t="str">
        <v>Yes</v>
      </c>
      <c r="G1624" s="20" t="str">
        <v>No</v>
      </c>
      <c r="H1624" s="20" t="str">
        <v>Yes</v>
      </c>
      <c r="I1624" s="20">
        <v>1</v>
      </c>
      <c r="J1624" s="20" t="s">
        <v>2379</v>
      </c>
      <c r="K1624" s="21" cm="1">
        <f t="array" ref="K1624:P1624">VLOOKUP(A1624,'Hospitalisation Details'!$A$1:K3966,{5,6,8,9,10,11},FALSE)</f>
        <v>30539</v>
      </c>
      <c r="L1624" s="21" t="str">
        <v>39Years</v>
      </c>
      <c r="M1624" s="22">
        <v>6117.49</v>
      </c>
      <c r="N1624" s="20" t="str">
        <v>tier - 2</v>
      </c>
      <c r="O1624" s="20" t="str">
        <v>tier - 3</v>
      </c>
      <c r="P1624" s="20" t="str">
        <v>R1012</v>
      </c>
      <c r="Q1624" s="20" t="str">
        <f>VLOOKUP(A1624,'Customer Names'!$A$1:E3958,5,FALSE)</f>
        <v>Justin</v>
      </c>
    </row>
    <row r="1625" spans="1:17" x14ac:dyDescent="0.35">
      <c r="A1625" s="20" t="s">
        <v>746</v>
      </c>
      <c r="B1625" s="20" cm="1">
        <f t="array" ref="B1625:I1625">VLOOKUP(A1625,'Medical Examinations'!A1624:J3959,{2,3,4,5,6,7,8,9},FALSE)</f>
        <v>30.495000000000001</v>
      </c>
      <c r="C1625" s="20" t="str">
        <v>Obesity</v>
      </c>
      <c r="D1625" s="20">
        <v>6.25</v>
      </c>
      <c r="E1625" s="20" t="str">
        <v>Prediabetes</v>
      </c>
      <c r="F1625" s="20" t="str">
        <v>No</v>
      </c>
      <c r="G1625" s="20" t="str">
        <v>No</v>
      </c>
      <c r="H1625" s="20" t="str">
        <v>No</v>
      </c>
      <c r="I1625" s="20">
        <v>0</v>
      </c>
      <c r="J1625" s="20" t="s">
        <v>2379</v>
      </c>
      <c r="K1625" s="21" cm="1">
        <f t="array" ref="K1625:P1625">VLOOKUP(A1625,'Hospitalisation Details'!$A$1:K3967,{5,6,8,9,10,11},FALSE)</f>
        <v>33444</v>
      </c>
      <c r="L1625" s="21" t="str">
        <v>31Years</v>
      </c>
      <c r="M1625" s="22">
        <v>6113.23</v>
      </c>
      <c r="N1625" s="20" t="str">
        <v>tier - 2</v>
      </c>
      <c r="O1625" s="20" t="str">
        <v>tier - 2</v>
      </c>
      <c r="P1625" s="20" t="str">
        <v>R1024</v>
      </c>
      <c r="Q1625" s="20" t="str">
        <f>VLOOKUP(A1625,'Customer Names'!$A$1:E3959,5,FALSE)</f>
        <v>Emily</v>
      </c>
    </row>
    <row r="1626" spans="1:17" x14ac:dyDescent="0.35">
      <c r="A1626" s="20" t="s">
        <v>745</v>
      </c>
      <c r="B1626" s="20" cm="1">
        <f t="array" ref="B1626:I1626">VLOOKUP(A1626,'Medical Examinations'!A1625:J3960,{2,3,4,5,6,7,8,9},FALSE)</f>
        <v>34.104999999999997</v>
      </c>
      <c r="C1626" s="20" t="str">
        <v>Obesity</v>
      </c>
      <c r="D1626" s="20">
        <v>5.67</v>
      </c>
      <c r="E1626" s="20" t="str">
        <v>Normal</v>
      </c>
      <c r="F1626" s="20" t="str">
        <v>Yes</v>
      </c>
      <c r="G1626" s="20" t="str">
        <v>No</v>
      </c>
      <c r="H1626" s="20" t="str">
        <v>No</v>
      </c>
      <c r="I1626" s="20">
        <v>0</v>
      </c>
      <c r="J1626" s="20" t="s">
        <v>2379</v>
      </c>
      <c r="K1626" s="21" cm="1">
        <f t="array" ref="K1626:P1626">VLOOKUP(A1626,'Hospitalisation Details'!$A$1:K3968,{5,6,8,9,10,11},FALSE)</f>
        <v>31249</v>
      </c>
      <c r="L1626" s="21" t="str">
        <v>37Years</v>
      </c>
      <c r="M1626" s="22">
        <v>6112.35</v>
      </c>
      <c r="N1626" s="20" t="str">
        <v>tier - 2</v>
      </c>
      <c r="O1626" s="20" t="str">
        <v>tier - 1</v>
      </c>
      <c r="P1626" s="20" t="str">
        <v>R1012</v>
      </c>
      <c r="Q1626" s="20" t="str">
        <f>VLOOKUP(A1626,'Customer Names'!$A$1:E3960,5,FALSE)</f>
        <v>Rebecca</v>
      </c>
    </row>
    <row r="1627" spans="1:17" x14ac:dyDescent="0.35">
      <c r="A1627" s="20" t="s">
        <v>744</v>
      </c>
      <c r="B1627" s="20" cm="1">
        <f t="array" ref="B1627:I1627">VLOOKUP(A1627,'Medical Examinations'!A1626:J3961,{2,3,4,5,6,7,8,9},FALSE)</f>
        <v>32.770000000000003</v>
      </c>
      <c r="C1627" s="20" t="str">
        <v>Obesity</v>
      </c>
      <c r="D1627" s="20">
        <v>4.42</v>
      </c>
      <c r="E1627" s="20" t="str">
        <v>Normal</v>
      </c>
      <c r="F1627" s="20" t="str">
        <v>Yes</v>
      </c>
      <c r="G1627" s="20" t="str">
        <v>No</v>
      </c>
      <c r="H1627" s="20" t="str">
        <v>No</v>
      </c>
      <c r="I1627" s="20">
        <v>1</v>
      </c>
      <c r="J1627" s="20" t="s">
        <v>2379</v>
      </c>
      <c r="K1627" s="21" cm="1">
        <f t="array" ref="K1627:P1627">VLOOKUP(A1627,'Hospitalisation Details'!$A$1:K3969,{5,6,8,9,10,11},FALSE)</f>
        <v>34951</v>
      </c>
      <c r="L1627" s="21" t="str">
        <v>27Years</v>
      </c>
      <c r="M1627" s="22">
        <v>6111.95</v>
      </c>
      <c r="N1627" s="20" t="str">
        <v>tier - 2</v>
      </c>
      <c r="O1627" s="20" t="str">
        <v>tier - 3</v>
      </c>
      <c r="P1627" s="20" t="str">
        <v>R1026</v>
      </c>
      <c r="Q1627" s="20" t="str">
        <f>VLOOKUP(A1627,'Customer Names'!$A$1:E3961,5,FALSE)</f>
        <v>Allie</v>
      </c>
    </row>
    <row r="1628" spans="1:17" x14ac:dyDescent="0.35">
      <c r="A1628" s="20" t="s">
        <v>743</v>
      </c>
      <c r="B1628" s="20" cm="1">
        <f t="array" ref="B1628:I1628">VLOOKUP(A1628,'Medical Examinations'!A1627:J3962,{2,3,4,5,6,7,8,9},FALSE)</f>
        <v>16.850000000000001</v>
      </c>
      <c r="C1628" s="20" t="str">
        <v>Underweight</v>
      </c>
      <c r="D1628" s="20">
        <v>11.75</v>
      </c>
      <c r="E1628" s="20" t="str">
        <v>Diabetes</v>
      </c>
      <c r="F1628" s="20" t="str">
        <v>Yes</v>
      </c>
      <c r="G1628" s="20" t="str">
        <v>No</v>
      </c>
      <c r="H1628" s="20" t="str">
        <v>No</v>
      </c>
      <c r="I1628" s="20">
        <v>2</v>
      </c>
      <c r="J1628" s="20" t="s">
        <v>2379</v>
      </c>
      <c r="K1628" s="21" cm="1">
        <f t="array" ref="K1628:P1628">VLOOKUP(A1628,'Hospitalisation Details'!$A$1:K3970,{5,6,8,9,10,11},FALSE)</f>
        <v>25728</v>
      </c>
      <c r="L1628" s="21" t="str">
        <v>52Years</v>
      </c>
      <c r="M1628" s="22">
        <v>6098.38</v>
      </c>
      <c r="N1628" s="20" t="str">
        <v>tier - 2</v>
      </c>
      <c r="O1628" s="20" t="str">
        <v>tier - 2</v>
      </c>
      <c r="P1628" s="20" t="str">
        <v>R1013</v>
      </c>
      <c r="Q1628" s="20" t="str">
        <f>VLOOKUP(A1628,'Customer Names'!$A$1:E3962,5,FALSE)</f>
        <v>Trasi</v>
      </c>
    </row>
    <row r="1629" spans="1:17" x14ac:dyDescent="0.35">
      <c r="A1629" s="20" t="s">
        <v>742</v>
      </c>
      <c r="B1629" s="20" cm="1">
        <f t="array" ref="B1629:I1629">VLOOKUP(A1629,'Medical Examinations'!A1628:J3963,{2,3,4,5,6,7,8,9},FALSE)</f>
        <v>34.700000000000003</v>
      </c>
      <c r="C1629" s="20" t="str">
        <v>Obesity</v>
      </c>
      <c r="D1629" s="20">
        <v>6.06</v>
      </c>
      <c r="E1629" s="20" t="str">
        <v>Prediabetes</v>
      </c>
      <c r="F1629" s="20" t="str">
        <v>No</v>
      </c>
      <c r="G1629" s="20" t="str">
        <v>No</v>
      </c>
      <c r="H1629" s="20" t="str">
        <v>No</v>
      </c>
      <c r="I1629" s="20">
        <v>1</v>
      </c>
      <c r="J1629" s="20" t="s">
        <v>2379</v>
      </c>
      <c r="K1629" s="21" cm="1">
        <f t="array" ref="K1629:P1629">VLOOKUP(A1629,'Hospitalisation Details'!$A$1:K3971,{5,6,8,9,10,11},FALSE)</f>
        <v>30888</v>
      </c>
      <c r="L1629" s="21" t="str">
        <v>38Years</v>
      </c>
      <c r="M1629" s="22">
        <v>6082.41</v>
      </c>
      <c r="N1629" s="20" t="str">
        <v>tier - 1</v>
      </c>
      <c r="O1629" s="20" t="str">
        <v>tier - 2</v>
      </c>
      <c r="P1629" s="20" t="str">
        <v>R1011</v>
      </c>
      <c r="Q1629" s="20" t="str">
        <f>VLOOKUP(A1629,'Customer Names'!$A$1:E3963,5,FALSE)</f>
        <v>Kevin</v>
      </c>
    </row>
    <row r="1630" spans="1:17" x14ac:dyDescent="0.35">
      <c r="A1630" s="20" t="s">
        <v>741</v>
      </c>
      <c r="B1630" s="20" cm="1">
        <f t="array" ref="B1630:I1630">VLOOKUP(A1630,'Medical Examinations'!A1629:J3964,{2,3,4,5,6,7,8,9},FALSE)</f>
        <v>37.049999999999997</v>
      </c>
      <c r="C1630" s="20" t="str">
        <v>Obesity</v>
      </c>
      <c r="D1630" s="20">
        <v>5.48</v>
      </c>
      <c r="E1630" s="20" t="str">
        <v>Normal</v>
      </c>
      <c r="F1630" s="20" t="str">
        <v>No</v>
      </c>
      <c r="G1630" s="20" t="str">
        <v>No</v>
      </c>
      <c r="H1630" s="20" t="str">
        <v>No</v>
      </c>
      <c r="I1630" s="20">
        <v>1</v>
      </c>
      <c r="J1630" s="20" t="s">
        <v>2379</v>
      </c>
      <c r="K1630" s="21" cm="1">
        <f t="array" ref="K1630:P1630">VLOOKUP(A1630,'Hospitalisation Details'!$A$1:K3972,{5,6,8,9,10,11},FALSE)</f>
        <v>30969</v>
      </c>
      <c r="L1630" s="21" t="str">
        <v>38Years</v>
      </c>
      <c r="M1630" s="22">
        <v>6079.67</v>
      </c>
      <c r="N1630" s="20" t="str">
        <v>tier - 1</v>
      </c>
      <c r="O1630" s="20" t="str">
        <v>tier - 1</v>
      </c>
      <c r="P1630" s="20" t="str">
        <v>R1014</v>
      </c>
      <c r="Q1630" s="20" t="str">
        <f>VLOOKUP(A1630,'Customer Names'!$A$1:E3964,5,FALSE)</f>
        <v>Fernando</v>
      </c>
    </row>
    <row r="1631" spans="1:17" x14ac:dyDescent="0.35">
      <c r="A1631" s="20" t="s">
        <v>740</v>
      </c>
      <c r="B1631" s="20" cm="1">
        <f t="array" ref="B1631:I1631">VLOOKUP(A1631,'Medical Examinations'!A1630:J3965,{2,3,4,5,6,7,8,9},FALSE)</f>
        <v>18.78</v>
      </c>
      <c r="C1631" s="20" t="str">
        <v>Normal Weight</v>
      </c>
      <c r="D1631" s="20">
        <v>4.45</v>
      </c>
      <c r="E1631" s="20" t="str">
        <v>Normal</v>
      </c>
      <c r="F1631" s="20" t="str">
        <v>No</v>
      </c>
      <c r="G1631" s="20" t="str">
        <v>No</v>
      </c>
      <c r="H1631" s="20" t="str">
        <v>Yes</v>
      </c>
      <c r="I1631" s="20">
        <v>1</v>
      </c>
      <c r="J1631" s="20" t="s">
        <v>2379</v>
      </c>
      <c r="K1631" s="21" cm="1">
        <f t="array" ref="K1631:P1631">VLOOKUP(A1631,'Hospitalisation Details'!$A$1:K3973,{5,6,8,9,10,11},FALSE)</f>
        <v>29075</v>
      </c>
      <c r="L1631" s="21" t="str">
        <v>43Years</v>
      </c>
      <c r="M1631" s="22">
        <v>6074.37</v>
      </c>
      <c r="N1631" s="20" t="str">
        <v>tier - 2</v>
      </c>
      <c r="O1631" s="20" t="str">
        <v>tier - 2</v>
      </c>
      <c r="P1631" s="20" t="str">
        <v>R1012</v>
      </c>
      <c r="Q1631" s="20" t="str">
        <f>VLOOKUP(A1631,'Customer Names'!$A$1:E3965,5,FALSE)</f>
        <v>Ieva</v>
      </c>
    </row>
    <row r="1632" spans="1:17" x14ac:dyDescent="0.35">
      <c r="A1632" s="20" t="s">
        <v>739</v>
      </c>
      <c r="B1632" s="20" cm="1">
        <f t="array" ref="B1632:I1632">VLOOKUP(A1632,'Medical Examinations'!A1631:J3966,{2,3,4,5,6,7,8,9},FALSE)</f>
        <v>28.024999999999999</v>
      </c>
      <c r="C1632" s="20" t="str">
        <v>Overweight</v>
      </c>
      <c r="D1632" s="20">
        <v>5</v>
      </c>
      <c r="E1632" s="20" t="str">
        <v>Normal</v>
      </c>
      <c r="F1632" s="20" t="str">
        <v>No</v>
      </c>
      <c r="G1632" s="20" t="str">
        <v>No</v>
      </c>
      <c r="H1632" s="20" t="str">
        <v>No</v>
      </c>
      <c r="I1632" s="20">
        <v>1</v>
      </c>
      <c r="J1632" s="20" t="s">
        <v>2379</v>
      </c>
      <c r="K1632" s="21" cm="1">
        <f t="array" ref="K1632:P1632">VLOOKUP(A1632,'Hospitalisation Details'!$A$1:K3974,{5,6,8,9,10,11},FALSE)</f>
        <v>30946</v>
      </c>
      <c r="L1632" s="21" t="str">
        <v>38Years</v>
      </c>
      <c r="M1632" s="22">
        <v>6067.13</v>
      </c>
      <c r="N1632" s="20" t="str">
        <v>tier - 3</v>
      </c>
      <c r="O1632" s="20" t="str">
        <v>tier - 1</v>
      </c>
      <c r="P1632" s="20" t="str">
        <v>R1016</v>
      </c>
      <c r="Q1632" s="20" t="str">
        <f>VLOOKUP(A1632,'Customer Names'!$A$1:E3966,5,FALSE)</f>
        <v>Chris</v>
      </c>
    </row>
    <row r="1633" spans="1:17" x14ac:dyDescent="0.35">
      <c r="A1633" s="20" t="s">
        <v>738</v>
      </c>
      <c r="B1633" s="20" cm="1">
        <f t="array" ref="B1633:I1633">VLOOKUP(A1633,'Medical Examinations'!A1632:J3967,{2,3,4,5,6,7,8,9},FALSE)</f>
        <v>35.090000000000003</v>
      </c>
      <c r="C1633" s="20" t="str">
        <v>Obesity</v>
      </c>
      <c r="D1633" s="20">
        <v>5.84</v>
      </c>
      <c r="E1633" s="20" t="str">
        <v>Prediabetes</v>
      </c>
      <c r="F1633" s="20" t="str">
        <v>No</v>
      </c>
      <c r="G1633" s="20" t="str">
        <v>No</v>
      </c>
      <c r="H1633" s="20" t="str">
        <v>No</v>
      </c>
      <c r="I1633" s="20">
        <v>0</v>
      </c>
      <c r="J1633" s="20" t="s">
        <v>2379</v>
      </c>
      <c r="K1633" s="21" cm="1">
        <f t="array" ref="K1633:P1633">VLOOKUP(A1633,'Hospitalisation Details'!$A$1:K3975,{5,6,8,9,10,11},FALSE)</f>
        <v>34646</v>
      </c>
      <c r="L1633" s="21" t="str">
        <v>28Years</v>
      </c>
      <c r="M1633" s="22">
        <v>6064.37</v>
      </c>
      <c r="N1633" s="20" t="str">
        <v>tier - 2</v>
      </c>
      <c r="O1633" s="20" t="str">
        <v>tier - 2</v>
      </c>
      <c r="P1633" s="20" t="str">
        <v>R1011</v>
      </c>
      <c r="Q1633" s="20" t="str">
        <f>VLOOKUP(A1633,'Customer Names'!$A$1:E3967,5,FALSE)</f>
        <v xml:space="preserve">Drew L </v>
      </c>
    </row>
    <row r="1634" spans="1:17" x14ac:dyDescent="0.35">
      <c r="A1634" s="20" t="s">
        <v>737</v>
      </c>
      <c r="B1634" s="20" cm="1">
        <f t="array" ref="B1634:I1634">VLOOKUP(A1634,'Medical Examinations'!A1633:J3968,{2,3,4,5,6,7,8,9},FALSE)</f>
        <v>34.42</v>
      </c>
      <c r="C1634" s="20" t="str">
        <v>Obesity</v>
      </c>
      <c r="D1634" s="20">
        <v>5.21</v>
      </c>
      <c r="E1634" s="20" t="str">
        <v>Normal</v>
      </c>
      <c r="F1634" s="20" t="str">
        <v>Yes</v>
      </c>
      <c r="G1634" s="20" t="str">
        <v>No</v>
      </c>
      <c r="H1634" s="20" t="str">
        <v>No</v>
      </c>
      <c r="I1634" s="20">
        <v>0</v>
      </c>
      <c r="J1634" s="20" t="s">
        <v>2379</v>
      </c>
      <c r="K1634" s="21" cm="1">
        <f t="array" ref="K1634:P1634">VLOOKUP(A1634,'Hospitalisation Details'!$A$1:K3976,{5,6,8,9,10,11},FALSE)</f>
        <v>35274</v>
      </c>
      <c r="L1634" s="21" t="str">
        <v>26Years</v>
      </c>
      <c r="M1634" s="22">
        <v>6061.8</v>
      </c>
      <c r="N1634" s="20" t="str">
        <v>tier - 2</v>
      </c>
      <c r="O1634" s="20" t="str">
        <v>tier - 3</v>
      </c>
      <c r="P1634" s="20" t="str">
        <v>R1012</v>
      </c>
      <c r="Q1634" s="20" t="str">
        <f>VLOOKUP(A1634,'Customer Names'!$A$1:E3968,5,FALSE)</f>
        <v>Christina</v>
      </c>
    </row>
    <row r="1635" spans="1:17" x14ac:dyDescent="0.35">
      <c r="A1635" s="20" t="s">
        <v>736</v>
      </c>
      <c r="B1635" s="20" cm="1">
        <f t="array" ref="B1635:I1635">VLOOKUP(A1635,'Medical Examinations'!A1634:J3969,{2,3,4,5,6,7,8,9},FALSE)</f>
        <v>29.4</v>
      </c>
      <c r="C1635" s="20" t="str">
        <v>Overweight</v>
      </c>
      <c r="D1635" s="20">
        <v>4.26</v>
      </c>
      <c r="E1635" s="20" t="str">
        <v>Normal</v>
      </c>
      <c r="F1635" s="20" t="str">
        <v>No</v>
      </c>
      <c r="G1635" s="20" t="str">
        <v>No</v>
      </c>
      <c r="H1635" s="20" t="str">
        <v>No</v>
      </c>
      <c r="I1635" s="20">
        <v>0</v>
      </c>
      <c r="J1635" s="20" t="s">
        <v>2379</v>
      </c>
      <c r="K1635" s="21" cm="1">
        <f t="array" ref="K1635:P1635">VLOOKUP(A1635,'Hospitalisation Details'!$A$1:K3977,{5,6,8,9,10,11},FALSE)</f>
        <v>32736</v>
      </c>
      <c r="L1635" s="21" t="str">
        <v>33Years</v>
      </c>
      <c r="M1635" s="22">
        <v>6059.17</v>
      </c>
      <c r="N1635" s="20" t="str">
        <v>tier - 2</v>
      </c>
      <c r="O1635" s="20" t="str">
        <v>tier - 1</v>
      </c>
      <c r="P1635" s="20" t="str">
        <v>R1011</v>
      </c>
      <c r="Q1635" s="20" t="str">
        <f>VLOOKUP(A1635,'Customer Names'!$A$1:E3969,5,FALSE)</f>
        <v>Alexander G</v>
      </c>
    </row>
    <row r="1636" spans="1:17" x14ac:dyDescent="0.35">
      <c r="A1636" s="20" t="s">
        <v>735</v>
      </c>
      <c r="B1636" s="20" cm="1">
        <f t="array" ref="B1636:I1636">VLOOKUP(A1636,'Medical Examinations'!A1635:J3970,{2,3,4,5,6,7,8,9},FALSE)</f>
        <v>21.31</v>
      </c>
      <c r="C1636" s="20" t="str">
        <v>Normal Weight</v>
      </c>
      <c r="D1636" s="20">
        <v>4.17</v>
      </c>
      <c r="E1636" s="20" t="str">
        <v>Normal</v>
      </c>
      <c r="F1636" s="20" t="str">
        <v>No</v>
      </c>
      <c r="G1636" s="20" t="str">
        <v>No</v>
      </c>
      <c r="H1636" s="20" t="str">
        <v>No</v>
      </c>
      <c r="I1636" s="20">
        <v>0</v>
      </c>
      <c r="J1636" s="20" t="s">
        <v>2379</v>
      </c>
      <c r="K1636" s="21" cm="1">
        <f t="array" ref="K1636:P1636">VLOOKUP(A1636,'Hospitalisation Details'!$A$1:K3978,{5,6,8,9,10,11},FALSE)</f>
        <v>29441</v>
      </c>
      <c r="L1636" s="21" t="str">
        <v>42Years</v>
      </c>
      <c r="M1636" s="22">
        <v>5993.62</v>
      </c>
      <c r="N1636" s="20" t="str">
        <v>tier - 2</v>
      </c>
      <c r="O1636" s="20" t="str">
        <v>tier - 3</v>
      </c>
      <c r="P1636" s="20" t="str">
        <v>R1013</v>
      </c>
      <c r="Q1636" s="20" t="str">
        <f>VLOOKUP(A1636,'Customer Names'!$A$1:E3970,5,FALSE)</f>
        <v>Meaghan</v>
      </c>
    </row>
    <row r="1637" spans="1:17" x14ac:dyDescent="0.35">
      <c r="A1637" s="20" t="s">
        <v>734</v>
      </c>
      <c r="B1637" s="20" cm="1">
        <f t="array" ref="B1637:I1637">VLOOKUP(A1637,'Medical Examinations'!A1636:J3971,{2,3,4,5,6,7,8,9},FALSE)</f>
        <v>19.559999999999999</v>
      </c>
      <c r="C1637" s="20" t="str">
        <v>Normal Weight</v>
      </c>
      <c r="D1637" s="20">
        <v>11.96</v>
      </c>
      <c r="E1637" s="20" t="str">
        <v>Diabetes</v>
      </c>
      <c r="F1637" s="20" t="str">
        <v>No</v>
      </c>
      <c r="G1637" s="20" t="str">
        <v>No</v>
      </c>
      <c r="H1637" s="20" t="str">
        <v>No</v>
      </c>
      <c r="I1637" s="20">
        <v>0</v>
      </c>
      <c r="J1637" s="20" t="s">
        <v>2379</v>
      </c>
      <c r="K1637" s="21" cm="1">
        <f t="array" ref="K1637:P1637">VLOOKUP(A1637,'Hospitalisation Details'!$A$1:K3979,{5,6,8,9,10,11},FALSE)</f>
        <v>27258</v>
      </c>
      <c r="L1637" s="21" t="str">
        <v>48Years</v>
      </c>
      <c r="M1637" s="22">
        <v>5990.17</v>
      </c>
      <c r="N1637" s="20" t="str">
        <v>tier - 2</v>
      </c>
      <c r="O1637" s="20" t="str">
        <v>tier - 2</v>
      </c>
      <c r="P1637" s="20" t="str">
        <v>R1013</v>
      </c>
      <c r="Q1637" s="20" t="str">
        <f>VLOOKUP(A1637,'Customer Names'!$A$1:E3971,5,FALSE)</f>
        <v>Kristin</v>
      </c>
    </row>
    <row r="1638" spans="1:17" x14ac:dyDescent="0.35">
      <c r="A1638" s="20" t="s">
        <v>733</v>
      </c>
      <c r="B1638" s="20" cm="1">
        <f t="array" ref="B1638:I1638">VLOOKUP(A1638,'Medical Examinations'!A1637:J3972,{2,3,4,5,6,7,8,9},FALSE)</f>
        <v>37.335000000000001</v>
      </c>
      <c r="C1638" s="20" t="str">
        <v>Obesity</v>
      </c>
      <c r="D1638" s="20">
        <v>6.26</v>
      </c>
      <c r="E1638" s="20" t="str">
        <v>Prediabetes</v>
      </c>
      <c r="F1638" s="20" t="str">
        <v>Yes</v>
      </c>
      <c r="G1638" s="20" t="str">
        <v>No</v>
      </c>
      <c r="H1638" s="20" t="str">
        <v>No</v>
      </c>
      <c r="I1638" s="20">
        <v>1</v>
      </c>
      <c r="J1638" s="20" t="s">
        <v>2379</v>
      </c>
      <c r="K1638" s="21" cm="1">
        <f t="array" ref="K1638:P1638">VLOOKUP(A1638,'Hospitalisation Details'!$A$1:K3980,{5,6,8,9,10,11},FALSE)</f>
        <v>32304</v>
      </c>
      <c r="L1638" s="21" t="str">
        <v>34Years</v>
      </c>
      <c r="M1638" s="22">
        <v>5989.52</v>
      </c>
      <c r="N1638" s="20" t="str">
        <v>tier - 2</v>
      </c>
      <c r="O1638" s="20" t="str">
        <v>tier - 1</v>
      </c>
      <c r="P1638" s="20" t="str">
        <v>R1012</v>
      </c>
      <c r="Q1638" s="20" t="str">
        <f>VLOOKUP(A1638,'Customer Names'!$A$1:E3972,5,FALSE)</f>
        <v xml:space="preserve">Andrea K </v>
      </c>
    </row>
    <row r="1639" spans="1:17" x14ac:dyDescent="0.35">
      <c r="A1639" s="20" t="s">
        <v>732</v>
      </c>
      <c r="B1639" s="20" cm="1">
        <f t="array" ref="B1639:I1639">VLOOKUP(A1639,'Medical Examinations'!A1638:J3973,{2,3,4,5,6,7,8,9},FALSE)</f>
        <v>19.53</v>
      </c>
      <c r="C1639" s="20" t="str">
        <v>Normal Weight</v>
      </c>
      <c r="D1639" s="20">
        <v>11.68</v>
      </c>
      <c r="E1639" s="20" t="str">
        <v>Diabetes</v>
      </c>
      <c r="F1639" s="20" t="str">
        <v>No</v>
      </c>
      <c r="G1639" s="20" t="str">
        <v>No</v>
      </c>
      <c r="H1639" s="20" t="str">
        <v>No</v>
      </c>
      <c r="I1639" s="20">
        <v>0</v>
      </c>
      <c r="J1639" s="20" t="s">
        <v>2379</v>
      </c>
      <c r="K1639" s="21" cm="1">
        <f t="array" ref="K1639:P1639">VLOOKUP(A1639,'Hospitalisation Details'!$A$1:K3981,{5,6,8,9,10,11},FALSE)</f>
        <v>27313</v>
      </c>
      <c r="L1639" s="21" t="str">
        <v>48Years</v>
      </c>
      <c r="M1639" s="22">
        <v>5979.99</v>
      </c>
      <c r="N1639" s="20" t="str">
        <v>tier - 2</v>
      </c>
      <c r="O1639" s="20" t="str">
        <v>tier - 3</v>
      </c>
      <c r="P1639" s="20" t="str">
        <v>R1013</v>
      </c>
      <c r="Q1639" s="20" t="str">
        <f>VLOOKUP(A1639,'Customer Names'!$A$1:E3973,5,FALSE)</f>
        <v>Kris</v>
      </c>
    </row>
    <row r="1640" spans="1:17" x14ac:dyDescent="0.35">
      <c r="A1640" s="20" t="s">
        <v>731</v>
      </c>
      <c r="B1640" s="20" cm="1">
        <f t="array" ref="B1640:I1640">VLOOKUP(A1640,'Medical Examinations'!A1639:J3974,{2,3,4,5,6,7,8,9},FALSE)</f>
        <v>34.1</v>
      </c>
      <c r="C1640" s="20" t="str">
        <v>Obesity</v>
      </c>
      <c r="D1640" s="20">
        <v>5.16</v>
      </c>
      <c r="E1640" s="20" t="str">
        <v>Normal</v>
      </c>
      <c r="F1640" s="20" t="str">
        <v>No</v>
      </c>
      <c r="G1640" s="20" t="str">
        <v>No</v>
      </c>
      <c r="H1640" s="20" t="str">
        <v>No</v>
      </c>
      <c r="I1640" s="20">
        <v>0</v>
      </c>
      <c r="J1640" s="20" t="s">
        <v>2379</v>
      </c>
      <c r="K1640" s="21" cm="1">
        <f t="array" ref="K1640:P1640">VLOOKUP(A1640,'Hospitalisation Details'!$A$1:K3982,{5,6,8,9,10,11},FALSE)</f>
        <v>29504</v>
      </c>
      <c r="L1640" s="21" t="str">
        <v>42Years</v>
      </c>
      <c r="M1640" s="22">
        <v>5979.73</v>
      </c>
      <c r="N1640" s="20" t="str">
        <v>tier - 2</v>
      </c>
      <c r="O1640" s="20" t="str">
        <v>tier - 2</v>
      </c>
      <c r="P1640" s="20" t="str">
        <v>R1011</v>
      </c>
      <c r="Q1640" s="20" t="str">
        <f>VLOOKUP(A1640,'Customer Names'!$A$1:E3974,5,FALSE)</f>
        <v>Alden W</v>
      </c>
    </row>
    <row r="1641" spans="1:17" x14ac:dyDescent="0.35">
      <c r="A1641" s="20" t="s">
        <v>730</v>
      </c>
      <c r="B1641" s="20" cm="1">
        <f t="array" ref="B1641:I1641">VLOOKUP(A1641,'Medical Examinations'!A1640:J3975,{2,3,4,5,6,7,8,9},FALSE)</f>
        <v>16.5</v>
      </c>
      <c r="C1641" s="20" t="str">
        <v>Underweight</v>
      </c>
      <c r="D1641" s="20">
        <v>6.9</v>
      </c>
      <c r="E1641" s="20" t="str">
        <v>Diabetes</v>
      </c>
      <c r="F1641" s="20" t="str">
        <v>Yes</v>
      </c>
      <c r="G1641" s="20" t="str">
        <v>No</v>
      </c>
      <c r="H1641" s="20" t="str">
        <v>No</v>
      </c>
      <c r="I1641" s="20">
        <v>2</v>
      </c>
      <c r="J1641" s="20" t="s">
        <v>2379</v>
      </c>
      <c r="K1641" s="21" cm="1">
        <f t="array" ref="K1641:P1641">VLOOKUP(A1641,'Hospitalisation Details'!$A$1:K3983,{5,6,8,9,10,11},FALSE)</f>
        <v>25744</v>
      </c>
      <c r="L1641" s="21" t="str">
        <v>52Years</v>
      </c>
      <c r="M1641" s="22">
        <v>5979.66</v>
      </c>
      <c r="N1641" s="20" t="str">
        <v>tier - 2</v>
      </c>
      <c r="O1641" s="20" t="str">
        <v>tier - 3</v>
      </c>
      <c r="P1641" s="20" t="str">
        <v>R1013</v>
      </c>
      <c r="Q1641" s="20" t="str">
        <f>VLOOKUP(A1641,'Customer Names'!$A$1:E3975,5,FALSE)</f>
        <v>Suzanne M</v>
      </c>
    </row>
    <row r="1642" spans="1:17" x14ac:dyDescent="0.35">
      <c r="A1642" s="20" t="s">
        <v>729</v>
      </c>
      <c r="B1642" s="20" cm="1">
        <f t="array" ref="B1642:I1642">VLOOKUP(A1642,'Medical Examinations'!A1641:J3976,{2,3,4,5,6,7,8,9},FALSE)</f>
        <v>30.69</v>
      </c>
      <c r="C1642" s="20" t="str">
        <v>Obesity</v>
      </c>
      <c r="D1642" s="20">
        <v>4.83</v>
      </c>
      <c r="E1642" s="20" t="str">
        <v>Normal</v>
      </c>
      <c r="F1642" s="20" t="str">
        <v>No</v>
      </c>
      <c r="G1642" s="20" t="str">
        <v>No</v>
      </c>
      <c r="H1642" s="20" t="str">
        <v>No</v>
      </c>
      <c r="I1642" s="20">
        <v>1</v>
      </c>
      <c r="J1642" s="20" t="s">
        <v>2379</v>
      </c>
      <c r="K1642" s="21" cm="1">
        <f t="array" ref="K1642:P1642">VLOOKUP(A1642,'Hospitalisation Details'!$A$1:K3984,{5,6,8,9,10,11},FALSE)</f>
        <v>30997</v>
      </c>
      <c r="L1642" s="21" t="str">
        <v>38Years</v>
      </c>
      <c r="M1642" s="22">
        <v>5976.83</v>
      </c>
      <c r="N1642" s="20" t="str">
        <v>tier - 2</v>
      </c>
      <c r="O1642" s="20" t="str">
        <v>tier - 2</v>
      </c>
      <c r="P1642" s="20" t="str">
        <v>R1013</v>
      </c>
      <c r="Q1642" s="20" t="str">
        <f>VLOOKUP(A1642,'Customer Names'!$A$1:E3976,5,FALSE)</f>
        <v xml:space="preserve">Heidi Z </v>
      </c>
    </row>
    <row r="1643" spans="1:17" x14ac:dyDescent="0.35">
      <c r="A1643" s="20" t="s">
        <v>728</v>
      </c>
      <c r="B1643" s="20" cm="1">
        <f t="array" ref="B1643:I1643">VLOOKUP(A1643,'Medical Examinations'!A1642:J3977,{2,3,4,5,6,7,8,9},FALSE)</f>
        <v>28.93</v>
      </c>
      <c r="C1643" s="20" t="str">
        <v>Overweight</v>
      </c>
      <c r="D1643" s="20">
        <v>4.87</v>
      </c>
      <c r="E1643" s="20" t="str">
        <v>Normal</v>
      </c>
      <c r="F1643" s="20" t="str">
        <v>No</v>
      </c>
      <c r="G1643" s="20" t="str">
        <v>No</v>
      </c>
      <c r="H1643" s="20" t="str">
        <v>No</v>
      </c>
      <c r="I1643" s="20">
        <v>1</v>
      </c>
      <c r="J1643" s="20" t="s">
        <v>2379</v>
      </c>
      <c r="K1643" s="21" cm="1">
        <f t="array" ref="K1643:P1643">VLOOKUP(A1643,'Hospitalisation Details'!$A$1:K3985,{5,6,8,9,10,11},FALSE)</f>
        <v>30944</v>
      </c>
      <c r="L1643" s="21" t="str">
        <v>38Years</v>
      </c>
      <c r="M1643" s="22">
        <v>5974.38</v>
      </c>
      <c r="N1643" s="20" t="str">
        <v>tier - 2</v>
      </c>
      <c r="O1643" s="20" t="str">
        <v>tier - 3</v>
      </c>
      <c r="P1643" s="20" t="str">
        <v>R1013</v>
      </c>
      <c r="Q1643" s="20" t="str">
        <f>VLOOKUP(A1643,'Customer Names'!$A$1:E3977,5,FALSE)</f>
        <v>Carolyn</v>
      </c>
    </row>
    <row r="1644" spans="1:17" x14ac:dyDescent="0.35">
      <c r="A1644" s="20" t="s">
        <v>727</v>
      </c>
      <c r="B1644" s="20" cm="1">
        <f t="array" ref="B1644:I1644">VLOOKUP(A1644,'Medical Examinations'!A1643:J3978,{2,3,4,5,6,7,8,9},FALSE)</f>
        <v>38.9</v>
      </c>
      <c r="C1644" s="20" t="str">
        <v>Obesity</v>
      </c>
      <c r="D1644" s="20">
        <v>4.28</v>
      </c>
      <c r="E1644" s="20" t="str">
        <v>Normal</v>
      </c>
      <c r="F1644" s="20" t="str">
        <v>No</v>
      </c>
      <c r="G1644" s="20" t="str">
        <v>No</v>
      </c>
      <c r="H1644" s="20" t="str">
        <v>No</v>
      </c>
      <c r="I1644" s="20">
        <v>0</v>
      </c>
      <c r="J1644" s="20" t="s">
        <v>2379</v>
      </c>
      <c r="K1644" s="21" cm="1">
        <f t="array" ref="K1644:P1644">VLOOKUP(A1644,'Hospitalisation Details'!$A$1:K3986,{5,6,8,9,10,11},FALSE)</f>
        <v>32711</v>
      </c>
      <c r="L1644" s="21" t="str">
        <v>33Years</v>
      </c>
      <c r="M1644" s="22">
        <v>5972.38</v>
      </c>
      <c r="N1644" s="20" t="str">
        <v>tier - 2</v>
      </c>
      <c r="O1644" s="20" t="str">
        <v>tier - 2</v>
      </c>
      <c r="P1644" s="20" t="str">
        <v>R1011</v>
      </c>
      <c r="Q1644" s="20" t="str">
        <f>VLOOKUP(A1644,'Customer Names'!$A$1:E3978,5,FALSE)</f>
        <v>Sabine</v>
      </c>
    </row>
    <row r="1645" spans="1:17" x14ac:dyDescent="0.35">
      <c r="A1645" s="20" t="s">
        <v>726</v>
      </c>
      <c r="B1645" s="20" cm="1">
        <f t="array" ref="B1645:I1645">VLOOKUP(A1645,'Medical Examinations'!A1644:J3979,{2,3,4,5,6,7,8,9},FALSE)</f>
        <v>26.9</v>
      </c>
      <c r="C1645" s="20" t="str">
        <v>Overweight</v>
      </c>
      <c r="D1645" s="20">
        <v>4.07</v>
      </c>
      <c r="E1645" s="20" t="str">
        <v>Normal</v>
      </c>
      <c r="F1645" s="20" t="str">
        <v>No</v>
      </c>
      <c r="G1645" s="20" t="str">
        <v>No</v>
      </c>
      <c r="H1645" s="20" t="str">
        <v>No</v>
      </c>
      <c r="I1645" s="20">
        <v>0</v>
      </c>
      <c r="J1645" s="20" t="s">
        <v>2379</v>
      </c>
      <c r="K1645" s="21" cm="1">
        <f t="array" ref="K1645:P1645">VLOOKUP(A1645,'Hospitalisation Details'!$A$1:K3987,{5,6,8,9,10,11},FALSE)</f>
        <v>29423</v>
      </c>
      <c r="L1645" s="21" t="str">
        <v>42Years</v>
      </c>
      <c r="M1645" s="22">
        <v>5969.72</v>
      </c>
      <c r="N1645" s="20" t="str">
        <v>tier - 3</v>
      </c>
      <c r="O1645" s="20" t="str">
        <v>tier - 3</v>
      </c>
      <c r="P1645" s="20" t="str">
        <v>R1011</v>
      </c>
      <c r="Q1645" s="20" t="str">
        <f>VLOOKUP(A1645,'Customer Names'!$A$1:E3979,5,FALSE)</f>
        <v>Bobby</v>
      </c>
    </row>
    <row r="1646" spans="1:17" x14ac:dyDescent="0.35">
      <c r="A1646" s="20" t="s">
        <v>725</v>
      </c>
      <c r="B1646" s="20" cm="1">
        <f t="array" ref="B1646:I1646">VLOOKUP(A1646,'Medical Examinations'!A1645:J3980,{2,3,4,5,6,7,8,9},FALSE)</f>
        <v>24.86</v>
      </c>
      <c r="C1646" s="20" t="str">
        <v>Normal Weight</v>
      </c>
      <c r="D1646" s="20">
        <v>6.23</v>
      </c>
      <c r="E1646" s="20" t="str">
        <v>Prediabetes</v>
      </c>
      <c r="F1646" s="20" t="str">
        <v>No</v>
      </c>
      <c r="G1646" s="20" t="str">
        <v>No</v>
      </c>
      <c r="H1646" s="20" t="str">
        <v>No</v>
      </c>
      <c r="I1646" s="20">
        <v>0</v>
      </c>
      <c r="J1646" s="20" t="s">
        <v>2379</v>
      </c>
      <c r="K1646" s="21" cm="1">
        <f t="array" ref="K1646:P1646">VLOOKUP(A1646,'Hospitalisation Details'!$A$1:K3988,{5,6,8,9,10,11},FALSE)</f>
        <v>29438</v>
      </c>
      <c r="L1646" s="21" t="str">
        <v>42Years</v>
      </c>
      <c r="M1646" s="22">
        <v>5966.89</v>
      </c>
      <c r="N1646" s="20" t="str">
        <v>tier - 2</v>
      </c>
      <c r="O1646" s="20" t="str">
        <v>tier - 3</v>
      </c>
      <c r="P1646" s="20" t="str">
        <v>R1013</v>
      </c>
      <c r="Q1646" s="20" t="str">
        <f>VLOOKUP(A1646,'Customer Names'!$A$1:E3980,5,FALSE)</f>
        <v>Fan</v>
      </c>
    </row>
    <row r="1647" spans="1:17" x14ac:dyDescent="0.35">
      <c r="A1647" s="20" t="s">
        <v>724</v>
      </c>
      <c r="B1647" s="20" cm="1">
        <f t="array" ref="B1647:I1647">VLOOKUP(A1647,'Medical Examinations'!A1646:J3981,{2,3,4,5,6,7,8,9},FALSE)</f>
        <v>39.14</v>
      </c>
      <c r="C1647" s="20" t="str">
        <v>Obesity</v>
      </c>
      <c r="D1647" s="20">
        <v>6.24</v>
      </c>
      <c r="E1647" s="20" t="str">
        <v>Prediabetes</v>
      </c>
      <c r="F1647" s="20" t="str">
        <v>No</v>
      </c>
      <c r="G1647" s="20" t="str">
        <v>yes</v>
      </c>
      <c r="H1647" s="20" t="str">
        <v>No</v>
      </c>
      <c r="I1647" s="20">
        <v>1</v>
      </c>
      <c r="J1647" s="20" t="s">
        <v>2379</v>
      </c>
      <c r="K1647" s="21" cm="1">
        <f t="array" ref="K1647:P1647">VLOOKUP(A1647,'Hospitalisation Details'!$A$1:K3989,{5,6,8,9,10,11},FALSE)</f>
        <v>38183</v>
      </c>
      <c r="L1647" s="21" t="str">
        <v>18Years</v>
      </c>
      <c r="M1647" s="22">
        <v>5960.91</v>
      </c>
      <c r="N1647" s="20" t="str">
        <v>tier - 2</v>
      </c>
      <c r="O1647" s="20" t="str">
        <v>tier - 1</v>
      </c>
      <c r="P1647" s="20" t="str">
        <v>R1026</v>
      </c>
      <c r="Q1647" s="20" t="str">
        <f>VLOOKUP(A1647,'Customer Names'!$A$1:E3981,5,FALSE)</f>
        <v>Rachel M</v>
      </c>
    </row>
    <row r="1648" spans="1:17" x14ac:dyDescent="0.35">
      <c r="A1648" s="20" t="s">
        <v>723</v>
      </c>
      <c r="B1648" s="20" cm="1">
        <f t="array" ref="B1648:I1648">VLOOKUP(A1648,'Medical Examinations'!A1647:J3982,{2,3,4,5,6,7,8,9},FALSE)</f>
        <v>39.799999999999997</v>
      </c>
      <c r="C1648" s="20" t="str">
        <v>Obesity</v>
      </c>
      <c r="D1648" s="20">
        <v>6.17</v>
      </c>
      <c r="E1648" s="20" t="str">
        <v>Prediabetes</v>
      </c>
      <c r="F1648" s="20" t="str">
        <v>No</v>
      </c>
      <c r="G1648" s="20" t="str">
        <v>No</v>
      </c>
      <c r="H1648" s="20" t="str">
        <v>Yes</v>
      </c>
      <c r="I1648" s="20">
        <v>1</v>
      </c>
      <c r="J1648" s="20" t="s">
        <v>2379</v>
      </c>
      <c r="K1648" s="21" cm="1">
        <f t="array" ref="K1648:P1648">VLOOKUP(A1648,'Hospitalisation Details'!$A$1:K3990,{5,6,8,9,10,11},FALSE)</f>
        <v>37846</v>
      </c>
      <c r="L1648" s="21" t="str">
        <v>19Years</v>
      </c>
      <c r="M1648" s="22">
        <v>5957.35</v>
      </c>
      <c r="N1648" s="20" t="str">
        <v>tier - 2</v>
      </c>
      <c r="O1648" s="20" t="str">
        <v>tier - 2</v>
      </c>
      <c r="P1648" s="20" t="str">
        <v>R1012</v>
      </c>
      <c r="Q1648" s="20" t="str">
        <f>VLOOKUP(A1648,'Customer Names'!$A$1:E3982,5,FALSE)</f>
        <v>Greg</v>
      </c>
    </row>
    <row r="1649" spans="1:17" x14ac:dyDescent="0.35">
      <c r="A1649" s="20" t="s">
        <v>722</v>
      </c>
      <c r="B1649" s="20" cm="1">
        <f t="array" ref="B1649:I1649">VLOOKUP(A1649,'Medical Examinations'!A1648:J3983,{2,3,4,5,6,7,8,9},FALSE)</f>
        <v>34.32</v>
      </c>
      <c r="C1649" s="20" t="str">
        <v>Obesity</v>
      </c>
      <c r="D1649" s="20">
        <v>5.16</v>
      </c>
      <c r="E1649" s="20" t="str">
        <v>Normal</v>
      </c>
      <c r="F1649" s="20" t="str">
        <v>No</v>
      </c>
      <c r="G1649" s="20" t="str">
        <v>No</v>
      </c>
      <c r="H1649" s="20" t="str">
        <v>No</v>
      </c>
      <c r="I1649" s="20">
        <v>1</v>
      </c>
      <c r="J1649" s="20" t="s">
        <v>2379</v>
      </c>
      <c r="K1649" s="21" cm="1">
        <f t="array" ref="K1649:P1649">VLOOKUP(A1649,'Hospitalisation Details'!$A$1:K3991,{5,6,8,9,10,11},FALSE)</f>
        <v>31972</v>
      </c>
      <c r="L1649" s="21" t="str">
        <v>35Years</v>
      </c>
      <c r="M1649" s="22">
        <v>5934.38</v>
      </c>
      <c r="N1649" s="20" t="str">
        <v>tier - 3</v>
      </c>
      <c r="O1649" s="20" t="str">
        <v>tier - 2</v>
      </c>
      <c r="P1649" s="20" t="str">
        <v>R1013</v>
      </c>
      <c r="Q1649" s="20" t="str">
        <f>VLOOKUP(A1649,'Customer Names'!$A$1:E3983,5,FALSE)</f>
        <v>Dan</v>
      </c>
    </row>
    <row r="1650" spans="1:17" x14ac:dyDescent="0.35">
      <c r="A1650" s="20" t="s">
        <v>721</v>
      </c>
      <c r="B1650" s="20" cm="1">
        <f t="array" ref="B1650:I1650">VLOOKUP(A1650,'Medical Examinations'!A1649:J3984,{2,3,4,5,6,7,8,9},FALSE)</f>
        <v>32.51</v>
      </c>
      <c r="C1650" s="20" t="str">
        <v>Obesity</v>
      </c>
      <c r="D1650" s="20">
        <v>4.3</v>
      </c>
      <c r="E1650" s="20" t="str">
        <v>Normal</v>
      </c>
      <c r="F1650" s="20" t="str">
        <v>No</v>
      </c>
      <c r="G1650" s="20" t="str">
        <v>No</v>
      </c>
      <c r="H1650" s="20" t="str">
        <v>No</v>
      </c>
      <c r="I1650" s="20">
        <v>0</v>
      </c>
      <c r="J1650" s="20" t="s">
        <v>2379</v>
      </c>
      <c r="K1650" s="21" cm="1">
        <f t="array" ref="K1650:P1650">VLOOKUP(A1650,'Hospitalisation Details'!$A$1:K3992,{5,6,8,9,10,11},FALSE)</f>
        <v>34545</v>
      </c>
      <c r="L1650" s="21" t="str">
        <v>28Years</v>
      </c>
      <c r="M1650" s="22">
        <v>5927.65</v>
      </c>
      <c r="N1650" s="20" t="str">
        <v>tier - 2</v>
      </c>
      <c r="O1650" s="20" t="str">
        <v>tier - 1</v>
      </c>
      <c r="P1650" s="20" t="str">
        <v>R1012</v>
      </c>
      <c r="Q1650" s="20" t="str">
        <f>VLOOKUP(A1650,'Customer Names'!$A$1:E3984,5,FALSE)</f>
        <v>Jennifer A</v>
      </c>
    </row>
    <row r="1651" spans="1:17" x14ac:dyDescent="0.35">
      <c r="A1651" s="20" t="s">
        <v>720</v>
      </c>
      <c r="B1651" s="20" cm="1">
        <f t="array" ref="B1651:I1651">VLOOKUP(A1651,'Medical Examinations'!A1650:J3985,{2,3,4,5,6,7,8,9},FALSE)</f>
        <v>30.71</v>
      </c>
      <c r="C1651" s="20" t="str">
        <v>Obesity</v>
      </c>
      <c r="D1651" s="20">
        <v>6.14</v>
      </c>
      <c r="E1651" s="20" t="str">
        <v>Prediabetes</v>
      </c>
      <c r="F1651" s="20" t="str">
        <v>No</v>
      </c>
      <c r="G1651" s="20" t="str">
        <v>No</v>
      </c>
      <c r="H1651" s="20" t="str">
        <v>Yes</v>
      </c>
      <c r="I1651" s="20">
        <v>1</v>
      </c>
      <c r="J1651" s="20" t="s">
        <v>2379</v>
      </c>
      <c r="K1651" s="21" cm="1">
        <f t="array" ref="K1651:P1651">VLOOKUP(A1651,'Hospitalisation Details'!$A$1:K3993,{5,6,8,9,10,11},FALSE)</f>
        <v>34194</v>
      </c>
      <c r="L1651" s="21" t="str">
        <v>29Years</v>
      </c>
      <c r="M1651" s="22">
        <v>5926.93</v>
      </c>
      <c r="N1651" s="20" t="str">
        <v>tier - 2</v>
      </c>
      <c r="O1651" s="20" t="str">
        <v>tier - 2</v>
      </c>
      <c r="P1651" s="20" t="str">
        <v>R1025</v>
      </c>
      <c r="Q1651" s="20" t="str">
        <f>VLOOKUP(A1651,'Customer Names'!$A$1:E3985,5,FALSE)</f>
        <v>Jessica</v>
      </c>
    </row>
    <row r="1652" spans="1:17" x14ac:dyDescent="0.35">
      <c r="A1652" s="20" t="s">
        <v>719</v>
      </c>
      <c r="B1652" s="20" cm="1">
        <f t="array" ref="B1652:I1652">VLOOKUP(A1652,'Medical Examinations'!A1651:J3986,{2,3,4,5,6,7,8,9},FALSE)</f>
        <v>28.9</v>
      </c>
      <c r="C1652" s="20" t="str">
        <v>Overweight</v>
      </c>
      <c r="D1652" s="20">
        <v>5.36</v>
      </c>
      <c r="E1652" s="20" t="str">
        <v>Normal</v>
      </c>
      <c r="F1652" s="20" t="str">
        <v>No</v>
      </c>
      <c r="G1652" s="20" t="str">
        <v>No</v>
      </c>
      <c r="H1652" s="20" t="str">
        <v>No</v>
      </c>
      <c r="I1652" s="20">
        <v>1</v>
      </c>
      <c r="J1652" s="20" t="s">
        <v>2379</v>
      </c>
      <c r="K1652" s="21" cm="1">
        <f t="array" ref="K1652:P1652">VLOOKUP(A1652,'Hospitalisation Details'!$A$1:K3994,{5,6,8,9,10,11},FALSE)</f>
        <v>31987</v>
      </c>
      <c r="L1652" s="21" t="str">
        <v>35Years</v>
      </c>
      <c r="M1652" s="22">
        <v>5926.85</v>
      </c>
      <c r="N1652" s="20" t="str">
        <v>tier - 3</v>
      </c>
      <c r="O1652" s="20" t="str">
        <v>tier - 3</v>
      </c>
      <c r="P1652" s="20" t="str">
        <v>R1011</v>
      </c>
      <c r="Q1652" s="20" t="str">
        <f>VLOOKUP(A1652,'Customer Names'!$A$1:E3986,5,FALSE)</f>
        <v>Chaiwat</v>
      </c>
    </row>
    <row r="1653" spans="1:17" x14ac:dyDescent="0.35">
      <c r="A1653" s="20" t="s">
        <v>718</v>
      </c>
      <c r="B1653" s="20" cm="1">
        <f t="array" ref="B1653:I1653">VLOOKUP(A1653,'Medical Examinations'!A1652:J3987,{2,3,4,5,6,7,8,9},FALSE)</f>
        <v>36.19</v>
      </c>
      <c r="C1653" s="20" t="str">
        <v>Obesity</v>
      </c>
      <c r="D1653" s="20">
        <v>4.3</v>
      </c>
      <c r="E1653" s="20" t="str">
        <v>Normal</v>
      </c>
      <c r="F1653" s="20" t="str">
        <v>No</v>
      </c>
      <c r="G1653" s="20" t="str">
        <v>No</v>
      </c>
      <c r="H1653" s="20" t="str">
        <v>No</v>
      </c>
      <c r="I1653" s="20">
        <v>0</v>
      </c>
      <c r="J1653" s="20" t="s">
        <v>2379</v>
      </c>
      <c r="K1653" s="21" cm="1">
        <f t="array" ref="K1653:P1653">VLOOKUP(A1653,'Hospitalisation Details'!$A$1:K3995,{5,6,8,9,10,11},FALSE)</f>
        <v>30306</v>
      </c>
      <c r="L1653" s="21" t="str">
        <v>40Years</v>
      </c>
      <c r="M1653" s="22">
        <v>5920.1</v>
      </c>
      <c r="N1653" s="20" t="str">
        <v>tier - 2</v>
      </c>
      <c r="O1653" s="20" t="str">
        <v>tier - 1</v>
      </c>
      <c r="P1653" s="20" t="str">
        <v>R1013</v>
      </c>
      <c r="Q1653" s="20" t="str">
        <f>VLOOKUP(A1653,'Customer Names'!$A$1:E3987,5,FALSE)</f>
        <v>Kerri</v>
      </c>
    </row>
    <row r="1654" spans="1:17" x14ac:dyDescent="0.35">
      <c r="A1654" s="20" t="s">
        <v>717</v>
      </c>
      <c r="B1654" s="20" cm="1">
        <f t="array" ref="B1654:I1654">VLOOKUP(A1654,'Medical Examinations'!A1653:J3988,{2,3,4,5,6,7,8,9},FALSE)</f>
        <v>29.6</v>
      </c>
      <c r="C1654" s="20" t="str">
        <v>Overweight</v>
      </c>
      <c r="D1654" s="20">
        <v>4.09</v>
      </c>
      <c r="E1654" s="20" t="str">
        <v>Normal</v>
      </c>
      <c r="F1654" s="20" t="str">
        <v>No</v>
      </c>
      <c r="G1654" s="20" t="str">
        <v>No</v>
      </c>
      <c r="H1654" s="20" t="str">
        <v>No</v>
      </c>
      <c r="I1654" s="20">
        <v>0</v>
      </c>
      <c r="J1654" s="20" t="s">
        <v>2379</v>
      </c>
      <c r="K1654" s="21" cm="1">
        <f t="array" ref="K1654:P1654">VLOOKUP(A1654,'Hospitalisation Details'!$A$1:K3996,{5,6,8,9,10,11},FALSE)</f>
        <v>30140</v>
      </c>
      <c r="L1654" s="21" t="str">
        <v>40Years</v>
      </c>
      <c r="M1654" s="22">
        <v>5910.94</v>
      </c>
      <c r="N1654" s="20" t="str">
        <v>tier - 2</v>
      </c>
      <c r="O1654" s="20" t="str">
        <v>tier - 1</v>
      </c>
      <c r="P1654" s="20" t="str">
        <v>R1011</v>
      </c>
      <c r="Q1654" s="20" t="str">
        <f>VLOOKUP(A1654,'Customer Names'!$A$1:E3988,5,FALSE)</f>
        <v>Lisa</v>
      </c>
    </row>
    <row r="1655" spans="1:17" x14ac:dyDescent="0.35">
      <c r="A1655" s="20" t="s">
        <v>716</v>
      </c>
      <c r="B1655" s="20" cm="1">
        <f t="array" ref="B1655:I1655">VLOOKUP(A1655,'Medical Examinations'!A1654:J3989,{2,3,4,5,6,7,8,9},FALSE)</f>
        <v>30.95</v>
      </c>
      <c r="C1655" s="20" t="str">
        <v>Obesity</v>
      </c>
      <c r="D1655" s="20">
        <v>6.27</v>
      </c>
      <c r="E1655" s="20" t="str">
        <v>Prediabetes</v>
      </c>
      <c r="F1655" s="20" t="str">
        <v>No</v>
      </c>
      <c r="G1655" s="20" t="str">
        <v>No</v>
      </c>
      <c r="H1655" s="20" t="str">
        <v>Yes</v>
      </c>
      <c r="I1655" s="20">
        <v>1</v>
      </c>
      <c r="J1655" s="20" t="s">
        <v>2379</v>
      </c>
      <c r="K1655" s="21" cm="1">
        <f t="array" ref="K1655:P1655">VLOOKUP(A1655,'Hospitalisation Details'!$A$1:K3997,{5,6,8,9,10,11},FALSE)</f>
        <v>34261</v>
      </c>
      <c r="L1655" s="21" t="str">
        <v>29Years</v>
      </c>
      <c r="M1655" s="22">
        <v>5877.02</v>
      </c>
      <c r="N1655" s="20" t="str">
        <v>tier - 2</v>
      </c>
      <c r="O1655" s="20" t="str">
        <v>tier - 2</v>
      </c>
      <c r="P1655" s="20" t="str">
        <v>R1021</v>
      </c>
      <c r="Q1655" s="20" t="str">
        <f>VLOOKUP(A1655,'Customer Names'!$A$1:E3989,5,FALSE)</f>
        <v>Nicholas G</v>
      </c>
    </row>
    <row r="1656" spans="1:17" x14ac:dyDescent="0.35">
      <c r="A1656" s="20" t="s">
        <v>715</v>
      </c>
      <c r="B1656" s="20" cm="1">
        <f t="array" ref="B1656:I1656">VLOOKUP(A1656,'Medical Examinations'!A1655:J3990,{2,3,4,5,6,7,8,9},FALSE)</f>
        <v>19.95</v>
      </c>
      <c r="C1656" s="20" t="str">
        <v>Normal Weight</v>
      </c>
      <c r="D1656" s="20">
        <v>5.39</v>
      </c>
      <c r="E1656" s="20" t="str">
        <v>Normal</v>
      </c>
      <c r="F1656" s="20" t="str">
        <v>No</v>
      </c>
      <c r="G1656" s="20" t="str">
        <v>No</v>
      </c>
      <c r="H1656" s="20" t="str">
        <v>No</v>
      </c>
      <c r="I1656" s="20">
        <v>1</v>
      </c>
      <c r="J1656" s="20" t="s">
        <v>2379</v>
      </c>
      <c r="K1656" s="21" cm="1">
        <f t="array" ref="K1656:P1656">VLOOKUP(A1656,'Hospitalisation Details'!$A$1:K3998,{5,6,8,9,10,11},FALSE)</f>
        <v>31008</v>
      </c>
      <c r="L1656" s="21" t="str">
        <v>38Years</v>
      </c>
      <c r="M1656" s="22">
        <v>5855.9</v>
      </c>
      <c r="N1656" s="20" t="str">
        <v>tier - 2</v>
      </c>
      <c r="O1656" s="20" t="str">
        <v>tier - 3</v>
      </c>
      <c r="P1656" s="20" t="str">
        <v>R1012</v>
      </c>
      <c r="Q1656" s="20" t="str">
        <f>VLOOKUP(A1656,'Customer Names'!$A$1:E3990,5,FALSE)</f>
        <v>Vasilis S</v>
      </c>
    </row>
    <row r="1657" spans="1:17" x14ac:dyDescent="0.35">
      <c r="A1657" s="20" t="s">
        <v>714</v>
      </c>
      <c r="B1657" s="20" cm="1">
        <f t="array" ref="B1657:I1657">VLOOKUP(A1657,'Medical Examinations'!A1656:J3991,{2,3,4,5,6,7,8,9},FALSE)</f>
        <v>23.65</v>
      </c>
      <c r="C1657" s="20" t="str">
        <v>Normal Weight</v>
      </c>
      <c r="D1657" s="20">
        <v>5.75</v>
      </c>
      <c r="E1657" s="20" t="str">
        <v>Prediabetes</v>
      </c>
      <c r="F1657" s="20" t="str">
        <v>Yes</v>
      </c>
      <c r="G1657" s="20" t="str">
        <v>No</v>
      </c>
      <c r="H1657" s="20" t="str">
        <v>No</v>
      </c>
      <c r="I1657" s="20">
        <v>0</v>
      </c>
      <c r="J1657" s="20" t="s">
        <v>2379</v>
      </c>
      <c r="K1657" s="21" cm="1">
        <f t="array" ref="K1657:P1657">VLOOKUP(A1657,'Hospitalisation Details'!$A$1:K3999,{5,6,8,9,10,11},FALSE)</f>
        <v>31216</v>
      </c>
      <c r="L1657" s="21" t="str">
        <v>37Years</v>
      </c>
      <c r="M1657" s="22">
        <v>5847.24</v>
      </c>
      <c r="N1657" s="20" t="str">
        <v>tier - 2</v>
      </c>
      <c r="O1657" s="20" t="str">
        <v>tier - 1</v>
      </c>
      <c r="P1657" s="20" t="str">
        <v>R1013</v>
      </c>
      <c r="Q1657" s="20" t="str">
        <f>VLOOKUP(A1657,'Customer Names'!$A$1:E3991,5,FALSE)</f>
        <v>Michael P</v>
      </c>
    </row>
    <row r="1658" spans="1:17" x14ac:dyDescent="0.35">
      <c r="A1658" s="20" t="s">
        <v>713</v>
      </c>
      <c r="B1658" s="20" cm="1">
        <f t="array" ref="B1658:I1658">VLOOKUP(A1658,'Medical Examinations'!A1657:J3992,{2,3,4,5,6,7,8,9},FALSE)</f>
        <v>43.34</v>
      </c>
      <c r="C1658" s="20" t="str">
        <v>Obesity</v>
      </c>
      <c r="D1658" s="20">
        <v>4.91</v>
      </c>
      <c r="E1658" s="20" t="str">
        <v>Normal</v>
      </c>
      <c r="F1658" s="20" t="str">
        <v>No</v>
      </c>
      <c r="G1658" s="20" t="str">
        <v>No</v>
      </c>
      <c r="H1658" s="20" t="str">
        <v>No</v>
      </c>
      <c r="I1658" s="20">
        <v>1</v>
      </c>
      <c r="J1658" s="20" t="s">
        <v>2379</v>
      </c>
      <c r="K1658" s="21" cm="1">
        <f t="array" ref="K1658:P1658">VLOOKUP(A1658,'Hospitalisation Details'!$A$1:K4000,{5,6,8,9,10,11},FALSE)</f>
        <v>32050</v>
      </c>
      <c r="L1658" s="21" t="str">
        <v>35Years</v>
      </c>
      <c r="M1658" s="22">
        <v>5846.92</v>
      </c>
      <c r="N1658" s="20" t="str">
        <v>tier - 2</v>
      </c>
      <c r="O1658" s="20" t="str">
        <v>tier - 2</v>
      </c>
      <c r="P1658" s="20" t="str">
        <v>R1013</v>
      </c>
      <c r="Q1658" s="20" t="str">
        <f>VLOOKUP(A1658,'Customer Names'!$A$1:E3992,5,FALSE)</f>
        <v xml:space="preserve">Colleen C </v>
      </c>
    </row>
    <row r="1659" spans="1:17" x14ac:dyDescent="0.35">
      <c r="A1659" s="20" t="s">
        <v>712</v>
      </c>
      <c r="B1659" s="20" cm="1">
        <f t="array" ref="B1659:I1659">VLOOKUP(A1659,'Medical Examinations'!A1658:J3993,{2,3,4,5,6,7,8,9},FALSE)</f>
        <v>31.98</v>
      </c>
      <c r="C1659" s="20" t="str">
        <v>Obesity</v>
      </c>
      <c r="D1659" s="20">
        <v>4.46</v>
      </c>
      <c r="E1659" s="20" t="str">
        <v>Normal</v>
      </c>
      <c r="F1659" s="20" t="str">
        <v>Yes</v>
      </c>
      <c r="G1659" s="20" t="str">
        <v>No</v>
      </c>
      <c r="H1659" s="20" t="str">
        <v>No</v>
      </c>
      <c r="I1659" s="20">
        <v>1</v>
      </c>
      <c r="J1659" s="20" t="s">
        <v>2379</v>
      </c>
      <c r="K1659" s="21" cm="1">
        <f t="array" ref="K1659:P1659">VLOOKUP(A1659,'Hospitalisation Details'!$A$1:K4001,{5,6,8,9,10,11},FALSE)</f>
        <v>34931</v>
      </c>
      <c r="L1659" s="21" t="str">
        <v>27Years</v>
      </c>
      <c r="M1659" s="22">
        <v>5843.99</v>
      </c>
      <c r="N1659" s="20" t="str">
        <v>tier - 2</v>
      </c>
      <c r="O1659" s="20" t="str">
        <v>tier - 2</v>
      </c>
      <c r="P1659" s="20" t="str">
        <v>R1025</v>
      </c>
      <c r="Q1659" s="20" t="str">
        <f>VLOOKUP(A1659,'Customer Names'!$A$1:E3993,5,FALSE)</f>
        <v>Annika</v>
      </c>
    </row>
    <row r="1660" spans="1:17" x14ac:dyDescent="0.35">
      <c r="A1660" s="20" t="s">
        <v>711</v>
      </c>
      <c r="B1660" s="20" cm="1">
        <f t="array" ref="B1660:I1660">VLOOKUP(A1660,'Medical Examinations'!A1659:J3994,{2,3,4,5,6,7,8,9},FALSE)</f>
        <v>35.86</v>
      </c>
      <c r="C1660" s="20" t="str">
        <v>Obesity</v>
      </c>
      <c r="D1660" s="20">
        <v>6.22</v>
      </c>
      <c r="E1660" s="20" t="str">
        <v>Prediabetes</v>
      </c>
      <c r="F1660" s="20" t="str">
        <v>No</v>
      </c>
      <c r="G1660" s="20" t="str">
        <v>No</v>
      </c>
      <c r="H1660" s="20" t="str">
        <v>No</v>
      </c>
      <c r="I1660" s="20">
        <v>1</v>
      </c>
      <c r="J1660" s="20" t="s">
        <v>2379</v>
      </c>
      <c r="K1660" s="21" cm="1">
        <f t="array" ref="K1660:P1660">VLOOKUP(A1660,'Hospitalisation Details'!$A$1:K4002,{5,6,8,9,10,11},FALSE)</f>
        <v>31985</v>
      </c>
      <c r="L1660" s="21" t="str">
        <v>35Years</v>
      </c>
      <c r="M1660" s="22">
        <v>5836.52</v>
      </c>
      <c r="N1660" s="20" t="str">
        <v>tier - 2</v>
      </c>
      <c r="O1660" s="20" t="str">
        <v>tier - 3</v>
      </c>
      <c r="P1660" s="20" t="str">
        <v>R1013</v>
      </c>
      <c r="Q1660" s="20" t="str">
        <f>VLOOKUP(A1660,'Customer Names'!$A$1:E3994,5,FALSE)</f>
        <v>Kelly</v>
      </c>
    </row>
    <row r="1661" spans="1:17" x14ac:dyDescent="0.35">
      <c r="A1661" s="20" t="s">
        <v>710</v>
      </c>
      <c r="B1661" s="20" cm="1">
        <f t="array" ref="B1661:I1661">VLOOKUP(A1661,'Medical Examinations'!A1660:J3995,{2,3,4,5,6,7,8,9},FALSE)</f>
        <v>15.2</v>
      </c>
      <c r="C1661" s="20" t="str">
        <v>Underweight</v>
      </c>
      <c r="D1661" s="20">
        <v>8.82</v>
      </c>
      <c r="E1661" s="20" t="str">
        <v>Diabetes</v>
      </c>
      <c r="F1661" s="20" t="str">
        <v>No</v>
      </c>
      <c r="G1661" s="20" t="str">
        <v>No</v>
      </c>
      <c r="H1661" s="20" t="str">
        <v>No</v>
      </c>
      <c r="I1661" s="20">
        <v>0</v>
      </c>
      <c r="J1661" s="20" t="s">
        <v>2379</v>
      </c>
      <c r="K1661" s="21" cm="1">
        <f t="array" ref="K1661:P1661">VLOOKUP(A1661,'Hospitalisation Details'!$A$1:K4003,{5,6,8,9,10,11},FALSE)</f>
        <v>26203</v>
      </c>
      <c r="L1661" s="21" t="str">
        <v>51Years</v>
      </c>
      <c r="M1661" s="22">
        <v>5832.6</v>
      </c>
      <c r="N1661" s="20" t="str">
        <v>tier - 2</v>
      </c>
      <c r="O1661" s="20" t="str">
        <v>tier - 3</v>
      </c>
      <c r="P1661" s="20" t="str">
        <v>R1012</v>
      </c>
      <c r="Q1661" s="20" t="str">
        <f>VLOOKUP(A1661,'Customer Names'!$A$1:E3995,5,FALSE)</f>
        <v xml:space="preserve">Nicholas C </v>
      </c>
    </row>
    <row r="1662" spans="1:17" x14ac:dyDescent="0.35">
      <c r="A1662" s="20" t="s">
        <v>709</v>
      </c>
      <c r="B1662" s="20" cm="1">
        <f t="array" ref="B1662:I1662">VLOOKUP(A1662,'Medical Examinations'!A1661:J3996,{2,3,4,5,6,7,8,9},FALSE)</f>
        <v>37.200000000000003</v>
      </c>
      <c r="C1662" s="20" t="str">
        <v>Obesity</v>
      </c>
      <c r="D1662" s="20">
        <v>10.14</v>
      </c>
      <c r="E1662" s="20" t="str">
        <v>Diabetes</v>
      </c>
      <c r="F1662" s="20" t="str">
        <v>No</v>
      </c>
      <c r="G1662" s="20" t="str">
        <v>No</v>
      </c>
      <c r="H1662" s="20" t="str">
        <v>No</v>
      </c>
      <c r="I1662" s="20">
        <v>0</v>
      </c>
      <c r="J1662" s="20" t="s">
        <v>2379</v>
      </c>
      <c r="K1662" s="21" cm="1">
        <f t="array" ref="K1662:P1662">VLOOKUP(A1662,'Hospitalisation Details'!$A$1:K4004,{5,6,8,9,10,11},FALSE)</f>
        <v>37459</v>
      </c>
      <c r="L1662" s="21" t="str">
        <v>20Years</v>
      </c>
      <c r="M1662" s="22">
        <v>5816.58</v>
      </c>
      <c r="N1662" s="20" t="str">
        <v>tier - 2</v>
      </c>
      <c r="O1662" s="20" t="str">
        <v>tier - 2</v>
      </c>
      <c r="P1662" s="20" t="str">
        <v>R1026</v>
      </c>
      <c r="Q1662" s="20" t="str">
        <f>VLOOKUP(A1662,'Customer Names'!$A$1:E3996,5,FALSE)</f>
        <v>Kelly K</v>
      </c>
    </row>
    <row r="1663" spans="1:17" x14ac:dyDescent="0.35">
      <c r="A1663" s="20" t="s">
        <v>708</v>
      </c>
      <c r="B1663" s="20" cm="1">
        <f t="array" ref="B1663:I1663">VLOOKUP(A1663,'Medical Examinations'!A1662:J3997,{2,3,4,5,6,7,8,9},FALSE)</f>
        <v>17.91</v>
      </c>
      <c r="C1663" s="20" t="str">
        <v>Underweight</v>
      </c>
      <c r="D1663" s="20">
        <v>4.66</v>
      </c>
      <c r="E1663" s="20" t="str">
        <v>Normal</v>
      </c>
      <c r="F1663" s="20" t="str">
        <v>No</v>
      </c>
      <c r="G1663" s="20" t="str">
        <v>No</v>
      </c>
      <c r="H1663" s="20" t="str">
        <v>No</v>
      </c>
      <c r="I1663" s="20">
        <v>2</v>
      </c>
      <c r="J1663" s="20" t="s">
        <v>2379</v>
      </c>
      <c r="K1663" s="21" cm="1">
        <f t="array" ref="K1663:P1663">VLOOKUP(A1663,'Hospitalisation Details'!$A$1:K4005,{5,6,8,9,10,11},FALSE)</f>
        <v>26605</v>
      </c>
      <c r="L1663" s="21" t="str">
        <v>50Years</v>
      </c>
      <c r="M1663" s="22">
        <v>5812.9</v>
      </c>
      <c r="N1663" s="20" t="str">
        <v>tier - 2</v>
      </c>
      <c r="O1663" s="20" t="str">
        <v>tier - 2</v>
      </c>
      <c r="P1663" s="20" t="str">
        <v>R1013</v>
      </c>
      <c r="Q1663" s="20" t="str">
        <f>VLOOKUP(A1663,'Customer Names'!$A$1:E3997,5,FALSE)</f>
        <v>Andrew</v>
      </c>
    </row>
    <row r="1664" spans="1:17" x14ac:dyDescent="0.35">
      <c r="A1664" s="20" t="s">
        <v>707</v>
      </c>
      <c r="B1664" s="20" cm="1">
        <f t="array" ref="B1664:I1664">VLOOKUP(A1664,'Medical Examinations'!A1663:J3998,{2,3,4,5,6,7,8,9},FALSE)</f>
        <v>20.76</v>
      </c>
      <c r="C1664" s="20" t="str">
        <v>Normal Weight</v>
      </c>
      <c r="D1664" s="20">
        <v>6.26</v>
      </c>
      <c r="E1664" s="20" t="str">
        <v>Prediabetes</v>
      </c>
      <c r="F1664" s="20" t="str">
        <v>No</v>
      </c>
      <c r="G1664" s="20" t="str">
        <v>No</v>
      </c>
      <c r="H1664" s="20" t="str">
        <v>No</v>
      </c>
      <c r="I1664" s="20">
        <v>0</v>
      </c>
      <c r="J1664" s="20" t="s">
        <v>2379</v>
      </c>
      <c r="K1664" s="21" cm="1">
        <f t="array" ref="K1664:P1664">VLOOKUP(A1664,'Hospitalisation Details'!$A$1:K4006,{5,6,8,9,10,11},FALSE)</f>
        <v>29482</v>
      </c>
      <c r="L1664" s="21" t="str">
        <v>42Years</v>
      </c>
      <c r="M1664" s="22">
        <v>5807.06</v>
      </c>
      <c r="N1664" s="20" t="str">
        <v>tier - 2</v>
      </c>
      <c r="O1664" s="20" t="str">
        <v>tier - 3</v>
      </c>
      <c r="P1664" s="20" t="str">
        <v>R1013</v>
      </c>
      <c r="Q1664" s="20" t="str">
        <f>VLOOKUP(A1664,'Customer Names'!$A$1:E3998,5,FALSE)</f>
        <v>Hannah</v>
      </c>
    </row>
    <row r="1665" spans="1:17" x14ac:dyDescent="0.35">
      <c r="A1665" s="20" t="s">
        <v>706</v>
      </c>
      <c r="B1665" s="20" cm="1">
        <f t="array" ref="B1665:I1665">VLOOKUP(A1665,'Medical Examinations'!A1664:J3999,{2,3,4,5,6,7,8,9},FALSE)</f>
        <v>38.99</v>
      </c>
      <c r="C1665" s="20" t="str">
        <v>Obesity</v>
      </c>
      <c r="D1665" s="20">
        <v>5.21</v>
      </c>
      <c r="E1665" s="20" t="str">
        <v>Normal</v>
      </c>
      <c r="F1665" s="20" t="str">
        <v>No</v>
      </c>
      <c r="G1665" s="20" t="str">
        <v>yes</v>
      </c>
      <c r="H1665" s="20" t="str">
        <v>No</v>
      </c>
      <c r="I1665" s="20">
        <v>1</v>
      </c>
      <c r="J1665" s="20" t="s">
        <v>2379</v>
      </c>
      <c r="K1665" s="21" cm="1">
        <f t="array" ref="K1665:P1665">VLOOKUP(A1665,'Hospitalisation Details'!$A$1:K4007,{5,6,8,9,10,11},FALSE)</f>
        <v>38292</v>
      </c>
      <c r="L1665" s="21" t="str">
        <v>18Years</v>
      </c>
      <c r="M1665" s="22">
        <v>5778.71</v>
      </c>
      <c r="N1665" s="20" t="str">
        <v>tier - 2</v>
      </c>
      <c r="O1665" s="20" t="str">
        <v>tier - 3</v>
      </c>
      <c r="P1665" s="20" t="str">
        <v>R1022</v>
      </c>
      <c r="Q1665" s="20" t="str">
        <f>VLOOKUP(A1665,'Customer Names'!$A$1:E3999,5,FALSE)</f>
        <v xml:space="preserve">Patricio Sr </v>
      </c>
    </row>
    <row r="1666" spans="1:17" x14ac:dyDescent="0.35">
      <c r="A1666" s="20" t="s">
        <v>705</v>
      </c>
      <c r="B1666" s="20" cm="1">
        <f t="array" ref="B1666:I1666">VLOOKUP(A1666,'Medical Examinations'!A1665:J4000,{2,3,4,5,6,7,8,9},FALSE)</f>
        <v>42.655000000000001</v>
      </c>
      <c r="C1666" s="20" t="str">
        <v>Obesity</v>
      </c>
      <c r="D1666" s="20">
        <v>5.94</v>
      </c>
      <c r="E1666" s="20" t="str">
        <v>Prediabetes</v>
      </c>
      <c r="F1666" s="20" t="str">
        <v>Yes</v>
      </c>
      <c r="G1666" s="20" t="str">
        <v>No</v>
      </c>
      <c r="H1666" s="20" t="str">
        <v>Yes</v>
      </c>
      <c r="I1666" s="20">
        <v>1</v>
      </c>
      <c r="J1666" s="20" t="s">
        <v>2379</v>
      </c>
      <c r="K1666" s="21" cm="1">
        <f t="array" ref="K1666:P1666">VLOOKUP(A1666,'Hospitalisation Details'!$A$1:K4008,{5,6,8,9,10,11},FALSE)</f>
        <v>30558</v>
      </c>
      <c r="L1666" s="21" t="str">
        <v>39Years</v>
      </c>
      <c r="M1666" s="22">
        <v>5757.41</v>
      </c>
      <c r="N1666" s="20" t="str">
        <v>tier - 2</v>
      </c>
      <c r="O1666" s="20" t="str">
        <v>tier - 3</v>
      </c>
      <c r="P1666" s="20" t="str">
        <v>R1019</v>
      </c>
      <c r="Q1666" s="20" t="str">
        <f>VLOOKUP(A1666,'Customer Names'!$A$1:E4000,5,FALSE)</f>
        <v>Robert B</v>
      </c>
    </row>
    <row r="1667" spans="1:17" x14ac:dyDescent="0.35">
      <c r="A1667" s="20" t="s">
        <v>704</v>
      </c>
      <c r="B1667" s="20" cm="1">
        <f t="array" ref="B1667:I1667">VLOOKUP(A1667,'Medical Examinations'!A1666:J4001,{2,3,4,5,6,7,8,9},FALSE)</f>
        <v>30.57</v>
      </c>
      <c r="C1667" s="20" t="str">
        <v>Obesity</v>
      </c>
      <c r="D1667" s="20">
        <v>5.34</v>
      </c>
      <c r="E1667" s="20" t="str">
        <v>Normal</v>
      </c>
      <c r="F1667" s="20" t="str">
        <v>No</v>
      </c>
      <c r="G1667" s="20" t="str">
        <v>No</v>
      </c>
      <c r="H1667" s="20" t="str">
        <v>Yes</v>
      </c>
      <c r="I1667" s="20">
        <v>1</v>
      </c>
      <c r="J1667" s="20" t="s">
        <v>2379</v>
      </c>
      <c r="K1667" s="21" cm="1">
        <f t="array" ref="K1667:P1667">VLOOKUP(A1667,'Hospitalisation Details'!$A$1:K4009,{5,6,8,9,10,11},FALSE)</f>
        <v>34130</v>
      </c>
      <c r="L1667" s="21" t="str">
        <v>29Years</v>
      </c>
      <c r="M1667" s="22">
        <v>5748.13</v>
      </c>
      <c r="N1667" s="20" t="str">
        <v>tier - 2</v>
      </c>
      <c r="O1667" s="20" t="str">
        <v>tier - 1</v>
      </c>
      <c r="P1667" s="20" t="str">
        <v>R1021</v>
      </c>
      <c r="Q1667" s="20" t="str">
        <f>VLOOKUP(A1667,'Customer Names'!$A$1:E4001,5,FALSE)</f>
        <v>Benjamin M</v>
      </c>
    </row>
    <row r="1668" spans="1:17" x14ac:dyDescent="0.35">
      <c r="A1668" s="20" t="s">
        <v>703</v>
      </c>
      <c r="B1668" s="20" cm="1">
        <f t="array" ref="B1668:I1668">VLOOKUP(A1668,'Medical Examinations'!A1667:J4002,{2,3,4,5,6,7,8,9},FALSE)</f>
        <v>17.7</v>
      </c>
      <c r="C1668" s="20" t="str">
        <v>Underweight</v>
      </c>
      <c r="D1668" s="20">
        <v>6.38</v>
      </c>
      <c r="E1668" s="20" t="str">
        <v>Prediabetes</v>
      </c>
      <c r="F1668" s="20" t="str">
        <v>No</v>
      </c>
      <c r="G1668" s="20" t="str">
        <v>No</v>
      </c>
      <c r="H1668" s="20" t="str">
        <v>No</v>
      </c>
      <c r="I1668" s="20">
        <v>2</v>
      </c>
      <c r="J1668" s="20" t="s">
        <v>2379</v>
      </c>
      <c r="K1668" s="21" cm="1">
        <f t="array" ref="K1668:P1668">VLOOKUP(A1668,'Hospitalisation Details'!$A$1:K4010,{5,6,8,9,10,11},FALSE)</f>
        <v>26532</v>
      </c>
      <c r="L1668" s="21" t="str">
        <v>50Years</v>
      </c>
      <c r="M1668" s="22">
        <v>5741.67</v>
      </c>
      <c r="N1668" s="20" t="str">
        <v>tier - 2</v>
      </c>
      <c r="O1668" s="20" t="str">
        <v>tier - 3</v>
      </c>
      <c r="P1668" s="20" t="str">
        <v>R1013</v>
      </c>
      <c r="Q1668" s="20" t="str">
        <f>VLOOKUP(A1668,'Customer Names'!$A$1:E4002,5,FALSE)</f>
        <v>Robert</v>
      </c>
    </row>
    <row r="1669" spans="1:17" x14ac:dyDescent="0.35">
      <c r="A1669" s="20" t="s">
        <v>702</v>
      </c>
      <c r="B1669" s="20" cm="1">
        <f t="array" ref="B1669:I1669">VLOOKUP(A1669,'Medical Examinations'!A1668:J4003,{2,3,4,5,6,7,8,9},FALSE)</f>
        <v>34.770000000000003</v>
      </c>
      <c r="C1669" s="20" t="str">
        <v>Obesity</v>
      </c>
      <c r="D1669" s="20">
        <v>4.47</v>
      </c>
      <c r="E1669" s="20" t="str">
        <v>Normal</v>
      </c>
      <c r="F1669" s="20" t="str">
        <v>No</v>
      </c>
      <c r="G1669" s="20" t="str">
        <v>No</v>
      </c>
      <c r="H1669" s="20" t="str">
        <v>No</v>
      </c>
      <c r="I1669" s="20">
        <v>1</v>
      </c>
      <c r="J1669" s="20" t="s">
        <v>2379</v>
      </c>
      <c r="K1669" s="21" cm="1">
        <f t="array" ref="K1669:P1669">VLOOKUP(A1669,'Hospitalisation Details'!$A$1:K4011,{5,6,8,9,10,11},FALSE)</f>
        <v>32069</v>
      </c>
      <c r="L1669" s="21" t="str">
        <v>35Years</v>
      </c>
      <c r="M1669" s="22">
        <v>5729.01</v>
      </c>
      <c r="N1669" s="20" t="str">
        <v>tier - 1</v>
      </c>
      <c r="O1669" s="20" t="str">
        <v>tier - 2</v>
      </c>
      <c r="P1669" s="20" t="str">
        <v>R1012</v>
      </c>
      <c r="Q1669" s="20" t="str">
        <f>VLOOKUP(A1669,'Customer Names'!$A$1:E4003,5,FALSE)</f>
        <v xml:space="preserve">Eric R </v>
      </c>
    </row>
    <row r="1670" spans="1:17" x14ac:dyDescent="0.35">
      <c r="A1670" s="20" t="s">
        <v>701</v>
      </c>
      <c r="B1670" s="20" cm="1">
        <f t="array" ref="B1670:I1670">VLOOKUP(A1670,'Medical Examinations'!A1669:J4004,{2,3,4,5,6,7,8,9},FALSE)</f>
        <v>16.88</v>
      </c>
      <c r="C1670" s="20" t="str">
        <v>Underweight</v>
      </c>
      <c r="D1670" s="20">
        <v>9.9600000000000009</v>
      </c>
      <c r="E1670" s="20" t="str">
        <v>Diabetes</v>
      </c>
      <c r="F1670" s="20" t="str">
        <v>No</v>
      </c>
      <c r="G1670" s="20" t="str">
        <v>No</v>
      </c>
      <c r="H1670" s="20" t="str">
        <v>No</v>
      </c>
      <c r="I1670" s="20">
        <v>0</v>
      </c>
      <c r="J1670" s="20" t="s">
        <v>2379</v>
      </c>
      <c r="K1670" s="21" cm="1">
        <f t="array" ref="K1670:P1670">VLOOKUP(A1670,'Hospitalisation Details'!$A$1:K4012,{5,6,8,9,10,11},FALSE)</f>
        <v>26285</v>
      </c>
      <c r="L1670" s="21" t="str">
        <v>51Years</v>
      </c>
      <c r="M1670" s="22">
        <v>5720.38</v>
      </c>
      <c r="N1670" s="20" t="str">
        <v>tier - 2</v>
      </c>
      <c r="O1670" s="20" t="str">
        <v>tier - 1</v>
      </c>
      <c r="P1670" s="20" t="str">
        <v>R1013</v>
      </c>
      <c r="Q1670" s="20" t="str">
        <f>VLOOKUP(A1670,'Customer Names'!$A$1:E4004,5,FALSE)</f>
        <v>Matthew</v>
      </c>
    </row>
    <row r="1671" spans="1:17" x14ac:dyDescent="0.35">
      <c r="A1671" s="20" t="s">
        <v>700</v>
      </c>
      <c r="B1671" s="20" cm="1">
        <f t="array" ref="B1671:I1671">VLOOKUP(A1671,'Medical Examinations'!A1670:J4005,{2,3,4,5,6,7,8,9},FALSE)</f>
        <v>40.26</v>
      </c>
      <c r="C1671" s="20" t="str">
        <v>Obesity</v>
      </c>
      <c r="D1671" s="20">
        <v>9.92</v>
      </c>
      <c r="E1671" s="20" t="str">
        <v>Diabetes</v>
      </c>
      <c r="F1671" s="20" t="str">
        <v>Yes</v>
      </c>
      <c r="G1671" s="20" t="str">
        <v>No</v>
      </c>
      <c r="H1671" s="20" t="str">
        <v>No</v>
      </c>
      <c r="I1671" s="20">
        <v>0</v>
      </c>
      <c r="J1671" s="20" t="s">
        <v>2379</v>
      </c>
      <c r="K1671" s="21" cm="1">
        <f t="array" ref="K1671:P1671">VLOOKUP(A1671,'Hospitalisation Details'!$A$1:K4013,{5,6,8,9,10,11},FALSE)</f>
        <v>29828</v>
      </c>
      <c r="L1671" s="21" t="str">
        <v>41Years</v>
      </c>
      <c r="M1671" s="22">
        <v>5709.16</v>
      </c>
      <c r="N1671" s="20" t="str">
        <v>tier - 3</v>
      </c>
      <c r="O1671" s="20" t="str">
        <v>tier - 3</v>
      </c>
      <c r="P1671" s="20" t="str">
        <v>R1013</v>
      </c>
      <c r="Q1671" s="20" t="str">
        <f>VLOOKUP(A1671,'Customer Names'!$A$1:E4005,5,FALSE)</f>
        <v>Bob R</v>
      </c>
    </row>
    <row r="1672" spans="1:17" x14ac:dyDescent="0.35">
      <c r="A1672" s="20" t="s">
        <v>699</v>
      </c>
      <c r="B1672" s="20" cm="1">
        <f t="array" ref="B1672:I1672">VLOOKUP(A1672,'Medical Examinations'!A1671:J4006,{2,3,4,5,6,7,8,9},FALSE)</f>
        <v>25.6</v>
      </c>
      <c r="C1672" s="20" t="str">
        <v>Overweight</v>
      </c>
      <c r="D1672" s="20">
        <v>6.03</v>
      </c>
      <c r="E1672" s="20" t="str">
        <v>Prediabetes</v>
      </c>
      <c r="F1672" s="20" t="str">
        <v>No</v>
      </c>
      <c r="G1672" s="20" t="str">
        <v>No</v>
      </c>
      <c r="H1672" s="20" t="str">
        <v>Yes</v>
      </c>
      <c r="I1672" s="20">
        <v>1</v>
      </c>
      <c r="J1672" s="20" t="s">
        <v>2379</v>
      </c>
      <c r="K1672" s="21" cm="1">
        <f t="array" ref="K1672:P1672">VLOOKUP(A1672,'Hospitalisation Details'!$A$1:K4014,{5,6,8,9,10,11},FALSE)</f>
        <v>34276</v>
      </c>
      <c r="L1672" s="21" t="str">
        <v>29Years</v>
      </c>
      <c r="M1672" s="22">
        <v>5708.87</v>
      </c>
      <c r="N1672" s="20" t="str">
        <v>tier - 2</v>
      </c>
      <c r="O1672" s="20" t="str">
        <v>tier - 1</v>
      </c>
      <c r="P1672" s="20" t="str">
        <v>R1011</v>
      </c>
      <c r="Q1672" s="20" t="str">
        <f>VLOOKUP(A1672,'Customer Names'!$A$1:E4006,5,FALSE)</f>
        <v xml:space="preserve">Stephanie J </v>
      </c>
    </row>
    <row r="1673" spans="1:17" x14ac:dyDescent="0.35">
      <c r="A1673" s="20" t="s">
        <v>698</v>
      </c>
      <c r="B1673" s="20" cm="1">
        <f t="array" ref="B1673:I1673">VLOOKUP(A1673,'Medical Examinations'!A1672:J4007,{2,3,4,5,6,7,8,9},FALSE)</f>
        <v>33.549999999999997</v>
      </c>
      <c r="C1673" s="20" t="str">
        <v>Obesity</v>
      </c>
      <c r="D1673" s="20">
        <v>10.9</v>
      </c>
      <c r="E1673" s="20" t="str">
        <v>Diabetes</v>
      </c>
      <c r="F1673" s="20" t="str">
        <v>Yes</v>
      </c>
      <c r="G1673" s="20" t="str">
        <v>No</v>
      </c>
      <c r="H1673" s="20" t="str">
        <v>No</v>
      </c>
      <c r="I1673" s="20">
        <v>0</v>
      </c>
      <c r="J1673" s="20" t="s">
        <v>2379</v>
      </c>
      <c r="K1673" s="21" cm="1">
        <f t="array" ref="K1673:P1673">VLOOKUP(A1673,'Hospitalisation Details'!$A$1:K4015,{5,6,8,9,10,11},FALSE)</f>
        <v>29752</v>
      </c>
      <c r="L1673" s="21" t="str">
        <v>41Years</v>
      </c>
      <c r="M1673" s="22">
        <v>5699.84</v>
      </c>
      <c r="N1673" s="20" t="str">
        <v>tier - 2</v>
      </c>
      <c r="O1673" s="20" t="str">
        <v>tier - 3</v>
      </c>
      <c r="P1673" s="20" t="str">
        <v>R1013</v>
      </c>
      <c r="Q1673" s="20" t="str">
        <f>VLOOKUP(A1673,'Customer Names'!$A$1:E4007,5,FALSE)</f>
        <v>Jake</v>
      </c>
    </row>
    <row r="1674" spans="1:17" x14ac:dyDescent="0.35">
      <c r="A1674" s="20" t="s">
        <v>697</v>
      </c>
      <c r="B1674" s="20" cm="1">
        <f t="array" ref="B1674:I1674">VLOOKUP(A1674,'Medical Examinations'!A1673:J4008,{2,3,4,5,6,7,8,9},FALSE)</f>
        <v>16.690000000000001</v>
      </c>
      <c r="C1674" s="20" t="str">
        <v>Underweight</v>
      </c>
      <c r="D1674" s="20">
        <v>10.66</v>
      </c>
      <c r="E1674" s="20" t="str">
        <v>Diabetes</v>
      </c>
      <c r="F1674" s="20" t="str">
        <v>No</v>
      </c>
      <c r="G1674" s="20" t="str">
        <v>No</v>
      </c>
      <c r="H1674" s="20" t="str">
        <v>No</v>
      </c>
      <c r="I1674" s="20">
        <v>0</v>
      </c>
      <c r="J1674" s="20" t="s">
        <v>2379</v>
      </c>
      <c r="K1674" s="21" cm="1">
        <f t="array" ref="K1674:P1674">VLOOKUP(A1674,'Hospitalisation Details'!$A$1:K4016,{5,6,8,9,10,11},FALSE)</f>
        <v>27216</v>
      </c>
      <c r="L1674" s="21" t="str">
        <v>48Years</v>
      </c>
      <c r="M1674" s="22">
        <v>5698.74</v>
      </c>
      <c r="N1674" s="20" t="str">
        <v>tier - 2</v>
      </c>
      <c r="O1674" s="20" t="str">
        <v>tier - 2</v>
      </c>
      <c r="P1674" s="20" t="str">
        <v>R1012</v>
      </c>
      <c r="Q1674" s="20" t="str">
        <f>VLOOKUP(A1674,'Customer Names'!$A$1:E4008,5,FALSE)</f>
        <v xml:space="preserve">Alison L </v>
      </c>
    </row>
    <row r="1675" spans="1:17" x14ac:dyDescent="0.35">
      <c r="A1675" s="20" t="s">
        <v>696</v>
      </c>
      <c r="B1675" s="20" cm="1">
        <f t="array" ref="B1675:I1675">VLOOKUP(A1675,'Medical Examinations'!A1674:J4009,{2,3,4,5,6,7,8,9},FALSE)</f>
        <v>19.95</v>
      </c>
      <c r="C1675" s="20" t="str">
        <v>Normal Weight</v>
      </c>
      <c r="D1675" s="20">
        <v>4.05</v>
      </c>
      <c r="E1675" s="20" t="str">
        <v>Normal</v>
      </c>
      <c r="F1675" s="20" t="str">
        <v>No</v>
      </c>
      <c r="G1675" s="20" t="str">
        <v>No</v>
      </c>
      <c r="H1675" s="20" t="str">
        <v>No</v>
      </c>
      <c r="I1675" s="20">
        <v>1</v>
      </c>
      <c r="J1675" s="20" t="s">
        <v>2379</v>
      </c>
      <c r="K1675" s="21" cm="1">
        <f t="array" ref="K1675:P1675">VLOOKUP(A1675,'Hospitalisation Details'!$A$1:K4017,{5,6,8,9,10,11},FALSE)</f>
        <v>33911</v>
      </c>
      <c r="L1675" s="21" t="str">
        <v>30Years</v>
      </c>
      <c r="M1675" s="22">
        <v>5693.43</v>
      </c>
      <c r="N1675" s="20" t="str">
        <v>tier - 2</v>
      </c>
      <c r="O1675" s="20" t="str">
        <v>tier - 3</v>
      </c>
      <c r="P1675" s="20" t="str">
        <v>R1012</v>
      </c>
      <c r="Q1675" s="20" t="str">
        <f>VLOOKUP(A1675,'Customer Names'!$A$1:E4009,5,FALSE)</f>
        <v>Lindsay M</v>
      </c>
    </row>
    <row r="1676" spans="1:17" x14ac:dyDescent="0.35">
      <c r="A1676" s="20" t="s">
        <v>695</v>
      </c>
      <c r="B1676" s="20" cm="1">
        <f t="array" ref="B1676:I1676">VLOOKUP(A1676,'Medical Examinations'!A1675:J4010,{2,3,4,5,6,7,8,9},FALSE)</f>
        <v>17.55</v>
      </c>
      <c r="C1676" s="20" t="str">
        <v>Underweight</v>
      </c>
      <c r="D1676" s="20">
        <v>4.2300000000000004</v>
      </c>
      <c r="E1676" s="20" t="str">
        <v>Normal</v>
      </c>
      <c r="F1676" s="20" t="str">
        <v>No</v>
      </c>
      <c r="G1676" s="20" t="str">
        <v>No</v>
      </c>
      <c r="H1676" s="20" t="str">
        <v>No</v>
      </c>
      <c r="I1676" s="20">
        <v>2</v>
      </c>
      <c r="J1676" s="20" t="s">
        <v>2379</v>
      </c>
      <c r="K1676" s="21" cm="1">
        <f t="array" ref="K1676:P1676">VLOOKUP(A1676,'Hospitalisation Details'!$A$1:K4018,{5,6,8,9,10,11},FALSE)</f>
        <v>26600</v>
      </c>
      <c r="L1676" s="21" t="str">
        <v>50Years</v>
      </c>
      <c r="M1676" s="22">
        <v>5690.79</v>
      </c>
      <c r="N1676" s="20" t="str">
        <v>tier - 2</v>
      </c>
      <c r="O1676" s="20" t="str">
        <v>tier - 1</v>
      </c>
      <c r="P1676" s="20" t="str">
        <v>R1013</v>
      </c>
      <c r="Q1676" s="20" t="str">
        <f>VLOOKUP(A1676,'Customer Names'!$A$1:E4010,5,FALSE)</f>
        <v>Guillaume</v>
      </c>
    </row>
    <row r="1677" spans="1:17" x14ac:dyDescent="0.35">
      <c r="A1677" s="20" t="s">
        <v>694</v>
      </c>
      <c r="B1677" s="20" cm="1">
        <f t="array" ref="B1677:I1677">VLOOKUP(A1677,'Medical Examinations'!A1676:J4011,{2,3,4,5,6,7,8,9},FALSE)</f>
        <v>22.01</v>
      </c>
      <c r="C1677" s="20" t="str">
        <v>Normal Weight</v>
      </c>
      <c r="D1677" s="20">
        <v>5.01</v>
      </c>
      <c r="E1677" s="20" t="str">
        <v>Normal</v>
      </c>
      <c r="F1677" s="20" t="str">
        <v>No</v>
      </c>
      <c r="G1677" s="20" t="str">
        <v>No</v>
      </c>
      <c r="H1677" s="20" t="str">
        <v>No</v>
      </c>
      <c r="I1677" s="20">
        <v>1</v>
      </c>
      <c r="J1677" s="20" t="s">
        <v>2379</v>
      </c>
      <c r="K1677" s="21" cm="1">
        <f t="array" ref="K1677:P1677">VLOOKUP(A1677,'Hospitalisation Details'!$A$1:K4019,{5,6,8,9,10,11},FALSE)</f>
        <v>30906</v>
      </c>
      <c r="L1677" s="21" t="str">
        <v>38Years</v>
      </c>
      <c r="M1677" s="22">
        <v>5679.13</v>
      </c>
      <c r="N1677" s="20" t="str">
        <v>tier - 2</v>
      </c>
      <c r="O1677" s="20" t="str">
        <v>tier - 2</v>
      </c>
      <c r="P1677" s="20" t="str">
        <v>R1013</v>
      </c>
      <c r="Q1677" s="20" t="str">
        <f>VLOOKUP(A1677,'Customer Names'!$A$1:E4011,5,FALSE)</f>
        <v>Kaylee</v>
      </c>
    </row>
    <row r="1678" spans="1:17" x14ac:dyDescent="0.35">
      <c r="A1678" s="20" t="s">
        <v>693</v>
      </c>
      <c r="B1678" s="20" cm="1">
        <f t="array" ref="B1678:I1678">VLOOKUP(A1678,'Medical Examinations'!A1677:J4012,{2,3,4,5,6,7,8,9},FALSE)</f>
        <v>41.8</v>
      </c>
      <c r="C1678" s="20" t="str">
        <v>Obesity</v>
      </c>
      <c r="D1678" s="20">
        <v>5.82</v>
      </c>
      <c r="E1678" s="20" t="str">
        <v>Prediabetes</v>
      </c>
      <c r="F1678" s="20" t="str">
        <v>Yes</v>
      </c>
      <c r="G1678" s="20" t="str">
        <v>No</v>
      </c>
      <c r="H1678" s="20" t="str">
        <v>Yes</v>
      </c>
      <c r="I1678" s="20">
        <v>1</v>
      </c>
      <c r="J1678" s="20" t="s">
        <v>2379</v>
      </c>
      <c r="K1678" s="21" cm="1">
        <f t="array" ref="K1678:P1678">VLOOKUP(A1678,'Hospitalisation Details'!$A$1:K4020,{5,6,8,9,10,11},FALSE)</f>
        <v>30562</v>
      </c>
      <c r="L1678" s="21" t="str">
        <v>39Years</v>
      </c>
      <c r="M1678" s="22">
        <v>5662.23</v>
      </c>
      <c r="N1678" s="20" t="str">
        <v>tier - 2</v>
      </c>
      <c r="O1678" s="20" t="str">
        <v>tier - 1</v>
      </c>
      <c r="P1678" s="20" t="str">
        <v>R1013</v>
      </c>
      <c r="Q1678" s="20" t="str">
        <f>VLOOKUP(A1678,'Customer Names'!$A$1:E4012,5,FALSE)</f>
        <v>Theresa</v>
      </c>
    </row>
    <row r="1679" spans="1:17" x14ac:dyDescent="0.35">
      <c r="A1679" s="20" t="s">
        <v>692</v>
      </c>
      <c r="B1679" s="20" cm="1">
        <f t="array" ref="B1679:I1679">VLOOKUP(A1679,'Medical Examinations'!A1678:J4013,{2,3,4,5,6,7,8,9},FALSE)</f>
        <v>19.170000000000002</v>
      </c>
      <c r="C1679" s="20" t="str">
        <v>Normal Weight</v>
      </c>
      <c r="D1679" s="20">
        <v>7.94</v>
      </c>
      <c r="E1679" s="20" t="str">
        <v>Diabetes</v>
      </c>
      <c r="F1679" s="20" t="str">
        <v>No</v>
      </c>
      <c r="G1679" s="20" t="str">
        <v>No</v>
      </c>
      <c r="H1679" s="20" t="str">
        <v>No</v>
      </c>
      <c r="I1679" s="20">
        <v>0</v>
      </c>
      <c r="J1679" s="20" t="s">
        <v>2379</v>
      </c>
      <c r="K1679" s="21" cm="1">
        <f t="array" ref="K1679:P1679">VLOOKUP(A1679,'Hospitalisation Details'!$A$1:K4021,{5,6,8,9,10,11},FALSE)</f>
        <v>28760</v>
      </c>
      <c r="L1679" s="21" t="str">
        <v>44Years</v>
      </c>
      <c r="M1679" s="22">
        <v>5650.14</v>
      </c>
      <c r="N1679" s="20" t="str">
        <v>tier - 2</v>
      </c>
      <c r="O1679" s="20" t="str">
        <v>tier - 1</v>
      </c>
      <c r="P1679" s="20" t="str">
        <v>R1013</v>
      </c>
      <c r="Q1679" s="20" t="str">
        <f>VLOOKUP(A1679,'Customer Names'!$A$1:E4013,5,FALSE)</f>
        <v xml:space="preserve">Travis G </v>
      </c>
    </row>
    <row r="1680" spans="1:17" x14ac:dyDescent="0.35">
      <c r="A1680" s="20" t="s">
        <v>691</v>
      </c>
      <c r="B1680" s="20" cm="1">
        <f t="array" ref="B1680:I1680">VLOOKUP(A1680,'Medical Examinations'!A1679:J4014,{2,3,4,5,6,7,8,9},FALSE)</f>
        <v>32.799999999999997</v>
      </c>
      <c r="C1680" s="20" t="str">
        <v>Obesity</v>
      </c>
      <c r="D1680" s="20">
        <v>6.16</v>
      </c>
      <c r="E1680" s="20" t="str">
        <v>Prediabetes</v>
      </c>
      <c r="F1680" s="20" t="str">
        <v>Yes</v>
      </c>
      <c r="G1680" s="20" t="str">
        <v>No</v>
      </c>
      <c r="H1680" s="20" t="str">
        <v>Yes</v>
      </c>
      <c r="I1680" s="20">
        <v>1</v>
      </c>
      <c r="J1680" s="20" t="s">
        <v>2379</v>
      </c>
      <c r="K1680" s="21" cm="1">
        <f t="array" ref="K1680:P1680">VLOOKUP(A1680,'Hospitalisation Details'!$A$1:K4022,{5,6,8,9,10,11},FALSE)</f>
        <v>30475</v>
      </c>
      <c r="L1680" s="21" t="str">
        <v>40Years</v>
      </c>
      <c r="M1680" s="22">
        <v>5649.72</v>
      </c>
      <c r="N1680" s="20" t="str">
        <v>tier - 2</v>
      </c>
      <c r="O1680" s="20" t="str">
        <v>tier - 3</v>
      </c>
      <c r="P1680" s="20" t="str">
        <v>R1011</v>
      </c>
      <c r="Q1680" s="20" t="str">
        <f>VLOOKUP(A1680,'Customer Names'!$A$1:E4014,5,FALSE)</f>
        <v xml:space="preserve">Emma L </v>
      </c>
    </row>
    <row r="1681" spans="1:17" x14ac:dyDescent="0.35">
      <c r="A1681" s="20" t="s">
        <v>690</v>
      </c>
      <c r="B1681" s="20" cm="1">
        <f t="array" ref="B1681:I1681">VLOOKUP(A1681,'Medical Examinations'!A1680:J4015,{2,3,4,5,6,7,8,9},FALSE)</f>
        <v>35.814999999999998</v>
      </c>
      <c r="C1681" s="20" t="str">
        <v>Obesity</v>
      </c>
      <c r="D1681" s="20">
        <v>4.1500000000000004</v>
      </c>
      <c r="E1681" s="20" t="str">
        <v>Normal</v>
      </c>
      <c r="F1681" s="20" t="str">
        <v>No</v>
      </c>
      <c r="G1681" s="20" t="str">
        <v>No</v>
      </c>
      <c r="H1681" s="20" t="str">
        <v>No</v>
      </c>
      <c r="I1681" s="20">
        <v>1</v>
      </c>
      <c r="J1681" s="20" t="s">
        <v>2379</v>
      </c>
      <c r="K1681" s="21" cm="1">
        <f t="array" ref="K1681:P1681">VLOOKUP(A1681,'Hospitalisation Details'!$A$1:K4023,{5,6,8,9,10,11},FALSE)</f>
        <v>32120</v>
      </c>
      <c r="L1681" s="21" t="str">
        <v>35Years</v>
      </c>
      <c r="M1681" s="22">
        <v>5630.46</v>
      </c>
      <c r="N1681" s="20" t="str">
        <v>tier - 2</v>
      </c>
      <c r="O1681" s="20" t="str">
        <v>tier - 3</v>
      </c>
      <c r="P1681" s="20" t="str">
        <v>R1012</v>
      </c>
      <c r="Q1681" s="20" t="str">
        <f>VLOOKUP(A1681,'Customer Names'!$A$1:E4015,5,FALSE)</f>
        <v>Linda</v>
      </c>
    </row>
    <row r="1682" spans="1:17" x14ac:dyDescent="0.35">
      <c r="A1682" s="20" t="s">
        <v>689</v>
      </c>
      <c r="B1682" s="20" cm="1">
        <f t="array" ref="B1682:I1682">VLOOKUP(A1682,'Medical Examinations'!A1681:J4016,{2,3,4,5,6,7,8,9},FALSE)</f>
        <v>24.3</v>
      </c>
      <c r="C1682" s="20" t="str">
        <v>Normal Weight</v>
      </c>
      <c r="D1682" s="20">
        <v>6.23</v>
      </c>
      <c r="E1682" s="20" t="str">
        <v>Prediabetes</v>
      </c>
      <c r="F1682" s="20" t="str">
        <v>No</v>
      </c>
      <c r="G1682" s="20" t="str">
        <v>No</v>
      </c>
      <c r="H1682" s="20" t="str">
        <v>No</v>
      </c>
      <c r="I1682" s="20">
        <v>0</v>
      </c>
      <c r="J1682" s="20" t="s">
        <v>2379</v>
      </c>
      <c r="K1682" s="21" cm="1">
        <f t="array" ref="K1682:P1682">VLOOKUP(A1682,'Hospitalisation Details'!$A$1:K4024,{5,6,8,9,10,11},FALSE)</f>
        <v>34653</v>
      </c>
      <c r="L1682" s="21" t="str">
        <v>28Years</v>
      </c>
      <c r="M1682" s="22">
        <v>5615.37</v>
      </c>
      <c r="N1682" s="20" t="str">
        <v>tier - 2</v>
      </c>
      <c r="O1682" s="20" t="str">
        <v>tier - 3</v>
      </c>
      <c r="P1682" s="20" t="str">
        <v>R1011</v>
      </c>
      <c r="Q1682" s="20" t="str">
        <f>VLOOKUP(A1682,'Customer Names'!$A$1:E4016,5,FALSE)</f>
        <v>Owen R</v>
      </c>
    </row>
    <row r="1683" spans="1:17" x14ac:dyDescent="0.35">
      <c r="A1683" s="20" t="s">
        <v>688</v>
      </c>
      <c r="B1683" s="20" cm="1">
        <f t="array" ref="B1683:I1683">VLOOKUP(A1683,'Medical Examinations'!A1682:J4017,{2,3,4,5,6,7,8,9},FALSE)</f>
        <v>19.059999999999999</v>
      </c>
      <c r="C1683" s="20" t="str">
        <v>Normal Weight</v>
      </c>
      <c r="D1683" s="20">
        <v>7.41</v>
      </c>
      <c r="E1683" s="20" t="str">
        <v>Diabetes</v>
      </c>
      <c r="F1683" s="20" t="str">
        <v>No</v>
      </c>
      <c r="G1683" s="20" t="str">
        <v>No</v>
      </c>
      <c r="H1683" s="20" t="str">
        <v>No</v>
      </c>
      <c r="I1683" s="20">
        <v>0</v>
      </c>
      <c r="J1683" s="20" t="s">
        <v>2379</v>
      </c>
      <c r="K1683" s="21" cm="1">
        <f t="array" ref="K1683:P1683">VLOOKUP(A1683,'Hospitalisation Details'!$A$1:K4025,{5,6,8,9,10,11},FALSE)</f>
        <v>28744</v>
      </c>
      <c r="L1683" s="21" t="str">
        <v>44Years</v>
      </c>
      <c r="M1683" s="22">
        <v>5612.83</v>
      </c>
      <c r="N1683" s="20" t="str">
        <v>tier - 2</v>
      </c>
      <c r="O1683" s="20" t="str">
        <v>tier - 3</v>
      </c>
      <c r="P1683" s="20" t="str">
        <v>R1013</v>
      </c>
      <c r="Q1683" s="20" t="str">
        <f>VLOOKUP(A1683,'Customer Names'!$A$1:E4017,5,FALSE)</f>
        <v>Jacob</v>
      </c>
    </row>
    <row r="1684" spans="1:17" x14ac:dyDescent="0.35">
      <c r="A1684" s="20" t="s">
        <v>687</v>
      </c>
      <c r="B1684" s="20" cm="1">
        <f t="array" ref="B1684:I1684">VLOOKUP(A1684,'Medical Examinations'!A1683:J4018,{2,3,4,5,6,7,8,9},FALSE)</f>
        <v>33.25</v>
      </c>
      <c r="C1684" s="20" t="str">
        <v>Obesity</v>
      </c>
      <c r="D1684" s="20">
        <v>5.62</v>
      </c>
      <c r="E1684" s="20" t="str">
        <v>Normal</v>
      </c>
      <c r="F1684" s="20" t="str">
        <v>Yes</v>
      </c>
      <c r="G1684" s="20" t="str">
        <v>No</v>
      </c>
      <c r="H1684" s="20" t="str">
        <v>No</v>
      </c>
      <c r="I1684" s="20">
        <v>1</v>
      </c>
      <c r="J1684" s="20" t="s">
        <v>2379</v>
      </c>
      <c r="K1684" s="21" cm="1">
        <f t="array" ref="K1684:P1684">VLOOKUP(A1684,'Hospitalisation Details'!$A$1:K4026,{5,6,8,9,10,11},FALSE)</f>
        <v>32465</v>
      </c>
      <c r="L1684" s="21" t="str">
        <v>34Years</v>
      </c>
      <c r="M1684" s="22">
        <v>5594.85</v>
      </c>
      <c r="N1684" s="20" t="str">
        <v>tier - 2</v>
      </c>
      <c r="O1684" s="20" t="str">
        <v>tier - 3</v>
      </c>
      <c r="P1684" s="20" t="str">
        <v>R1024</v>
      </c>
      <c r="Q1684" s="20" t="str">
        <f>VLOOKUP(A1684,'Customer Names'!$A$1:E4018,5,FALSE)</f>
        <v>Jacqueline</v>
      </c>
    </row>
    <row r="1685" spans="1:17" x14ac:dyDescent="0.35">
      <c r="A1685" s="20" t="s">
        <v>686</v>
      </c>
      <c r="B1685" s="20" cm="1">
        <f t="array" ref="B1685:I1685">VLOOKUP(A1685,'Medical Examinations'!A1684:J4019,{2,3,4,5,6,7,8,9},FALSE)</f>
        <v>21.37</v>
      </c>
      <c r="C1685" s="20" t="str">
        <v>Normal Weight</v>
      </c>
      <c r="D1685" s="20">
        <v>4.54</v>
      </c>
      <c r="E1685" s="20" t="str">
        <v>Normal</v>
      </c>
      <c r="F1685" s="20" t="str">
        <v>Yes</v>
      </c>
      <c r="G1685" s="20" t="str">
        <v>No</v>
      </c>
      <c r="H1685" s="20" t="str">
        <v>Yes</v>
      </c>
      <c r="I1685" s="20">
        <v>1</v>
      </c>
      <c r="J1685" s="20" t="s">
        <v>2379</v>
      </c>
      <c r="K1685" s="21" cm="1">
        <f t="array" ref="K1685:P1685">VLOOKUP(A1685,'Hospitalisation Details'!$A$1:K4027,{5,6,8,9,10,11},FALSE)</f>
        <v>30592</v>
      </c>
      <c r="L1685" s="21" t="str">
        <v>39Years</v>
      </c>
      <c r="M1685" s="22">
        <v>5587.59</v>
      </c>
      <c r="N1685" s="20" t="str">
        <v>tier - 2</v>
      </c>
      <c r="O1685" s="20" t="str">
        <v>tier - 1</v>
      </c>
      <c r="P1685" s="20" t="str">
        <v>R1013</v>
      </c>
      <c r="Q1685" s="20" t="str">
        <f>VLOOKUP(A1685,'Customer Names'!$A$1:E4019,5,FALSE)</f>
        <v>Yefeng</v>
      </c>
    </row>
    <row r="1686" spans="1:17" x14ac:dyDescent="0.35">
      <c r="A1686" s="20" t="s">
        <v>685</v>
      </c>
      <c r="B1686" s="20" cm="1">
        <f t="array" ref="B1686:I1686">VLOOKUP(A1686,'Medical Examinations'!A1685:J4020,{2,3,4,5,6,7,8,9},FALSE)</f>
        <v>34.43</v>
      </c>
      <c r="C1686" s="20" t="str">
        <v>Obesity</v>
      </c>
      <c r="D1686" s="20">
        <v>8.6199999999999992</v>
      </c>
      <c r="E1686" s="20" t="str">
        <v>Diabetes</v>
      </c>
      <c r="F1686" s="20" t="str">
        <v>Yes</v>
      </c>
      <c r="G1686" s="20" t="str">
        <v>No</v>
      </c>
      <c r="H1686" s="20" t="str">
        <v>No</v>
      </c>
      <c r="I1686" s="20">
        <v>1</v>
      </c>
      <c r="J1686" s="20" t="s">
        <v>2379</v>
      </c>
      <c r="K1686" s="21" cm="1">
        <f t="array" ref="K1686:P1686">VLOOKUP(A1686,'Hospitalisation Details'!$A$1:K4028,{5,6,8,9,10,11},FALSE)</f>
        <v>31737</v>
      </c>
      <c r="L1686" s="21" t="str">
        <v>36Years</v>
      </c>
      <c r="M1686" s="22">
        <v>5584.31</v>
      </c>
      <c r="N1686" s="20" t="str">
        <v>tier - 3</v>
      </c>
      <c r="O1686" s="20" t="str">
        <v>tier - 1</v>
      </c>
      <c r="P1686" s="20" t="str">
        <v>R1013</v>
      </c>
      <c r="Q1686" s="20" t="str">
        <f>VLOOKUP(A1686,'Customer Names'!$A$1:E4020,5,FALSE)</f>
        <v>Thomas J</v>
      </c>
    </row>
    <row r="1687" spans="1:17" x14ac:dyDescent="0.35">
      <c r="A1687" s="20" t="s">
        <v>684</v>
      </c>
      <c r="B1687" s="20" cm="1">
        <f t="array" ref="B1687:I1687">VLOOKUP(A1687,'Medical Examinations'!A1686:J4021,{2,3,4,5,6,7,8,9},FALSE)</f>
        <v>20.86</v>
      </c>
      <c r="C1687" s="20" t="str">
        <v>Normal Weight</v>
      </c>
      <c r="D1687" s="20">
        <v>4.3600000000000003</v>
      </c>
      <c r="E1687" s="20" t="str">
        <v>Normal</v>
      </c>
      <c r="F1687" s="20" t="str">
        <v>Yes</v>
      </c>
      <c r="G1687" s="20" t="str">
        <v>No</v>
      </c>
      <c r="H1687" s="20" t="str">
        <v>No</v>
      </c>
      <c r="I1687" s="20">
        <v>0</v>
      </c>
      <c r="J1687" s="20" t="s">
        <v>2379</v>
      </c>
      <c r="K1687" s="21" cm="1">
        <f t="array" ref="K1687:P1687">VLOOKUP(A1687,'Hospitalisation Details'!$A$1:K4029,{5,6,8,9,10,11},FALSE)</f>
        <v>31295</v>
      </c>
      <c r="L1687" s="21" t="str">
        <v>37Years</v>
      </c>
      <c r="M1687" s="22">
        <v>5582.95</v>
      </c>
      <c r="N1687" s="20" t="str">
        <v>tier - 2</v>
      </c>
      <c r="O1687" s="20" t="str">
        <v>tier - 1</v>
      </c>
      <c r="P1687" s="20" t="str">
        <v>R1012</v>
      </c>
      <c r="Q1687" s="20" t="str">
        <f>VLOOKUP(A1687,'Customer Names'!$A$1:E4021,5,FALSE)</f>
        <v>Ken</v>
      </c>
    </row>
    <row r="1688" spans="1:17" x14ac:dyDescent="0.35">
      <c r="A1688" s="20" t="s">
        <v>683</v>
      </c>
      <c r="B1688" s="20" cm="1">
        <f t="array" ref="B1688:I1688">VLOOKUP(A1688,'Medical Examinations'!A1687:J4022,{2,3,4,5,6,7,8,9},FALSE)</f>
        <v>18.34</v>
      </c>
      <c r="C1688" s="20" t="str">
        <v>Underweight</v>
      </c>
      <c r="D1688" s="20">
        <v>10.01</v>
      </c>
      <c r="E1688" s="20" t="str">
        <v>Diabetes</v>
      </c>
      <c r="F1688" s="20" t="str">
        <v>No</v>
      </c>
      <c r="G1688" s="20" t="str">
        <v>No</v>
      </c>
      <c r="H1688" s="20" t="str">
        <v>No</v>
      </c>
      <c r="I1688" s="20">
        <v>0</v>
      </c>
      <c r="J1688" s="20" t="s">
        <v>2379</v>
      </c>
      <c r="K1688" s="21" cm="1">
        <f t="array" ref="K1688:P1688">VLOOKUP(A1688,'Hospitalisation Details'!$A$1:K4030,{5,6,8,9,10,11},FALSE)</f>
        <v>27290</v>
      </c>
      <c r="L1688" s="21" t="str">
        <v>48Years</v>
      </c>
      <c r="M1688" s="22">
        <v>5576.35</v>
      </c>
      <c r="N1688" s="20" t="str">
        <v>tier - 2</v>
      </c>
      <c r="O1688" s="20" t="str">
        <v>tier - 3</v>
      </c>
      <c r="P1688" s="20" t="str">
        <v>R1013</v>
      </c>
      <c r="Q1688" s="20" t="str">
        <f>VLOOKUP(A1688,'Customer Names'!$A$1:E4022,5,FALSE)</f>
        <v>Annie E</v>
      </c>
    </row>
    <row r="1689" spans="1:17" x14ac:dyDescent="0.35">
      <c r="A1689" s="20" t="s">
        <v>682</v>
      </c>
      <c r="B1689" s="20" cm="1">
        <f t="array" ref="B1689:I1689">VLOOKUP(A1689,'Medical Examinations'!A1688:J4023,{2,3,4,5,6,7,8,9},FALSE)</f>
        <v>34.15</v>
      </c>
      <c r="C1689" s="20" t="str">
        <v>Obesity</v>
      </c>
      <c r="D1689" s="20">
        <v>5.42</v>
      </c>
      <c r="E1689" s="20" t="str">
        <v>Normal</v>
      </c>
      <c r="F1689" s="20" t="str">
        <v>No</v>
      </c>
      <c r="G1689" s="20" t="str">
        <v>No</v>
      </c>
      <c r="H1689" s="20" t="str">
        <v>No</v>
      </c>
      <c r="I1689" s="20">
        <v>0</v>
      </c>
      <c r="J1689" s="20" t="s">
        <v>2379</v>
      </c>
      <c r="K1689" s="21" cm="1">
        <f t="array" ref="K1689:P1689">VLOOKUP(A1689,'Hospitalisation Details'!$A$1:K4031,{5,6,8,9,10,11},FALSE)</f>
        <v>36425</v>
      </c>
      <c r="L1689" s="21" t="str">
        <v>23Years</v>
      </c>
      <c r="M1689" s="22">
        <v>5552.61</v>
      </c>
      <c r="N1689" s="20" t="str">
        <v>tier - 2</v>
      </c>
      <c r="O1689" s="20" t="str">
        <v>tier - 3</v>
      </c>
      <c r="P1689" s="20" t="str">
        <v>R1026</v>
      </c>
      <c r="Q1689" s="20" t="str">
        <f>VLOOKUP(A1689,'Customer Names'!$A$1:E4023,5,FALSE)</f>
        <v xml:space="preserve">Noel K </v>
      </c>
    </row>
    <row r="1690" spans="1:17" x14ac:dyDescent="0.35">
      <c r="A1690" s="20" t="s">
        <v>681</v>
      </c>
      <c r="B1690" s="20" cm="1">
        <f t="array" ref="B1690:I1690">VLOOKUP(A1690,'Medical Examinations'!A1689:J4024,{2,3,4,5,6,7,8,9},FALSE)</f>
        <v>18.350000000000001</v>
      </c>
      <c r="C1690" s="20" t="str">
        <v>Underweight</v>
      </c>
      <c r="D1690" s="20">
        <v>5.12</v>
      </c>
      <c r="E1690" s="20" t="str">
        <v>Normal</v>
      </c>
      <c r="F1690" s="20" t="str">
        <v>No</v>
      </c>
      <c r="G1690" s="20" t="str">
        <v>No</v>
      </c>
      <c r="H1690" s="20" t="str">
        <v>No</v>
      </c>
      <c r="I1690" s="20">
        <v>0</v>
      </c>
      <c r="J1690" s="20" t="s">
        <v>2379</v>
      </c>
      <c r="K1690" s="21" cm="1">
        <f t="array" ref="K1690:P1690">VLOOKUP(A1690,'Hospitalisation Details'!$A$1:K4032,{5,6,8,9,10,11},FALSE)</f>
        <v>29562</v>
      </c>
      <c r="L1690" s="21" t="str">
        <v>42Years</v>
      </c>
      <c r="M1690" s="22">
        <v>5540.35</v>
      </c>
      <c r="N1690" s="20" t="str">
        <v>tier - 2</v>
      </c>
      <c r="O1690" s="20" t="str">
        <v>tier - 2</v>
      </c>
      <c r="P1690" s="20" t="str">
        <v>R1012</v>
      </c>
      <c r="Q1690" s="20" t="str">
        <f>VLOOKUP(A1690,'Customer Names'!$A$1:E4024,5,FALSE)</f>
        <v>Mark S</v>
      </c>
    </row>
    <row r="1691" spans="1:17" x14ac:dyDescent="0.35">
      <c r="A1691" s="20" t="s">
        <v>680</v>
      </c>
      <c r="B1691" s="20" cm="1">
        <f t="array" ref="B1691:I1691">VLOOKUP(A1691,'Medical Examinations'!A1690:J4025,{2,3,4,5,6,7,8,9},FALSE)</f>
        <v>22.13</v>
      </c>
      <c r="C1691" s="20" t="str">
        <v>Normal Weight</v>
      </c>
      <c r="D1691" s="20">
        <v>9.1999999999999993</v>
      </c>
      <c r="E1691" s="20" t="str">
        <v>Diabetes</v>
      </c>
      <c r="F1691" s="20" t="str">
        <v>Yes</v>
      </c>
      <c r="G1691" s="20" t="str">
        <v>No</v>
      </c>
      <c r="H1691" s="20" t="str">
        <v>No</v>
      </c>
      <c r="I1691" s="20">
        <v>0</v>
      </c>
      <c r="J1691" s="20" t="s">
        <v>2379</v>
      </c>
      <c r="K1691" s="21" cm="1">
        <f t="array" ref="K1691:P1691">VLOOKUP(A1691,'Hospitalisation Details'!$A$1:K4033,{5,6,8,9,10,11},FALSE)</f>
        <v>29897</v>
      </c>
      <c r="L1691" s="21" t="str">
        <v>41Years</v>
      </c>
      <c r="M1691" s="22">
        <v>5539.4</v>
      </c>
      <c r="N1691" s="20" t="str">
        <v>tier - 2</v>
      </c>
      <c r="O1691" s="20" t="str">
        <v>tier - 2</v>
      </c>
      <c r="P1691" s="20" t="str">
        <v>R1013</v>
      </c>
      <c r="Q1691" s="20" t="str">
        <f>VLOOKUP(A1691,'Customer Names'!$A$1:E4025,5,FALSE)</f>
        <v>Federica</v>
      </c>
    </row>
    <row r="1692" spans="1:17" x14ac:dyDescent="0.35">
      <c r="A1692" s="20" t="s">
        <v>679</v>
      </c>
      <c r="B1692" s="20" cm="1">
        <f t="array" ref="B1692:I1692">VLOOKUP(A1692,'Medical Examinations'!A1691:J4026,{2,3,4,5,6,7,8,9},FALSE)</f>
        <v>22.51</v>
      </c>
      <c r="C1692" s="20" t="str">
        <v>Normal Weight</v>
      </c>
      <c r="D1692" s="20">
        <v>6.08</v>
      </c>
      <c r="E1692" s="20" t="str">
        <v>Prediabetes</v>
      </c>
      <c r="F1692" s="20" t="str">
        <v>Yes</v>
      </c>
      <c r="G1692" s="20" t="str">
        <v>No</v>
      </c>
      <c r="H1692" s="20" t="str">
        <v>No</v>
      </c>
      <c r="I1692" s="20">
        <v>1</v>
      </c>
      <c r="J1692" s="20" t="s">
        <v>2379</v>
      </c>
      <c r="K1692" s="21" cm="1">
        <f t="array" ref="K1692:P1692">VLOOKUP(A1692,'Hospitalisation Details'!$A$1:K4034,{5,6,8,9,10,11},FALSE)</f>
        <v>32353</v>
      </c>
      <c r="L1692" s="21" t="str">
        <v>34Years</v>
      </c>
      <c r="M1692" s="22">
        <v>5503.36</v>
      </c>
      <c r="N1692" s="20" t="str">
        <v>tier - 2</v>
      </c>
      <c r="O1692" s="20" t="str">
        <v>tier - 2</v>
      </c>
      <c r="P1692" s="20" t="str">
        <v>R1012</v>
      </c>
      <c r="Q1692" s="20" t="str">
        <f>VLOOKUP(A1692,'Customer Names'!$A$1:E4026,5,FALSE)</f>
        <v>Pamela L</v>
      </c>
    </row>
    <row r="1693" spans="1:17" x14ac:dyDescent="0.35">
      <c r="A1693" s="20" t="s">
        <v>678</v>
      </c>
      <c r="B1693" s="20" cm="1">
        <f t="array" ref="B1693:I1693">VLOOKUP(A1693,'Medical Examinations'!A1692:J4027,{2,3,4,5,6,7,8,9},FALSE)</f>
        <v>31</v>
      </c>
      <c r="C1693" s="20" t="str">
        <v>Obesity</v>
      </c>
      <c r="D1693" s="20">
        <v>4.7699999999999996</v>
      </c>
      <c r="E1693" s="20" t="str">
        <v>Normal</v>
      </c>
      <c r="F1693" s="20" t="str">
        <v>No</v>
      </c>
      <c r="G1693" s="20" t="str">
        <v>No</v>
      </c>
      <c r="H1693" s="20" t="str">
        <v>No</v>
      </c>
      <c r="I1693" s="20">
        <v>1</v>
      </c>
      <c r="J1693" s="20" t="s">
        <v>2379</v>
      </c>
      <c r="K1693" s="21" cm="1">
        <f t="array" ref="K1693:P1693">VLOOKUP(A1693,'Hospitalisation Details'!$A$1:K4035,{5,6,8,9,10,11},FALSE)</f>
        <v>30911</v>
      </c>
      <c r="L1693" s="21" t="str">
        <v>38Years</v>
      </c>
      <c r="M1693" s="22">
        <v>5488.26</v>
      </c>
      <c r="N1693" s="20" t="str">
        <v>tier - 2</v>
      </c>
      <c r="O1693" s="20" t="str">
        <v>tier - 3</v>
      </c>
      <c r="P1693" s="20" t="str">
        <v>R1011</v>
      </c>
      <c r="Q1693" s="20" t="str">
        <f>VLOOKUP(A1693,'Customer Names'!$A$1:E4027,5,FALSE)</f>
        <v xml:space="preserve">Andrew W </v>
      </c>
    </row>
    <row r="1694" spans="1:17" x14ac:dyDescent="0.35">
      <c r="A1694" s="20" t="s">
        <v>677</v>
      </c>
      <c r="B1694" s="20" cm="1">
        <f t="array" ref="B1694:I1694">VLOOKUP(A1694,'Medical Examinations'!A1693:J4028,{2,3,4,5,6,7,8,9},FALSE)</f>
        <v>28.27</v>
      </c>
      <c r="C1694" s="20" t="str">
        <v>Overweight</v>
      </c>
      <c r="D1694" s="20">
        <v>4.62</v>
      </c>
      <c r="E1694" s="20" t="str">
        <v>Normal</v>
      </c>
      <c r="F1694" s="20" t="str">
        <v>No</v>
      </c>
      <c r="G1694" s="20" t="str">
        <v>No</v>
      </c>
      <c r="H1694" s="20" t="str">
        <v>No</v>
      </c>
      <c r="I1694" s="20">
        <v>1</v>
      </c>
      <c r="J1694" s="20" t="s">
        <v>2379</v>
      </c>
      <c r="K1694" s="21" cm="1">
        <f t="array" ref="K1694:P1694">VLOOKUP(A1694,'Hospitalisation Details'!$A$1:K4036,{5,6,8,9,10,11},FALSE)</f>
        <v>30920</v>
      </c>
      <c r="L1694" s="21" t="str">
        <v>38Years</v>
      </c>
      <c r="M1694" s="22">
        <v>5484.47</v>
      </c>
      <c r="N1694" s="20" t="str">
        <v>tier - 2</v>
      </c>
      <c r="O1694" s="20" t="str">
        <v>tier - 2</v>
      </c>
      <c r="P1694" s="20" t="str">
        <v>R1013</v>
      </c>
      <c r="Q1694" s="20" t="str">
        <f>VLOOKUP(A1694,'Customer Names'!$A$1:E4028,5,FALSE)</f>
        <v>Randall</v>
      </c>
    </row>
    <row r="1695" spans="1:17" x14ac:dyDescent="0.35">
      <c r="A1695" s="20" t="s">
        <v>676</v>
      </c>
      <c r="B1695" s="20" cm="1">
        <f t="array" ref="B1695:I1695">VLOOKUP(A1695,'Medical Examinations'!A1694:J4029,{2,3,4,5,6,7,8,9},FALSE)</f>
        <v>29.92</v>
      </c>
      <c r="C1695" s="20" t="str">
        <v>Obesity</v>
      </c>
      <c r="D1695" s="20">
        <v>9.07</v>
      </c>
      <c r="E1695" s="20" t="str">
        <v>Diabetes</v>
      </c>
      <c r="F1695" s="20" t="str">
        <v>Yes</v>
      </c>
      <c r="G1695" s="20" t="str">
        <v>No</v>
      </c>
      <c r="H1695" s="20" t="str">
        <v>No</v>
      </c>
      <c r="I1695" s="20">
        <v>1</v>
      </c>
      <c r="J1695" s="20" t="s">
        <v>2379</v>
      </c>
      <c r="K1695" s="21" cm="1">
        <f t="array" ref="K1695:P1695">VLOOKUP(A1695,'Hospitalisation Details'!$A$1:K4037,{5,6,8,9,10,11},FALSE)</f>
        <v>31685</v>
      </c>
      <c r="L1695" s="21" t="str">
        <v>36Years</v>
      </c>
      <c r="M1695" s="22">
        <v>5478.04</v>
      </c>
      <c r="N1695" s="20" t="str">
        <v>tier - 2</v>
      </c>
      <c r="O1695" s="20" t="str">
        <v>tier - 3</v>
      </c>
      <c r="P1695" s="20" t="str">
        <v>R1013</v>
      </c>
      <c r="Q1695" s="20" t="str">
        <f>VLOOKUP(A1695,'Customer Names'!$A$1:E4029,5,FALSE)</f>
        <v>Tracy L</v>
      </c>
    </row>
    <row r="1696" spans="1:17" x14ac:dyDescent="0.35">
      <c r="A1696" s="20" t="s">
        <v>675</v>
      </c>
      <c r="B1696" s="20" cm="1">
        <f t="array" ref="B1696:I1696">VLOOKUP(A1696,'Medical Examinations'!A1695:J4030,{2,3,4,5,6,7,8,9},FALSE)</f>
        <v>25.9</v>
      </c>
      <c r="C1696" s="20" t="str">
        <v>Overweight</v>
      </c>
      <c r="D1696" s="20">
        <v>9.1199999999999992</v>
      </c>
      <c r="E1696" s="20" t="str">
        <v>Diabetes</v>
      </c>
      <c r="F1696" s="20" t="str">
        <v>Yes</v>
      </c>
      <c r="G1696" s="20" t="str">
        <v>No</v>
      </c>
      <c r="H1696" s="20" t="str">
        <v>No</v>
      </c>
      <c r="I1696" s="20">
        <v>1</v>
      </c>
      <c r="J1696" s="20" t="s">
        <v>2379</v>
      </c>
      <c r="K1696" s="21" cm="1">
        <f t="array" ref="K1696:P1696">VLOOKUP(A1696,'Hospitalisation Details'!$A$1:K4038,{5,6,8,9,10,11},FALSE)</f>
        <v>31605</v>
      </c>
      <c r="L1696" s="21" t="str">
        <v>36Years</v>
      </c>
      <c r="M1696" s="22">
        <v>5472.45</v>
      </c>
      <c r="N1696" s="20" t="str">
        <v>tier - 2</v>
      </c>
      <c r="O1696" s="20" t="str">
        <v>tier - 3</v>
      </c>
      <c r="P1696" s="20" t="str">
        <v>R1011</v>
      </c>
      <c r="Q1696" s="20" t="str">
        <f>VLOOKUP(A1696,'Customer Names'!$A$1:E4030,5,FALSE)</f>
        <v>Azelie</v>
      </c>
    </row>
    <row r="1697" spans="1:17" x14ac:dyDescent="0.35">
      <c r="A1697" s="20" t="s">
        <v>674</v>
      </c>
      <c r="B1697" s="20" cm="1">
        <f t="array" ref="B1697:I1697">VLOOKUP(A1697,'Medical Examinations'!A1696:J4031,{2,3,4,5,6,7,8,9},FALSE)</f>
        <v>27.74</v>
      </c>
      <c r="C1697" s="20" t="str">
        <v>Overweight</v>
      </c>
      <c r="D1697" s="20">
        <v>7.32</v>
      </c>
      <c r="E1697" s="20" t="str">
        <v>Diabetes</v>
      </c>
      <c r="F1697" s="20" t="str">
        <v>Yes</v>
      </c>
      <c r="G1697" s="20" t="str">
        <v>No</v>
      </c>
      <c r="H1697" s="20" t="str">
        <v>No</v>
      </c>
      <c r="I1697" s="20">
        <v>1</v>
      </c>
      <c r="J1697" s="20" t="s">
        <v>2379</v>
      </c>
      <c r="K1697" s="21" cm="1">
        <f t="array" ref="K1697:P1697">VLOOKUP(A1697,'Hospitalisation Details'!$A$1:K4039,{5,6,8,9,10,11},FALSE)</f>
        <v>31748</v>
      </c>
      <c r="L1697" s="21" t="str">
        <v>36Years</v>
      </c>
      <c r="M1697" s="22">
        <v>5469.01</v>
      </c>
      <c r="N1697" s="20" t="str">
        <v>tier - 2</v>
      </c>
      <c r="O1697" s="20" t="str">
        <v>tier - 2</v>
      </c>
      <c r="P1697" s="20" t="str">
        <v>R1024</v>
      </c>
      <c r="Q1697" s="20" t="str">
        <f>VLOOKUP(A1697,'Customer Names'!$A$1:E4031,5,FALSE)</f>
        <v xml:space="preserve">Monica M </v>
      </c>
    </row>
    <row r="1698" spans="1:17" x14ac:dyDescent="0.35">
      <c r="A1698" s="20" t="s">
        <v>673</v>
      </c>
      <c r="B1698" s="20" cm="1">
        <f t="array" ref="B1698:I1698">VLOOKUP(A1698,'Medical Examinations'!A1697:J4032,{2,3,4,5,6,7,8,9},FALSE)</f>
        <v>17.260000000000002</v>
      </c>
      <c r="C1698" s="20" t="str">
        <v>Underweight</v>
      </c>
      <c r="D1698" s="20">
        <v>11.73</v>
      </c>
      <c r="E1698" s="20" t="str">
        <v>Diabetes</v>
      </c>
      <c r="F1698" s="20" t="str">
        <v>No</v>
      </c>
      <c r="G1698" s="20" t="str">
        <v>No</v>
      </c>
      <c r="H1698" s="20" t="str">
        <v>No</v>
      </c>
      <c r="I1698" s="20">
        <v>2</v>
      </c>
      <c r="J1698" s="20" t="s">
        <v>2379</v>
      </c>
      <c r="K1698" s="21" cm="1">
        <f t="array" ref="K1698:P1698">VLOOKUP(A1698,'Hospitalisation Details'!$A$1:K4040,{5,6,8,9,10,11},FALSE)</f>
        <v>26961</v>
      </c>
      <c r="L1698" s="21" t="str">
        <v>49Years</v>
      </c>
      <c r="M1698" s="22">
        <v>5466.88</v>
      </c>
      <c r="N1698" s="20" t="str">
        <v>tier - 2</v>
      </c>
      <c r="O1698" s="20" t="str">
        <v>tier - 2</v>
      </c>
      <c r="P1698" s="20" t="str">
        <v>R1013</v>
      </c>
      <c r="Q1698" s="20" t="str">
        <f>VLOOKUP(A1698,'Customer Names'!$A$1:E4032,5,FALSE)</f>
        <v xml:space="preserve">Katarina K </v>
      </c>
    </row>
    <row r="1699" spans="1:17" x14ac:dyDescent="0.35">
      <c r="A1699" s="20" t="s">
        <v>672</v>
      </c>
      <c r="B1699" s="20" cm="1">
        <f t="array" ref="B1699:I1699">VLOOKUP(A1699,'Medical Examinations'!A1698:J4033,{2,3,4,5,6,7,8,9},FALSE)</f>
        <v>19.855</v>
      </c>
      <c r="C1699" s="20" t="str">
        <v>Normal Weight</v>
      </c>
      <c r="D1699" s="20">
        <v>6.64</v>
      </c>
      <c r="E1699" s="20" t="str">
        <v>Diabetes</v>
      </c>
      <c r="F1699" s="20" t="str">
        <v>Yes</v>
      </c>
      <c r="G1699" s="20" t="str">
        <v>No</v>
      </c>
      <c r="H1699" s="20" t="str">
        <v>No</v>
      </c>
      <c r="I1699" s="20">
        <v>1</v>
      </c>
      <c r="J1699" s="20" t="s">
        <v>2379</v>
      </c>
      <c r="K1699" s="21" cm="1">
        <f t="array" ref="K1699:P1699">VLOOKUP(A1699,'Hospitalisation Details'!$A$1:K4041,{5,6,8,9,10,11},FALSE)</f>
        <v>31771</v>
      </c>
      <c r="L1699" s="21" t="str">
        <v>36Years</v>
      </c>
      <c r="M1699" s="22">
        <v>5458.05</v>
      </c>
      <c r="N1699" s="20" t="str">
        <v>tier - 2</v>
      </c>
      <c r="O1699" s="20" t="str">
        <v>tier - 2</v>
      </c>
      <c r="P1699" s="20" t="str">
        <v>R1024</v>
      </c>
      <c r="Q1699" s="20" t="str">
        <f>VLOOKUP(A1699,'Customer Names'!$A$1:E4033,5,FALSE)</f>
        <v xml:space="preserve">Jamie L </v>
      </c>
    </row>
    <row r="1700" spans="1:17" x14ac:dyDescent="0.35">
      <c r="A1700" s="20" t="s">
        <v>671</v>
      </c>
      <c r="B1700" s="20" cm="1">
        <f t="array" ref="B1700:I1700">VLOOKUP(A1700,'Medical Examinations'!A1699:J4034,{2,3,4,5,6,7,8,9},FALSE)</f>
        <v>41.69</v>
      </c>
      <c r="C1700" s="20" t="str">
        <v>Obesity</v>
      </c>
      <c r="D1700" s="20">
        <v>5.78</v>
      </c>
      <c r="E1700" s="20" t="str">
        <v>Prediabetes</v>
      </c>
      <c r="F1700" s="20" t="str">
        <v>No</v>
      </c>
      <c r="G1700" s="20" t="str">
        <v>No</v>
      </c>
      <c r="H1700" s="20" t="str">
        <v>No</v>
      </c>
      <c r="I1700" s="20">
        <v>0</v>
      </c>
      <c r="J1700" s="20" t="s">
        <v>2379</v>
      </c>
      <c r="K1700" s="21" cm="1">
        <f t="array" ref="K1700:P1700">VLOOKUP(A1700,'Hospitalisation Details'!$A$1:K4042,{5,6,8,9,10,11},FALSE)</f>
        <v>30188</v>
      </c>
      <c r="L1700" s="21" t="str">
        <v>40Years</v>
      </c>
      <c r="M1700" s="22">
        <v>5438.75</v>
      </c>
      <c r="N1700" s="20" t="str">
        <v>tier - 3</v>
      </c>
      <c r="O1700" s="20" t="str">
        <v>tier - 2</v>
      </c>
      <c r="P1700" s="20" t="str">
        <v>R1013</v>
      </c>
      <c r="Q1700" s="20" t="str">
        <f>VLOOKUP(A1700,'Customer Names'!$A$1:E4034,5,FALSE)</f>
        <v>Brian</v>
      </c>
    </row>
    <row r="1701" spans="1:17" x14ac:dyDescent="0.35">
      <c r="A1701" s="20" t="s">
        <v>670</v>
      </c>
      <c r="B1701" s="20" cm="1">
        <f t="array" ref="B1701:I1701">VLOOKUP(A1701,'Medical Examinations'!A1700:J4035,{2,3,4,5,6,7,8,9},FALSE)</f>
        <v>16.12</v>
      </c>
      <c r="C1701" s="20" t="str">
        <v>Underweight</v>
      </c>
      <c r="D1701" s="20">
        <v>10.45</v>
      </c>
      <c r="E1701" s="20" t="str">
        <v>Diabetes</v>
      </c>
      <c r="F1701" s="20" t="str">
        <v>No</v>
      </c>
      <c r="G1701" s="20" t="str">
        <v>No</v>
      </c>
      <c r="H1701" s="20" t="str">
        <v>No</v>
      </c>
      <c r="I1701" s="20">
        <v>0</v>
      </c>
      <c r="J1701" s="20" t="s">
        <v>2379</v>
      </c>
      <c r="K1701" s="21" cm="1">
        <f t="array" ref="K1701:P1701">VLOOKUP(A1701,'Hospitalisation Details'!$A$1:K4043,{5,6,8,9,10,11},FALSE)</f>
        <v>28649</v>
      </c>
      <c r="L1701" s="21" t="str">
        <v>45Years</v>
      </c>
      <c r="M1701" s="22">
        <v>5428.98</v>
      </c>
      <c r="N1701" s="20" t="str">
        <v>tier - 2</v>
      </c>
      <c r="O1701" s="20" t="str">
        <v>tier - 2</v>
      </c>
      <c r="P1701" s="20" t="str">
        <v>R1012</v>
      </c>
      <c r="Q1701" s="20" t="str">
        <f>VLOOKUP(A1701,'Customer Names'!$A$1:E4035,5,FALSE)</f>
        <v xml:space="preserve">Stacey L </v>
      </c>
    </row>
    <row r="1702" spans="1:17" x14ac:dyDescent="0.35">
      <c r="A1702" s="20" t="s">
        <v>669</v>
      </c>
      <c r="B1702" s="20" cm="1">
        <f t="array" ref="B1702:I1702">VLOOKUP(A1702,'Medical Examinations'!A1701:J4036,{2,3,4,5,6,7,8,9},FALSE)</f>
        <v>37.43</v>
      </c>
      <c r="C1702" s="20" t="str">
        <v>Obesity</v>
      </c>
      <c r="D1702" s="20">
        <v>4.5199999999999996</v>
      </c>
      <c r="E1702" s="20" t="str">
        <v>Normal</v>
      </c>
      <c r="F1702" s="20" t="str">
        <v>No</v>
      </c>
      <c r="G1702" s="20" t="str">
        <v>No</v>
      </c>
      <c r="H1702" s="20" t="str">
        <v>No</v>
      </c>
      <c r="I1702" s="20">
        <v>1</v>
      </c>
      <c r="J1702" s="20" t="s">
        <v>2379</v>
      </c>
      <c r="K1702" s="21" cm="1">
        <f t="array" ref="K1702:P1702">VLOOKUP(A1702,'Hospitalisation Details'!$A$1:K4044,{5,6,8,9,10,11},FALSE)</f>
        <v>33864</v>
      </c>
      <c r="L1702" s="21" t="str">
        <v>30Years</v>
      </c>
      <c r="M1702" s="22">
        <v>5428.73</v>
      </c>
      <c r="N1702" s="20" t="str">
        <v>tier - 3</v>
      </c>
      <c r="O1702" s="20" t="str">
        <v>tier - 1</v>
      </c>
      <c r="P1702" s="20" t="str">
        <v>R1017</v>
      </c>
      <c r="Q1702" s="20" t="str">
        <f>VLOOKUP(A1702,'Customer Names'!$A$1:E4036,5,FALSE)</f>
        <v>Stephen</v>
      </c>
    </row>
    <row r="1703" spans="1:17" x14ac:dyDescent="0.35">
      <c r="A1703" s="20" t="s">
        <v>668</v>
      </c>
      <c r="B1703" s="20" cm="1">
        <f t="array" ref="B1703:I1703">VLOOKUP(A1703,'Medical Examinations'!A1702:J4037,{2,3,4,5,6,7,8,9},FALSE)</f>
        <v>31.065000000000001</v>
      </c>
      <c r="C1703" s="20" t="str">
        <v>Obesity</v>
      </c>
      <c r="D1703" s="20">
        <v>5.71</v>
      </c>
      <c r="E1703" s="20" t="str">
        <v>Prediabetes</v>
      </c>
      <c r="F1703" s="20" t="str">
        <v>No</v>
      </c>
      <c r="G1703" s="20" t="str">
        <v>No</v>
      </c>
      <c r="H1703" s="20" t="str">
        <v>No</v>
      </c>
      <c r="I1703" s="20">
        <v>0</v>
      </c>
      <c r="J1703" s="20" t="s">
        <v>2379</v>
      </c>
      <c r="K1703" s="21" cm="1">
        <f t="array" ref="K1703:P1703">VLOOKUP(A1703,'Hospitalisation Details'!$A$1:K4045,{5,6,8,9,10,11},FALSE)</f>
        <v>33425</v>
      </c>
      <c r="L1703" s="21" t="str">
        <v>31Years</v>
      </c>
      <c r="M1703" s="22">
        <v>5425.02</v>
      </c>
      <c r="N1703" s="20" t="str">
        <v>tier - 2</v>
      </c>
      <c r="O1703" s="20" t="str">
        <v>tier - 1</v>
      </c>
      <c r="P1703" s="20" t="str">
        <v>R1012</v>
      </c>
      <c r="Q1703" s="20" t="str">
        <f>VLOOKUP(A1703,'Customer Names'!$A$1:E4037,5,FALSE)</f>
        <v>Joshua</v>
      </c>
    </row>
    <row r="1704" spans="1:17" x14ac:dyDescent="0.35">
      <c r="A1704" s="20" t="s">
        <v>667</v>
      </c>
      <c r="B1704" s="20" cm="1">
        <f t="array" ref="B1704:I1704">VLOOKUP(A1704,'Medical Examinations'!A1703:J4038,{2,3,4,5,6,7,8,9},FALSE)</f>
        <v>25.08</v>
      </c>
      <c r="C1704" s="20" t="str">
        <v>Overweight</v>
      </c>
      <c r="D1704" s="20">
        <v>4.7699999999999996</v>
      </c>
      <c r="E1704" s="20" t="str">
        <v>Normal</v>
      </c>
      <c r="F1704" s="20" t="str">
        <v>No</v>
      </c>
      <c r="G1704" s="20" t="str">
        <v>No</v>
      </c>
      <c r="H1704" s="20" t="str">
        <v>No</v>
      </c>
      <c r="I1704" s="20">
        <v>0</v>
      </c>
      <c r="J1704" s="20" t="s">
        <v>2379</v>
      </c>
      <c r="K1704" s="21" cm="1">
        <f t="array" ref="K1704:P1704">VLOOKUP(A1704,'Hospitalisation Details'!$A$1:K4046,{5,6,8,9,10,11},FALSE)</f>
        <v>30221</v>
      </c>
      <c r="L1704" s="21" t="str">
        <v>40Years</v>
      </c>
      <c r="M1704" s="22">
        <v>5415.66</v>
      </c>
      <c r="N1704" s="20" t="str">
        <v>tier - 2</v>
      </c>
      <c r="O1704" s="20" t="str">
        <v>tier - 3</v>
      </c>
      <c r="P1704" s="20" t="str">
        <v>R1013</v>
      </c>
      <c r="Q1704" s="20" t="str">
        <f>VLOOKUP(A1704,'Customer Names'!$A$1:E4038,5,FALSE)</f>
        <v>Josh</v>
      </c>
    </row>
    <row r="1705" spans="1:17" x14ac:dyDescent="0.35">
      <c r="A1705" s="20" t="s">
        <v>666</v>
      </c>
      <c r="B1705" s="20" cm="1">
        <f t="array" ref="B1705:I1705">VLOOKUP(A1705,'Medical Examinations'!A1704:J4039,{2,3,4,5,6,7,8,9},FALSE)</f>
        <v>15.2</v>
      </c>
      <c r="C1705" s="20" t="str">
        <v>Underweight</v>
      </c>
      <c r="D1705" s="20">
        <v>7.81</v>
      </c>
      <c r="E1705" s="20" t="str">
        <v>Diabetes</v>
      </c>
      <c r="F1705" s="20" t="str">
        <v>Yes</v>
      </c>
      <c r="G1705" s="20" t="str">
        <v>No</v>
      </c>
      <c r="H1705" s="20" t="str">
        <v>No</v>
      </c>
      <c r="I1705" s="20">
        <v>1</v>
      </c>
      <c r="J1705" s="20" t="s">
        <v>2379</v>
      </c>
      <c r="K1705" s="21" cm="1">
        <f t="array" ref="K1705:P1705">VLOOKUP(A1705,'Hospitalisation Details'!$A$1:K4047,{5,6,8,9,10,11},FALSE)</f>
        <v>27664</v>
      </c>
      <c r="L1705" s="21" t="str">
        <v>47Years</v>
      </c>
      <c r="M1705" s="22">
        <v>5411.99</v>
      </c>
      <c r="N1705" s="20" t="str">
        <v>tier - 2</v>
      </c>
      <c r="O1705" s="20" t="str">
        <v>tier - 3</v>
      </c>
      <c r="P1705" s="20" t="str">
        <v>R1012</v>
      </c>
      <c r="Q1705" s="20" t="str">
        <f>VLOOKUP(A1705,'Customer Names'!$A$1:E4039,5,FALSE)</f>
        <v>Heather</v>
      </c>
    </row>
    <row r="1706" spans="1:17" x14ac:dyDescent="0.35">
      <c r="A1706" s="20" t="s">
        <v>665</v>
      </c>
      <c r="B1706" s="20" cm="1">
        <f t="array" ref="B1706:I1706">VLOOKUP(A1706,'Medical Examinations'!A1705:J4040,{2,3,4,5,6,7,8,9},FALSE)</f>
        <v>22.34</v>
      </c>
      <c r="C1706" s="20" t="str">
        <v>Normal Weight</v>
      </c>
      <c r="D1706" s="20">
        <v>5.19</v>
      </c>
      <c r="E1706" s="20" t="str">
        <v>Normal</v>
      </c>
      <c r="F1706" s="20" t="str">
        <v>Yes</v>
      </c>
      <c r="G1706" s="20" t="str">
        <v>No</v>
      </c>
      <c r="H1706" s="20" t="str">
        <v>No</v>
      </c>
      <c r="I1706" s="20">
        <v>0</v>
      </c>
      <c r="J1706" s="20" t="s">
        <v>2379</v>
      </c>
      <c r="K1706" s="21" cm="1">
        <f t="array" ref="K1706:P1706">VLOOKUP(A1706,'Hospitalisation Details'!$A$1:K4048,{5,6,8,9,10,11},FALSE)</f>
        <v>31404</v>
      </c>
      <c r="L1706" s="21" t="str">
        <v>37Years</v>
      </c>
      <c r="M1706" s="22">
        <v>5402.89</v>
      </c>
      <c r="N1706" s="20" t="str">
        <v>tier - 2</v>
      </c>
      <c r="O1706" s="20" t="str">
        <v>tier - 1</v>
      </c>
      <c r="P1706" s="20" t="str">
        <v>R1013</v>
      </c>
      <c r="Q1706" s="20" t="str">
        <f>VLOOKUP(A1706,'Customer Names'!$A$1:E4040,5,FALSE)</f>
        <v xml:space="preserve">James C </v>
      </c>
    </row>
    <row r="1707" spans="1:17" x14ac:dyDescent="0.35">
      <c r="A1707" s="20" t="s">
        <v>664</v>
      </c>
      <c r="B1707" s="20" cm="1">
        <f t="array" ref="B1707:I1707">VLOOKUP(A1707,'Medical Examinations'!A1706:J4041,{2,3,4,5,6,7,8,9},FALSE)</f>
        <v>40.15</v>
      </c>
      <c r="C1707" s="20" t="str">
        <v>Obesity</v>
      </c>
      <c r="D1707" s="20">
        <v>5.93</v>
      </c>
      <c r="E1707" s="20" t="str">
        <v>Prediabetes</v>
      </c>
      <c r="F1707" s="20" t="str">
        <v>No</v>
      </c>
      <c r="G1707" s="20" t="str">
        <v>No</v>
      </c>
      <c r="H1707" s="20" t="str">
        <v>No</v>
      </c>
      <c r="I1707" s="20">
        <v>1</v>
      </c>
      <c r="J1707" s="20" t="s">
        <v>2379</v>
      </c>
      <c r="K1707" s="21" cm="1">
        <f t="array" ref="K1707:P1707">VLOOKUP(A1707,'Hospitalisation Details'!$A$1:K4049,{5,6,8,9,10,11},FALSE)</f>
        <v>30895</v>
      </c>
      <c r="L1707" s="21" t="str">
        <v>38Years</v>
      </c>
      <c r="M1707" s="22">
        <v>5400.98</v>
      </c>
      <c r="N1707" s="20" t="str">
        <v>tier - 2</v>
      </c>
      <c r="O1707" s="20" t="str">
        <v>tier - 2</v>
      </c>
      <c r="P1707" s="20" t="str">
        <v>R1013</v>
      </c>
      <c r="Q1707" s="20" t="str">
        <f>VLOOKUP(A1707,'Customer Names'!$A$1:E4041,5,FALSE)</f>
        <v>Kim</v>
      </c>
    </row>
    <row r="1708" spans="1:17" x14ac:dyDescent="0.35">
      <c r="A1708" s="20" t="s">
        <v>663</v>
      </c>
      <c r="B1708" s="20" cm="1">
        <f t="array" ref="B1708:I1708">VLOOKUP(A1708,'Medical Examinations'!A1707:J4042,{2,3,4,5,6,7,8,9},FALSE)</f>
        <v>37.729999999999997</v>
      </c>
      <c r="C1708" s="20" t="str">
        <v>Obesity</v>
      </c>
      <c r="D1708" s="20">
        <v>6.29</v>
      </c>
      <c r="E1708" s="20" t="str">
        <v>Prediabetes</v>
      </c>
      <c r="F1708" s="20" t="str">
        <v>No</v>
      </c>
      <c r="G1708" s="20" t="str">
        <v>No</v>
      </c>
      <c r="H1708" s="20" t="str">
        <v>No</v>
      </c>
      <c r="I1708" s="20">
        <v>1</v>
      </c>
      <c r="J1708" s="20" t="s">
        <v>2379</v>
      </c>
      <c r="K1708" s="21" cm="1">
        <f t="array" ref="K1708:P1708">VLOOKUP(A1708,'Hospitalisation Details'!$A$1:K4050,{5,6,8,9,10,11},FALSE)</f>
        <v>30928</v>
      </c>
      <c r="L1708" s="21" t="str">
        <v>38Years</v>
      </c>
      <c r="M1708" s="22">
        <v>5397.62</v>
      </c>
      <c r="N1708" s="20" t="str">
        <v>tier - 2</v>
      </c>
      <c r="O1708" s="20" t="str">
        <v>tier - 2</v>
      </c>
      <c r="P1708" s="20" t="str">
        <v>R1013</v>
      </c>
      <c r="Q1708" s="20" t="str">
        <f>VLOOKUP(A1708,'Customer Names'!$A$1:E4042,5,FALSE)</f>
        <v xml:space="preserve">Marie E </v>
      </c>
    </row>
    <row r="1709" spans="1:17" x14ac:dyDescent="0.35">
      <c r="A1709" s="20" t="s">
        <v>662</v>
      </c>
      <c r="B1709" s="20" cm="1">
        <f t="array" ref="B1709:I1709">VLOOKUP(A1709,'Medical Examinations'!A1708:J4043,{2,3,4,5,6,7,8,9},FALSE)</f>
        <v>25.35</v>
      </c>
      <c r="C1709" s="20" t="str">
        <v>Overweight</v>
      </c>
      <c r="D1709" s="20">
        <v>4.9000000000000004</v>
      </c>
      <c r="E1709" s="20" t="str">
        <v>Normal</v>
      </c>
      <c r="F1709" s="20" t="str">
        <v>No</v>
      </c>
      <c r="G1709" s="20" t="str">
        <v>No</v>
      </c>
      <c r="H1709" s="20" t="str">
        <v>No</v>
      </c>
      <c r="I1709" s="20">
        <v>0</v>
      </c>
      <c r="J1709" s="20" t="s">
        <v>2379</v>
      </c>
      <c r="K1709" s="21" cm="1">
        <f t="array" ref="K1709:P1709">VLOOKUP(A1709,'Hospitalisation Details'!$A$1:K4051,{5,6,8,9,10,11},FALSE)</f>
        <v>32818</v>
      </c>
      <c r="L1709" s="21" t="str">
        <v>33Years</v>
      </c>
      <c r="M1709" s="22">
        <v>5396.44</v>
      </c>
      <c r="N1709" s="20" t="str">
        <v>tier - 2</v>
      </c>
      <c r="O1709" s="20" t="str">
        <v>tier - 3</v>
      </c>
      <c r="P1709" s="20" t="str">
        <v>R1013</v>
      </c>
      <c r="Q1709" s="20" t="str">
        <f>VLOOKUP(A1709,'Customer Names'!$A$1:E4043,5,FALSE)</f>
        <v>Dariusz</v>
      </c>
    </row>
    <row r="1710" spans="1:17" x14ac:dyDescent="0.35">
      <c r="A1710" s="20" t="s">
        <v>661</v>
      </c>
      <c r="B1710" s="20" cm="1">
        <f t="array" ref="B1710:I1710">VLOOKUP(A1710,'Medical Examinations'!A1709:J4044,{2,3,4,5,6,7,8,9},FALSE)</f>
        <v>26.41</v>
      </c>
      <c r="C1710" s="20" t="str">
        <v>Overweight</v>
      </c>
      <c r="D1710" s="20">
        <v>5.07</v>
      </c>
      <c r="E1710" s="20" t="str">
        <v>Normal</v>
      </c>
      <c r="F1710" s="20" t="str">
        <v>Yes</v>
      </c>
      <c r="G1710" s="20" t="str">
        <v>No</v>
      </c>
      <c r="H1710" s="20" t="str">
        <v>No</v>
      </c>
      <c r="I1710" s="20">
        <v>1</v>
      </c>
      <c r="J1710" s="20" t="s">
        <v>2379</v>
      </c>
      <c r="K1710" s="21" cm="1">
        <f t="array" ref="K1710:P1710">VLOOKUP(A1710,'Hospitalisation Details'!$A$1:K4052,{5,6,8,9,10,11},FALSE)</f>
        <v>32363</v>
      </c>
      <c r="L1710" s="21" t="str">
        <v>34Years</v>
      </c>
      <c r="M1710" s="22">
        <v>5385.34</v>
      </c>
      <c r="N1710" s="20" t="str">
        <v>tier - 2</v>
      </c>
      <c r="O1710" s="20" t="str">
        <v>tier - 3</v>
      </c>
      <c r="P1710" s="20" t="str">
        <v>R1012</v>
      </c>
      <c r="Q1710" s="20" t="str">
        <f>VLOOKUP(A1710,'Customer Names'!$A$1:E4044,5,FALSE)</f>
        <v xml:space="preserve">Jessica E </v>
      </c>
    </row>
    <row r="1711" spans="1:17" x14ac:dyDescent="0.35">
      <c r="A1711" s="20" t="s">
        <v>660</v>
      </c>
      <c r="B1711" s="20" cm="1">
        <f t="array" ref="B1711:I1711">VLOOKUP(A1711,'Medical Examinations'!A1710:J4045,{2,3,4,5,6,7,8,9},FALSE)</f>
        <v>27.6</v>
      </c>
      <c r="C1711" s="20" t="str">
        <v>Overweight</v>
      </c>
      <c r="D1711" s="20">
        <v>5.33</v>
      </c>
      <c r="E1711" s="20" t="str">
        <v>Normal</v>
      </c>
      <c r="F1711" s="20" t="str">
        <v>No</v>
      </c>
      <c r="G1711" s="20" t="str">
        <v>No</v>
      </c>
      <c r="H1711" s="20" t="str">
        <v>No</v>
      </c>
      <c r="I1711" s="20">
        <v>1</v>
      </c>
      <c r="J1711" s="20" t="s">
        <v>2379</v>
      </c>
      <c r="K1711" s="21" cm="1">
        <f t="array" ref="K1711:P1711">VLOOKUP(A1711,'Hospitalisation Details'!$A$1:K4053,{5,6,8,9,10,11},FALSE)</f>
        <v>30834</v>
      </c>
      <c r="L1711" s="21" t="str">
        <v>39Years</v>
      </c>
      <c r="M1711" s="22">
        <v>5383.54</v>
      </c>
      <c r="N1711" s="20" t="str">
        <v>tier - 2</v>
      </c>
      <c r="O1711" s="20" t="str">
        <v>tier - 3</v>
      </c>
      <c r="P1711" s="20" t="str">
        <v>R1011</v>
      </c>
      <c r="Q1711" s="20" t="str">
        <f>VLOOKUP(A1711,'Customer Names'!$A$1:E4045,5,FALSE)</f>
        <v>Kristen</v>
      </c>
    </row>
    <row r="1712" spans="1:17" x14ac:dyDescent="0.35">
      <c r="A1712" s="20" t="s">
        <v>659</v>
      </c>
      <c r="B1712" s="20" cm="1">
        <f t="array" ref="B1712:I1712">VLOOKUP(A1712,'Medical Examinations'!A1711:J4046,{2,3,4,5,6,7,8,9},FALSE)</f>
        <v>33.82</v>
      </c>
      <c r="C1712" s="20" t="str">
        <v>Obesity</v>
      </c>
      <c r="D1712" s="20">
        <v>8.93</v>
      </c>
      <c r="E1712" s="20" t="str">
        <v>Diabetes</v>
      </c>
      <c r="F1712" s="20" t="str">
        <v>Yes</v>
      </c>
      <c r="G1712" s="20" t="str">
        <v>No</v>
      </c>
      <c r="H1712" s="20" t="str">
        <v>No</v>
      </c>
      <c r="I1712" s="20">
        <v>1</v>
      </c>
      <c r="J1712" s="20" t="s">
        <v>2379</v>
      </c>
      <c r="K1712" s="21" cm="1">
        <f t="array" ref="K1712:P1712">VLOOKUP(A1712,'Hospitalisation Details'!$A$1:K4054,{5,6,8,9,10,11},FALSE)</f>
        <v>31615</v>
      </c>
      <c r="L1712" s="21" t="str">
        <v>36Years</v>
      </c>
      <c r="M1712" s="22">
        <v>5377.46</v>
      </c>
      <c r="N1712" s="20" t="str">
        <v>tier - 2</v>
      </c>
      <c r="O1712" s="20" t="str">
        <v>tier - 3</v>
      </c>
      <c r="P1712" s="20" t="str">
        <v>R1012</v>
      </c>
      <c r="Q1712" s="20" t="str">
        <f>VLOOKUP(A1712,'Customer Names'!$A$1:E4046,5,FALSE)</f>
        <v xml:space="preserve">Jose Guadalupe P  Sr </v>
      </c>
    </row>
    <row r="1713" spans="1:17" x14ac:dyDescent="0.35">
      <c r="A1713" s="20" t="s">
        <v>658</v>
      </c>
      <c r="B1713" s="20" cm="1">
        <f t="array" ref="B1713:I1713">VLOOKUP(A1713,'Medical Examinations'!A1712:J4047,{2,3,4,5,6,7,8,9},FALSE)</f>
        <v>32.9</v>
      </c>
      <c r="C1713" s="20" t="str">
        <v>Obesity</v>
      </c>
      <c r="D1713" s="20">
        <v>4.3499999999999996</v>
      </c>
      <c r="E1713" s="20" t="str">
        <v>Normal</v>
      </c>
      <c r="F1713" s="20" t="str">
        <v>No</v>
      </c>
      <c r="G1713" s="20" t="str">
        <v>No</v>
      </c>
      <c r="H1713" s="20" t="str">
        <v>No</v>
      </c>
      <c r="I1713" s="20">
        <v>0</v>
      </c>
      <c r="J1713" s="20" t="s">
        <v>2379</v>
      </c>
      <c r="K1713" s="21" cm="1">
        <f t="array" ref="K1713:P1713">VLOOKUP(A1713,'Hospitalisation Details'!$A$1:K4055,{5,6,8,9,10,11},FALSE)</f>
        <v>32830</v>
      </c>
      <c r="L1713" s="21" t="str">
        <v>33Years</v>
      </c>
      <c r="M1713" s="22">
        <v>5375.04</v>
      </c>
      <c r="N1713" s="20" t="str">
        <v>tier - 2</v>
      </c>
      <c r="O1713" s="20" t="str">
        <v>tier - 1</v>
      </c>
      <c r="P1713" s="20" t="str">
        <v>R1011</v>
      </c>
      <c r="Q1713" s="20" t="str">
        <f>VLOOKUP(A1713,'Customer Names'!$A$1:E4047,5,FALSE)</f>
        <v>Cynthia</v>
      </c>
    </row>
    <row r="1714" spans="1:17" x14ac:dyDescent="0.35">
      <c r="A1714" s="20" t="s">
        <v>657</v>
      </c>
      <c r="B1714" s="20" cm="1">
        <f t="array" ref="B1714:I1714">VLOOKUP(A1714,'Medical Examinations'!A1713:J4048,{2,3,4,5,6,7,8,9},FALSE)</f>
        <v>30.875</v>
      </c>
      <c r="C1714" s="20" t="str">
        <v>Obesity</v>
      </c>
      <c r="D1714" s="20">
        <v>9.5399999999999991</v>
      </c>
      <c r="E1714" s="20" t="str">
        <v>Diabetes</v>
      </c>
      <c r="F1714" s="20" t="str">
        <v>Yes</v>
      </c>
      <c r="G1714" s="20" t="str">
        <v>No</v>
      </c>
      <c r="H1714" s="20" t="str">
        <v>No</v>
      </c>
      <c r="I1714" s="20">
        <v>1</v>
      </c>
      <c r="J1714" s="20" t="s">
        <v>2379</v>
      </c>
      <c r="K1714" s="21" cm="1">
        <f t="array" ref="K1714:P1714">VLOOKUP(A1714,'Hospitalisation Details'!$A$1:K4056,{5,6,8,9,10,11},FALSE)</f>
        <v>31564</v>
      </c>
      <c r="L1714" s="21" t="str">
        <v>37Years</v>
      </c>
      <c r="M1714" s="22">
        <v>5373.36</v>
      </c>
      <c r="N1714" s="20" t="str">
        <v>tier - 2</v>
      </c>
      <c r="O1714" s="20" t="str">
        <v>tier - 2</v>
      </c>
      <c r="P1714" s="20" t="str">
        <v>R1012</v>
      </c>
      <c r="Q1714" s="20" t="str">
        <f>VLOOKUP(A1714,'Customer Names'!$A$1:E4048,5,FALSE)</f>
        <v>Tyler</v>
      </c>
    </row>
    <row r="1715" spans="1:17" x14ac:dyDescent="0.35">
      <c r="A1715" s="20" t="s">
        <v>656</v>
      </c>
      <c r="B1715" s="20" cm="1">
        <f t="array" ref="B1715:I1715">VLOOKUP(A1715,'Medical Examinations'!A1714:J4049,{2,3,4,5,6,7,8,9},FALSE)</f>
        <v>32.64</v>
      </c>
      <c r="C1715" s="20" t="str">
        <v>Obesity</v>
      </c>
      <c r="D1715" s="20">
        <v>5.91</v>
      </c>
      <c r="E1715" s="20" t="str">
        <v>Prediabetes</v>
      </c>
      <c r="F1715" s="20" t="str">
        <v>No</v>
      </c>
      <c r="G1715" s="20" t="str">
        <v>No</v>
      </c>
      <c r="H1715" s="20" t="str">
        <v>No</v>
      </c>
      <c r="I1715" s="20">
        <v>0</v>
      </c>
      <c r="J1715" s="20" t="s">
        <v>2379</v>
      </c>
      <c r="K1715" s="21" cm="1">
        <f t="array" ref="K1715:P1715">VLOOKUP(A1715,'Hospitalisation Details'!$A$1:K4057,{5,6,8,9,10,11},FALSE)</f>
        <v>34675</v>
      </c>
      <c r="L1715" s="21" t="str">
        <v>28Years</v>
      </c>
      <c r="M1715" s="22">
        <v>5364.66</v>
      </c>
      <c r="N1715" s="20" t="str">
        <v>tier - 2</v>
      </c>
      <c r="O1715" s="20" t="str">
        <v>tier - 1</v>
      </c>
      <c r="P1715" s="20" t="str">
        <v>R1011</v>
      </c>
      <c r="Q1715" s="20" t="str">
        <f>VLOOKUP(A1715,'Customer Names'!$A$1:E4049,5,FALSE)</f>
        <v>Holly J</v>
      </c>
    </row>
    <row r="1716" spans="1:17" x14ac:dyDescent="0.35">
      <c r="A1716" s="20" t="s">
        <v>655</v>
      </c>
      <c r="B1716" s="20" cm="1">
        <f t="array" ref="B1716:I1716">VLOOKUP(A1716,'Medical Examinations'!A1715:J4050,{2,3,4,5,6,7,8,9},FALSE)</f>
        <v>22.135000000000002</v>
      </c>
      <c r="C1716" s="20" t="str">
        <v>Normal Weight</v>
      </c>
      <c r="D1716" s="20">
        <v>5.0999999999999996</v>
      </c>
      <c r="E1716" s="20" t="str">
        <v>Normal</v>
      </c>
      <c r="F1716" s="20" t="str">
        <v>No</v>
      </c>
      <c r="G1716" s="20" t="str">
        <v>No</v>
      </c>
      <c r="H1716" s="20" t="str">
        <v>No</v>
      </c>
      <c r="I1716" s="20">
        <v>0</v>
      </c>
      <c r="J1716" s="20" t="s">
        <v>2379</v>
      </c>
      <c r="K1716" s="21" cm="1">
        <f t="array" ref="K1716:P1716">VLOOKUP(A1716,'Hospitalisation Details'!$A$1:K4058,{5,6,8,9,10,11},FALSE)</f>
        <v>32819</v>
      </c>
      <c r="L1716" s="21" t="str">
        <v>33Years</v>
      </c>
      <c r="M1716" s="22">
        <v>5354.07</v>
      </c>
      <c r="N1716" s="20" t="str">
        <v>tier - 2</v>
      </c>
      <c r="O1716" s="20" t="str">
        <v>tier - 3</v>
      </c>
      <c r="P1716" s="20" t="str">
        <v>R1024</v>
      </c>
      <c r="Q1716" s="20" t="str">
        <f>VLOOKUP(A1716,'Customer Names'!$A$1:E4050,5,FALSE)</f>
        <v>Kristen</v>
      </c>
    </row>
    <row r="1717" spans="1:17" x14ac:dyDescent="0.35">
      <c r="A1717" s="20" t="s">
        <v>654</v>
      </c>
      <c r="B1717" s="20" cm="1">
        <f t="array" ref="B1717:I1717">VLOOKUP(A1717,'Medical Examinations'!A1716:J4051,{2,3,4,5,6,7,8,9},FALSE)</f>
        <v>16.53</v>
      </c>
      <c r="C1717" s="20" t="str">
        <v>Underweight</v>
      </c>
      <c r="D1717" s="20">
        <v>5.08</v>
      </c>
      <c r="E1717" s="20" t="str">
        <v>Normal</v>
      </c>
      <c r="F1717" s="20" t="str">
        <v>No</v>
      </c>
      <c r="G1717" s="20" t="str">
        <v>No</v>
      </c>
      <c r="H1717" s="20" t="str">
        <v>No</v>
      </c>
      <c r="I1717" s="20">
        <v>2</v>
      </c>
      <c r="J1717" s="20" t="s">
        <v>2379</v>
      </c>
      <c r="K1717" s="21" cm="1">
        <f t="array" ref="K1717:P1717">VLOOKUP(A1717,'Hospitalisation Details'!$A$1:K4059,{5,6,8,9,10,11},FALSE)</f>
        <v>26648</v>
      </c>
      <c r="L1717" s="21" t="str">
        <v>50Years</v>
      </c>
      <c r="M1717" s="22">
        <v>5344.81</v>
      </c>
      <c r="N1717" s="20" t="str">
        <v>tier - 2</v>
      </c>
      <c r="O1717" s="20" t="str">
        <v>tier - 3</v>
      </c>
      <c r="P1717" s="20" t="str">
        <v>R1013</v>
      </c>
      <c r="Q1717" s="20" t="str">
        <f>VLOOKUP(A1717,'Customer Names'!$A$1:E4051,5,FALSE)</f>
        <v>Thomas</v>
      </c>
    </row>
    <row r="1718" spans="1:17" x14ac:dyDescent="0.35">
      <c r="A1718" s="20" t="s">
        <v>653</v>
      </c>
      <c r="B1718" s="20" cm="1">
        <f t="array" ref="B1718:I1718">VLOOKUP(A1718,'Medical Examinations'!A1717:J4052,{2,3,4,5,6,7,8,9},FALSE)</f>
        <v>32.774999999999999</v>
      </c>
      <c r="C1718" s="20" t="str">
        <v>Obesity</v>
      </c>
      <c r="D1718" s="20">
        <v>4.75</v>
      </c>
      <c r="E1718" s="20" t="str">
        <v>Normal</v>
      </c>
      <c r="F1718" s="20" t="str">
        <v>No</v>
      </c>
      <c r="G1718" s="20" t="str">
        <v>No</v>
      </c>
      <c r="H1718" s="20" t="str">
        <v>No</v>
      </c>
      <c r="I1718" s="20">
        <v>0</v>
      </c>
      <c r="J1718" s="20" t="s">
        <v>2379</v>
      </c>
      <c r="K1718" s="21" cm="1">
        <f t="array" ref="K1718:P1718">VLOOKUP(A1718,'Hospitalisation Details'!$A$1:K4060,{5,6,8,9,10,11},FALSE)</f>
        <v>33478</v>
      </c>
      <c r="L1718" s="21" t="str">
        <v>31Years</v>
      </c>
      <c r="M1718" s="22">
        <v>5327.4</v>
      </c>
      <c r="N1718" s="20" t="str">
        <v>tier - 2</v>
      </c>
      <c r="O1718" s="20" t="str">
        <v>tier - 1</v>
      </c>
      <c r="P1718" s="20" t="str">
        <v>R1012</v>
      </c>
      <c r="Q1718" s="20" t="str">
        <f>VLOOKUP(A1718,'Customer Names'!$A$1:E4052,5,FALSE)</f>
        <v>Tricity M</v>
      </c>
    </row>
    <row r="1719" spans="1:17" x14ac:dyDescent="0.35">
      <c r="A1719" s="20" t="s">
        <v>652</v>
      </c>
      <c r="B1719" s="20" cm="1">
        <f t="array" ref="B1719:I1719">VLOOKUP(A1719,'Medical Examinations'!A1718:J4053,{2,3,4,5,6,7,8,9},FALSE)</f>
        <v>30.9</v>
      </c>
      <c r="C1719" s="20" t="str">
        <v>Obesity</v>
      </c>
      <c r="D1719" s="20">
        <v>6.05</v>
      </c>
      <c r="E1719" s="20" t="str">
        <v>Prediabetes</v>
      </c>
      <c r="F1719" s="20" t="str">
        <v>No</v>
      </c>
      <c r="G1719" s="20" t="str">
        <v>No</v>
      </c>
      <c r="H1719" s="20" t="str">
        <v>No</v>
      </c>
      <c r="I1719" s="20">
        <v>1</v>
      </c>
      <c r="J1719" s="20" t="s">
        <v>2379</v>
      </c>
      <c r="K1719" s="21" cm="1">
        <f t="array" ref="K1719:P1719">VLOOKUP(A1719,'Hospitalisation Details'!$A$1:K4061,{5,6,8,9,10,11},FALSE)</f>
        <v>33773</v>
      </c>
      <c r="L1719" s="21" t="str">
        <v>30Years</v>
      </c>
      <c r="M1719" s="22">
        <v>5325.65</v>
      </c>
      <c r="N1719" s="20" t="str">
        <v>tier - 2</v>
      </c>
      <c r="O1719" s="20" t="str">
        <v>tier - 1</v>
      </c>
      <c r="P1719" s="20" t="str">
        <v>R1011</v>
      </c>
      <c r="Q1719" s="20" t="str">
        <f>VLOOKUP(A1719,'Customer Names'!$A$1:E4053,5,FALSE)</f>
        <v>Sarah A</v>
      </c>
    </row>
    <row r="1720" spans="1:17" x14ac:dyDescent="0.35">
      <c r="A1720" s="20" t="s">
        <v>651</v>
      </c>
      <c r="B1720" s="20" cm="1">
        <f t="array" ref="B1720:I1720">VLOOKUP(A1720,'Medical Examinations'!A1719:J4054,{2,3,4,5,6,7,8,9},FALSE)</f>
        <v>15.58</v>
      </c>
      <c r="C1720" s="20" t="str">
        <v>Underweight</v>
      </c>
      <c r="D1720" s="20">
        <v>11.56</v>
      </c>
      <c r="E1720" s="20" t="str">
        <v>Diabetes</v>
      </c>
      <c r="F1720" s="20" t="str">
        <v>No</v>
      </c>
      <c r="G1720" s="20" t="str">
        <v>No</v>
      </c>
      <c r="H1720" s="20" t="str">
        <v>No</v>
      </c>
      <c r="I1720" s="20">
        <v>0</v>
      </c>
      <c r="J1720" s="20" t="s">
        <v>2379</v>
      </c>
      <c r="K1720" s="21" cm="1">
        <f t="array" ref="K1720:P1720">VLOOKUP(A1720,'Hospitalisation Details'!$A$1:K4062,{5,6,8,9,10,11},FALSE)</f>
        <v>27274</v>
      </c>
      <c r="L1720" s="21" t="str">
        <v>48Years</v>
      </c>
      <c r="M1720" s="22">
        <v>5322.24</v>
      </c>
      <c r="N1720" s="20" t="str">
        <v>tier - 2</v>
      </c>
      <c r="O1720" s="20" t="str">
        <v>tier - 1</v>
      </c>
      <c r="P1720" s="20" t="str">
        <v>R1012</v>
      </c>
      <c r="Q1720" s="20" t="str">
        <f>VLOOKUP(A1720,'Customer Names'!$A$1:E4054,5,FALSE)</f>
        <v xml:space="preserve">Lisa M </v>
      </c>
    </row>
    <row r="1721" spans="1:17" x14ac:dyDescent="0.35">
      <c r="A1721" s="20" t="s">
        <v>650</v>
      </c>
      <c r="B1721" s="20" cm="1">
        <f t="array" ref="B1721:I1721">VLOOKUP(A1721,'Medical Examinations'!A1720:J4055,{2,3,4,5,6,7,8,9},FALSE)</f>
        <v>26.315000000000001</v>
      </c>
      <c r="C1721" s="20" t="str">
        <v>Overweight</v>
      </c>
      <c r="D1721" s="20">
        <v>5.76</v>
      </c>
      <c r="E1721" s="20" t="str">
        <v>Prediabetes</v>
      </c>
      <c r="F1721" s="20" t="str">
        <v>No</v>
      </c>
      <c r="G1721" s="20" t="str">
        <v>No</v>
      </c>
      <c r="H1721" s="20" t="str">
        <v>No</v>
      </c>
      <c r="I1721" s="20">
        <v>0</v>
      </c>
      <c r="J1721" s="20" t="s">
        <v>2379</v>
      </c>
      <c r="K1721" s="21" cm="1">
        <f t="array" ref="K1721:P1721">VLOOKUP(A1721,'Hospitalisation Details'!$A$1:K4063,{5,6,8,9,10,11},FALSE)</f>
        <v>34651</v>
      </c>
      <c r="L1721" s="21" t="str">
        <v>28Years</v>
      </c>
      <c r="M1721" s="22">
        <v>5312.17</v>
      </c>
      <c r="N1721" s="20" t="str">
        <v>tier - 2</v>
      </c>
      <c r="O1721" s="20" t="str">
        <v>tier - 2</v>
      </c>
      <c r="P1721" s="20" t="str">
        <v>R1012</v>
      </c>
      <c r="Q1721" s="20" t="str">
        <f>VLOOKUP(A1721,'Customer Names'!$A$1:E4055,5,FALSE)</f>
        <v xml:space="preserve">Tracy A </v>
      </c>
    </row>
    <row r="1722" spans="1:17" x14ac:dyDescent="0.35">
      <c r="A1722" s="20" t="s">
        <v>649</v>
      </c>
      <c r="B1722" s="20" cm="1">
        <f t="array" ref="B1722:I1722">VLOOKUP(A1722,'Medical Examinations'!A1721:J4056,{2,3,4,5,6,7,8,9},FALSE)</f>
        <v>35.61</v>
      </c>
      <c r="C1722" s="20" t="str">
        <v>Obesity</v>
      </c>
      <c r="D1722" s="20">
        <v>5.65</v>
      </c>
      <c r="E1722" s="20" t="str">
        <v>Normal</v>
      </c>
      <c r="F1722" s="20" t="str">
        <v>No</v>
      </c>
      <c r="G1722" s="20" t="str">
        <v>yes</v>
      </c>
      <c r="H1722" s="20" t="str">
        <v>No</v>
      </c>
      <c r="I1722" s="20">
        <v>1</v>
      </c>
      <c r="J1722" s="20" t="s">
        <v>2379</v>
      </c>
      <c r="K1722" s="21" cm="1">
        <f t="array" ref="K1722:P1722">VLOOKUP(A1722,'Hospitalisation Details'!$A$1:K4064,{5,6,8,9,10,11},FALSE)</f>
        <v>36778</v>
      </c>
      <c r="L1722" s="21" t="str">
        <v>22Years</v>
      </c>
      <c r="M1722" s="22">
        <v>5306.7</v>
      </c>
      <c r="N1722" s="20" t="str">
        <v>tier - 2</v>
      </c>
      <c r="O1722" s="20" t="str">
        <v>tier - 3</v>
      </c>
      <c r="P1722" s="20" t="str">
        <v>R1012</v>
      </c>
      <c r="Q1722" s="20" t="str">
        <f>VLOOKUP(A1722,'Customer Names'!$A$1:E4056,5,FALSE)</f>
        <v>Patrick</v>
      </c>
    </row>
    <row r="1723" spans="1:17" x14ac:dyDescent="0.35">
      <c r="A1723" s="20" t="s">
        <v>648</v>
      </c>
      <c r="B1723" s="20" cm="1">
        <f t="array" ref="B1723:I1723">VLOOKUP(A1723,'Medical Examinations'!A1722:J4057,{2,3,4,5,6,7,8,9},FALSE)</f>
        <v>37.56</v>
      </c>
      <c r="C1723" s="20" t="str">
        <v>Obesity</v>
      </c>
      <c r="D1723" s="20">
        <v>5.88</v>
      </c>
      <c r="E1723" s="20" t="str">
        <v>Prediabetes</v>
      </c>
      <c r="F1723" s="20" t="str">
        <v>No</v>
      </c>
      <c r="G1723" s="20" t="str">
        <v>yes</v>
      </c>
      <c r="H1723" s="20" t="str">
        <v>No</v>
      </c>
      <c r="I1723" s="20">
        <v>1</v>
      </c>
      <c r="J1723" s="20" t="s">
        <v>2379</v>
      </c>
      <c r="K1723" s="21" cm="1">
        <f t="array" ref="K1723:P1723">VLOOKUP(A1723,'Hospitalisation Details'!$A$1:K4065,{5,6,8,9,10,11},FALSE)</f>
        <v>38221</v>
      </c>
      <c r="L1723" s="21" t="str">
        <v>18Years</v>
      </c>
      <c r="M1723" s="22">
        <v>5293.67</v>
      </c>
      <c r="N1723" s="20" t="str">
        <v>tier - 2</v>
      </c>
      <c r="O1723" s="20" t="str">
        <v>tier - 2</v>
      </c>
      <c r="P1723" s="20" t="str">
        <v>R1022</v>
      </c>
      <c r="Q1723" s="20" t="str">
        <f>VLOOKUP(A1723,'Customer Names'!$A$1:E4057,5,FALSE)</f>
        <v>Trent</v>
      </c>
    </row>
    <row r="1724" spans="1:17" x14ac:dyDescent="0.35">
      <c r="A1724" s="20" t="s">
        <v>647</v>
      </c>
      <c r="B1724" s="20" cm="1">
        <f t="array" ref="B1724:I1724">VLOOKUP(A1724,'Medical Examinations'!A1723:J4058,{2,3,4,5,6,7,8,9},FALSE)</f>
        <v>15.49</v>
      </c>
      <c r="C1724" s="20" t="str">
        <v>Underweight</v>
      </c>
      <c r="D1724" s="20">
        <v>9.6</v>
      </c>
      <c r="E1724" s="20" t="str">
        <v>Diabetes</v>
      </c>
      <c r="F1724" s="20" t="str">
        <v>No</v>
      </c>
      <c r="G1724" s="20" t="str">
        <v>No</v>
      </c>
      <c r="H1724" s="20" t="str">
        <v>No</v>
      </c>
      <c r="I1724" s="20">
        <v>0</v>
      </c>
      <c r="J1724" s="20" t="s">
        <v>2379</v>
      </c>
      <c r="K1724" s="21" cm="1">
        <f t="array" ref="K1724:P1724">VLOOKUP(A1724,'Hospitalisation Details'!$A$1:K4066,{5,6,8,9,10,11},FALSE)</f>
        <v>27345</v>
      </c>
      <c r="L1724" s="21" t="str">
        <v>48Years</v>
      </c>
      <c r="M1724" s="22">
        <v>5291.71</v>
      </c>
      <c r="N1724" s="20" t="str">
        <v>tier - 2</v>
      </c>
      <c r="O1724" s="20" t="str">
        <v>tier - 2</v>
      </c>
      <c r="P1724" s="20" t="str">
        <v>R1012</v>
      </c>
      <c r="Q1724" s="20" t="str">
        <f>VLOOKUP(A1724,'Customer Names'!$A$1:E4058,5,FALSE)</f>
        <v>Julie</v>
      </c>
    </row>
    <row r="1725" spans="1:17" x14ac:dyDescent="0.35">
      <c r="A1725" s="20" t="s">
        <v>646</v>
      </c>
      <c r="B1725" s="20" cm="1">
        <f t="array" ref="B1725:I1725">VLOOKUP(A1725,'Medical Examinations'!A1724:J4059,{2,3,4,5,6,7,8,9},FALSE)</f>
        <v>23.48</v>
      </c>
      <c r="C1725" s="20" t="str">
        <v>Normal Weight</v>
      </c>
      <c r="D1725" s="20">
        <v>6.24</v>
      </c>
      <c r="E1725" s="20" t="str">
        <v>Prediabetes</v>
      </c>
      <c r="F1725" s="20" t="str">
        <v>No</v>
      </c>
      <c r="G1725" s="20" t="str">
        <v>No</v>
      </c>
      <c r="H1725" s="20" t="str">
        <v>No</v>
      </c>
      <c r="I1725" s="20">
        <v>1</v>
      </c>
      <c r="J1725" s="20" t="s">
        <v>2379</v>
      </c>
      <c r="K1725" s="21" cm="1">
        <f t="array" ref="K1725:P1725">VLOOKUP(A1725,'Hospitalisation Details'!$A$1:K4067,{5,6,8,9,10,11},FALSE)</f>
        <v>32021</v>
      </c>
      <c r="L1725" s="21" t="str">
        <v>35Years</v>
      </c>
      <c r="M1725" s="22">
        <v>5275.86</v>
      </c>
      <c r="N1725" s="20" t="str">
        <v>tier - 2</v>
      </c>
      <c r="O1725" s="20" t="str">
        <v>tier - 2</v>
      </c>
      <c r="P1725" s="20" t="str">
        <v>R1013</v>
      </c>
      <c r="Q1725" s="20" t="str">
        <f>VLOOKUP(A1725,'Customer Names'!$A$1:E4059,5,FALSE)</f>
        <v>Sawomir</v>
      </c>
    </row>
    <row r="1726" spans="1:17" x14ac:dyDescent="0.35">
      <c r="A1726" s="20" t="s">
        <v>645</v>
      </c>
      <c r="B1726" s="20" cm="1">
        <f t="array" ref="B1726:I1726">VLOOKUP(A1726,'Medical Examinations'!A1725:J4060,{2,3,4,5,6,7,8,9},FALSE)</f>
        <v>30.02</v>
      </c>
      <c r="C1726" s="20" t="str">
        <v>Obesity</v>
      </c>
      <c r="D1726" s="20">
        <v>7.63</v>
      </c>
      <c r="E1726" s="20" t="str">
        <v>Diabetes</v>
      </c>
      <c r="F1726" s="20" t="str">
        <v>Yes</v>
      </c>
      <c r="G1726" s="20" t="str">
        <v>No</v>
      </c>
      <c r="H1726" s="20" t="str">
        <v>No</v>
      </c>
      <c r="I1726" s="20">
        <v>1</v>
      </c>
      <c r="J1726" s="20" t="s">
        <v>2379</v>
      </c>
      <c r="K1726" s="21" cm="1">
        <f t="array" ref="K1726:P1726">VLOOKUP(A1726,'Hospitalisation Details'!$A$1:K4068,{5,6,8,9,10,11},FALSE)</f>
        <v>31705</v>
      </c>
      <c r="L1726" s="21" t="str">
        <v>36Years</v>
      </c>
      <c r="M1726" s="22">
        <v>5272.18</v>
      </c>
      <c r="N1726" s="20" t="str">
        <v>tier - 2</v>
      </c>
      <c r="O1726" s="20" t="str">
        <v>tier - 3</v>
      </c>
      <c r="P1726" s="20" t="str">
        <v>R1012</v>
      </c>
      <c r="Q1726" s="20" t="str">
        <f>VLOOKUP(A1726,'Customer Names'!$A$1:E4060,5,FALSE)</f>
        <v>Micah</v>
      </c>
    </row>
    <row r="1727" spans="1:17" x14ac:dyDescent="0.35">
      <c r="A1727" s="20" t="s">
        <v>644</v>
      </c>
      <c r="B1727" s="20" cm="1">
        <f t="array" ref="B1727:I1727">VLOOKUP(A1727,'Medical Examinations'!A1726:J4061,{2,3,4,5,6,7,8,9},FALSE)</f>
        <v>26.885000000000002</v>
      </c>
      <c r="C1727" s="20" t="str">
        <v>Overweight</v>
      </c>
      <c r="D1727" s="20">
        <v>8.66</v>
      </c>
      <c r="E1727" s="20" t="str">
        <v>Diabetes</v>
      </c>
      <c r="F1727" s="20" t="str">
        <v>Yes</v>
      </c>
      <c r="G1727" s="20" t="str">
        <v>No</v>
      </c>
      <c r="H1727" s="20" t="str">
        <v>No</v>
      </c>
      <c r="I1727" s="20">
        <v>1</v>
      </c>
      <c r="J1727" s="20" t="s">
        <v>2379</v>
      </c>
      <c r="K1727" s="21" cm="1">
        <f t="array" ref="K1727:P1727">VLOOKUP(A1727,'Hospitalisation Details'!$A$1:K4069,{5,6,8,9,10,11},FALSE)</f>
        <v>31675</v>
      </c>
      <c r="L1727" s="21" t="str">
        <v>36Years</v>
      </c>
      <c r="M1727" s="22">
        <v>5267.82</v>
      </c>
      <c r="N1727" s="20" t="str">
        <v>tier - 2</v>
      </c>
      <c r="O1727" s="20" t="str">
        <v>tier - 2</v>
      </c>
      <c r="P1727" s="20" t="str">
        <v>R1012</v>
      </c>
      <c r="Q1727" s="20" t="str">
        <f>VLOOKUP(A1727,'Customer Names'!$A$1:E4061,5,FALSE)</f>
        <v xml:space="preserve">Kelly H </v>
      </c>
    </row>
    <row r="1728" spans="1:17" x14ac:dyDescent="0.35">
      <c r="A1728" s="20" t="s">
        <v>643</v>
      </c>
      <c r="B1728" s="20" cm="1">
        <f t="array" ref="B1728:I1728">VLOOKUP(A1728,'Medical Examinations'!A1727:J4062,{2,3,4,5,6,7,8,9},FALSE)</f>
        <v>25.84</v>
      </c>
      <c r="C1728" s="20" t="str">
        <v>Overweight</v>
      </c>
      <c r="D1728" s="20">
        <v>8.5500000000000007</v>
      </c>
      <c r="E1728" s="20" t="str">
        <v>Diabetes</v>
      </c>
      <c r="F1728" s="20" t="str">
        <v>Yes</v>
      </c>
      <c r="G1728" s="20" t="str">
        <v>No</v>
      </c>
      <c r="H1728" s="20" t="str">
        <v>No</v>
      </c>
      <c r="I1728" s="20">
        <v>1</v>
      </c>
      <c r="J1728" s="20" t="s">
        <v>2379</v>
      </c>
      <c r="K1728" s="21" cm="1">
        <f t="array" ref="K1728:P1728">VLOOKUP(A1728,'Hospitalisation Details'!$A$1:K4070,{5,6,8,9,10,11},FALSE)</f>
        <v>31710</v>
      </c>
      <c r="L1728" s="21" t="str">
        <v>36Years</v>
      </c>
      <c r="M1728" s="22">
        <v>5266.37</v>
      </c>
      <c r="N1728" s="20" t="str">
        <v>tier - 2</v>
      </c>
      <c r="O1728" s="20" t="str">
        <v>tier - 2</v>
      </c>
      <c r="P1728" s="20" t="str">
        <v>R1012</v>
      </c>
      <c r="Q1728" s="20" t="str">
        <f>VLOOKUP(A1728,'Customer Names'!$A$1:E4062,5,FALSE)</f>
        <v xml:space="preserve">Lindsay M </v>
      </c>
    </row>
    <row r="1729" spans="1:17" x14ac:dyDescent="0.35">
      <c r="A1729" s="20" t="s">
        <v>642</v>
      </c>
      <c r="B1729" s="20" cm="1">
        <f t="array" ref="B1729:I1729">VLOOKUP(A1729,'Medical Examinations'!A1728:J4063,{2,3,4,5,6,7,8,9},FALSE)</f>
        <v>27.454999999999998</v>
      </c>
      <c r="C1729" s="20" t="str">
        <v>Overweight</v>
      </c>
      <c r="D1729" s="20">
        <v>4.54</v>
      </c>
      <c r="E1729" s="20" t="str">
        <v>Normal</v>
      </c>
      <c r="F1729" s="20" t="str">
        <v>No</v>
      </c>
      <c r="G1729" s="20" t="str">
        <v>No</v>
      </c>
      <c r="H1729" s="20" t="str">
        <v>No</v>
      </c>
      <c r="I1729" s="20">
        <v>0</v>
      </c>
      <c r="J1729" s="20" t="s">
        <v>2379</v>
      </c>
      <c r="K1729" s="21" cm="1">
        <f t="array" ref="K1729:P1729">VLOOKUP(A1729,'Hospitalisation Details'!$A$1:K4071,{5,6,8,9,10,11},FALSE)</f>
        <v>32708</v>
      </c>
      <c r="L1729" s="21" t="str">
        <v>33Years</v>
      </c>
      <c r="M1729" s="22">
        <v>5261.47</v>
      </c>
      <c r="N1729" s="20" t="str">
        <v>tier - 2</v>
      </c>
      <c r="O1729" s="20" t="str">
        <v>tier - 2</v>
      </c>
      <c r="P1729" s="20" t="str">
        <v>R1012</v>
      </c>
      <c r="Q1729" s="20" t="str">
        <f>VLOOKUP(A1729,'Customer Names'!$A$1:E4063,5,FALSE)</f>
        <v>Austen G</v>
      </c>
    </row>
    <row r="1730" spans="1:17" x14ac:dyDescent="0.35">
      <c r="A1730" s="20" t="s">
        <v>641</v>
      </c>
      <c r="B1730" s="20" cm="1">
        <f t="array" ref="B1730:I1730">VLOOKUP(A1730,'Medical Examinations'!A1729:J4064,{2,3,4,5,6,7,8,9},FALSE)</f>
        <v>24.605</v>
      </c>
      <c r="C1730" s="20" t="str">
        <v>Normal Weight</v>
      </c>
      <c r="D1730" s="20">
        <v>5.7</v>
      </c>
      <c r="E1730" s="20" t="str">
        <v>Prediabetes</v>
      </c>
      <c r="F1730" s="20" t="str">
        <v>No</v>
      </c>
      <c r="G1730" s="20" t="str">
        <v>No</v>
      </c>
      <c r="H1730" s="20" t="str">
        <v>No</v>
      </c>
      <c r="I1730" s="20">
        <v>0</v>
      </c>
      <c r="J1730" s="20" t="s">
        <v>2379</v>
      </c>
      <c r="K1730" s="21" cm="1">
        <f t="array" ref="K1730:P1730">VLOOKUP(A1730,'Hospitalisation Details'!$A$1:K4072,{5,6,8,9,10,11},FALSE)</f>
        <v>32837</v>
      </c>
      <c r="L1730" s="21" t="str">
        <v>33Years</v>
      </c>
      <c r="M1730" s="22">
        <v>5257.51</v>
      </c>
      <c r="N1730" s="20" t="str">
        <v>tier - 2</v>
      </c>
      <c r="O1730" s="20" t="str">
        <v>tier - 2</v>
      </c>
      <c r="P1730" s="20" t="str">
        <v>R1012</v>
      </c>
      <c r="Q1730" s="20" t="str">
        <f>VLOOKUP(A1730,'Customer Names'!$A$1:E4064,5,FALSE)</f>
        <v xml:space="preserve">Tory J </v>
      </c>
    </row>
    <row r="1731" spans="1:17" x14ac:dyDescent="0.35">
      <c r="A1731" s="20" t="s">
        <v>640</v>
      </c>
      <c r="B1731" s="20" cm="1">
        <f t="array" ref="B1731:I1731">VLOOKUP(A1731,'Medical Examinations'!A1730:J4065,{2,3,4,5,6,7,8,9},FALSE)</f>
        <v>30.8</v>
      </c>
      <c r="C1731" s="20" t="str">
        <v>Obesity</v>
      </c>
      <c r="D1731" s="20">
        <v>5.07</v>
      </c>
      <c r="E1731" s="20" t="str">
        <v>Normal</v>
      </c>
      <c r="F1731" s="20" t="str">
        <v>No</v>
      </c>
      <c r="G1731" s="20" t="str">
        <v>No</v>
      </c>
      <c r="H1731" s="20" t="str">
        <v>No</v>
      </c>
      <c r="I1731" s="20">
        <v>0</v>
      </c>
      <c r="J1731" s="20" t="s">
        <v>2379</v>
      </c>
      <c r="K1731" s="21" cm="1">
        <f t="array" ref="K1731:P1731">VLOOKUP(A1731,'Hospitalisation Details'!$A$1:K4073,{5,6,8,9,10,11},FALSE)</f>
        <v>33060</v>
      </c>
      <c r="L1731" s="21" t="str">
        <v>32Years</v>
      </c>
      <c r="M1731" s="22">
        <v>5253.52</v>
      </c>
      <c r="N1731" s="20" t="str">
        <v>tier - 3</v>
      </c>
      <c r="O1731" s="20" t="str">
        <v>tier - 3</v>
      </c>
      <c r="P1731" s="20" t="str">
        <v>R1011</v>
      </c>
      <c r="Q1731" s="20" t="str">
        <f>VLOOKUP(A1731,'Customer Names'!$A$1:E4065,5,FALSE)</f>
        <v xml:space="preserve">Robert J </v>
      </c>
    </row>
    <row r="1732" spans="1:17" x14ac:dyDescent="0.35">
      <c r="A1732" s="20" t="s">
        <v>639</v>
      </c>
      <c r="B1732" s="20" cm="1">
        <f t="array" ref="B1732:I1732">VLOOKUP(A1732,'Medical Examinations'!A1731:J4066,{2,3,4,5,6,7,8,9},FALSE)</f>
        <v>34.799999999999997</v>
      </c>
      <c r="C1732" s="20" t="str">
        <v>Obesity</v>
      </c>
      <c r="D1732" s="20">
        <v>4.38</v>
      </c>
      <c r="E1732" s="20" t="str">
        <v>Normal</v>
      </c>
      <c r="F1732" s="20" t="str">
        <v>No</v>
      </c>
      <c r="G1732" s="20" t="str">
        <v>No</v>
      </c>
      <c r="H1732" s="20" t="str">
        <v>No</v>
      </c>
      <c r="I1732" s="20">
        <v>1</v>
      </c>
      <c r="J1732" s="20" t="s">
        <v>2379</v>
      </c>
      <c r="K1732" s="21" cm="1">
        <f t="array" ref="K1732:P1732">VLOOKUP(A1732,'Hospitalisation Details'!$A$1:K4074,{5,6,8,9,10,11},FALSE)</f>
        <v>32029</v>
      </c>
      <c r="L1732" s="21" t="str">
        <v>35Years</v>
      </c>
      <c r="M1732" s="22">
        <v>5246.05</v>
      </c>
      <c r="N1732" s="20" t="str">
        <v>tier - 2</v>
      </c>
      <c r="O1732" s="20" t="str">
        <v>tier - 3</v>
      </c>
      <c r="P1732" s="20" t="str">
        <v>R1011</v>
      </c>
      <c r="Q1732" s="20" t="str">
        <f>VLOOKUP(A1732,'Customer Names'!$A$1:E4066,5,FALSE)</f>
        <v>Steph</v>
      </c>
    </row>
    <row r="1733" spans="1:17" x14ac:dyDescent="0.35">
      <c r="A1733" s="20" t="s">
        <v>638</v>
      </c>
      <c r="B1733" s="20" cm="1">
        <f t="array" ref="B1733:I1733">VLOOKUP(A1733,'Medical Examinations'!A1732:J4067,{2,3,4,5,6,7,8,9},FALSE)</f>
        <v>34.21</v>
      </c>
      <c r="C1733" s="20" t="str">
        <v>Obesity</v>
      </c>
      <c r="D1733" s="20">
        <v>4.54</v>
      </c>
      <c r="E1733" s="20" t="str">
        <v>Normal</v>
      </c>
      <c r="F1733" s="20" t="str">
        <v>No</v>
      </c>
      <c r="G1733" s="20" t="str">
        <v>No</v>
      </c>
      <c r="H1733" s="20" t="str">
        <v>No</v>
      </c>
      <c r="I1733" s="20">
        <v>1</v>
      </c>
      <c r="J1733" s="20" t="s">
        <v>2379</v>
      </c>
      <c r="K1733" s="21" cm="1">
        <f t="array" ref="K1733:P1733">VLOOKUP(A1733,'Hospitalisation Details'!$A$1:K4075,{5,6,8,9,10,11},FALSE)</f>
        <v>31963</v>
      </c>
      <c r="L1733" s="21" t="str">
        <v>35Years</v>
      </c>
      <c r="M1733" s="22">
        <v>5245.23</v>
      </c>
      <c r="N1733" s="20" t="str">
        <v>tier - 2</v>
      </c>
      <c r="O1733" s="20" t="str">
        <v>tier - 2</v>
      </c>
      <c r="P1733" s="20" t="str">
        <v>R1013</v>
      </c>
      <c r="Q1733" s="20" t="str">
        <f>VLOOKUP(A1733,'Customer Names'!$A$1:E4067,5,FALSE)</f>
        <v>Kate</v>
      </c>
    </row>
    <row r="1734" spans="1:17" x14ac:dyDescent="0.35">
      <c r="A1734" s="20" t="s">
        <v>637</v>
      </c>
      <c r="B1734" s="20" cm="1">
        <f t="array" ref="B1734:I1734">VLOOKUP(A1734,'Medical Examinations'!A1733:J4068,{2,3,4,5,6,7,8,9},FALSE)</f>
        <v>31</v>
      </c>
      <c r="C1734" s="20" t="str">
        <v>Obesity</v>
      </c>
      <c r="D1734" s="20">
        <v>5.38</v>
      </c>
      <c r="E1734" s="20" t="str">
        <v>Normal</v>
      </c>
      <c r="F1734" s="20" t="str">
        <v>No</v>
      </c>
      <c r="G1734" s="20" t="str">
        <v>No</v>
      </c>
      <c r="H1734" s="20" t="str">
        <v>No</v>
      </c>
      <c r="I1734" s="20">
        <v>1</v>
      </c>
      <c r="J1734" s="20" t="s">
        <v>2379</v>
      </c>
      <c r="K1734" s="21" cm="1">
        <f t="array" ref="K1734:P1734">VLOOKUP(A1734,'Hospitalisation Details'!$A$1:K4076,{5,6,8,9,10,11},FALSE)</f>
        <v>32137</v>
      </c>
      <c r="L1734" s="21" t="str">
        <v>35Years</v>
      </c>
      <c r="M1734" s="22">
        <v>5240.7700000000004</v>
      </c>
      <c r="N1734" s="20" t="str">
        <v>tier - 2</v>
      </c>
      <c r="O1734" s="20" t="str">
        <v>tier - 2</v>
      </c>
      <c r="P1734" s="20" t="str">
        <v>R1011</v>
      </c>
      <c r="Q1734" s="20" t="str">
        <f>VLOOKUP(A1734,'Customer Names'!$A$1:E4068,5,FALSE)</f>
        <v>Kristina</v>
      </c>
    </row>
    <row r="1735" spans="1:17" x14ac:dyDescent="0.35">
      <c r="A1735" s="20" t="s">
        <v>636</v>
      </c>
      <c r="B1735" s="20" cm="1">
        <f t="array" ref="B1735:I1735">VLOOKUP(A1735,'Medical Examinations'!A1734:J4069,{2,3,4,5,6,7,8,9},FALSE)</f>
        <v>26.125</v>
      </c>
      <c r="C1735" s="20" t="str">
        <v>Overweight</v>
      </c>
      <c r="D1735" s="20">
        <v>5.55</v>
      </c>
      <c r="E1735" s="20" t="str">
        <v>Normal</v>
      </c>
      <c r="F1735" s="20" t="str">
        <v>No</v>
      </c>
      <c r="G1735" s="20" t="str">
        <v>No</v>
      </c>
      <c r="H1735" s="20" t="str">
        <v>No</v>
      </c>
      <c r="I1735" s="20">
        <v>1</v>
      </c>
      <c r="J1735" s="20" t="s">
        <v>2379</v>
      </c>
      <c r="K1735" s="21" cm="1">
        <f t="array" ref="K1735:P1735">VLOOKUP(A1735,'Hospitalisation Details'!$A$1:K4077,{5,6,8,9,10,11},FALSE)</f>
        <v>31957</v>
      </c>
      <c r="L1735" s="21" t="str">
        <v>35Years</v>
      </c>
      <c r="M1735" s="22">
        <v>5227.99</v>
      </c>
      <c r="N1735" s="20" t="str">
        <v>tier - 2</v>
      </c>
      <c r="O1735" s="20" t="str">
        <v>tier - 1</v>
      </c>
      <c r="P1735" s="20" t="str">
        <v>R1024</v>
      </c>
      <c r="Q1735" s="20" t="str">
        <f>VLOOKUP(A1735,'Customer Names'!$A$1:E4069,5,FALSE)</f>
        <v>Flo</v>
      </c>
    </row>
    <row r="1736" spans="1:17" x14ac:dyDescent="0.35">
      <c r="A1736" s="20" t="s">
        <v>635</v>
      </c>
      <c r="B1736" s="20" cm="1">
        <f t="array" ref="B1736:I1736">VLOOKUP(A1736,'Medical Examinations'!A1735:J4070,{2,3,4,5,6,7,8,9},FALSE)</f>
        <v>30.13</v>
      </c>
      <c r="C1736" s="20" t="str">
        <v>Obesity</v>
      </c>
      <c r="D1736" s="20">
        <v>4.03</v>
      </c>
      <c r="E1736" s="20" t="str">
        <v>Normal</v>
      </c>
      <c r="F1736" s="20" t="str">
        <v>Yes</v>
      </c>
      <c r="G1736" s="20" t="str">
        <v>No</v>
      </c>
      <c r="H1736" s="20" t="str">
        <v>No</v>
      </c>
      <c r="I1736" s="20">
        <v>1</v>
      </c>
      <c r="J1736" s="20" t="s">
        <v>2379</v>
      </c>
      <c r="K1736" s="21" cm="1">
        <f t="array" ref="K1736:P1736">VLOOKUP(A1736,'Hospitalisation Details'!$A$1:K4078,{5,6,8,9,10,11},FALSE)</f>
        <v>34856</v>
      </c>
      <c r="L1736" s="21" t="str">
        <v>28Years</v>
      </c>
      <c r="M1736" s="22">
        <v>5216.4799999999996</v>
      </c>
      <c r="N1736" s="20" t="str">
        <v>tier - 2</v>
      </c>
      <c r="O1736" s="20" t="str">
        <v>tier - 2</v>
      </c>
      <c r="P1736" s="20" t="str">
        <v>R1025</v>
      </c>
      <c r="Q1736" s="20" t="str">
        <f>VLOOKUP(A1736,'Customer Names'!$A$1:E4070,5,FALSE)</f>
        <v xml:space="preserve">Sarah P </v>
      </c>
    </row>
    <row r="1737" spans="1:17" x14ac:dyDescent="0.35">
      <c r="A1737" s="20" t="s">
        <v>634</v>
      </c>
      <c r="B1737" s="20" cm="1">
        <f t="array" ref="B1737:I1737">VLOOKUP(A1737,'Medical Examinations'!A1736:J4071,{2,3,4,5,6,7,8,9},FALSE)</f>
        <v>34.19</v>
      </c>
      <c r="C1737" s="20" t="str">
        <v>Obesity</v>
      </c>
      <c r="D1737" s="20">
        <v>4.1900000000000004</v>
      </c>
      <c r="E1737" s="20" t="str">
        <v>Normal</v>
      </c>
      <c r="F1737" s="20" t="str">
        <v>No</v>
      </c>
      <c r="G1737" s="20" t="str">
        <v>No</v>
      </c>
      <c r="H1737" s="20" t="str">
        <v>No</v>
      </c>
      <c r="I1737" s="20">
        <v>0</v>
      </c>
      <c r="J1737" s="20" t="s">
        <v>2379</v>
      </c>
      <c r="K1737" s="21" cm="1">
        <f t="array" ref="K1737:P1737">VLOOKUP(A1737,'Hospitalisation Details'!$A$1:K4079,{5,6,8,9,10,11},FALSE)</f>
        <v>36495</v>
      </c>
      <c r="L1737" s="21" t="str">
        <v>23Years</v>
      </c>
      <c r="M1737" s="22">
        <v>5213.22</v>
      </c>
      <c r="N1737" s="20" t="str">
        <v>tier - 2</v>
      </c>
      <c r="O1737" s="20" t="str">
        <v>tier - 1</v>
      </c>
      <c r="P1737" s="20" t="str">
        <v>R1012</v>
      </c>
      <c r="Q1737" s="20" t="str">
        <f>VLOOKUP(A1737,'Customer Names'!$A$1:E4071,5,FALSE)</f>
        <v>Anabel</v>
      </c>
    </row>
    <row r="1738" spans="1:17" x14ac:dyDescent="0.35">
      <c r="A1738" s="20" t="s">
        <v>633</v>
      </c>
      <c r="B1738" s="20" cm="1">
        <f t="array" ref="B1738:I1738">VLOOKUP(A1738,'Medical Examinations'!A1737:J4072,{2,3,4,5,6,7,8,9},FALSE)</f>
        <v>22.515000000000001</v>
      </c>
      <c r="C1738" s="20" t="str">
        <v>Normal Weight</v>
      </c>
      <c r="D1738" s="20">
        <v>4.37</v>
      </c>
      <c r="E1738" s="20" t="str">
        <v>Normal</v>
      </c>
      <c r="F1738" s="20" t="str">
        <v>No</v>
      </c>
      <c r="G1738" s="20" t="str">
        <v>No</v>
      </c>
      <c r="H1738" s="20" t="str">
        <v>Yes</v>
      </c>
      <c r="I1738" s="20">
        <v>1</v>
      </c>
      <c r="J1738" s="20" t="s">
        <v>2379</v>
      </c>
      <c r="K1738" s="21" cm="1">
        <f t="array" ref="K1738:P1738">VLOOKUP(A1738,'Hospitalisation Details'!$A$1:K4080,{5,6,8,9,10,11},FALSE)</f>
        <v>34137</v>
      </c>
      <c r="L1738" s="21" t="str">
        <v>29Years</v>
      </c>
      <c r="M1738" s="22">
        <v>5209.58</v>
      </c>
      <c r="N1738" s="20" t="str">
        <v>tier - 3</v>
      </c>
      <c r="O1738" s="20" t="str">
        <v>tier - 3</v>
      </c>
      <c r="P1738" s="20" t="str">
        <v>R1017</v>
      </c>
      <c r="Q1738" s="20" t="str">
        <f>VLOOKUP(A1738,'Customer Names'!$A$1:E4072,5,FALSE)</f>
        <v>Ian</v>
      </c>
    </row>
    <row r="1739" spans="1:17" x14ac:dyDescent="0.35">
      <c r="A1739" s="20" t="s">
        <v>632</v>
      </c>
      <c r="B1739" s="20" cm="1">
        <f t="array" ref="B1739:I1739">VLOOKUP(A1739,'Medical Examinations'!A1738:J4073,{2,3,4,5,6,7,8,9},FALSE)</f>
        <v>18.239999999999998</v>
      </c>
      <c r="C1739" s="20" t="str">
        <v>Underweight</v>
      </c>
      <c r="D1739" s="20">
        <v>5.31</v>
      </c>
      <c r="E1739" s="20" t="str">
        <v>Normal</v>
      </c>
      <c r="F1739" s="20" t="str">
        <v>Yes</v>
      </c>
      <c r="G1739" s="20" t="str">
        <v>No</v>
      </c>
      <c r="H1739" s="20" t="str">
        <v>Yes</v>
      </c>
      <c r="I1739" s="20">
        <v>1</v>
      </c>
      <c r="J1739" s="20" t="s">
        <v>2379</v>
      </c>
      <c r="K1739" s="21" cm="1">
        <f t="array" ref="K1739:P1739">VLOOKUP(A1739,'Hospitalisation Details'!$A$1:K4081,{5,6,8,9,10,11},FALSE)</f>
        <v>30613</v>
      </c>
      <c r="L1739" s="21" t="str">
        <v>39Years</v>
      </c>
      <c r="M1739" s="22">
        <v>5207.97</v>
      </c>
      <c r="N1739" s="20" t="str">
        <v>tier - 2</v>
      </c>
      <c r="O1739" s="20" t="str">
        <v>tier - 2</v>
      </c>
      <c r="P1739" s="20" t="str">
        <v>R1012</v>
      </c>
      <c r="Q1739" s="20" t="str">
        <f>VLOOKUP(A1739,'Customer Names'!$A$1:E4073,5,FALSE)</f>
        <v>Alex</v>
      </c>
    </row>
    <row r="1740" spans="1:17" x14ac:dyDescent="0.35">
      <c r="A1740" s="20" t="s">
        <v>630</v>
      </c>
      <c r="B1740" s="20" cm="1">
        <f t="array" ref="B1740:I1740">VLOOKUP(A1740,'Medical Examinations'!A1739:J4074,{2,3,4,5,6,7,8,9},FALSE)</f>
        <v>37.28</v>
      </c>
      <c r="C1740" s="20" t="str">
        <v>Obesity</v>
      </c>
      <c r="D1740" s="20">
        <v>4.66</v>
      </c>
      <c r="E1740" s="20" t="str">
        <v>Normal</v>
      </c>
      <c r="F1740" s="20" t="str">
        <v>No</v>
      </c>
      <c r="G1740" s="20" t="str">
        <v>yes</v>
      </c>
      <c r="H1740" s="20" t="str">
        <v>No</v>
      </c>
      <c r="I1740" s="20">
        <v>1</v>
      </c>
      <c r="J1740" s="20" t="s">
        <v>2379</v>
      </c>
      <c r="K1740" s="21" cm="1">
        <f t="array" ref="K1740:P1740">VLOOKUP(A1740,'Hospitalisation Details'!$A$1:K4082,{5,6,8,9,10,11},FALSE)</f>
        <v>38144</v>
      </c>
      <c r="L1740" s="21" t="str">
        <v>19Years</v>
      </c>
      <c r="M1740" s="22">
        <v>5198.6899999999996</v>
      </c>
      <c r="N1740" s="20" t="str">
        <v>tier - 2</v>
      </c>
      <c r="O1740" s="20" t="str">
        <v>tier - 2</v>
      </c>
      <c r="P1740" s="20" t="str">
        <v>R1022</v>
      </c>
      <c r="Q1740" s="20" t="str">
        <f>VLOOKUP(A1740,'Customer Names'!$A$1:E4074,5,FALSE)</f>
        <v>Richard J</v>
      </c>
    </row>
    <row r="1741" spans="1:17" x14ac:dyDescent="0.35">
      <c r="A1741" s="20" t="s">
        <v>629</v>
      </c>
      <c r="B1741" s="20" cm="1">
        <f t="array" ref="B1741:I1741">VLOOKUP(A1741,'Medical Examinations'!A1740:J4075,{2,3,4,5,6,7,8,9},FALSE)</f>
        <v>18.2</v>
      </c>
      <c r="C1741" s="20" t="str">
        <v>Underweight</v>
      </c>
      <c r="D1741" s="20">
        <v>6.19</v>
      </c>
      <c r="E1741" s="20" t="str">
        <v>Prediabetes</v>
      </c>
      <c r="F1741" s="20" t="str">
        <v>No</v>
      </c>
      <c r="G1741" s="20" t="str">
        <v>No</v>
      </c>
      <c r="H1741" s="20" t="str">
        <v>Yes</v>
      </c>
      <c r="I1741" s="20">
        <v>1</v>
      </c>
      <c r="J1741" s="20" t="s">
        <v>2379</v>
      </c>
      <c r="K1741" s="21" cm="1">
        <f t="array" ref="K1741:P1741">VLOOKUP(A1741,'Hospitalisation Details'!$A$1:K4083,{5,6,8,9,10,11},FALSE)</f>
        <v>29110</v>
      </c>
      <c r="L1741" s="21" t="str">
        <v>43Years</v>
      </c>
      <c r="M1741" s="22">
        <v>5195.58</v>
      </c>
      <c r="N1741" s="20" t="str">
        <v>tier - 2</v>
      </c>
      <c r="O1741" s="20" t="str">
        <v>tier - 2</v>
      </c>
      <c r="P1741" s="20" t="str">
        <v>R1013</v>
      </c>
      <c r="Q1741" s="20" t="str">
        <f>VLOOKUP(A1741,'Customer Names'!$A$1:E4075,5,FALSE)</f>
        <v xml:space="preserve">Jacqueline N </v>
      </c>
    </row>
    <row r="1742" spans="1:17" x14ac:dyDescent="0.35">
      <c r="A1742" s="20" t="s">
        <v>628</v>
      </c>
      <c r="B1742" s="20" cm="1">
        <f t="array" ref="B1742:I1742">VLOOKUP(A1742,'Medical Examinations'!A1741:J4076,{2,3,4,5,6,7,8,9},FALSE)</f>
        <v>20.53</v>
      </c>
      <c r="C1742" s="20" t="str">
        <v>Normal Weight</v>
      </c>
      <c r="D1742" s="20">
        <v>4.8600000000000003</v>
      </c>
      <c r="E1742" s="20" t="str">
        <v>Normal</v>
      </c>
      <c r="F1742" s="20" t="str">
        <v>No</v>
      </c>
      <c r="G1742" s="20" t="str">
        <v>No</v>
      </c>
      <c r="H1742" s="20" t="str">
        <v>No</v>
      </c>
      <c r="I1742" s="20">
        <v>1</v>
      </c>
      <c r="J1742" s="20" t="s">
        <v>2379</v>
      </c>
      <c r="K1742" s="21" cm="1">
        <f t="array" ref="K1742:P1742">VLOOKUP(A1742,'Hospitalisation Details'!$A$1:K4084,{5,6,8,9,10,11},FALSE)</f>
        <v>30971</v>
      </c>
      <c r="L1742" s="21" t="str">
        <v>38Years</v>
      </c>
      <c r="M1742" s="22">
        <v>5177.12</v>
      </c>
      <c r="N1742" s="20" t="str">
        <v>tier - 2</v>
      </c>
      <c r="O1742" s="20" t="str">
        <v>tier - 1</v>
      </c>
      <c r="P1742" s="20" t="str">
        <v>R1013</v>
      </c>
      <c r="Q1742" s="20" t="str">
        <f>VLOOKUP(A1742,'Customer Names'!$A$1:E4076,5,FALSE)</f>
        <v>Cindy</v>
      </c>
    </row>
    <row r="1743" spans="1:17" x14ac:dyDescent="0.35">
      <c r="A1743" s="20" t="s">
        <v>627</v>
      </c>
      <c r="B1743" s="20" cm="1">
        <f t="array" ref="B1743:I1743">VLOOKUP(A1743,'Medical Examinations'!A1742:J4077,{2,3,4,5,6,7,8,9},FALSE)</f>
        <v>23.79</v>
      </c>
      <c r="C1743" s="20" t="str">
        <v>Normal Weight</v>
      </c>
      <c r="D1743" s="20">
        <v>4.74</v>
      </c>
      <c r="E1743" s="20" t="str">
        <v>Normal</v>
      </c>
      <c r="F1743" s="20" t="str">
        <v>No</v>
      </c>
      <c r="G1743" s="20" t="str">
        <v>No</v>
      </c>
      <c r="H1743" s="20" t="str">
        <v>No</v>
      </c>
      <c r="I1743" s="20">
        <v>0</v>
      </c>
      <c r="J1743" s="20" t="s">
        <v>2379</v>
      </c>
      <c r="K1743" s="21" cm="1">
        <f t="array" ref="K1743:P1743">VLOOKUP(A1743,'Hospitalisation Details'!$A$1:K4085,{5,6,8,9,10,11},FALSE)</f>
        <v>33479</v>
      </c>
      <c r="L1743" s="21" t="str">
        <v>31Years</v>
      </c>
      <c r="M1743" s="22">
        <v>5166.96</v>
      </c>
      <c r="N1743" s="20" t="str">
        <v>tier - 2</v>
      </c>
      <c r="O1743" s="20" t="str">
        <v>tier - 2</v>
      </c>
      <c r="P1743" s="20" t="str">
        <v>R1012</v>
      </c>
      <c r="Q1743" s="20" t="str">
        <f>VLOOKUP(A1743,'Customer Names'!$A$1:E4077,5,FALSE)</f>
        <v>Marcia</v>
      </c>
    </row>
    <row r="1744" spans="1:17" x14ac:dyDescent="0.35">
      <c r="A1744" s="20" t="s">
        <v>626</v>
      </c>
      <c r="B1744" s="20" cm="1">
        <f t="array" ref="B1744:I1744">VLOOKUP(A1744,'Medical Examinations'!A1743:J4078,{2,3,4,5,6,7,8,9},FALSE)</f>
        <v>29.8</v>
      </c>
      <c r="C1744" s="20" t="str">
        <v>Overweight</v>
      </c>
      <c r="D1744" s="20">
        <v>6.03</v>
      </c>
      <c r="E1744" s="20" t="str">
        <v>Prediabetes</v>
      </c>
      <c r="F1744" s="20" t="str">
        <v>No</v>
      </c>
      <c r="G1744" s="20" t="str">
        <v>No</v>
      </c>
      <c r="H1744" s="20" t="str">
        <v>No</v>
      </c>
      <c r="I1744" s="20">
        <v>0</v>
      </c>
      <c r="J1744" s="20" t="s">
        <v>2379</v>
      </c>
      <c r="K1744" s="21" cm="1">
        <f t="array" ref="K1744:P1744">VLOOKUP(A1744,'Hospitalisation Details'!$A$1:K4086,{5,6,8,9,10,11},FALSE)</f>
        <v>33155</v>
      </c>
      <c r="L1744" s="21" t="str">
        <v>32Years</v>
      </c>
      <c r="M1744" s="22">
        <v>5152.13</v>
      </c>
      <c r="N1744" s="20" t="str">
        <v>tier - 2</v>
      </c>
      <c r="O1744" s="20" t="str">
        <v>tier - 2</v>
      </c>
      <c r="P1744" s="20" t="str">
        <v>R1011</v>
      </c>
      <c r="Q1744" s="20" t="str">
        <f>VLOOKUP(A1744,'Customer Names'!$A$1:E4078,5,FALSE)</f>
        <v xml:space="preserve">Samantha R </v>
      </c>
    </row>
    <row r="1745" spans="1:17" x14ac:dyDescent="0.35">
      <c r="A1745" s="20" t="s">
        <v>625</v>
      </c>
      <c r="B1745" s="20" cm="1">
        <f t="array" ref="B1745:I1745">VLOOKUP(A1745,'Medical Examinations'!A1744:J4079,{2,3,4,5,6,7,8,9},FALSE)</f>
        <v>31.54</v>
      </c>
      <c r="C1745" s="20" t="str">
        <v>Obesity</v>
      </c>
      <c r="D1745" s="20">
        <v>4.71</v>
      </c>
      <c r="E1745" s="20" t="str">
        <v>Normal</v>
      </c>
      <c r="F1745" s="20" t="str">
        <v>No</v>
      </c>
      <c r="G1745" s="20" t="str">
        <v>No</v>
      </c>
      <c r="H1745" s="20" t="str">
        <v>No</v>
      </c>
      <c r="I1745" s="20">
        <v>0</v>
      </c>
      <c r="J1745" s="20" t="s">
        <v>2379</v>
      </c>
      <c r="K1745" s="21" cm="1">
        <f t="array" ref="K1745:P1745">VLOOKUP(A1745,'Hospitalisation Details'!$A$1:K4087,{5,6,8,9,10,11},FALSE)</f>
        <v>33107</v>
      </c>
      <c r="L1745" s="21" t="str">
        <v>32Years</v>
      </c>
      <c r="M1745" s="22">
        <v>5148.55</v>
      </c>
      <c r="N1745" s="20" t="str">
        <v>tier - 2</v>
      </c>
      <c r="O1745" s="20" t="str">
        <v>tier - 2</v>
      </c>
      <c r="P1745" s="20" t="str">
        <v>R1024</v>
      </c>
      <c r="Q1745" s="20" t="str">
        <f>VLOOKUP(A1745,'Customer Names'!$A$1:E4079,5,FALSE)</f>
        <v>Katie</v>
      </c>
    </row>
    <row r="1746" spans="1:17" x14ac:dyDescent="0.35">
      <c r="A1746" s="20" t="s">
        <v>624</v>
      </c>
      <c r="B1746" s="20" cm="1">
        <f t="array" ref="B1746:I1746">VLOOKUP(A1746,'Medical Examinations'!A1745:J4080,{2,3,4,5,6,7,8,9},FALSE)</f>
        <v>20.82</v>
      </c>
      <c r="C1746" s="20" t="str">
        <v>Normal Weight</v>
      </c>
      <c r="D1746" s="20">
        <v>5.55</v>
      </c>
      <c r="E1746" s="20" t="str">
        <v>Normal</v>
      </c>
      <c r="F1746" s="20" t="str">
        <v>No</v>
      </c>
      <c r="G1746" s="20" t="str">
        <v>No</v>
      </c>
      <c r="H1746" s="20" t="str">
        <v>No</v>
      </c>
      <c r="I1746" s="20">
        <v>1</v>
      </c>
      <c r="J1746" s="20" t="s">
        <v>2379</v>
      </c>
      <c r="K1746" s="21" cm="1">
        <f t="array" ref="K1746:P1746">VLOOKUP(A1746,'Hospitalisation Details'!$A$1:K4088,{5,6,8,9,10,11},FALSE)</f>
        <v>30916</v>
      </c>
      <c r="L1746" s="21" t="str">
        <v>38Years</v>
      </c>
      <c r="M1746" s="22">
        <v>5144.18</v>
      </c>
      <c r="N1746" s="20" t="str">
        <v>tier - 2</v>
      </c>
      <c r="O1746" s="20" t="str">
        <v>tier - 1</v>
      </c>
      <c r="P1746" s="20" t="str">
        <v>R1013</v>
      </c>
      <c r="Q1746" s="20" t="str">
        <f>VLOOKUP(A1746,'Customer Names'!$A$1:E4080,5,FALSE)</f>
        <v>John P</v>
      </c>
    </row>
    <row r="1747" spans="1:17" x14ac:dyDescent="0.35">
      <c r="A1747" s="20" t="s">
        <v>623</v>
      </c>
      <c r="B1747" s="20" cm="1">
        <f t="array" ref="B1747:I1747">VLOOKUP(A1747,'Medical Examinations'!A1746:J4081,{2,3,4,5,6,7,8,9},FALSE)</f>
        <v>38.83</v>
      </c>
      <c r="C1747" s="20" t="str">
        <v>Obesity</v>
      </c>
      <c r="D1747" s="20">
        <v>4.78</v>
      </c>
      <c r="E1747" s="20" t="str">
        <v>Normal</v>
      </c>
      <c r="F1747" s="20" t="str">
        <v>No</v>
      </c>
      <c r="G1747" s="20" t="str">
        <v>No</v>
      </c>
      <c r="H1747" s="20" t="str">
        <v>Yes</v>
      </c>
      <c r="I1747" s="20">
        <v>1</v>
      </c>
      <c r="J1747" s="20" t="s">
        <v>2379</v>
      </c>
      <c r="K1747" s="21" cm="1">
        <f t="array" ref="K1747:P1747">VLOOKUP(A1747,'Hospitalisation Details'!$A$1:K4089,{5,6,8,9,10,11},FALSE)</f>
        <v>34313</v>
      </c>
      <c r="L1747" s="21" t="str">
        <v>29Years</v>
      </c>
      <c r="M1747" s="22">
        <v>5138.26</v>
      </c>
      <c r="N1747" s="20" t="str">
        <v>tier - 2</v>
      </c>
      <c r="O1747" s="20" t="str">
        <v>tier - 2</v>
      </c>
      <c r="P1747" s="20" t="str">
        <v>R1013</v>
      </c>
      <c r="Q1747" s="20" t="str">
        <f>VLOOKUP(A1747,'Customer Names'!$A$1:E4081,5,FALSE)</f>
        <v>Rachel</v>
      </c>
    </row>
    <row r="1748" spans="1:17" x14ac:dyDescent="0.35">
      <c r="A1748" s="20" t="s">
        <v>622</v>
      </c>
      <c r="B1748" s="20" cm="1">
        <f t="array" ref="B1748:I1748">VLOOKUP(A1748,'Medical Examinations'!A1747:J4082,{2,3,4,5,6,7,8,9},FALSE)</f>
        <v>23.44</v>
      </c>
      <c r="C1748" s="20" t="str">
        <v>Normal Weight</v>
      </c>
      <c r="D1748" s="20">
        <v>4.6500000000000004</v>
      </c>
      <c r="E1748" s="20" t="str">
        <v>Normal</v>
      </c>
      <c r="F1748" s="20" t="str">
        <v>Yes</v>
      </c>
      <c r="G1748" s="20" t="str">
        <v>No</v>
      </c>
      <c r="H1748" s="20" t="str">
        <v>No</v>
      </c>
      <c r="I1748" s="20">
        <v>1</v>
      </c>
      <c r="J1748" s="20" t="s">
        <v>2379</v>
      </c>
      <c r="K1748" s="21" cm="1">
        <f t="array" ref="K1748:P1748">VLOOKUP(A1748,'Hospitalisation Details'!$A$1:K4090,{5,6,8,9,10,11},FALSE)</f>
        <v>32401</v>
      </c>
      <c r="L1748" s="21" t="str">
        <v>34Years</v>
      </c>
      <c r="M1748" s="22">
        <v>5136.75</v>
      </c>
      <c r="N1748" s="20" t="str">
        <v>tier - 2</v>
      </c>
      <c r="O1748" s="20" t="str">
        <v>tier - 1</v>
      </c>
      <c r="P1748" s="20" t="str">
        <v>R1013</v>
      </c>
      <c r="Q1748" s="20" t="str">
        <f>VLOOKUP(A1748,'Customer Names'!$A$1:E4082,5,FALSE)</f>
        <v>Isabelle</v>
      </c>
    </row>
    <row r="1749" spans="1:17" x14ac:dyDescent="0.35">
      <c r="A1749" s="20" t="s">
        <v>621</v>
      </c>
      <c r="B1749" s="20" cm="1">
        <f t="array" ref="B1749:I1749">VLOOKUP(A1749,'Medical Examinations'!A1748:J4083,{2,3,4,5,6,7,8,9},FALSE)</f>
        <v>24.13</v>
      </c>
      <c r="C1749" s="20" t="str">
        <v>Normal Weight</v>
      </c>
      <c r="D1749" s="20">
        <v>5.2</v>
      </c>
      <c r="E1749" s="20" t="str">
        <v>Normal</v>
      </c>
      <c r="F1749" s="20" t="str">
        <v>No</v>
      </c>
      <c r="G1749" s="20" t="str">
        <v>No</v>
      </c>
      <c r="H1749" s="20" t="str">
        <v>No</v>
      </c>
      <c r="I1749" s="20">
        <v>1</v>
      </c>
      <c r="J1749" s="20" t="s">
        <v>2379</v>
      </c>
      <c r="K1749" s="21" cm="1">
        <f t="array" ref="K1749:P1749">VLOOKUP(A1749,'Hospitalisation Details'!$A$1:K4091,{5,6,8,9,10,11},FALSE)</f>
        <v>32033</v>
      </c>
      <c r="L1749" s="21" t="str">
        <v>35Years</v>
      </c>
      <c r="M1749" s="22">
        <v>5125.22</v>
      </c>
      <c r="N1749" s="20" t="str">
        <v>tier - 1</v>
      </c>
      <c r="O1749" s="20" t="str">
        <v>tier - 2</v>
      </c>
      <c r="P1749" s="20" t="str">
        <v>R1012</v>
      </c>
      <c r="Q1749" s="20" t="str">
        <f>VLOOKUP(A1749,'Customer Names'!$A$1:E4083,5,FALSE)</f>
        <v>Neil</v>
      </c>
    </row>
    <row r="1750" spans="1:17" x14ac:dyDescent="0.35">
      <c r="A1750" s="20" t="s">
        <v>620</v>
      </c>
      <c r="B1750" s="20" cm="1">
        <f t="array" ref="B1750:I1750">VLOOKUP(A1750,'Medical Examinations'!A1749:J4084,{2,3,4,5,6,7,8,9},FALSE)</f>
        <v>42.13</v>
      </c>
      <c r="C1750" s="20" t="str">
        <v>Obesity</v>
      </c>
      <c r="D1750" s="20">
        <v>4.54</v>
      </c>
      <c r="E1750" s="20" t="str">
        <v>Normal</v>
      </c>
      <c r="F1750" s="20" t="str">
        <v>Yes</v>
      </c>
      <c r="G1750" s="20" t="str">
        <v>No</v>
      </c>
      <c r="H1750" s="20" t="str">
        <v>No</v>
      </c>
      <c r="I1750" s="20">
        <v>1</v>
      </c>
      <c r="J1750" s="20" t="s">
        <v>2379</v>
      </c>
      <c r="K1750" s="21" cm="1">
        <f t="array" ref="K1750:P1750">VLOOKUP(A1750,'Hospitalisation Details'!$A$1:K4092,{5,6,8,9,10,11},FALSE)</f>
        <v>32448</v>
      </c>
      <c r="L1750" s="21" t="str">
        <v>34Years</v>
      </c>
      <c r="M1750" s="22">
        <v>5124.1899999999996</v>
      </c>
      <c r="N1750" s="20" t="str">
        <v>tier - 2</v>
      </c>
      <c r="O1750" s="20" t="str">
        <v>tier - 3</v>
      </c>
      <c r="P1750" s="20" t="str">
        <v>R1013</v>
      </c>
      <c r="Q1750" s="20" t="str">
        <f>VLOOKUP(A1750,'Customer Names'!$A$1:E4084,5,FALSE)</f>
        <v>Tom</v>
      </c>
    </row>
    <row r="1751" spans="1:17" x14ac:dyDescent="0.35">
      <c r="A1751" s="20" t="s">
        <v>619</v>
      </c>
      <c r="B1751" s="20" cm="1">
        <f t="array" ref="B1751:I1751">VLOOKUP(A1751,'Medical Examinations'!A1750:J4085,{2,3,4,5,6,7,8,9},FALSE)</f>
        <v>17.86</v>
      </c>
      <c r="C1751" s="20" t="str">
        <v>Underweight</v>
      </c>
      <c r="D1751" s="20">
        <v>4.1100000000000003</v>
      </c>
      <c r="E1751" s="20" t="str">
        <v>Normal</v>
      </c>
      <c r="F1751" s="20" t="str">
        <v>No</v>
      </c>
      <c r="G1751" s="20" t="str">
        <v>No</v>
      </c>
      <c r="H1751" s="20" t="str">
        <v>No</v>
      </c>
      <c r="I1751" s="20">
        <v>1</v>
      </c>
      <c r="J1751" s="20" t="s">
        <v>2379</v>
      </c>
      <c r="K1751" s="21" cm="1">
        <f t="array" ref="K1751:P1751">VLOOKUP(A1751,'Hospitalisation Details'!$A$1:K4093,{5,6,8,9,10,11},FALSE)</f>
        <v>32099</v>
      </c>
      <c r="L1751" s="21" t="str">
        <v>35Years</v>
      </c>
      <c r="M1751" s="22">
        <v>5116.5</v>
      </c>
      <c r="N1751" s="20" t="str">
        <v>tier - 2</v>
      </c>
      <c r="O1751" s="20" t="str">
        <v>tier - 2</v>
      </c>
      <c r="P1751" s="20" t="str">
        <v>R1012</v>
      </c>
      <c r="Q1751" s="20" t="str">
        <f>VLOOKUP(A1751,'Customer Names'!$A$1:E4085,5,FALSE)</f>
        <v>Nathan</v>
      </c>
    </row>
    <row r="1752" spans="1:17" x14ac:dyDescent="0.35">
      <c r="A1752" s="20" t="s">
        <v>618</v>
      </c>
      <c r="B1752" s="20" cm="1">
        <f t="array" ref="B1752:I1752">VLOOKUP(A1752,'Medical Examinations'!A1751:J4086,{2,3,4,5,6,7,8,9},FALSE)</f>
        <v>32.78</v>
      </c>
      <c r="C1752" s="20" t="str">
        <v>Obesity</v>
      </c>
      <c r="D1752" s="20">
        <v>4.63</v>
      </c>
      <c r="E1752" s="20" t="str">
        <v>Normal</v>
      </c>
      <c r="F1752" s="20" t="str">
        <v>No</v>
      </c>
      <c r="G1752" s="20" t="str">
        <v>No</v>
      </c>
      <c r="H1752" s="20" t="str">
        <v>No</v>
      </c>
      <c r="I1752" s="20">
        <v>0</v>
      </c>
      <c r="J1752" s="20" t="s">
        <v>2379</v>
      </c>
      <c r="K1752" s="21" cm="1">
        <f t="array" ref="K1752:P1752">VLOOKUP(A1752,'Hospitalisation Details'!$A$1:K4094,{5,6,8,9,10,11},FALSE)</f>
        <v>36330</v>
      </c>
      <c r="L1752" s="21" t="str">
        <v>23Years</v>
      </c>
      <c r="M1752" s="22">
        <v>5087.92</v>
      </c>
      <c r="N1752" s="20" t="str">
        <v>tier - 2</v>
      </c>
      <c r="O1752" s="20" t="str">
        <v>tier - 2</v>
      </c>
      <c r="P1752" s="20" t="str">
        <v>R1026</v>
      </c>
      <c r="Q1752" s="20" t="str">
        <f>VLOOKUP(A1752,'Customer Names'!$A$1:E4086,5,FALSE)</f>
        <v>Kelli N</v>
      </c>
    </row>
    <row r="1753" spans="1:17" x14ac:dyDescent="0.35">
      <c r="A1753" s="20" t="s">
        <v>617</v>
      </c>
      <c r="B1753" s="20" cm="1">
        <f t="array" ref="B1753:I1753">VLOOKUP(A1753,'Medical Examinations'!A1752:J4087,{2,3,4,5,6,7,8,9},FALSE)</f>
        <v>23.9</v>
      </c>
      <c r="C1753" s="20" t="str">
        <v>Normal Weight</v>
      </c>
      <c r="D1753" s="20">
        <v>6.06</v>
      </c>
      <c r="E1753" s="20" t="str">
        <v>Prediabetes</v>
      </c>
      <c r="F1753" s="20" t="str">
        <v>Yes</v>
      </c>
      <c r="G1753" s="20" t="str">
        <v>No</v>
      </c>
      <c r="H1753" s="20" t="str">
        <v>Yes</v>
      </c>
      <c r="I1753" s="20">
        <v>1</v>
      </c>
      <c r="J1753" s="20" t="s">
        <v>2379</v>
      </c>
      <c r="K1753" s="21" cm="1">
        <f t="array" ref="K1753:P1753">VLOOKUP(A1753,'Hospitalisation Details'!$A$1:K4095,{5,6,8,9,10,11},FALSE)</f>
        <v>35625</v>
      </c>
      <c r="L1753" s="21" t="str">
        <v>25Years</v>
      </c>
      <c r="M1753" s="22">
        <v>5080.1000000000004</v>
      </c>
      <c r="N1753" s="20" t="str">
        <v>tier - 3</v>
      </c>
      <c r="O1753" s="20" t="str">
        <v>tier - 2</v>
      </c>
      <c r="P1753" s="20" t="str">
        <v>R1011</v>
      </c>
      <c r="Q1753" s="20" t="str">
        <f>VLOOKUP(A1753,'Customer Names'!$A$1:E4087,5,FALSE)</f>
        <v xml:space="preserve">Scott M </v>
      </c>
    </row>
    <row r="1754" spans="1:17" x14ac:dyDescent="0.35">
      <c r="A1754" s="20" t="s">
        <v>616</v>
      </c>
      <c r="B1754" s="20" cm="1">
        <f t="array" ref="B1754:I1754">VLOOKUP(A1754,'Medical Examinations'!A1753:J4088,{2,3,4,5,6,7,8,9},FALSE)</f>
        <v>15.47</v>
      </c>
      <c r="C1754" s="20" t="str">
        <v>Underweight</v>
      </c>
      <c r="D1754" s="20">
        <v>8.43</v>
      </c>
      <c r="E1754" s="20" t="str">
        <v>Diabetes</v>
      </c>
      <c r="F1754" s="20" t="str">
        <v>No</v>
      </c>
      <c r="G1754" s="20" t="str">
        <v>No</v>
      </c>
      <c r="H1754" s="20" t="str">
        <v>No</v>
      </c>
      <c r="I1754" s="20">
        <v>0</v>
      </c>
      <c r="J1754" s="20" t="s">
        <v>2379</v>
      </c>
      <c r="K1754" s="21" cm="1">
        <f t="array" ref="K1754:P1754">VLOOKUP(A1754,'Hospitalisation Details'!$A$1:K4096,{5,6,8,9,10,11},FALSE)</f>
        <v>28816</v>
      </c>
      <c r="L1754" s="21" t="str">
        <v>44Years</v>
      </c>
      <c r="M1754" s="22">
        <v>5077.1899999999996</v>
      </c>
      <c r="N1754" s="20" t="str">
        <v>tier - 2</v>
      </c>
      <c r="O1754" s="20" t="str">
        <v>tier - 3</v>
      </c>
      <c r="P1754" s="20" t="str">
        <v>R1012</v>
      </c>
      <c r="Q1754" s="20" t="str">
        <f>VLOOKUP(A1754,'Customer Names'!$A$1:E4088,5,FALSE)</f>
        <v>Grant A</v>
      </c>
    </row>
    <row r="1755" spans="1:17" x14ac:dyDescent="0.35">
      <c r="A1755" s="20" t="s">
        <v>615</v>
      </c>
      <c r="B1755" s="20" cm="1">
        <f t="array" ref="B1755:I1755">VLOOKUP(A1755,'Medical Examinations'!A1754:J4089,{2,3,4,5,6,7,8,9},FALSE)</f>
        <v>28.54</v>
      </c>
      <c r="C1755" s="20" t="str">
        <v>Overweight</v>
      </c>
      <c r="D1755" s="20">
        <v>5.51</v>
      </c>
      <c r="E1755" s="20" t="str">
        <v>Normal</v>
      </c>
      <c r="F1755" s="20" t="str">
        <v>No</v>
      </c>
      <c r="G1755" s="20" t="str">
        <v>No</v>
      </c>
      <c r="H1755" s="20" t="str">
        <v>Yes</v>
      </c>
      <c r="I1755" s="20">
        <v>1</v>
      </c>
      <c r="J1755" s="20" t="s">
        <v>2379</v>
      </c>
      <c r="K1755" s="21" cm="1">
        <f t="array" ref="K1755:P1755">VLOOKUP(A1755,'Hospitalisation Details'!$A$1:K4097,{5,6,8,9,10,11},FALSE)</f>
        <v>34131</v>
      </c>
      <c r="L1755" s="21" t="str">
        <v>29Years</v>
      </c>
      <c r="M1755" s="22">
        <v>5059.5600000000004</v>
      </c>
      <c r="N1755" s="20" t="str">
        <v>tier - 2</v>
      </c>
      <c r="O1755" s="20" t="str">
        <v>tier - 1</v>
      </c>
      <c r="P1755" s="20" t="str">
        <v>R1021</v>
      </c>
      <c r="Q1755" s="20" t="str">
        <f>VLOOKUP(A1755,'Customer Names'!$A$1:E4089,5,FALSE)</f>
        <v>Jonathan C</v>
      </c>
    </row>
    <row r="1756" spans="1:17" x14ac:dyDescent="0.35">
      <c r="A1756" s="20" t="s">
        <v>614</v>
      </c>
      <c r="B1756" s="20" cm="1">
        <f t="array" ref="B1756:I1756">VLOOKUP(A1756,'Medical Examinations'!A1755:J4090,{2,3,4,5,6,7,8,9},FALSE)</f>
        <v>18.54</v>
      </c>
      <c r="C1756" s="20" t="str">
        <v>Normal Weight</v>
      </c>
      <c r="D1756" s="20">
        <v>4.95</v>
      </c>
      <c r="E1756" s="20" t="str">
        <v>Normal</v>
      </c>
      <c r="F1756" s="20" t="str">
        <v>No</v>
      </c>
      <c r="G1756" s="20" t="str">
        <v>No</v>
      </c>
      <c r="H1756" s="20" t="str">
        <v>No</v>
      </c>
      <c r="I1756" s="20">
        <v>0</v>
      </c>
      <c r="J1756" s="20" t="s">
        <v>2379</v>
      </c>
      <c r="K1756" s="21" cm="1">
        <f t="array" ref="K1756:P1756">VLOOKUP(A1756,'Hospitalisation Details'!$A$1:K4098,{5,6,8,9,10,11},FALSE)</f>
        <v>29471</v>
      </c>
      <c r="L1756" s="21" t="str">
        <v>42Years</v>
      </c>
      <c r="M1756" s="22">
        <v>5054.05</v>
      </c>
      <c r="N1756" s="20" t="str">
        <v>tier - 2</v>
      </c>
      <c r="O1756" s="20" t="str">
        <v>tier - 2</v>
      </c>
      <c r="P1756" s="20" t="str">
        <v>R1013</v>
      </c>
      <c r="Q1756" s="20" t="str">
        <f>VLOOKUP(A1756,'Customer Names'!$A$1:E4090,5,FALSE)</f>
        <v xml:space="preserve">Rachael M </v>
      </c>
    </row>
    <row r="1757" spans="1:17" x14ac:dyDescent="0.35">
      <c r="A1757" s="20" t="s">
        <v>613</v>
      </c>
      <c r="B1757" s="20" cm="1">
        <f t="array" ref="B1757:I1757">VLOOKUP(A1757,'Medical Examinations'!A1756:J4091,{2,3,4,5,6,7,8,9},FALSE)</f>
        <v>32.18</v>
      </c>
      <c r="C1757" s="20" t="str">
        <v>Obesity</v>
      </c>
      <c r="D1757" s="20">
        <v>6.44</v>
      </c>
      <c r="E1757" s="20" t="str">
        <v>Diabetes</v>
      </c>
      <c r="F1757" s="20" t="str">
        <v>Yes</v>
      </c>
      <c r="G1757" s="20" t="str">
        <v>No</v>
      </c>
      <c r="H1757" s="20" t="str">
        <v>Yes</v>
      </c>
      <c r="I1757" s="20">
        <v>1</v>
      </c>
      <c r="J1757" s="20" t="s">
        <v>2379</v>
      </c>
      <c r="K1757" s="21" cm="1">
        <f t="array" ref="K1757:P1757">VLOOKUP(A1757,'Hospitalisation Details'!$A$1:K4099,{5,6,8,9,10,11},FALSE)</f>
        <v>35640</v>
      </c>
      <c r="L1757" s="21" t="str">
        <v>25Years</v>
      </c>
      <c r="M1757" s="22">
        <v>5045.1499999999996</v>
      </c>
      <c r="N1757" s="20" t="str">
        <v>tier - 2</v>
      </c>
      <c r="O1757" s="20" t="str">
        <v>tier - 2</v>
      </c>
      <c r="P1757" s="20" t="str">
        <v>R1012</v>
      </c>
      <c r="Q1757" s="20" t="str">
        <f>VLOOKUP(A1757,'Customer Names'!$A$1:E4091,5,FALSE)</f>
        <v>Pilar</v>
      </c>
    </row>
    <row r="1758" spans="1:17" x14ac:dyDescent="0.35">
      <c r="A1758" s="20" t="s">
        <v>612</v>
      </c>
      <c r="B1758" s="20" cm="1">
        <f t="array" ref="B1758:I1758">VLOOKUP(A1758,'Medical Examinations'!A1757:J4092,{2,3,4,5,6,7,8,9},FALSE)</f>
        <v>37.380000000000003</v>
      </c>
      <c r="C1758" s="20" t="str">
        <v>Obesity</v>
      </c>
      <c r="D1758" s="20">
        <v>6.05</v>
      </c>
      <c r="E1758" s="20" t="str">
        <v>Prediabetes</v>
      </c>
      <c r="F1758" s="20" t="str">
        <v>Yes</v>
      </c>
      <c r="G1758" s="20" t="str">
        <v>No</v>
      </c>
      <c r="H1758" s="20" t="str">
        <v>No</v>
      </c>
      <c r="I1758" s="20">
        <v>0</v>
      </c>
      <c r="J1758" s="20" t="s">
        <v>2379</v>
      </c>
      <c r="K1758" s="21" cm="1">
        <f t="array" ref="K1758:P1758">VLOOKUP(A1758,'Hospitalisation Details'!$A$1:K4100,{5,6,8,9,10,11},FALSE)</f>
        <v>37180</v>
      </c>
      <c r="L1758" s="21" t="str">
        <v>21Years</v>
      </c>
      <c r="M1758" s="22">
        <v>5043.13</v>
      </c>
      <c r="N1758" s="20" t="str">
        <v>tier - 2</v>
      </c>
      <c r="O1758" s="20" t="str">
        <v>tier - 3</v>
      </c>
      <c r="P1758" s="20" t="str">
        <v>R1011</v>
      </c>
      <c r="Q1758" s="20" t="str">
        <f>VLOOKUP(A1758,'Customer Names'!$A$1:E4092,5,FALSE)</f>
        <v>Kyle M</v>
      </c>
    </row>
    <row r="1759" spans="1:17" x14ac:dyDescent="0.35">
      <c r="A1759" s="20" t="s">
        <v>611</v>
      </c>
      <c r="B1759" s="20" cm="1">
        <f t="array" ref="B1759:I1759">VLOOKUP(A1759,'Medical Examinations'!A1758:J4093,{2,3,4,5,6,7,8,9},FALSE)</f>
        <v>31.12</v>
      </c>
      <c r="C1759" s="20" t="str">
        <v>Obesity</v>
      </c>
      <c r="D1759" s="20">
        <v>4.76</v>
      </c>
      <c r="E1759" s="20" t="str">
        <v>Normal</v>
      </c>
      <c r="F1759" s="20" t="str">
        <v>Yes</v>
      </c>
      <c r="G1759" s="20" t="str">
        <v>No</v>
      </c>
      <c r="H1759" s="20" t="str">
        <v>Yes</v>
      </c>
      <c r="I1759" s="20">
        <v>1</v>
      </c>
      <c r="J1759" s="20" t="s">
        <v>2379</v>
      </c>
      <c r="K1759" s="21" cm="1">
        <f t="array" ref="K1759:P1759">VLOOKUP(A1759,'Hospitalisation Details'!$A$1:K4101,{5,6,8,9,10,11},FALSE)</f>
        <v>35768</v>
      </c>
      <c r="L1759" s="21" t="str">
        <v>25Years</v>
      </c>
      <c r="M1759" s="22">
        <v>5038.57</v>
      </c>
      <c r="N1759" s="20" t="str">
        <v>tier - 2</v>
      </c>
      <c r="O1759" s="20" t="str">
        <v>tier - 2</v>
      </c>
      <c r="P1759" s="20" t="str">
        <v>R1025</v>
      </c>
      <c r="Q1759" s="20" t="str">
        <f>VLOOKUP(A1759,'Customer Names'!$A$1:E4093,5,FALSE)</f>
        <v>Christie</v>
      </c>
    </row>
    <row r="1760" spans="1:17" x14ac:dyDescent="0.35">
      <c r="A1760" s="20" t="s">
        <v>610</v>
      </c>
      <c r="B1760" s="20" cm="1">
        <f t="array" ref="B1760:I1760">VLOOKUP(A1760,'Medical Examinations'!A1759:J4094,{2,3,4,5,6,7,8,9},FALSE)</f>
        <v>22.01</v>
      </c>
      <c r="C1760" s="20" t="str">
        <v>Normal Weight</v>
      </c>
      <c r="D1760" s="20">
        <v>6.72</v>
      </c>
      <c r="E1760" s="20" t="str">
        <v>Diabetes</v>
      </c>
      <c r="F1760" s="20" t="str">
        <v>Yes</v>
      </c>
      <c r="G1760" s="20" t="str">
        <v>No</v>
      </c>
      <c r="H1760" s="20" t="str">
        <v>No</v>
      </c>
      <c r="I1760" s="20">
        <v>1</v>
      </c>
      <c r="J1760" s="20" t="s">
        <v>2379</v>
      </c>
      <c r="K1760" s="21" cm="1">
        <f t="array" ref="K1760:P1760">VLOOKUP(A1760,'Hospitalisation Details'!$A$1:K4102,{5,6,8,9,10,11},FALSE)</f>
        <v>31592</v>
      </c>
      <c r="L1760" s="21" t="str">
        <v>36Years</v>
      </c>
      <c r="M1760" s="22">
        <v>5034.1000000000004</v>
      </c>
      <c r="N1760" s="20" t="str">
        <v>tier - 2</v>
      </c>
      <c r="O1760" s="20" t="str">
        <v>tier - 2</v>
      </c>
      <c r="P1760" s="20" t="str">
        <v>R1013</v>
      </c>
      <c r="Q1760" s="20" t="str">
        <f>VLOOKUP(A1760,'Customer Names'!$A$1:E4094,5,FALSE)</f>
        <v xml:space="preserve">David A </v>
      </c>
    </row>
    <row r="1761" spans="1:17" x14ac:dyDescent="0.35">
      <c r="A1761" s="20" t="s">
        <v>609</v>
      </c>
      <c r="B1761" s="20" cm="1">
        <f t="array" ref="B1761:I1761">VLOOKUP(A1761,'Medical Examinations'!A1760:J4095,{2,3,4,5,6,7,8,9},FALSE)</f>
        <v>27.645</v>
      </c>
      <c r="C1761" s="20" t="str">
        <v>Overweight</v>
      </c>
      <c r="D1761" s="20">
        <v>5.7</v>
      </c>
      <c r="E1761" s="20" t="str">
        <v>Prediabetes</v>
      </c>
      <c r="F1761" s="20" t="str">
        <v>No</v>
      </c>
      <c r="G1761" s="20" t="str">
        <v>No</v>
      </c>
      <c r="H1761" s="20" t="str">
        <v>No</v>
      </c>
      <c r="I1761" s="20">
        <v>0</v>
      </c>
      <c r="J1761" s="20" t="s">
        <v>2379</v>
      </c>
      <c r="K1761" s="21" cm="1">
        <f t="array" ref="K1761:P1761">VLOOKUP(A1761,'Hospitalisation Details'!$A$1:K4103,{5,6,8,9,10,11},FALSE)</f>
        <v>33491</v>
      </c>
      <c r="L1761" s="21" t="str">
        <v>31Years</v>
      </c>
      <c r="M1761" s="22">
        <v>5031.2700000000004</v>
      </c>
      <c r="N1761" s="20" t="str">
        <v>tier - 3</v>
      </c>
      <c r="O1761" s="20" t="str">
        <v>tier - 1</v>
      </c>
      <c r="P1761" s="20" t="str">
        <v>R1016</v>
      </c>
      <c r="Q1761" s="20" t="str">
        <f>VLOOKUP(A1761,'Customer Names'!$A$1:E4095,5,FALSE)</f>
        <v>Masahiro</v>
      </c>
    </row>
    <row r="1762" spans="1:17" x14ac:dyDescent="0.35">
      <c r="A1762" s="20" t="s">
        <v>608</v>
      </c>
      <c r="B1762" s="20" cm="1">
        <f t="array" ref="B1762:I1762">VLOOKUP(A1762,'Medical Examinations'!A1761:J4096,{2,3,4,5,6,7,8,9},FALSE)</f>
        <v>29.64</v>
      </c>
      <c r="C1762" s="20" t="str">
        <v>Overweight</v>
      </c>
      <c r="D1762" s="20">
        <v>5.31</v>
      </c>
      <c r="E1762" s="20" t="str">
        <v>Normal</v>
      </c>
      <c r="F1762" s="20" t="str">
        <v>Yes</v>
      </c>
      <c r="G1762" s="20" t="str">
        <v>No</v>
      </c>
      <c r="H1762" s="20" t="str">
        <v>No</v>
      </c>
      <c r="I1762" s="20">
        <v>0</v>
      </c>
      <c r="J1762" s="20" t="s">
        <v>2379</v>
      </c>
      <c r="K1762" s="21" cm="1">
        <f t="array" ref="K1762:P1762">VLOOKUP(A1762,'Hospitalisation Details'!$A$1:K4104,{5,6,8,9,10,11},FALSE)</f>
        <v>31409</v>
      </c>
      <c r="L1762" s="21" t="str">
        <v>37Years</v>
      </c>
      <c r="M1762" s="22">
        <v>5028.1499999999996</v>
      </c>
      <c r="N1762" s="20" t="str">
        <v>tier - 1</v>
      </c>
      <c r="O1762" s="20" t="str">
        <v>tier - 2</v>
      </c>
      <c r="P1762" s="20" t="str">
        <v>R1012</v>
      </c>
      <c r="Q1762" s="20" t="str">
        <f>VLOOKUP(A1762,'Customer Names'!$A$1:E4096,5,FALSE)</f>
        <v xml:space="preserve">Logan B </v>
      </c>
    </row>
    <row r="1763" spans="1:17" x14ac:dyDescent="0.35">
      <c r="A1763" s="20" t="s">
        <v>607</v>
      </c>
      <c r="B1763" s="20" cm="1">
        <f t="array" ref="B1763:I1763">VLOOKUP(A1763,'Medical Examinations'!A1762:J4097,{2,3,4,5,6,7,8,9},FALSE)</f>
        <v>33.700000000000003</v>
      </c>
      <c r="C1763" s="20" t="str">
        <v>Obesity</v>
      </c>
      <c r="D1763" s="20">
        <v>4.32</v>
      </c>
      <c r="E1763" s="20" t="str">
        <v>Normal</v>
      </c>
      <c r="F1763" s="20" t="str">
        <v>Yes</v>
      </c>
      <c r="G1763" s="20" t="str">
        <v>No</v>
      </c>
      <c r="H1763" s="20" t="str">
        <v>No</v>
      </c>
      <c r="I1763" s="20">
        <v>1</v>
      </c>
      <c r="J1763" s="20" t="s">
        <v>2379</v>
      </c>
      <c r="K1763" s="21" cm="1">
        <f t="array" ref="K1763:P1763">VLOOKUP(A1763,'Hospitalisation Details'!$A$1:K4105,{5,6,8,9,10,11},FALSE)</f>
        <v>32456</v>
      </c>
      <c r="L1763" s="21" t="str">
        <v>34Years</v>
      </c>
      <c r="M1763" s="22">
        <v>5012.47</v>
      </c>
      <c r="N1763" s="20" t="str">
        <v>tier - 2</v>
      </c>
      <c r="O1763" s="20" t="str">
        <v>tier - 3</v>
      </c>
      <c r="P1763" s="20" t="str">
        <v>R1011</v>
      </c>
      <c r="Q1763" s="20" t="str">
        <f>VLOOKUP(A1763,'Customer Names'!$A$1:E4097,5,FALSE)</f>
        <v xml:space="preserve">Stephanie L </v>
      </c>
    </row>
    <row r="1764" spans="1:17" x14ac:dyDescent="0.35">
      <c r="A1764" s="20" t="s">
        <v>606</v>
      </c>
      <c r="B1764" s="20" cm="1">
        <f t="array" ref="B1764:I1764">VLOOKUP(A1764,'Medical Examinations'!A1763:J4098,{2,3,4,5,6,7,8,9},FALSE)</f>
        <v>27.5</v>
      </c>
      <c r="C1764" s="20" t="str">
        <v>Overweight</v>
      </c>
      <c r="D1764" s="20">
        <v>4.2300000000000004</v>
      </c>
      <c r="E1764" s="20" t="str">
        <v>Normal</v>
      </c>
      <c r="F1764" s="20" t="str">
        <v>Yes</v>
      </c>
      <c r="G1764" s="20" t="str">
        <v>No</v>
      </c>
      <c r="H1764" s="20" t="str">
        <v>No</v>
      </c>
      <c r="I1764" s="20">
        <v>1</v>
      </c>
      <c r="J1764" s="20" t="s">
        <v>2379</v>
      </c>
      <c r="K1764" s="21" cm="1">
        <f t="array" ref="K1764:P1764">VLOOKUP(A1764,'Hospitalisation Details'!$A$1:K4106,{5,6,8,9,10,11},FALSE)</f>
        <v>32332</v>
      </c>
      <c r="L1764" s="21" t="str">
        <v>34Years</v>
      </c>
      <c r="M1764" s="22">
        <v>5003.8500000000004</v>
      </c>
      <c r="N1764" s="20" t="str">
        <v>tier - 2</v>
      </c>
      <c r="O1764" s="20" t="str">
        <v>tier - 3</v>
      </c>
      <c r="P1764" s="20" t="str">
        <v>R1011</v>
      </c>
      <c r="Q1764" s="20" t="str">
        <f>VLOOKUP(A1764,'Customer Names'!$A$1:E4098,5,FALSE)</f>
        <v>Angela H</v>
      </c>
    </row>
    <row r="1765" spans="1:17" x14ac:dyDescent="0.35">
      <c r="A1765" s="20" t="s">
        <v>605</v>
      </c>
      <c r="B1765" s="20" cm="1">
        <f t="array" ref="B1765:I1765">VLOOKUP(A1765,'Medical Examinations'!A1764:J4099,{2,3,4,5,6,7,8,9},FALSE)</f>
        <v>16.12</v>
      </c>
      <c r="C1765" s="20" t="str">
        <v>Underweight</v>
      </c>
      <c r="D1765" s="20">
        <v>6.09</v>
      </c>
      <c r="E1765" s="20" t="str">
        <v>Prediabetes</v>
      </c>
      <c r="F1765" s="20" t="str">
        <v>No</v>
      </c>
      <c r="G1765" s="20" t="str">
        <v>No</v>
      </c>
      <c r="H1765" s="20" t="str">
        <v>No</v>
      </c>
      <c r="I1765" s="20">
        <v>0</v>
      </c>
      <c r="J1765" s="20" t="s">
        <v>2379</v>
      </c>
      <c r="K1765" s="21" cm="1">
        <f t="array" ref="K1765:P1765">VLOOKUP(A1765,'Hospitalisation Details'!$A$1:K4107,{5,6,8,9,10,11},FALSE)</f>
        <v>28285</v>
      </c>
      <c r="L1765" s="21" t="str">
        <v>45Years</v>
      </c>
      <c r="M1765" s="22">
        <v>5003.7700000000004</v>
      </c>
      <c r="N1765" s="20" t="str">
        <v>tier - 2</v>
      </c>
      <c r="O1765" s="20" t="str">
        <v>tier - 3</v>
      </c>
      <c r="P1765" s="20" t="str">
        <v>R1013</v>
      </c>
      <c r="Q1765" s="20" t="str">
        <f>VLOOKUP(A1765,'Customer Names'!$A$1:E4099,5,FALSE)</f>
        <v>Britt K</v>
      </c>
    </row>
    <row r="1766" spans="1:17" x14ac:dyDescent="0.35">
      <c r="A1766" s="20" t="s">
        <v>604</v>
      </c>
      <c r="B1766" s="20" cm="1">
        <f t="array" ref="B1766:I1766">VLOOKUP(A1766,'Medical Examinations'!A1765:J4100,{2,3,4,5,6,7,8,9},FALSE)</f>
        <v>26.73</v>
      </c>
      <c r="C1766" s="20" t="str">
        <v>Overweight</v>
      </c>
      <c r="D1766" s="20">
        <v>4.74</v>
      </c>
      <c r="E1766" s="20" t="str">
        <v>Normal</v>
      </c>
      <c r="F1766" s="20" t="str">
        <v>Yes</v>
      </c>
      <c r="G1766" s="20" t="str">
        <v>No</v>
      </c>
      <c r="H1766" s="20" t="str">
        <v>No</v>
      </c>
      <c r="I1766" s="20">
        <v>1</v>
      </c>
      <c r="J1766" s="20" t="s">
        <v>2379</v>
      </c>
      <c r="K1766" s="21" cm="1">
        <f t="array" ref="K1766:P1766">VLOOKUP(A1766,'Hospitalisation Details'!$A$1:K4108,{5,6,8,9,10,11},FALSE)</f>
        <v>32390</v>
      </c>
      <c r="L1766" s="21" t="str">
        <v>34Years</v>
      </c>
      <c r="M1766" s="22">
        <v>5002.78</v>
      </c>
      <c r="N1766" s="20" t="str">
        <v>tier - 2</v>
      </c>
      <c r="O1766" s="20" t="str">
        <v>tier - 2</v>
      </c>
      <c r="P1766" s="20" t="str">
        <v>R1013</v>
      </c>
      <c r="Q1766" s="20" t="str">
        <f>VLOOKUP(A1766,'Customer Names'!$A$1:E4100,5,FALSE)</f>
        <v xml:space="preserve">Joyce R </v>
      </c>
    </row>
    <row r="1767" spans="1:17" x14ac:dyDescent="0.35">
      <c r="A1767" s="20" t="s">
        <v>603</v>
      </c>
      <c r="B1767" s="20" cm="1">
        <f t="array" ref="B1767:I1767">VLOOKUP(A1767,'Medical Examinations'!A1766:J4101,{2,3,4,5,6,7,8,9},FALSE)</f>
        <v>37.25</v>
      </c>
      <c r="C1767" s="20" t="str">
        <v>Obesity</v>
      </c>
      <c r="D1767" s="20">
        <v>6.23</v>
      </c>
      <c r="E1767" s="20" t="str">
        <v>Prediabetes</v>
      </c>
      <c r="F1767" s="20" t="str">
        <v>Yes</v>
      </c>
      <c r="G1767" s="20" t="str">
        <v>No</v>
      </c>
      <c r="H1767" s="20" t="str">
        <v>No</v>
      </c>
      <c r="I1767" s="20">
        <v>0</v>
      </c>
      <c r="J1767" s="20" t="s">
        <v>2379</v>
      </c>
      <c r="K1767" s="21" cm="1">
        <f t="array" ref="K1767:P1767">VLOOKUP(A1767,'Hospitalisation Details'!$A$1:K4109,{5,6,8,9,10,11},FALSE)</f>
        <v>37169</v>
      </c>
      <c r="L1767" s="21" t="str">
        <v>21Years</v>
      </c>
      <c r="M1767" s="22">
        <v>4999.04</v>
      </c>
      <c r="N1767" s="20" t="str">
        <v>tier - 2</v>
      </c>
      <c r="O1767" s="20" t="str">
        <v>tier - 2</v>
      </c>
      <c r="P1767" s="20" t="str">
        <v>R1011</v>
      </c>
      <c r="Q1767" s="20" t="str">
        <f>VLOOKUP(A1767,'Customer Names'!$A$1:E4101,5,FALSE)</f>
        <v>Ben</v>
      </c>
    </row>
    <row r="1768" spans="1:17" x14ac:dyDescent="0.35">
      <c r="A1768" s="20" t="s">
        <v>602</v>
      </c>
      <c r="B1768" s="20" cm="1">
        <f t="array" ref="B1768:I1768">VLOOKUP(A1768,'Medical Examinations'!A1767:J4102,{2,3,4,5,6,7,8,9},FALSE)</f>
        <v>23.56</v>
      </c>
      <c r="C1768" s="20" t="str">
        <v>Normal Weight</v>
      </c>
      <c r="D1768" s="20">
        <v>5.45</v>
      </c>
      <c r="E1768" s="20" t="str">
        <v>Normal</v>
      </c>
      <c r="F1768" s="20" t="str">
        <v>Yes</v>
      </c>
      <c r="G1768" s="20" t="str">
        <v>No</v>
      </c>
      <c r="H1768" s="20" t="str">
        <v>No</v>
      </c>
      <c r="I1768" s="20">
        <v>1</v>
      </c>
      <c r="J1768" s="20" t="s">
        <v>2379</v>
      </c>
      <c r="K1768" s="21" cm="1">
        <f t="array" ref="K1768:P1768">VLOOKUP(A1768,'Hospitalisation Details'!$A$1:K4110,{5,6,8,9,10,11},FALSE)</f>
        <v>32318</v>
      </c>
      <c r="L1768" s="21" t="str">
        <v>34Years</v>
      </c>
      <c r="M1768" s="22">
        <v>4992.38</v>
      </c>
      <c r="N1768" s="20" t="str">
        <v>tier - 2</v>
      </c>
      <c r="O1768" s="20" t="str">
        <v>tier - 3</v>
      </c>
      <c r="P1768" s="20" t="str">
        <v>R1024</v>
      </c>
      <c r="Q1768" s="20" t="str">
        <f>VLOOKUP(A1768,'Customer Names'!$A$1:E4102,5,FALSE)</f>
        <v xml:space="preserve">Sarah M </v>
      </c>
    </row>
    <row r="1769" spans="1:17" x14ac:dyDescent="0.35">
      <c r="A1769" s="20" t="s">
        <v>601</v>
      </c>
      <c r="B1769" s="20" cm="1">
        <f t="array" ref="B1769:I1769">VLOOKUP(A1769,'Medical Examinations'!A1768:J4103,{2,3,4,5,6,7,8,9},FALSE)</f>
        <v>15.84</v>
      </c>
      <c r="C1769" s="20" t="str">
        <v>Underweight</v>
      </c>
      <c r="D1769" s="20">
        <v>10.34</v>
      </c>
      <c r="E1769" s="20" t="str">
        <v>Diabetes</v>
      </c>
      <c r="F1769" s="20" t="str">
        <v>No</v>
      </c>
      <c r="G1769" s="20" t="str">
        <v>No</v>
      </c>
      <c r="H1769" s="20" t="str">
        <v>No</v>
      </c>
      <c r="I1769" s="20">
        <v>2</v>
      </c>
      <c r="J1769" s="20" t="s">
        <v>2379</v>
      </c>
      <c r="K1769" s="21" cm="1">
        <f t="array" ref="K1769:P1769">VLOOKUP(A1769,'Hospitalisation Details'!$A$1:K4111,{5,6,8,9,10,11},FALSE)</f>
        <v>26975</v>
      </c>
      <c r="L1769" s="21" t="str">
        <v>49Years</v>
      </c>
      <c r="M1769" s="22">
        <v>4985.22</v>
      </c>
      <c r="N1769" s="20" t="str">
        <v>tier - 2</v>
      </c>
      <c r="O1769" s="20" t="str">
        <v>tier - 3</v>
      </c>
      <c r="P1769" s="20" t="str">
        <v>R1013</v>
      </c>
      <c r="Q1769" s="20" t="str">
        <f>VLOOKUP(A1769,'Customer Names'!$A$1:E4103,5,FALSE)</f>
        <v>Sarah</v>
      </c>
    </row>
    <row r="1770" spans="1:17" x14ac:dyDescent="0.35">
      <c r="A1770" s="20" t="s">
        <v>600</v>
      </c>
      <c r="B1770" s="20" cm="1">
        <f t="array" ref="B1770:I1770">VLOOKUP(A1770,'Medical Examinations'!A1769:J4104,{2,3,4,5,6,7,8,9},FALSE)</f>
        <v>36.630000000000003</v>
      </c>
      <c r="C1770" s="20" t="str">
        <v>Obesity</v>
      </c>
      <c r="D1770" s="20">
        <v>5.15</v>
      </c>
      <c r="E1770" s="20" t="str">
        <v>Normal</v>
      </c>
      <c r="F1770" s="20" t="str">
        <v>No</v>
      </c>
      <c r="G1770" s="20" t="str">
        <v>No</v>
      </c>
      <c r="H1770" s="20" t="str">
        <v>No</v>
      </c>
      <c r="I1770" s="20">
        <v>0</v>
      </c>
      <c r="J1770" s="20" t="s">
        <v>2379</v>
      </c>
      <c r="K1770" s="21" cm="1">
        <f t="array" ref="K1770:P1770">VLOOKUP(A1770,'Hospitalisation Details'!$A$1:K4112,{5,6,8,9,10,11},FALSE)</f>
        <v>33480</v>
      </c>
      <c r="L1770" s="21" t="str">
        <v>31Years</v>
      </c>
      <c r="M1770" s="22">
        <v>4949.76</v>
      </c>
      <c r="N1770" s="20" t="str">
        <v>tier - 2</v>
      </c>
      <c r="O1770" s="20" t="str">
        <v>tier - 1</v>
      </c>
      <c r="P1770" s="20" t="str">
        <v>R1013</v>
      </c>
      <c r="Q1770" s="20" t="str">
        <f>VLOOKUP(A1770,'Customer Names'!$A$1:E4104,5,FALSE)</f>
        <v>Katie</v>
      </c>
    </row>
    <row r="1771" spans="1:17" x14ac:dyDescent="0.35">
      <c r="A1771" s="20" t="s">
        <v>599</v>
      </c>
      <c r="B1771" s="20" cm="1">
        <f t="array" ref="B1771:I1771">VLOOKUP(A1771,'Medical Examinations'!A1770:J4105,{2,3,4,5,6,7,8,9},FALSE)</f>
        <v>16.47</v>
      </c>
      <c r="C1771" s="20" t="str">
        <v>Underweight</v>
      </c>
      <c r="D1771" s="20">
        <v>11.72</v>
      </c>
      <c r="E1771" s="20" t="str">
        <v>Diabetes</v>
      </c>
      <c r="F1771" s="20" t="str">
        <v>No</v>
      </c>
      <c r="G1771" s="20" t="str">
        <v>No</v>
      </c>
      <c r="H1771" s="20" t="str">
        <v>No</v>
      </c>
      <c r="I1771" s="20">
        <v>0</v>
      </c>
      <c r="J1771" s="20" t="s">
        <v>2379</v>
      </c>
      <c r="K1771" s="21" cm="1">
        <f t="array" ref="K1771:P1771">VLOOKUP(A1771,'Hospitalisation Details'!$A$1:K4113,{5,6,8,9,10,11},FALSE)</f>
        <v>27206</v>
      </c>
      <c r="L1771" s="21" t="str">
        <v>48Years</v>
      </c>
      <c r="M1771" s="22">
        <v>4942.0600000000004</v>
      </c>
      <c r="N1771" s="20" t="str">
        <v>tier - 2</v>
      </c>
      <c r="O1771" s="20" t="str">
        <v>tier - 2</v>
      </c>
      <c r="P1771" s="20" t="str">
        <v>R1013</v>
      </c>
      <c r="Q1771" s="20" t="str">
        <f>VLOOKUP(A1771,'Customer Names'!$A$1:E4105,5,FALSE)</f>
        <v>Michaela L</v>
      </c>
    </row>
    <row r="1772" spans="1:17" x14ac:dyDescent="0.35">
      <c r="A1772" s="20" t="s">
        <v>598</v>
      </c>
      <c r="B1772" s="20" cm="1">
        <f t="array" ref="B1772:I1772">VLOOKUP(A1772,'Medical Examinations'!A1771:J4106,{2,3,4,5,6,7,8,9},FALSE)</f>
        <v>25.8</v>
      </c>
      <c r="C1772" s="20" t="str">
        <v>Overweight</v>
      </c>
      <c r="D1772" s="20">
        <v>5.29</v>
      </c>
      <c r="E1772" s="20" t="str">
        <v>Normal</v>
      </c>
      <c r="F1772" s="20" t="str">
        <v>No</v>
      </c>
      <c r="G1772" s="20" t="str">
        <v>No</v>
      </c>
      <c r="H1772" s="20" t="str">
        <v>No</v>
      </c>
      <c r="I1772" s="20">
        <v>0</v>
      </c>
      <c r="J1772" s="20" t="s">
        <v>2379</v>
      </c>
      <c r="K1772" s="21" cm="1">
        <f t="array" ref="K1772:P1772">VLOOKUP(A1772,'Hospitalisation Details'!$A$1:K4114,{5,6,8,9,10,11},FALSE)</f>
        <v>33569</v>
      </c>
      <c r="L1772" s="21" t="str">
        <v>31Years</v>
      </c>
      <c r="M1772" s="22">
        <v>4934.71</v>
      </c>
      <c r="N1772" s="20" t="str">
        <v>tier - 2</v>
      </c>
      <c r="O1772" s="20" t="str">
        <v>tier - 3</v>
      </c>
      <c r="P1772" s="20" t="str">
        <v>R1011</v>
      </c>
      <c r="Q1772" s="20" t="str">
        <f>VLOOKUP(A1772,'Customer Names'!$A$1:E4106,5,FALSE)</f>
        <v>Shalaleh</v>
      </c>
    </row>
    <row r="1773" spans="1:17" x14ac:dyDescent="0.35">
      <c r="A1773" s="20" t="s">
        <v>597</v>
      </c>
      <c r="B1773" s="20" cm="1">
        <f t="array" ref="B1773:I1773">VLOOKUP(A1773,'Medical Examinations'!A1772:J4107,{2,3,4,5,6,7,8,9},FALSE)</f>
        <v>23.6</v>
      </c>
      <c r="C1773" s="20" t="str">
        <v>Normal Weight</v>
      </c>
      <c r="D1773" s="20">
        <v>4.33</v>
      </c>
      <c r="E1773" s="20" t="str">
        <v>Normal</v>
      </c>
      <c r="F1773" s="20" t="str">
        <v>No</v>
      </c>
      <c r="G1773" s="20" t="str">
        <v>No</v>
      </c>
      <c r="H1773" s="20" t="str">
        <v>No</v>
      </c>
      <c r="I1773" s="20">
        <v>0</v>
      </c>
      <c r="J1773" s="20" t="s">
        <v>2379</v>
      </c>
      <c r="K1773" s="21" cm="1">
        <f t="array" ref="K1773:P1773">VLOOKUP(A1773,'Hospitalisation Details'!$A$1:K4115,{5,6,8,9,10,11},FALSE)</f>
        <v>33473</v>
      </c>
      <c r="L1773" s="21" t="str">
        <v>31Years</v>
      </c>
      <c r="M1773" s="22">
        <v>4931.6499999999996</v>
      </c>
      <c r="N1773" s="20" t="str">
        <v>tier - 2</v>
      </c>
      <c r="O1773" s="20" t="str">
        <v>tier - 3</v>
      </c>
      <c r="P1773" s="20" t="str">
        <v>R1011</v>
      </c>
      <c r="Q1773" s="20" t="str">
        <f>VLOOKUP(A1773,'Customer Names'!$A$1:E4107,5,FALSE)</f>
        <v>Karen</v>
      </c>
    </row>
    <row r="1774" spans="1:17" x14ac:dyDescent="0.35">
      <c r="A1774" s="20" t="s">
        <v>596</v>
      </c>
      <c r="B1774" s="20" cm="1">
        <f t="array" ref="B1774:I1774">VLOOKUP(A1774,'Medical Examinations'!A1773:J4108,{2,3,4,5,6,7,8,9},FALSE)</f>
        <v>32.11</v>
      </c>
      <c r="C1774" s="20" t="str">
        <v>Obesity</v>
      </c>
      <c r="D1774" s="20">
        <v>6.24</v>
      </c>
      <c r="E1774" s="20" t="str">
        <v>Prediabetes</v>
      </c>
      <c r="F1774" s="20" t="str">
        <v>No</v>
      </c>
      <c r="G1774" s="20" t="str">
        <v>No</v>
      </c>
      <c r="H1774" s="20" t="str">
        <v>Yes</v>
      </c>
      <c r="I1774" s="20">
        <v>1</v>
      </c>
      <c r="J1774" s="20" t="s">
        <v>2379</v>
      </c>
      <c r="K1774" s="21" cm="1">
        <f t="array" ref="K1774:P1774">VLOOKUP(A1774,'Hospitalisation Details'!$A$1:K4116,{5,6,8,9,10,11},FALSE)</f>
        <v>34191</v>
      </c>
      <c r="L1774" s="21" t="str">
        <v>29Years</v>
      </c>
      <c r="M1774" s="22">
        <v>4922.92</v>
      </c>
      <c r="N1774" s="20" t="str">
        <v>tier - 2</v>
      </c>
      <c r="O1774" s="20" t="str">
        <v>tier - 2</v>
      </c>
      <c r="P1774" s="20" t="str">
        <v>R1012</v>
      </c>
      <c r="Q1774" s="20" t="str">
        <f>VLOOKUP(A1774,'Customer Names'!$A$1:E4108,5,FALSE)</f>
        <v>Zuzana</v>
      </c>
    </row>
    <row r="1775" spans="1:17" x14ac:dyDescent="0.35">
      <c r="A1775" s="20" t="s">
        <v>595</v>
      </c>
      <c r="B1775" s="20" cm="1">
        <f t="array" ref="B1775:I1775">VLOOKUP(A1775,'Medical Examinations'!A1774:J4109,{2,3,4,5,6,7,8,9},FALSE)</f>
        <v>30.114999999999998</v>
      </c>
      <c r="C1775" s="20" t="str">
        <v>Obesity</v>
      </c>
      <c r="D1775" s="20">
        <v>11.61</v>
      </c>
      <c r="E1775" s="20" t="str">
        <v>Diabetes</v>
      </c>
      <c r="F1775" s="20" t="str">
        <v>No</v>
      </c>
      <c r="G1775" s="20" t="str">
        <v>No</v>
      </c>
      <c r="H1775" s="20" t="str">
        <v>No</v>
      </c>
      <c r="I1775" s="20">
        <v>0</v>
      </c>
      <c r="J1775" s="20" t="s">
        <v>2379</v>
      </c>
      <c r="K1775" s="21" cm="1">
        <f t="array" ref="K1775:P1775">VLOOKUP(A1775,'Hospitalisation Details'!$A$1:K4117,{5,6,8,9,10,11},FALSE)</f>
        <v>37489</v>
      </c>
      <c r="L1775" s="21" t="str">
        <v>20Years</v>
      </c>
      <c r="M1775" s="22">
        <v>4915.0600000000004</v>
      </c>
      <c r="N1775" s="20" t="str">
        <v>tier - 2</v>
      </c>
      <c r="O1775" s="20" t="str">
        <v>tier - 1</v>
      </c>
      <c r="P1775" s="20" t="str">
        <v>R1017</v>
      </c>
      <c r="Q1775" s="20" t="str">
        <f>VLOOKUP(A1775,'Customer Names'!$A$1:E4109,5,FALSE)</f>
        <v xml:space="preserve">Daniel J </v>
      </c>
    </row>
    <row r="1776" spans="1:17" x14ac:dyDescent="0.35">
      <c r="A1776" s="20" t="s">
        <v>594</v>
      </c>
      <c r="B1776" s="20" cm="1">
        <f t="array" ref="B1776:I1776">VLOOKUP(A1776,'Medical Examinations'!A1775:J4110,{2,3,4,5,6,7,8,9},FALSE)</f>
        <v>20.28</v>
      </c>
      <c r="C1776" s="20" t="str">
        <v>Normal Weight</v>
      </c>
      <c r="D1776" s="20">
        <v>11.07</v>
      </c>
      <c r="E1776" s="20" t="str">
        <v>Diabetes</v>
      </c>
      <c r="F1776" s="20" t="str">
        <v>Yes</v>
      </c>
      <c r="G1776" s="20" t="str">
        <v>No</v>
      </c>
      <c r="H1776" s="20" t="str">
        <v>No</v>
      </c>
      <c r="I1776" s="20">
        <v>0</v>
      </c>
      <c r="J1776" s="20" t="s">
        <v>2379</v>
      </c>
      <c r="K1776" s="21" cm="1">
        <f t="array" ref="K1776:P1776">VLOOKUP(A1776,'Hospitalisation Details'!$A$1:K4118,{5,6,8,9,10,11},FALSE)</f>
        <v>29877</v>
      </c>
      <c r="L1776" s="21" t="str">
        <v>41Years</v>
      </c>
      <c r="M1776" s="22">
        <v>4911.8900000000003</v>
      </c>
      <c r="N1776" s="20" t="str">
        <v>tier - 2</v>
      </c>
      <c r="O1776" s="20" t="str">
        <v>tier - 3</v>
      </c>
      <c r="P1776" s="20" t="str">
        <v>R1013</v>
      </c>
      <c r="Q1776" s="20" t="str">
        <f>VLOOKUP(A1776,'Customer Names'!$A$1:E4110,5,FALSE)</f>
        <v>Alexandra</v>
      </c>
    </row>
    <row r="1777" spans="1:17" x14ac:dyDescent="0.35">
      <c r="A1777" s="20" t="s">
        <v>593</v>
      </c>
      <c r="B1777" s="20" cm="1">
        <f t="array" ref="B1777:I1777">VLOOKUP(A1777,'Medical Examinations'!A1776:J4111,{2,3,4,5,6,7,8,9},FALSE)</f>
        <v>20.234999999999999</v>
      </c>
      <c r="C1777" s="20" t="str">
        <v>Normal Weight</v>
      </c>
      <c r="D1777" s="20">
        <v>5.19</v>
      </c>
      <c r="E1777" s="20" t="str">
        <v>Normal</v>
      </c>
      <c r="F1777" s="20" t="str">
        <v>No</v>
      </c>
      <c r="G1777" s="20" t="str">
        <v>No</v>
      </c>
      <c r="H1777" s="20" t="str">
        <v>Yes</v>
      </c>
      <c r="I1777" s="20">
        <v>1</v>
      </c>
      <c r="J1777" s="20" t="s">
        <v>2379</v>
      </c>
      <c r="K1777" s="21" cm="1">
        <f t="array" ref="K1777:P1777">VLOOKUP(A1777,'Hospitalisation Details'!$A$1:K4119,{5,6,8,9,10,11},FALSE)</f>
        <v>34160</v>
      </c>
      <c r="L1777" s="21" t="str">
        <v>29Years</v>
      </c>
      <c r="M1777" s="22">
        <v>4906.41</v>
      </c>
      <c r="N1777" s="20" t="str">
        <v>tier - 2</v>
      </c>
      <c r="O1777" s="20" t="str">
        <v>tier - 1</v>
      </c>
      <c r="P1777" s="20" t="str">
        <v>R1012</v>
      </c>
      <c r="Q1777" s="20" t="str">
        <f>VLOOKUP(A1777,'Customer Names'!$A$1:E4111,5,FALSE)</f>
        <v>Jessica</v>
      </c>
    </row>
    <row r="1778" spans="1:17" x14ac:dyDescent="0.35">
      <c r="A1778" s="20" t="s">
        <v>592</v>
      </c>
      <c r="B1778" s="20" cm="1">
        <f t="array" ref="B1778:I1778">VLOOKUP(A1778,'Medical Examinations'!A1777:J4112,{2,3,4,5,6,7,8,9},FALSE)</f>
        <v>25.27</v>
      </c>
      <c r="C1778" s="20" t="str">
        <v>Overweight</v>
      </c>
      <c r="D1778" s="20">
        <v>5.7</v>
      </c>
      <c r="E1778" s="20" t="str">
        <v>Prediabetes</v>
      </c>
      <c r="F1778" s="20" t="str">
        <v>Yes</v>
      </c>
      <c r="G1778" s="20" t="str">
        <v>No</v>
      </c>
      <c r="H1778" s="20" t="str">
        <v>No</v>
      </c>
      <c r="I1778" s="20">
        <v>1</v>
      </c>
      <c r="J1778" s="20" t="s">
        <v>2379</v>
      </c>
      <c r="K1778" s="21" cm="1">
        <f t="array" ref="K1778:P1778">VLOOKUP(A1778,'Hospitalisation Details'!$A$1:K4120,{5,6,8,9,10,11},FALSE)</f>
        <v>32409</v>
      </c>
      <c r="L1778" s="21" t="str">
        <v>34Years</v>
      </c>
      <c r="M1778" s="22">
        <v>4894.75</v>
      </c>
      <c r="N1778" s="20" t="str">
        <v>tier - 3</v>
      </c>
      <c r="O1778" s="20" t="str">
        <v>tier - 3</v>
      </c>
      <c r="P1778" s="20" t="str">
        <v>R1012</v>
      </c>
      <c r="Q1778" s="20" t="str">
        <f>VLOOKUP(A1778,'Customer Names'!$A$1:E4112,5,FALSE)</f>
        <v>Matthew M</v>
      </c>
    </row>
    <row r="1779" spans="1:17" x14ac:dyDescent="0.35">
      <c r="A1779" s="20" t="s">
        <v>591</v>
      </c>
      <c r="B1779" s="20" cm="1">
        <f t="array" ref="B1779:I1779">VLOOKUP(A1779,'Medical Examinations'!A1778:J4113,{2,3,4,5,6,7,8,9},FALSE)</f>
        <v>24.24</v>
      </c>
      <c r="C1779" s="20" t="str">
        <v>Normal Weight</v>
      </c>
      <c r="D1779" s="20">
        <v>6.15</v>
      </c>
      <c r="E1779" s="20" t="str">
        <v>Prediabetes</v>
      </c>
      <c r="F1779" s="20" t="str">
        <v>No</v>
      </c>
      <c r="G1779" s="20" t="str">
        <v>No</v>
      </c>
      <c r="H1779" s="20" t="str">
        <v>No</v>
      </c>
      <c r="I1779" s="20">
        <v>0</v>
      </c>
      <c r="J1779" s="20" t="s">
        <v>2379</v>
      </c>
      <c r="K1779" s="21" cm="1">
        <f t="array" ref="K1779:P1779">VLOOKUP(A1779,'Hospitalisation Details'!$A$1:K4121,{5,6,8,9,10,11},FALSE)</f>
        <v>33205</v>
      </c>
      <c r="L1779" s="21" t="str">
        <v>32Years</v>
      </c>
      <c r="M1779" s="22">
        <v>4894.3900000000003</v>
      </c>
      <c r="N1779" s="20" t="str">
        <v>tier - 2</v>
      </c>
      <c r="O1779" s="20" t="str">
        <v>tier - 3</v>
      </c>
      <c r="P1779" s="20" t="str">
        <v>R1013</v>
      </c>
      <c r="Q1779" s="20" t="str">
        <f>VLOOKUP(A1779,'Customer Names'!$A$1:E4113,5,FALSE)</f>
        <v xml:space="preserve">Nadine A </v>
      </c>
    </row>
    <row r="1780" spans="1:17" x14ac:dyDescent="0.35">
      <c r="A1780" s="20" t="s">
        <v>590</v>
      </c>
      <c r="B1780" s="20" cm="1">
        <f t="array" ref="B1780:I1780">VLOOKUP(A1780,'Medical Examinations'!A1779:J4114,{2,3,4,5,6,7,8,9},FALSE)</f>
        <v>35.75</v>
      </c>
      <c r="C1780" s="20" t="str">
        <v>Obesity</v>
      </c>
      <c r="D1780" s="20">
        <v>5.07</v>
      </c>
      <c r="E1780" s="20" t="str">
        <v>Normal</v>
      </c>
      <c r="F1780" s="20" t="str">
        <v>No</v>
      </c>
      <c r="G1780" s="20" t="str">
        <v>No</v>
      </c>
      <c r="H1780" s="20" t="str">
        <v>No</v>
      </c>
      <c r="I1780" s="20">
        <v>0</v>
      </c>
      <c r="J1780" s="20" t="s">
        <v>2379</v>
      </c>
      <c r="K1780" s="21" cm="1">
        <f t="array" ref="K1780:P1780">VLOOKUP(A1780,'Hospitalisation Details'!$A$1:K4122,{5,6,8,9,10,11},FALSE)</f>
        <v>32699</v>
      </c>
      <c r="L1780" s="21" t="str">
        <v>33Years</v>
      </c>
      <c r="M1780" s="22">
        <v>4890</v>
      </c>
      <c r="N1780" s="20" t="str">
        <v>tier - 3</v>
      </c>
      <c r="O1780" s="20" t="str">
        <v>tier - 2</v>
      </c>
      <c r="P1780" s="20" t="str">
        <v>R1013</v>
      </c>
      <c r="Q1780" s="20" t="str">
        <f>VLOOKUP(A1780,'Customer Names'!$A$1:E4114,5,FALSE)</f>
        <v xml:space="preserve">Peter J  Jr </v>
      </c>
    </row>
    <row r="1781" spans="1:17" x14ac:dyDescent="0.35">
      <c r="A1781" s="20" t="s">
        <v>589</v>
      </c>
      <c r="B1781" s="20" cm="1">
        <f t="array" ref="B1781:I1781">VLOOKUP(A1781,'Medical Examinations'!A1780:J4115,{2,3,4,5,6,7,8,9},FALSE)</f>
        <v>29.92</v>
      </c>
      <c r="C1781" s="20" t="str">
        <v>Obesity</v>
      </c>
      <c r="D1781" s="20">
        <v>10.97</v>
      </c>
      <c r="E1781" s="20" t="str">
        <v>Diabetes</v>
      </c>
      <c r="F1781" s="20" t="str">
        <v>Yes</v>
      </c>
      <c r="G1781" s="20" t="str">
        <v>No</v>
      </c>
      <c r="H1781" s="20" t="str">
        <v>No</v>
      </c>
      <c r="I1781" s="20">
        <v>1</v>
      </c>
      <c r="J1781" s="20" t="s">
        <v>2379</v>
      </c>
      <c r="K1781" s="21" cm="1">
        <f t="array" ref="K1781:P1781">VLOOKUP(A1781,'Hospitalisation Details'!$A$1:K4123,{5,6,8,9,10,11},FALSE)</f>
        <v>31712</v>
      </c>
      <c r="L1781" s="21" t="str">
        <v>36Years</v>
      </c>
      <c r="M1781" s="22">
        <v>4889.04</v>
      </c>
      <c r="N1781" s="20" t="str">
        <v>tier - 2</v>
      </c>
      <c r="O1781" s="20" t="str">
        <v>tier - 1</v>
      </c>
      <c r="P1781" s="20" t="str">
        <v>R1013</v>
      </c>
      <c r="Q1781" s="20" t="str">
        <f>VLOOKUP(A1781,'Customer Names'!$A$1:E4115,5,FALSE)</f>
        <v>Colleen M</v>
      </c>
    </row>
    <row r="1782" spans="1:17" x14ac:dyDescent="0.35">
      <c r="A1782" s="20" t="s">
        <v>588</v>
      </c>
      <c r="B1782" s="20" cm="1">
        <f t="array" ref="B1782:I1782">VLOOKUP(A1782,'Medical Examinations'!A1781:J4116,{2,3,4,5,6,7,8,9},FALSE)</f>
        <v>26.2</v>
      </c>
      <c r="C1782" s="20" t="str">
        <v>Overweight</v>
      </c>
      <c r="D1782" s="20">
        <v>10.93</v>
      </c>
      <c r="E1782" s="20" t="str">
        <v>Diabetes</v>
      </c>
      <c r="F1782" s="20" t="str">
        <v>Yes</v>
      </c>
      <c r="G1782" s="20" t="str">
        <v>No</v>
      </c>
      <c r="H1782" s="20" t="str">
        <v>No</v>
      </c>
      <c r="I1782" s="20">
        <v>1</v>
      </c>
      <c r="J1782" s="20" t="s">
        <v>2379</v>
      </c>
      <c r="K1782" s="21" cm="1">
        <f t="array" ref="K1782:P1782">VLOOKUP(A1782,'Hospitalisation Details'!$A$1:K4124,{5,6,8,9,10,11},FALSE)</f>
        <v>31769</v>
      </c>
      <c r="L1782" s="21" t="str">
        <v>36Years</v>
      </c>
      <c r="M1782" s="22">
        <v>4883.87</v>
      </c>
      <c r="N1782" s="20" t="str">
        <v>tier - 2</v>
      </c>
      <c r="O1782" s="20" t="str">
        <v>tier - 1</v>
      </c>
      <c r="P1782" s="20" t="str">
        <v>R1011</v>
      </c>
      <c r="Q1782" s="20" t="str">
        <f>VLOOKUP(A1782,'Customer Names'!$A$1:E4116,5,FALSE)</f>
        <v xml:space="preserve">Julie A </v>
      </c>
    </row>
    <row r="1783" spans="1:17" x14ac:dyDescent="0.35">
      <c r="A1783" s="20" t="s">
        <v>587</v>
      </c>
      <c r="B1783" s="20" cm="1">
        <f t="array" ref="B1783:I1783">VLOOKUP(A1783,'Medical Examinations'!A1782:J4117,{2,3,4,5,6,7,8,9},FALSE)</f>
        <v>26.695</v>
      </c>
      <c r="C1783" s="20" t="str">
        <v>Overweight</v>
      </c>
      <c r="D1783" s="20">
        <v>4.21</v>
      </c>
      <c r="E1783" s="20" t="str">
        <v>Normal</v>
      </c>
      <c r="F1783" s="20" t="str">
        <v>Yes</v>
      </c>
      <c r="G1783" s="20" t="str">
        <v>No</v>
      </c>
      <c r="H1783" s="20" t="str">
        <v>Yes</v>
      </c>
      <c r="I1783" s="20">
        <v>1</v>
      </c>
      <c r="J1783" s="20" t="s">
        <v>2379</v>
      </c>
      <c r="K1783" s="21" cm="1">
        <f t="array" ref="K1783:P1783">VLOOKUP(A1783,'Hospitalisation Details'!$A$1:K4125,{5,6,8,9,10,11},FALSE)</f>
        <v>35702</v>
      </c>
      <c r="L1783" s="21" t="str">
        <v>25Years</v>
      </c>
      <c r="M1783" s="22">
        <v>4877.9799999999996</v>
      </c>
      <c r="N1783" s="20" t="str">
        <v>tier - 2</v>
      </c>
      <c r="O1783" s="20" t="str">
        <v>tier - 3</v>
      </c>
      <c r="P1783" s="20" t="str">
        <v>R1012</v>
      </c>
      <c r="Q1783" s="20" t="str">
        <f>VLOOKUP(A1783,'Customer Names'!$A$1:E4117,5,FALSE)</f>
        <v>Douglas W</v>
      </c>
    </row>
    <row r="1784" spans="1:17" x14ac:dyDescent="0.35">
      <c r="A1784" s="20" t="s">
        <v>586</v>
      </c>
      <c r="B1784" s="20" cm="1">
        <f t="array" ref="B1784:I1784">VLOOKUP(A1784,'Medical Examinations'!A1783:J4118,{2,3,4,5,6,7,8,9},FALSE)</f>
        <v>23.16</v>
      </c>
      <c r="C1784" s="20" t="str">
        <v>Normal Weight</v>
      </c>
      <c r="D1784" s="20">
        <v>5.5</v>
      </c>
      <c r="E1784" s="20" t="str">
        <v>Normal</v>
      </c>
      <c r="F1784" s="20" t="str">
        <v>No</v>
      </c>
      <c r="G1784" s="20" t="str">
        <v>No</v>
      </c>
      <c r="H1784" s="20" t="str">
        <v>No</v>
      </c>
      <c r="I1784" s="20">
        <v>0</v>
      </c>
      <c r="J1784" s="20" t="s">
        <v>2379</v>
      </c>
      <c r="K1784" s="21" cm="1">
        <f t="array" ref="K1784:P1784">VLOOKUP(A1784,'Hospitalisation Details'!$A$1:K4126,{5,6,8,9,10,11},FALSE)</f>
        <v>32752</v>
      </c>
      <c r="L1784" s="21" t="str">
        <v>33Years</v>
      </c>
      <c r="M1784" s="22">
        <v>4859.8900000000003</v>
      </c>
      <c r="N1784" s="20" t="str">
        <v>tier - 2</v>
      </c>
      <c r="O1784" s="20" t="str">
        <v>tier - 3</v>
      </c>
      <c r="P1784" s="20" t="str">
        <v>R1011</v>
      </c>
      <c r="Q1784" s="20" t="str">
        <f>VLOOKUP(A1784,'Customer Names'!$A$1:E4118,5,FALSE)</f>
        <v>Catherine</v>
      </c>
    </row>
    <row r="1785" spans="1:17" x14ac:dyDescent="0.35">
      <c r="A1785" s="20" t="s">
        <v>585</v>
      </c>
      <c r="B1785" s="20" cm="1">
        <f t="array" ref="B1785:I1785">VLOOKUP(A1785,'Medical Examinations'!A1784:J4119,{2,3,4,5,6,7,8,9},FALSE)</f>
        <v>32.585000000000001</v>
      </c>
      <c r="C1785" s="20" t="str">
        <v>Obesity</v>
      </c>
      <c r="D1785" s="20">
        <v>4.93</v>
      </c>
      <c r="E1785" s="20" t="str">
        <v>Normal</v>
      </c>
      <c r="F1785" s="20" t="str">
        <v>Yes</v>
      </c>
      <c r="G1785" s="20" t="str">
        <v>No</v>
      </c>
      <c r="H1785" s="20" t="str">
        <v>No</v>
      </c>
      <c r="I1785" s="20">
        <v>1</v>
      </c>
      <c r="J1785" s="20" t="s">
        <v>2379</v>
      </c>
      <c r="K1785" s="21" cm="1">
        <f t="array" ref="K1785:P1785">VLOOKUP(A1785,'Hospitalisation Details'!$A$1:K4127,{5,6,8,9,10,11},FALSE)</f>
        <v>35060</v>
      </c>
      <c r="L1785" s="21" t="str">
        <v>27Years</v>
      </c>
      <c r="M1785" s="22">
        <v>4846.92</v>
      </c>
      <c r="N1785" s="20" t="str">
        <v>tier - 2</v>
      </c>
      <c r="O1785" s="20" t="str">
        <v>tier - 3</v>
      </c>
      <c r="P1785" s="20" t="str">
        <v>R1017</v>
      </c>
      <c r="Q1785" s="20" t="str">
        <f>VLOOKUP(A1785,'Customer Names'!$A$1:E4119,5,FALSE)</f>
        <v>James A</v>
      </c>
    </row>
    <row r="1786" spans="1:17" x14ac:dyDescent="0.35">
      <c r="A1786" s="20" t="s">
        <v>584</v>
      </c>
      <c r="B1786" s="20" cm="1">
        <f t="array" ref="B1786:I1786">VLOOKUP(A1786,'Medical Examinations'!A1785:J4120,{2,3,4,5,6,7,8,9},FALSE)</f>
        <v>33.97</v>
      </c>
      <c r="C1786" s="20" t="str">
        <v>Obesity</v>
      </c>
      <c r="D1786" s="20">
        <v>5.6</v>
      </c>
      <c r="E1786" s="20" t="str">
        <v>Normal</v>
      </c>
      <c r="F1786" s="20" t="str">
        <v>Yes</v>
      </c>
      <c r="G1786" s="20" t="str">
        <v>No</v>
      </c>
      <c r="H1786" s="20" t="str">
        <v>No</v>
      </c>
      <c r="I1786" s="20">
        <v>0</v>
      </c>
      <c r="J1786" s="20" t="s">
        <v>2379</v>
      </c>
      <c r="K1786" s="21" cm="1">
        <f t="array" ref="K1786:P1786">VLOOKUP(A1786,'Hospitalisation Details'!$A$1:K4128,{5,6,8,9,10,11},FALSE)</f>
        <v>37049</v>
      </c>
      <c r="L1786" s="21" t="str">
        <v>22Years</v>
      </c>
      <c r="M1786" s="22">
        <v>4846.53</v>
      </c>
      <c r="N1786" s="20" t="str">
        <v>tier - 2</v>
      </c>
      <c r="O1786" s="20" t="str">
        <v>tier - 3</v>
      </c>
      <c r="P1786" s="20" t="str">
        <v>R1021</v>
      </c>
      <c r="Q1786" s="20" t="str">
        <f>VLOOKUP(A1786,'Customer Names'!$A$1:E4120,5,FALSE)</f>
        <v>Youngseong</v>
      </c>
    </row>
    <row r="1787" spans="1:17" x14ac:dyDescent="0.35">
      <c r="A1787" s="20" t="s">
        <v>583</v>
      </c>
      <c r="B1787" s="20" cm="1">
        <f t="array" ref="B1787:I1787">VLOOKUP(A1787,'Medical Examinations'!A1786:J4121,{2,3,4,5,6,7,8,9},FALSE)</f>
        <v>16.57</v>
      </c>
      <c r="C1787" s="20" t="str">
        <v>Underweight</v>
      </c>
      <c r="D1787" s="20">
        <v>9.99</v>
      </c>
      <c r="E1787" s="20" t="str">
        <v>Diabetes</v>
      </c>
      <c r="F1787" s="20" t="str">
        <v>No</v>
      </c>
      <c r="G1787" s="20" t="str">
        <v>No</v>
      </c>
      <c r="H1787" s="20" t="str">
        <v>No</v>
      </c>
      <c r="I1787" s="20">
        <v>0</v>
      </c>
      <c r="J1787" s="20" t="s">
        <v>2379</v>
      </c>
      <c r="K1787" s="21" cm="1">
        <f t="array" ref="K1787:P1787">VLOOKUP(A1787,'Hospitalisation Details'!$A$1:K4129,{5,6,8,9,10,11},FALSE)</f>
        <v>27283</v>
      </c>
      <c r="L1787" s="21" t="str">
        <v>48Years</v>
      </c>
      <c r="M1787" s="22">
        <v>4844.67</v>
      </c>
      <c r="N1787" s="20" t="str">
        <v>tier - 2</v>
      </c>
      <c r="O1787" s="20" t="str">
        <v>tier - 2</v>
      </c>
      <c r="P1787" s="20" t="str">
        <v>R1013</v>
      </c>
      <c r="Q1787" s="20" t="str">
        <f>VLOOKUP(A1787,'Customer Names'!$A$1:E4121,5,FALSE)</f>
        <v>John</v>
      </c>
    </row>
    <row r="1788" spans="1:17" x14ac:dyDescent="0.35">
      <c r="A1788" s="20" t="s">
        <v>582</v>
      </c>
      <c r="B1788" s="20" cm="1">
        <f t="array" ref="B1788:I1788">VLOOKUP(A1788,'Medical Examinations'!A1787:J4122,{2,3,4,5,6,7,8,9},FALSE)</f>
        <v>17.55</v>
      </c>
      <c r="C1788" s="20" t="str">
        <v>Underweight</v>
      </c>
      <c r="D1788" s="20">
        <v>5.93</v>
      </c>
      <c r="E1788" s="20" t="str">
        <v>Prediabetes</v>
      </c>
      <c r="F1788" s="20" t="str">
        <v>No</v>
      </c>
      <c r="G1788" s="20" t="str">
        <v>No</v>
      </c>
      <c r="H1788" s="20" t="str">
        <v>Yes</v>
      </c>
      <c r="I1788" s="20">
        <v>1</v>
      </c>
      <c r="J1788" s="20" t="s">
        <v>2379</v>
      </c>
      <c r="K1788" s="21" cm="1">
        <f t="array" ref="K1788:P1788">VLOOKUP(A1788,'Hospitalisation Details'!$A$1:K4130,{5,6,8,9,10,11},FALSE)</f>
        <v>29202</v>
      </c>
      <c r="L1788" s="21" t="str">
        <v>43Years</v>
      </c>
      <c r="M1788" s="22">
        <v>4843.79</v>
      </c>
      <c r="N1788" s="20" t="str">
        <v>tier - 2</v>
      </c>
      <c r="O1788" s="20" t="str">
        <v>tier - 3</v>
      </c>
      <c r="P1788" s="20" t="str">
        <v>R1013</v>
      </c>
      <c r="Q1788" s="20" t="str">
        <f>VLOOKUP(A1788,'Customer Names'!$A$1:E4122,5,FALSE)</f>
        <v xml:space="preserve">Brandon S </v>
      </c>
    </row>
    <row r="1789" spans="1:17" x14ac:dyDescent="0.35">
      <c r="A1789" s="20" t="s">
        <v>581</v>
      </c>
      <c r="B1789" s="20" cm="1">
        <f t="array" ref="B1789:I1789">VLOOKUP(A1789,'Medical Examinations'!A1788:J4123,{2,3,4,5,6,7,8,9},FALSE)</f>
        <v>29.41</v>
      </c>
      <c r="C1789" s="20" t="str">
        <v>Overweight</v>
      </c>
      <c r="D1789" s="20">
        <v>6.29</v>
      </c>
      <c r="E1789" s="20" t="str">
        <v>Prediabetes</v>
      </c>
      <c r="F1789" s="20" t="str">
        <v>Yes</v>
      </c>
      <c r="G1789" s="20" t="str">
        <v>No</v>
      </c>
      <c r="H1789" s="20" t="str">
        <v>No</v>
      </c>
      <c r="I1789" s="20">
        <v>1</v>
      </c>
      <c r="J1789" s="20" t="s">
        <v>2379</v>
      </c>
      <c r="K1789" s="21" cm="1">
        <f t="array" ref="K1789:P1789">VLOOKUP(A1789,'Hospitalisation Details'!$A$1:K4131,{5,6,8,9,10,11},FALSE)</f>
        <v>34971</v>
      </c>
      <c r="L1789" s="21" t="str">
        <v>27Years</v>
      </c>
      <c r="M1789" s="22">
        <v>4840.95</v>
      </c>
      <c r="N1789" s="20" t="str">
        <v>tier - 2</v>
      </c>
      <c r="O1789" s="20" t="str">
        <v>tier - 1</v>
      </c>
      <c r="P1789" s="20" t="str">
        <v>R1021</v>
      </c>
      <c r="Q1789" s="20" t="str">
        <f>VLOOKUP(A1789,'Customer Names'!$A$1:E4123,5,FALSE)</f>
        <v>Sean P</v>
      </c>
    </row>
    <row r="1790" spans="1:17" x14ac:dyDescent="0.35">
      <c r="A1790" s="20" t="s">
        <v>580</v>
      </c>
      <c r="B1790" s="20" cm="1">
        <f t="array" ref="B1790:I1790">VLOOKUP(A1790,'Medical Examinations'!A1789:J4124,{2,3,4,5,6,7,8,9},FALSE)</f>
        <v>17.91</v>
      </c>
      <c r="C1790" s="20" t="str">
        <v>Underweight</v>
      </c>
      <c r="D1790" s="20">
        <v>5.65</v>
      </c>
      <c r="E1790" s="20" t="str">
        <v>Normal</v>
      </c>
      <c r="F1790" s="20" t="str">
        <v>No</v>
      </c>
      <c r="G1790" s="20" t="str">
        <v>No</v>
      </c>
      <c r="H1790" s="20" t="str">
        <v>No</v>
      </c>
      <c r="I1790" s="20">
        <v>1</v>
      </c>
      <c r="J1790" s="20" t="s">
        <v>2379</v>
      </c>
      <c r="K1790" s="21" cm="1">
        <f t="array" ref="K1790:P1790">VLOOKUP(A1790,'Hospitalisation Details'!$A$1:K4132,{5,6,8,9,10,11},FALSE)</f>
        <v>30970</v>
      </c>
      <c r="L1790" s="21" t="str">
        <v>38Years</v>
      </c>
      <c r="M1790" s="22">
        <v>4839.18</v>
      </c>
      <c r="N1790" s="20" t="str">
        <v>tier - 2</v>
      </c>
      <c r="O1790" s="20" t="str">
        <v>tier - 1</v>
      </c>
      <c r="P1790" s="20" t="str">
        <v>R1012</v>
      </c>
      <c r="Q1790" s="20" t="str">
        <f>VLOOKUP(A1790,'Customer Names'!$A$1:E4124,5,FALSE)</f>
        <v>Scott</v>
      </c>
    </row>
    <row r="1791" spans="1:17" x14ac:dyDescent="0.35">
      <c r="A1791" s="20" t="s">
        <v>579</v>
      </c>
      <c r="B1791" s="20" cm="1">
        <f t="array" ref="B1791:I1791">VLOOKUP(A1791,'Medical Examinations'!A1790:J4125,{2,3,4,5,6,7,8,9},FALSE)</f>
        <v>31.57</v>
      </c>
      <c r="C1791" s="20" t="str">
        <v>Obesity</v>
      </c>
      <c r="D1791" s="20">
        <v>6.15</v>
      </c>
      <c r="E1791" s="20" t="str">
        <v>Prediabetes</v>
      </c>
      <c r="F1791" s="20" t="str">
        <v>No</v>
      </c>
      <c r="G1791" s="20" t="str">
        <v>No</v>
      </c>
      <c r="H1791" s="20" t="str">
        <v>No</v>
      </c>
      <c r="I1791" s="20">
        <v>1</v>
      </c>
      <c r="J1791" s="20" t="s">
        <v>2379</v>
      </c>
      <c r="K1791" s="21" cm="1">
        <f t="array" ref="K1791:P1791">VLOOKUP(A1791,'Hospitalisation Details'!$A$1:K4133,{5,6,8,9,10,11},FALSE)</f>
        <v>33857</v>
      </c>
      <c r="L1791" s="21" t="str">
        <v>30Years</v>
      </c>
      <c r="M1791" s="22">
        <v>4837.58</v>
      </c>
      <c r="N1791" s="20" t="str">
        <v>tier - 3</v>
      </c>
      <c r="O1791" s="20" t="str">
        <v>tier - 2</v>
      </c>
      <c r="P1791" s="20" t="str">
        <v>R1013</v>
      </c>
      <c r="Q1791" s="20" t="str">
        <f>VLOOKUP(A1791,'Customer Names'!$A$1:E4125,5,FALSE)</f>
        <v>Janez</v>
      </c>
    </row>
    <row r="1792" spans="1:17" x14ac:dyDescent="0.35">
      <c r="A1792" s="20" t="s">
        <v>578</v>
      </c>
      <c r="B1792" s="20" cm="1">
        <f t="array" ref="B1792:I1792">VLOOKUP(A1792,'Medical Examinations'!A1791:J4126,{2,3,4,5,6,7,8,9},FALSE)</f>
        <v>33.18</v>
      </c>
      <c r="C1792" s="20" t="str">
        <v>Obesity</v>
      </c>
      <c r="D1792" s="20">
        <v>5.22</v>
      </c>
      <c r="E1792" s="20" t="str">
        <v>Normal</v>
      </c>
      <c r="F1792" s="20" t="str">
        <v>No</v>
      </c>
      <c r="G1792" s="20" t="str">
        <v>yes</v>
      </c>
      <c r="H1792" s="20" t="str">
        <v>No</v>
      </c>
      <c r="I1792" s="20">
        <v>1</v>
      </c>
      <c r="J1792" s="20" t="s">
        <v>2379</v>
      </c>
      <c r="K1792" s="21" cm="1">
        <f t="array" ref="K1792:P1792">VLOOKUP(A1792,'Hospitalisation Details'!$A$1:K4134,{5,6,8,9,10,11},FALSE)</f>
        <v>36871</v>
      </c>
      <c r="L1792" s="21" t="str">
        <v>22Years</v>
      </c>
      <c r="M1792" s="22">
        <v>4835.43</v>
      </c>
      <c r="N1792" s="20" t="str">
        <v>tier - 2</v>
      </c>
      <c r="O1792" s="20" t="str">
        <v>tier - 2</v>
      </c>
      <c r="P1792" s="20" t="str">
        <v>R1021</v>
      </c>
      <c r="Q1792" s="20" t="str">
        <f>VLOOKUP(A1792,'Customer Names'!$A$1:E4126,5,FALSE)</f>
        <v xml:space="preserve">John I  Jr </v>
      </c>
    </row>
    <row r="1793" spans="1:17" x14ac:dyDescent="0.35">
      <c r="A1793" s="20" t="s">
        <v>577</v>
      </c>
      <c r="B1793" s="20" cm="1">
        <f t="array" ref="B1793:I1793">VLOOKUP(A1793,'Medical Examinations'!A1792:J4127,{2,3,4,5,6,7,8,9},FALSE)</f>
        <v>37</v>
      </c>
      <c r="C1793" s="20" t="str">
        <v>Obesity</v>
      </c>
      <c r="D1793" s="20">
        <v>11.66</v>
      </c>
      <c r="E1793" s="20" t="str">
        <v>Diabetes</v>
      </c>
      <c r="F1793" s="20" t="str">
        <v>No</v>
      </c>
      <c r="G1793" s="20" t="str">
        <v>No</v>
      </c>
      <c r="H1793" s="20" t="str">
        <v>No</v>
      </c>
      <c r="I1793" s="20">
        <v>0</v>
      </c>
      <c r="J1793" s="20" t="s">
        <v>2379</v>
      </c>
      <c r="K1793" s="21" cm="1">
        <f t="array" ref="K1793:P1793">VLOOKUP(A1793,'Hospitalisation Details'!$A$1:K4135,{5,6,8,9,10,11},FALSE)</f>
        <v>37434</v>
      </c>
      <c r="L1793" s="21" t="str">
        <v>20Years</v>
      </c>
      <c r="M1793" s="22">
        <v>4830.63</v>
      </c>
      <c r="N1793" s="20" t="str">
        <v>tier - 2</v>
      </c>
      <c r="O1793" s="20" t="str">
        <v>tier - 1</v>
      </c>
      <c r="P1793" s="20" t="str">
        <v>R1011</v>
      </c>
      <c r="Q1793" s="20" t="str">
        <f>VLOOKUP(A1793,'Customer Names'!$A$1:E4127,5,FALSE)</f>
        <v>Heather</v>
      </c>
    </row>
    <row r="1794" spans="1:17" x14ac:dyDescent="0.35">
      <c r="A1794" s="20" t="s">
        <v>576</v>
      </c>
      <c r="B1794" s="20" cm="1">
        <f t="array" ref="B1794:I1794">VLOOKUP(A1794,'Medical Examinations'!A1793:J4128,{2,3,4,5,6,7,8,9},FALSE)</f>
        <v>18.905000000000001</v>
      </c>
      <c r="C1794" s="20" t="str">
        <v>Normal Weight</v>
      </c>
      <c r="D1794" s="20">
        <v>4.91</v>
      </c>
      <c r="E1794" s="20" t="str">
        <v>Normal</v>
      </c>
      <c r="F1794" s="20" t="str">
        <v>Yes</v>
      </c>
      <c r="G1794" s="20" t="str">
        <v>No</v>
      </c>
      <c r="H1794" s="20" t="str">
        <v>No</v>
      </c>
      <c r="I1794" s="20">
        <v>1</v>
      </c>
      <c r="J1794" s="20" t="s">
        <v>2379</v>
      </c>
      <c r="K1794" s="21" cm="1">
        <f t="array" ref="K1794:P1794">VLOOKUP(A1794,'Hospitalisation Details'!$A$1:K4136,{5,6,8,9,10,11},FALSE)</f>
        <v>35034</v>
      </c>
      <c r="L1794" s="21" t="str">
        <v>27Years</v>
      </c>
      <c r="M1794" s="22">
        <v>4827.8999999999996</v>
      </c>
      <c r="N1794" s="20" t="str">
        <v>tier - 1</v>
      </c>
      <c r="O1794" s="20" t="str">
        <v>tier - 2</v>
      </c>
      <c r="P1794" s="20" t="str">
        <v>Unknown</v>
      </c>
      <c r="Q1794" s="20" t="str">
        <f>VLOOKUP(A1794,'Customer Names'!$A$1:E4128,5,FALSE)</f>
        <v>Michael</v>
      </c>
    </row>
    <row r="1795" spans="1:17" x14ac:dyDescent="0.35">
      <c r="A1795" s="20" t="s">
        <v>575</v>
      </c>
      <c r="B1795" s="20" cm="1">
        <f t="array" ref="B1795:I1795">VLOOKUP(A1795,'Medical Examinations'!A1794:J4129,{2,3,4,5,6,7,8,9},FALSE)</f>
        <v>20.03</v>
      </c>
      <c r="C1795" s="20" t="str">
        <v>Normal Weight</v>
      </c>
      <c r="D1795" s="20">
        <v>9.25</v>
      </c>
      <c r="E1795" s="20" t="str">
        <v>Diabetes</v>
      </c>
      <c r="F1795" s="20" t="str">
        <v>Yes</v>
      </c>
      <c r="G1795" s="20" t="str">
        <v>No</v>
      </c>
      <c r="H1795" s="20" t="str">
        <v>No</v>
      </c>
      <c r="I1795" s="20">
        <v>0</v>
      </c>
      <c r="J1795" s="20" t="s">
        <v>2379</v>
      </c>
      <c r="K1795" s="21" cm="1">
        <f t="array" ref="K1795:P1795">VLOOKUP(A1795,'Hospitalisation Details'!$A$1:K4137,{5,6,8,9,10,11},FALSE)</f>
        <v>29770</v>
      </c>
      <c r="L1795" s="21" t="str">
        <v>41Years</v>
      </c>
      <c r="M1795" s="22">
        <v>4827.1000000000004</v>
      </c>
      <c r="N1795" s="20" t="str">
        <v>tier - 2</v>
      </c>
      <c r="O1795" s="20" t="str">
        <v>tier - 1</v>
      </c>
      <c r="P1795" s="20" t="str">
        <v>R1013</v>
      </c>
      <c r="Q1795" s="20" t="str">
        <f>VLOOKUP(A1795,'Customer Names'!$A$1:E4129,5,FALSE)</f>
        <v>Kathleen</v>
      </c>
    </row>
    <row r="1796" spans="1:17" x14ac:dyDescent="0.35">
      <c r="A1796" s="20" t="s">
        <v>574</v>
      </c>
      <c r="B1796" s="20" cm="1">
        <f t="array" ref="B1796:I1796">VLOOKUP(A1796,'Medical Examinations'!A1795:J4130,{2,3,4,5,6,7,8,9},FALSE)</f>
        <v>16.7</v>
      </c>
      <c r="C1796" s="20" t="str">
        <v>Underweight</v>
      </c>
      <c r="D1796" s="20">
        <v>11.48</v>
      </c>
      <c r="E1796" s="20" t="str">
        <v>Diabetes</v>
      </c>
      <c r="F1796" s="20" t="str">
        <v>No</v>
      </c>
      <c r="G1796" s="20" t="str">
        <v>No</v>
      </c>
      <c r="H1796" s="20" t="str">
        <v>No</v>
      </c>
      <c r="I1796" s="20">
        <v>0</v>
      </c>
      <c r="J1796" s="20" t="s">
        <v>2379</v>
      </c>
      <c r="K1796" s="21" cm="1">
        <f t="array" ref="K1796:P1796">VLOOKUP(A1796,'Hospitalisation Details'!$A$1:K4138,{5,6,8,9,10,11},FALSE)</f>
        <v>28766</v>
      </c>
      <c r="L1796" s="21" t="str">
        <v>44Years</v>
      </c>
      <c r="M1796" s="22">
        <v>4812.34</v>
      </c>
      <c r="N1796" s="20" t="str">
        <v>tier - 2</v>
      </c>
      <c r="O1796" s="20" t="str">
        <v>tier - 3</v>
      </c>
      <c r="P1796" s="20" t="str">
        <v>R1013</v>
      </c>
      <c r="Q1796" s="20" t="str">
        <f>VLOOKUP(A1796,'Customer Names'!$A$1:E4130,5,FALSE)</f>
        <v>Ryan M</v>
      </c>
    </row>
    <row r="1797" spans="1:17" x14ac:dyDescent="0.35">
      <c r="A1797" s="20" t="s">
        <v>573</v>
      </c>
      <c r="B1797" s="20" cm="1">
        <f t="array" ref="B1797:I1797">VLOOKUP(A1797,'Medical Examinations'!A1796:J4131,{2,3,4,5,6,7,8,9},FALSE)</f>
        <v>39.82</v>
      </c>
      <c r="C1797" s="20" t="str">
        <v>Obesity</v>
      </c>
      <c r="D1797" s="20">
        <v>6.06</v>
      </c>
      <c r="E1797" s="20" t="str">
        <v>Prediabetes</v>
      </c>
      <c r="F1797" s="20" t="str">
        <v>No</v>
      </c>
      <c r="G1797" s="20" t="str">
        <v>No</v>
      </c>
      <c r="H1797" s="20" t="str">
        <v>No</v>
      </c>
      <c r="I1797" s="20">
        <v>0</v>
      </c>
      <c r="J1797" s="20" t="s">
        <v>2379</v>
      </c>
      <c r="K1797" s="21" cm="1">
        <f t="array" ref="K1797:P1797">VLOOKUP(A1797,'Hospitalisation Details'!$A$1:K4139,{5,6,8,9,10,11},FALSE)</f>
        <v>32858</v>
      </c>
      <c r="L1797" s="21" t="str">
        <v>33Years</v>
      </c>
      <c r="M1797" s="22">
        <v>4795.66</v>
      </c>
      <c r="N1797" s="20" t="str">
        <v>tier - 2</v>
      </c>
      <c r="O1797" s="20" t="str">
        <v>tier - 1</v>
      </c>
      <c r="P1797" s="20" t="str">
        <v>R1013</v>
      </c>
      <c r="Q1797" s="20" t="str">
        <f>VLOOKUP(A1797,'Customer Names'!$A$1:E4131,5,FALSE)</f>
        <v>Sara</v>
      </c>
    </row>
    <row r="1798" spans="1:17" x14ac:dyDescent="0.35">
      <c r="A1798" s="20" t="s">
        <v>572</v>
      </c>
      <c r="B1798" s="20" cm="1">
        <f t="array" ref="B1798:I1798">VLOOKUP(A1798,'Medical Examinations'!A1797:J4132,{2,3,4,5,6,7,8,9},FALSE)</f>
        <v>22.04</v>
      </c>
      <c r="C1798" s="20" t="str">
        <v>Normal Weight</v>
      </c>
      <c r="D1798" s="20">
        <v>5.86</v>
      </c>
      <c r="E1798" s="20" t="str">
        <v>Prediabetes</v>
      </c>
      <c r="F1798" s="20" t="str">
        <v>No</v>
      </c>
      <c r="G1798" s="20" t="str">
        <v>No</v>
      </c>
      <c r="H1798" s="20" t="str">
        <v>No</v>
      </c>
      <c r="I1798" s="20">
        <v>1</v>
      </c>
      <c r="J1798" s="20" t="s">
        <v>2379</v>
      </c>
      <c r="K1798" s="21" cm="1">
        <f t="array" ref="K1798:P1798">VLOOKUP(A1798,'Hospitalisation Details'!$A$1:K4140,{5,6,8,9,10,11},FALSE)</f>
        <v>31950</v>
      </c>
      <c r="L1798" s="21" t="str">
        <v>35Years</v>
      </c>
      <c r="M1798" s="22">
        <v>4787.42</v>
      </c>
      <c r="N1798" s="20" t="str">
        <v>tier - 2</v>
      </c>
      <c r="O1798" s="20" t="str">
        <v>tier - 3</v>
      </c>
      <c r="P1798" s="20" t="str">
        <v>R1013</v>
      </c>
      <c r="Q1798" s="20" t="str">
        <f>VLOOKUP(A1798,'Customer Names'!$A$1:E4132,5,FALSE)</f>
        <v>Deniz</v>
      </c>
    </row>
    <row r="1799" spans="1:17" x14ac:dyDescent="0.35">
      <c r="A1799" s="20" t="s">
        <v>571</v>
      </c>
      <c r="B1799" s="20" cm="1">
        <f t="array" ref="B1799:I1799">VLOOKUP(A1799,'Medical Examinations'!A1798:J4133,{2,3,4,5,6,7,8,9},FALSE)</f>
        <v>28.27</v>
      </c>
      <c r="C1799" s="20" t="str">
        <v>Overweight</v>
      </c>
      <c r="D1799" s="20">
        <v>5.33</v>
      </c>
      <c r="E1799" s="20" t="str">
        <v>Normal</v>
      </c>
      <c r="F1799" s="20" t="str">
        <v>No</v>
      </c>
      <c r="G1799" s="20" t="str">
        <v>No</v>
      </c>
      <c r="H1799" s="20" t="str">
        <v>No</v>
      </c>
      <c r="I1799" s="20">
        <v>0</v>
      </c>
      <c r="J1799" s="20" t="s">
        <v>2379</v>
      </c>
      <c r="K1799" s="21" cm="1">
        <f t="array" ref="K1799:P1799">VLOOKUP(A1799,'Hospitalisation Details'!$A$1:K4141,{5,6,8,9,10,11},FALSE)</f>
        <v>32851</v>
      </c>
      <c r="L1799" s="21" t="str">
        <v>33Years</v>
      </c>
      <c r="M1799" s="22">
        <v>4779.6000000000004</v>
      </c>
      <c r="N1799" s="20" t="str">
        <v>tier - 2</v>
      </c>
      <c r="O1799" s="20" t="str">
        <v>tier - 3</v>
      </c>
      <c r="P1799" s="20" t="str">
        <v>R1013</v>
      </c>
      <c r="Q1799" s="20" t="str">
        <f>VLOOKUP(A1799,'Customer Names'!$A$1:E4133,5,FALSE)</f>
        <v xml:space="preserve">Shannon L </v>
      </c>
    </row>
    <row r="1800" spans="1:17" x14ac:dyDescent="0.35">
      <c r="A1800" s="20" t="s">
        <v>570</v>
      </c>
      <c r="B1800" s="20" cm="1">
        <f t="array" ref="B1800:I1800">VLOOKUP(A1800,'Medical Examinations'!A1799:J4134,{2,3,4,5,6,7,8,9},FALSE)</f>
        <v>18.5</v>
      </c>
      <c r="C1800" s="20" t="str">
        <v>Normal Weight</v>
      </c>
      <c r="D1800" s="20">
        <v>5.33</v>
      </c>
      <c r="E1800" s="20" t="str">
        <v>Normal</v>
      </c>
      <c r="F1800" s="20" t="str">
        <v>No</v>
      </c>
      <c r="G1800" s="20" t="str">
        <v>No</v>
      </c>
      <c r="H1800" s="20" t="str">
        <v>No</v>
      </c>
      <c r="I1800" s="20">
        <v>0</v>
      </c>
      <c r="J1800" s="20" t="s">
        <v>2379</v>
      </c>
      <c r="K1800" s="21" cm="1">
        <f t="array" ref="K1800:P1800">VLOOKUP(A1800,'Hospitalisation Details'!$A$1:K4142,{5,6,8,9,10,11},FALSE)</f>
        <v>32721</v>
      </c>
      <c r="L1800" s="21" t="str">
        <v>33Years</v>
      </c>
      <c r="M1800" s="22">
        <v>4766.0200000000004</v>
      </c>
      <c r="N1800" s="20" t="str">
        <v>tier - 2</v>
      </c>
      <c r="O1800" s="20" t="str">
        <v>tier - 3</v>
      </c>
      <c r="P1800" s="20" t="str">
        <v>R1011</v>
      </c>
      <c r="Q1800" s="20" t="str">
        <f>VLOOKUP(A1800,'Customer Names'!$A$1:E4134,5,FALSE)</f>
        <v xml:space="preserve">Kaitlin M </v>
      </c>
    </row>
    <row r="1801" spans="1:17" x14ac:dyDescent="0.35">
      <c r="A1801" s="20" t="s">
        <v>569</v>
      </c>
      <c r="B1801" s="20" cm="1">
        <f t="array" ref="B1801:I1801">VLOOKUP(A1801,'Medical Examinations'!A1800:J4135,{2,3,4,5,6,7,8,9},FALSE)</f>
        <v>38.6</v>
      </c>
      <c r="C1801" s="20" t="str">
        <v>Obesity</v>
      </c>
      <c r="D1801" s="20">
        <v>6.02</v>
      </c>
      <c r="E1801" s="20" t="str">
        <v>Prediabetes</v>
      </c>
      <c r="F1801" s="20" t="str">
        <v>No</v>
      </c>
      <c r="G1801" s="20" t="str">
        <v>No</v>
      </c>
      <c r="H1801" s="20" t="str">
        <v>No</v>
      </c>
      <c r="I1801" s="20">
        <v>1</v>
      </c>
      <c r="J1801" s="20" t="s">
        <v>2379</v>
      </c>
      <c r="K1801" s="21" cm="1">
        <f t="array" ref="K1801:P1801">VLOOKUP(A1801,'Hospitalisation Details'!$A$1:K4143,{5,6,8,9,10,11},FALSE)</f>
        <v>32047</v>
      </c>
      <c r="L1801" s="21" t="str">
        <v>35Years</v>
      </c>
      <c r="M1801" s="22">
        <v>4762.33</v>
      </c>
      <c r="N1801" s="20" t="str">
        <v>tier - 3</v>
      </c>
      <c r="O1801" s="20" t="str">
        <v>tier - 3</v>
      </c>
      <c r="P1801" s="20" t="str">
        <v>R1011</v>
      </c>
      <c r="Q1801" s="20" t="str">
        <f>VLOOKUP(A1801,'Customer Names'!$A$1:E4135,5,FALSE)</f>
        <v>Alfredo</v>
      </c>
    </row>
    <row r="1802" spans="1:17" x14ac:dyDescent="0.35">
      <c r="A1802" s="20" t="s">
        <v>568</v>
      </c>
      <c r="B1802" s="20" cm="1">
        <f t="array" ref="B1802:I1802">VLOOKUP(A1802,'Medical Examinations'!A1801:J4136,{2,3,4,5,6,7,8,9},FALSE)</f>
        <v>43.12</v>
      </c>
      <c r="C1802" s="20" t="str">
        <v>Obesity</v>
      </c>
      <c r="D1802" s="20">
        <v>6.25</v>
      </c>
      <c r="E1802" s="20" t="str">
        <v>Prediabetes</v>
      </c>
      <c r="F1802" s="20" t="str">
        <v>No</v>
      </c>
      <c r="G1802" s="20" t="str">
        <v>No</v>
      </c>
      <c r="H1802" s="20" t="str">
        <v>No</v>
      </c>
      <c r="I1802" s="20">
        <v>1</v>
      </c>
      <c r="J1802" s="20" t="s">
        <v>2379</v>
      </c>
      <c r="K1802" s="21" cm="1">
        <f t="array" ref="K1802:P1802">VLOOKUP(A1802,'Hospitalisation Details'!$A$1:K4144,{5,6,8,9,10,11},FALSE)</f>
        <v>33832</v>
      </c>
      <c r="L1802" s="21" t="str">
        <v>30Years</v>
      </c>
      <c r="M1802" s="22">
        <v>4753.6400000000003</v>
      </c>
      <c r="N1802" s="20" t="str">
        <v>tier - 2</v>
      </c>
      <c r="O1802" s="20" t="str">
        <v>tier - 3</v>
      </c>
      <c r="P1802" s="20" t="str">
        <v>R1013</v>
      </c>
      <c r="Q1802" s="20" t="str">
        <f>VLOOKUP(A1802,'Customer Names'!$A$1:E4136,5,FALSE)</f>
        <v>Kristen</v>
      </c>
    </row>
    <row r="1803" spans="1:17" x14ac:dyDescent="0.35">
      <c r="A1803" s="20" t="s">
        <v>567</v>
      </c>
      <c r="B1803" s="20" cm="1">
        <f t="array" ref="B1803:I1803">VLOOKUP(A1803,'Medical Examinations'!A1802:J4137,{2,3,4,5,6,7,8,9},FALSE)</f>
        <v>30.5</v>
      </c>
      <c r="C1803" s="20" t="str">
        <v>Obesity</v>
      </c>
      <c r="D1803" s="20">
        <v>4.8099999999999996</v>
      </c>
      <c r="E1803" s="20" t="str">
        <v>Normal</v>
      </c>
      <c r="F1803" s="20" t="str">
        <v>No</v>
      </c>
      <c r="G1803" s="20" t="str">
        <v>No</v>
      </c>
      <c r="H1803" s="20" t="str">
        <v>No</v>
      </c>
      <c r="I1803" s="20">
        <v>1</v>
      </c>
      <c r="J1803" s="20" t="s">
        <v>2379</v>
      </c>
      <c r="K1803" s="21" cm="1">
        <f t="array" ref="K1803:P1803">VLOOKUP(A1803,'Hospitalisation Details'!$A$1:K4145,{5,6,8,9,10,11},FALSE)</f>
        <v>32103</v>
      </c>
      <c r="L1803" s="21" t="str">
        <v>35Years</v>
      </c>
      <c r="M1803" s="22">
        <v>4751.07</v>
      </c>
      <c r="N1803" s="20" t="str">
        <v>tier - 3</v>
      </c>
      <c r="O1803" s="20" t="str">
        <v>tier - 1</v>
      </c>
      <c r="P1803" s="20" t="str">
        <v>R1011</v>
      </c>
      <c r="Q1803" s="20" t="str">
        <f>VLOOKUP(A1803,'Customer Names'!$A$1:E4137,5,FALSE)</f>
        <v>Daniel</v>
      </c>
    </row>
    <row r="1804" spans="1:17" x14ac:dyDescent="0.35">
      <c r="A1804" s="20" t="s">
        <v>566</v>
      </c>
      <c r="B1804" s="20" cm="1">
        <f t="array" ref="B1804:I1804">VLOOKUP(A1804,'Medical Examinations'!A1803:J4138,{2,3,4,5,6,7,8,9},FALSE)</f>
        <v>27.61</v>
      </c>
      <c r="C1804" s="20" t="str">
        <v>Overweight</v>
      </c>
      <c r="D1804" s="20">
        <v>4.5999999999999996</v>
      </c>
      <c r="E1804" s="20" t="str">
        <v>Normal</v>
      </c>
      <c r="F1804" s="20" t="str">
        <v>No</v>
      </c>
      <c r="G1804" s="20" t="str">
        <v>No</v>
      </c>
      <c r="H1804" s="20" t="str">
        <v>No</v>
      </c>
      <c r="I1804" s="20">
        <v>1</v>
      </c>
      <c r="J1804" s="20" t="s">
        <v>2379</v>
      </c>
      <c r="K1804" s="21" cm="1">
        <f t="array" ref="K1804:P1804">VLOOKUP(A1804,'Hospitalisation Details'!$A$1:K4146,{5,6,8,9,10,11},FALSE)</f>
        <v>32022</v>
      </c>
      <c r="L1804" s="21" t="str">
        <v>35Years</v>
      </c>
      <c r="M1804" s="22">
        <v>4747.05</v>
      </c>
      <c r="N1804" s="20" t="str">
        <v>tier - 2</v>
      </c>
      <c r="O1804" s="20" t="str">
        <v>tier - 2</v>
      </c>
      <c r="P1804" s="20" t="str">
        <v>R1013</v>
      </c>
      <c r="Q1804" s="20" t="str">
        <f>VLOOKUP(A1804,'Customer Names'!$A$1:E4138,5,FALSE)</f>
        <v>Jonathan</v>
      </c>
    </row>
    <row r="1805" spans="1:17" x14ac:dyDescent="0.35">
      <c r="A1805" s="20" t="s">
        <v>565</v>
      </c>
      <c r="B1805" s="20" cm="1">
        <f t="array" ref="B1805:I1805">VLOOKUP(A1805,'Medical Examinations'!A1804:J4139,{2,3,4,5,6,7,8,9},FALSE)</f>
        <v>27.1</v>
      </c>
      <c r="C1805" s="20" t="str">
        <v>Overweight</v>
      </c>
      <c r="D1805" s="20">
        <v>5.08</v>
      </c>
      <c r="E1805" s="20" t="str">
        <v>Normal</v>
      </c>
      <c r="F1805" s="20" t="str">
        <v>No</v>
      </c>
      <c r="G1805" s="20" t="str">
        <v>No</v>
      </c>
      <c r="H1805" s="20" t="str">
        <v>No</v>
      </c>
      <c r="I1805" s="20">
        <v>1</v>
      </c>
      <c r="J1805" s="20" t="s">
        <v>2379</v>
      </c>
      <c r="K1805" s="21" cm="1">
        <f t="array" ref="K1805:P1805">VLOOKUP(A1805,'Hospitalisation Details'!$A$1:K4147,{5,6,8,9,10,11},FALSE)</f>
        <v>31933</v>
      </c>
      <c r="L1805" s="21" t="str">
        <v>36Years</v>
      </c>
      <c r="M1805" s="22">
        <v>4746.34</v>
      </c>
      <c r="N1805" s="20" t="str">
        <v>tier - 2</v>
      </c>
      <c r="O1805" s="20" t="str">
        <v>tier - 2</v>
      </c>
      <c r="P1805" s="20" t="str">
        <v>R1011</v>
      </c>
      <c r="Q1805" s="20" t="str">
        <f>VLOOKUP(A1805,'Customer Names'!$A$1:E4139,5,FALSE)</f>
        <v>Troy</v>
      </c>
    </row>
    <row r="1806" spans="1:17" x14ac:dyDescent="0.35">
      <c r="A1806" s="20" t="s">
        <v>564</v>
      </c>
      <c r="B1806" s="20" cm="1">
        <f t="array" ref="B1806:I1806">VLOOKUP(A1806,'Medical Examinations'!A1805:J4140,{2,3,4,5,6,7,8,9},FALSE)</f>
        <v>35.93</v>
      </c>
      <c r="C1806" s="20" t="str">
        <v>Obesity</v>
      </c>
      <c r="D1806" s="20">
        <v>5.43</v>
      </c>
      <c r="E1806" s="20" t="str">
        <v>Normal</v>
      </c>
      <c r="F1806" s="20" t="str">
        <v>No</v>
      </c>
      <c r="G1806" s="20" t="str">
        <v>yes</v>
      </c>
      <c r="H1806" s="20" t="str">
        <v>No</v>
      </c>
      <c r="I1806" s="20">
        <v>1</v>
      </c>
      <c r="J1806" s="20" t="s">
        <v>2379</v>
      </c>
      <c r="K1806" s="21" cm="1">
        <f t="array" ref="K1806:P1806">VLOOKUP(A1806,'Hospitalisation Details'!$A$1:K4148,{5,6,8,9,10,11},FALSE)</f>
        <v>38315</v>
      </c>
      <c r="L1806" s="21" t="str">
        <v>18Years</v>
      </c>
      <c r="M1806" s="22">
        <v>4740.78</v>
      </c>
      <c r="N1806" s="20" t="str">
        <v>tier - 2</v>
      </c>
      <c r="O1806" s="20" t="str">
        <v>tier - 3</v>
      </c>
      <c r="P1806" s="20" t="str">
        <v>R1021</v>
      </c>
      <c r="Q1806" s="20" t="str">
        <f>VLOOKUP(A1806,'Customer Names'!$A$1:E4140,5,FALSE)</f>
        <v>Daniel C</v>
      </c>
    </row>
    <row r="1807" spans="1:17" x14ac:dyDescent="0.35">
      <c r="A1807" s="20" t="s">
        <v>563</v>
      </c>
      <c r="B1807" s="20" cm="1">
        <f t="array" ref="B1807:I1807">VLOOKUP(A1807,'Medical Examinations'!A1806:J4141,{2,3,4,5,6,7,8,9},FALSE)</f>
        <v>32.68</v>
      </c>
      <c r="C1807" s="20" t="str">
        <v>Obesity</v>
      </c>
      <c r="D1807" s="20">
        <v>5.44</v>
      </c>
      <c r="E1807" s="20" t="str">
        <v>Normal</v>
      </c>
      <c r="F1807" s="20" t="str">
        <v>No</v>
      </c>
      <c r="G1807" s="20" t="str">
        <v>No</v>
      </c>
      <c r="H1807" s="20" t="str">
        <v>No</v>
      </c>
      <c r="I1807" s="20">
        <v>0</v>
      </c>
      <c r="J1807" s="20" t="s">
        <v>2379</v>
      </c>
      <c r="K1807" s="21" cm="1">
        <f t="array" ref="K1807:P1807">VLOOKUP(A1807,'Hospitalisation Details'!$A$1:K4149,{5,6,8,9,10,11},FALSE)</f>
        <v>33523</v>
      </c>
      <c r="L1807" s="21" t="str">
        <v>31Years</v>
      </c>
      <c r="M1807" s="22">
        <v>4738.2700000000004</v>
      </c>
      <c r="N1807" s="20" t="str">
        <v>tier - 2</v>
      </c>
      <c r="O1807" s="20" t="str">
        <v>tier - 3</v>
      </c>
      <c r="P1807" s="20" t="str">
        <v>R1012</v>
      </c>
      <c r="Q1807" s="20" t="str">
        <f>VLOOKUP(A1807,'Customer Names'!$A$1:E4141,5,FALSE)</f>
        <v>Lauren</v>
      </c>
    </row>
    <row r="1808" spans="1:17" x14ac:dyDescent="0.35">
      <c r="A1808" s="20" t="s">
        <v>562</v>
      </c>
      <c r="B1808" s="20" cm="1">
        <f t="array" ref="B1808:I1808">VLOOKUP(A1808,'Medical Examinations'!A1807:J4142,{2,3,4,5,6,7,8,9},FALSE)</f>
        <v>20.74</v>
      </c>
      <c r="C1808" s="20" t="str">
        <v>Normal Weight</v>
      </c>
      <c r="D1808" s="20">
        <v>11.69</v>
      </c>
      <c r="E1808" s="20" t="str">
        <v>Diabetes</v>
      </c>
      <c r="F1808" s="20" t="str">
        <v>Yes</v>
      </c>
      <c r="G1808" s="20" t="str">
        <v>No</v>
      </c>
      <c r="H1808" s="20" t="str">
        <v>No</v>
      </c>
      <c r="I1808" s="20">
        <v>1</v>
      </c>
      <c r="J1808" s="20" t="s">
        <v>2379</v>
      </c>
      <c r="K1808" s="21" cm="1">
        <f t="array" ref="K1808:P1808">VLOOKUP(A1808,'Hospitalisation Details'!$A$1:K4150,{5,6,8,9,10,11},FALSE)</f>
        <v>31660</v>
      </c>
      <c r="L1808" s="21" t="str">
        <v>36Years</v>
      </c>
      <c r="M1808" s="22">
        <v>4734.6400000000003</v>
      </c>
      <c r="N1808" s="20" t="str">
        <v>tier - 2</v>
      </c>
      <c r="O1808" s="20" t="str">
        <v>tier - 1</v>
      </c>
      <c r="P1808" s="20" t="str">
        <v>R1013</v>
      </c>
      <c r="Q1808" s="20" t="str">
        <f>VLOOKUP(A1808,'Customer Names'!$A$1:E4142,5,FALSE)</f>
        <v>Jennefer</v>
      </c>
    </row>
    <row r="1809" spans="1:17" x14ac:dyDescent="0.35">
      <c r="A1809" s="20" t="s">
        <v>561</v>
      </c>
      <c r="B1809" s="20" cm="1">
        <f t="array" ref="B1809:I1809">VLOOKUP(A1809,'Medical Examinations'!A1808:J4143,{2,3,4,5,6,7,8,9},FALSE)</f>
        <v>15.57</v>
      </c>
      <c r="C1809" s="20" t="str">
        <v>Underweight</v>
      </c>
      <c r="D1809" s="20">
        <v>6.07</v>
      </c>
      <c r="E1809" s="20" t="str">
        <v>Prediabetes</v>
      </c>
      <c r="F1809" s="20" t="str">
        <v>No</v>
      </c>
      <c r="G1809" s="20" t="str">
        <v>No</v>
      </c>
      <c r="H1809" s="20" t="str">
        <v>No</v>
      </c>
      <c r="I1809" s="20">
        <v>0</v>
      </c>
      <c r="J1809" s="20" t="s">
        <v>2379</v>
      </c>
      <c r="K1809" s="21" cm="1">
        <f t="array" ref="K1809:P1809">VLOOKUP(A1809,'Hospitalisation Details'!$A$1:K4151,{5,6,8,9,10,11},FALSE)</f>
        <v>29404</v>
      </c>
      <c r="L1809" s="21" t="str">
        <v>42Years</v>
      </c>
      <c r="M1809" s="22">
        <v>4728.71</v>
      </c>
      <c r="N1809" s="20" t="str">
        <v>tier - 2</v>
      </c>
      <c r="O1809" s="20" t="str">
        <v>tier - 3</v>
      </c>
      <c r="P1809" s="20" t="str">
        <v>R1012</v>
      </c>
      <c r="Q1809" s="20" t="str">
        <f>VLOOKUP(A1809,'Customer Names'!$A$1:E4143,5,FALSE)</f>
        <v xml:space="preserve">Tracey L </v>
      </c>
    </row>
    <row r="1810" spans="1:17" x14ac:dyDescent="0.35">
      <c r="A1810" s="20" t="s">
        <v>560</v>
      </c>
      <c r="B1810" s="20" cm="1">
        <f t="array" ref="B1810:I1810">VLOOKUP(A1810,'Medical Examinations'!A1809:J4144,{2,3,4,5,6,7,8,9},FALSE)</f>
        <v>23.844999999999999</v>
      </c>
      <c r="C1810" s="20" t="str">
        <v>Normal Weight</v>
      </c>
      <c r="D1810" s="20">
        <v>4.3600000000000003</v>
      </c>
      <c r="E1810" s="20" t="str">
        <v>Normal</v>
      </c>
      <c r="F1810" s="20" t="str">
        <v>No</v>
      </c>
      <c r="G1810" s="20" t="str">
        <v>No</v>
      </c>
      <c r="H1810" s="20" t="str">
        <v>No</v>
      </c>
      <c r="I1810" s="20">
        <v>0</v>
      </c>
      <c r="J1810" s="20" t="s">
        <v>2379</v>
      </c>
      <c r="K1810" s="21" cm="1">
        <f t="array" ref="K1810:P1810">VLOOKUP(A1810,'Hospitalisation Details'!$A$1:K4152,{5,6,8,9,10,11},FALSE)</f>
        <v>34558</v>
      </c>
      <c r="L1810" s="21" t="str">
        <v>28Years</v>
      </c>
      <c r="M1810" s="22">
        <v>4719.74</v>
      </c>
      <c r="N1810" s="20" t="str">
        <v>tier - 2</v>
      </c>
      <c r="O1810" s="20" t="str">
        <v>tier - 1</v>
      </c>
      <c r="P1810" s="20" t="str">
        <v>R1012</v>
      </c>
      <c r="Q1810" s="20" t="str">
        <f>VLOOKUP(A1810,'Customer Names'!$A$1:E4144,5,FALSE)</f>
        <v>Ashley</v>
      </c>
    </row>
    <row r="1811" spans="1:17" x14ac:dyDescent="0.35">
      <c r="A1811" s="20" t="s">
        <v>559</v>
      </c>
      <c r="B1811" s="20" cm="1">
        <f t="array" ref="B1811:I1811">VLOOKUP(A1811,'Medical Examinations'!A1810:J4145,{2,3,4,5,6,7,8,9},FALSE)</f>
        <v>22.895</v>
      </c>
      <c r="C1811" s="20" t="str">
        <v>Normal Weight</v>
      </c>
      <c r="D1811" s="20">
        <v>5.24</v>
      </c>
      <c r="E1811" s="20" t="str">
        <v>Normal</v>
      </c>
      <c r="F1811" s="20" t="str">
        <v>No</v>
      </c>
      <c r="G1811" s="20" t="str">
        <v>No</v>
      </c>
      <c r="H1811" s="20" t="str">
        <v>No</v>
      </c>
      <c r="I1811" s="20">
        <v>1</v>
      </c>
      <c r="J1811" s="20" t="s">
        <v>2379</v>
      </c>
      <c r="K1811" s="21" cm="1">
        <f t="array" ref="K1811:P1811">VLOOKUP(A1811,'Hospitalisation Details'!$A$1:K4153,{5,6,8,9,10,11},FALSE)</f>
        <v>33875</v>
      </c>
      <c r="L1811" s="21" t="str">
        <v>30Years</v>
      </c>
      <c r="M1811" s="22">
        <v>4719.5200000000004</v>
      </c>
      <c r="N1811" s="20" t="str">
        <v>tier - 2</v>
      </c>
      <c r="O1811" s="20" t="str">
        <v>tier - 2</v>
      </c>
      <c r="P1811" s="20" t="str">
        <v>R1024</v>
      </c>
      <c r="Q1811" s="20" t="str">
        <f>VLOOKUP(A1811,'Customer Names'!$A$1:E4145,5,FALSE)</f>
        <v>Cindy</v>
      </c>
    </row>
    <row r="1812" spans="1:17" x14ac:dyDescent="0.35">
      <c r="A1812" s="20" t="s">
        <v>558</v>
      </c>
      <c r="B1812" s="20" cm="1">
        <f t="array" ref="B1812:I1812">VLOOKUP(A1812,'Medical Examinations'!A1811:J4146,{2,3,4,5,6,7,8,9},FALSE)</f>
        <v>21.945</v>
      </c>
      <c r="C1812" s="20" t="str">
        <v>Normal Weight</v>
      </c>
      <c r="D1812" s="20">
        <v>5.37</v>
      </c>
      <c r="E1812" s="20" t="str">
        <v>Normal</v>
      </c>
      <c r="F1812" s="20" t="str">
        <v>No</v>
      </c>
      <c r="G1812" s="20" t="str">
        <v>No</v>
      </c>
      <c r="H1812" s="20" t="str">
        <v>No</v>
      </c>
      <c r="I1812" s="20">
        <v>1</v>
      </c>
      <c r="J1812" s="20" t="s">
        <v>2379</v>
      </c>
      <c r="K1812" s="21" cm="1">
        <f t="array" ref="K1812:P1812">VLOOKUP(A1812,'Hospitalisation Details'!$A$1:K4154,{5,6,8,9,10,11},FALSE)</f>
        <v>33886</v>
      </c>
      <c r="L1812" s="21" t="str">
        <v>30Years</v>
      </c>
      <c r="M1812" s="22">
        <v>4718.2</v>
      </c>
      <c r="N1812" s="20" t="str">
        <v>tier - 2</v>
      </c>
      <c r="O1812" s="20" t="str">
        <v>tier - 3</v>
      </c>
      <c r="P1812" s="20" t="str">
        <v>R1024</v>
      </c>
      <c r="Q1812" s="20" t="str">
        <f>VLOOKUP(A1812,'Customer Names'!$A$1:E4146,5,FALSE)</f>
        <v>Esther</v>
      </c>
    </row>
    <row r="1813" spans="1:17" x14ac:dyDescent="0.35">
      <c r="A1813" s="20" t="s">
        <v>557</v>
      </c>
      <c r="B1813" s="20" cm="1">
        <f t="array" ref="B1813:I1813">VLOOKUP(A1813,'Medical Examinations'!A1812:J4147,{2,3,4,5,6,7,8,9},FALSE)</f>
        <v>19.47</v>
      </c>
      <c r="C1813" s="20" t="str">
        <v>Normal Weight</v>
      </c>
      <c r="D1813" s="20">
        <v>6.6</v>
      </c>
      <c r="E1813" s="20" t="str">
        <v>Diabetes</v>
      </c>
      <c r="F1813" s="20" t="str">
        <v>Yes</v>
      </c>
      <c r="G1813" s="20" t="str">
        <v>No</v>
      </c>
      <c r="H1813" s="20" t="str">
        <v>No</v>
      </c>
      <c r="I1813" s="20">
        <v>0</v>
      </c>
      <c r="J1813" s="20" t="s">
        <v>2379</v>
      </c>
      <c r="K1813" s="21" cm="1">
        <f t="array" ref="K1813:P1813">VLOOKUP(A1813,'Hospitalisation Details'!$A$1:K4155,{5,6,8,9,10,11},FALSE)</f>
        <v>29810</v>
      </c>
      <c r="L1813" s="21" t="str">
        <v>41Years</v>
      </c>
      <c r="M1813" s="22">
        <v>4712.12</v>
      </c>
      <c r="N1813" s="20" t="str">
        <v>tier - 2</v>
      </c>
      <c r="O1813" s="20" t="str">
        <v>tier - 3</v>
      </c>
      <c r="P1813" s="20" t="str">
        <v>R1011</v>
      </c>
      <c r="Q1813" s="20" t="str">
        <f>VLOOKUP(A1813,'Customer Names'!$A$1:E4147,5,FALSE)</f>
        <v>Jackie</v>
      </c>
    </row>
    <row r="1814" spans="1:17" x14ac:dyDescent="0.35">
      <c r="A1814" s="20" t="s">
        <v>556</v>
      </c>
      <c r="B1814" s="20" cm="1">
        <f t="array" ref="B1814:I1814">VLOOKUP(A1814,'Medical Examinations'!A1813:J4148,{2,3,4,5,6,7,8,9},FALSE)</f>
        <v>15.61</v>
      </c>
      <c r="C1814" s="20" t="str">
        <v>Underweight</v>
      </c>
      <c r="D1814" s="20">
        <v>5.77</v>
      </c>
      <c r="E1814" s="20" t="str">
        <v>Prediabetes</v>
      </c>
      <c r="F1814" s="20" t="str">
        <v>No</v>
      </c>
      <c r="G1814" s="20" t="str">
        <v>No</v>
      </c>
      <c r="H1814" s="20" t="str">
        <v>No</v>
      </c>
      <c r="I1814" s="20">
        <v>0</v>
      </c>
      <c r="J1814" s="20" t="s">
        <v>2379</v>
      </c>
      <c r="K1814" s="21" cm="1">
        <f t="array" ref="K1814:P1814">VLOOKUP(A1814,'Hospitalisation Details'!$A$1:K4156,{5,6,8,9,10,11},FALSE)</f>
        <v>28463</v>
      </c>
      <c r="L1814" s="21" t="str">
        <v>45Years</v>
      </c>
      <c r="M1814" s="22">
        <v>4699.47</v>
      </c>
      <c r="N1814" s="20" t="str">
        <v>tier - 2</v>
      </c>
      <c r="O1814" s="20" t="str">
        <v>tier - 3</v>
      </c>
      <c r="P1814" s="20" t="str">
        <v>R1013</v>
      </c>
      <c r="Q1814" s="20" t="str">
        <f>VLOOKUP(A1814,'Customer Names'!$A$1:E4148,5,FALSE)</f>
        <v xml:space="preserve">Timothy P </v>
      </c>
    </row>
    <row r="1815" spans="1:17" x14ac:dyDescent="0.35">
      <c r="A1815" s="20" t="s">
        <v>555</v>
      </c>
      <c r="B1815" s="20" cm="1">
        <f t="array" ref="B1815:I1815">VLOOKUP(A1815,'Medical Examinations'!A1814:J4149,{2,3,4,5,6,7,8,9},FALSE)</f>
        <v>28.6</v>
      </c>
      <c r="C1815" s="20" t="str">
        <v>Overweight</v>
      </c>
      <c r="D1815" s="20">
        <v>6.08</v>
      </c>
      <c r="E1815" s="20" t="str">
        <v>Prediabetes</v>
      </c>
      <c r="F1815" s="20" t="str">
        <v>No</v>
      </c>
      <c r="G1815" s="20" t="str">
        <v>No</v>
      </c>
      <c r="H1815" s="20" t="str">
        <v>Yes</v>
      </c>
      <c r="I1815" s="20">
        <v>1</v>
      </c>
      <c r="J1815" s="20" t="s">
        <v>2379</v>
      </c>
      <c r="K1815" s="21" cm="1">
        <f t="array" ref="K1815:P1815">VLOOKUP(A1815,'Hospitalisation Details'!$A$1:K4157,{5,6,8,9,10,11},FALSE)</f>
        <v>37794</v>
      </c>
      <c r="L1815" s="21" t="str">
        <v>19Years</v>
      </c>
      <c r="M1815" s="22">
        <v>4687.8</v>
      </c>
      <c r="N1815" s="20" t="str">
        <v>tier - 2</v>
      </c>
      <c r="O1815" s="20" t="str">
        <v>tier - 3</v>
      </c>
      <c r="P1815" s="20" t="str">
        <v>R1011</v>
      </c>
      <c r="Q1815" s="20" t="str">
        <f>VLOOKUP(A1815,'Customer Names'!$A$1:E4149,5,FALSE)</f>
        <v>Lauren</v>
      </c>
    </row>
    <row r="1816" spans="1:17" x14ac:dyDescent="0.35">
      <c r="A1816" s="20" t="s">
        <v>554</v>
      </c>
      <c r="B1816" s="20" cm="1">
        <f t="array" ref="B1816:I1816">VLOOKUP(A1816,'Medical Examinations'!A1815:J4150,{2,3,4,5,6,7,8,9},FALSE)</f>
        <v>46.53</v>
      </c>
      <c r="C1816" s="20" t="str">
        <v>Obesity</v>
      </c>
      <c r="D1816" s="20">
        <v>4.16</v>
      </c>
      <c r="E1816" s="20" t="str">
        <v>Normal</v>
      </c>
      <c r="F1816" s="20" t="str">
        <v>No</v>
      </c>
      <c r="G1816" s="20" t="str">
        <v>No</v>
      </c>
      <c r="H1816" s="20" t="str">
        <v>No</v>
      </c>
      <c r="I1816" s="20">
        <v>0</v>
      </c>
      <c r="J1816" s="20" t="s">
        <v>2379</v>
      </c>
      <c r="K1816" s="21" cm="1">
        <f t="array" ref="K1816:P1816">VLOOKUP(A1816,'Hospitalisation Details'!$A$1:K4158,{5,6,8,9,10,11},FALSE)</f>
        <v>33120</v>
      </c>
      <c r="L1816" s="21" t="str">
        <v>32Years</v>
      </c>
      <c r="M1816" s="22">
        <v>4686.3900000000003</v>
      </c>
      <c r="N1816" s="20" t="str">
        <v>tier - 3</v>
      </c>
      <c r="O1816" s="20" t="str">
        <v>tier - 3</v>
      </c>
      <c r="P1816" s="20" t="str">
        <v>R1013</v>
      </c>
      <c r="Q1816" s="20" t="str">
        <f>VLOOKUP(A1816,'Customer Names'!$A$1:E4150,5,FALSE)</f>
        <v>Benjamin</v>
      </c>
    </row>
    <row r="1817" spans="1:17" x14ac:dyDescent="0.35">
      <c r="A1817" s="20" t="s">
        <v>553</v>
      </c>
      <c r="B1817" s="20" cm="1">
        <f t="array" ref="B1817:I1817">VLOOKUP(A1817,'Medical Examinations'!A1816:J4151,{2,3,4,5,6,7,8,9},FALSE)</f>
        <v>34.99</v>
      </c>
      <c r="C1817" s="20" t="str">
        <v>Obesity</v>
      </c>
      <c r="D1817" s="20">
        <v>5.0999999999999996</v>
      </c>
      <c r="E1817" s="20" t="str">
        <v>Normal</v>
      </c>
      <c r="F1817" s="20" t="str">
        <v>No</v>
      </c>
      <c r="G1817" s="20" t="str">
        <v>No</v>
      </c>
      <c r="H1817" s="20" t="str">
        <v>Yes</v>
      </c>
      <c r="I1817" s="20">
        <v>1</v>
      </c>
      <c r="J1817" s="20" t="s">
        <v>2379</v>
      </c>
      <c r="K1817" s="21" cm="1">
        <f t="array" ref="K1817:P1817">VLOOKUP(A1817,'Hospitalisation Details'!$A$1:K4159,{5,6,8,9,10,11},FALSE)</f>
        <v>37898</v>
      </c>
      <c r="L1817" s="21" t="str">
        <v>19Years</v>
      </c>
      <c r="M1817" s="22">
        <v>4678.8</v>
      </c>
      <c r="N1817" s="20" t="str">
        <v>tier - 2</v>
      </c>
      <c r="O1817" s="20" t="str">
        <v>tier - 1</v>
      </c>
      <c r="P1817" s="20" t="str">
        <v>R1021</v>
      </c>
      <c r="Q1817" s="20" t="str">
        <f>VLOOKUP(A1817,'Customer Names'!$A$1:E4151,5,FALSE)</f>
        <v>Hugo M</v>
      </c>
    </row>
    <row r="1818" spans="1:17" x14ac:dyDescent="0.35">
      <c r="A1818" s="20" t="s">
        <v>552</v>
      </c>
      <c r="B1818" s="20" cm="1">
        <f t="array" ref="B1818:I1818">VLOOKUP(A1818,'Medical Examinations'!A1817:J4152,{2,3,4,5,6,7,8,9},FALSE)</f>
        <v>17.05</v>
      </c>
      <c r="C1818" s="20" t="str">
        <v>Underweight</v>
      </c>
      <c r="D1818" s="20">
        <v>5.3</v>
      </c>
      <c r="E1818" s="20" t="str">
        <v>Normal</v>
      </c>
      <c r="F1818" s="20" t="str">
        <v>No</v>
      </c>
      <c r="G1818" s="20" t="str">
        <v>No</v>
      </c>
      <c r="H1818" s="20" t="str">
        <v>Yes</v>
      </c>
      <c r="I1818" s="20">
        <v>1</v>
      </c>
      <c r="J1818" s="20" t="s">
        <v>2379</v>
      </c>
      <c r="K1818" s="21" cm="1">
        <f t="array" ref="K1818:P1818">VLOOKUP(A1818,'Hospitalisation Details'!$A$1:K4160,{5,6,8,9,10,11},FALSE)</f>
        <v>29146</v>
      </c>
      <c r="L1818" s="21" t="str">
        <v>43Years</v>
      </c>
      <c r="M1818" s="22">
        <v>4674.2</v>
      </c>
      <c r="N1818" s="20" t="str">
        <v>tier - 2</v>
      </c>
      <c r="O1818" s="20" t="str">
        <v>tier - 1</v>
      </c>
      <c r="P1818" s="20" t="str">
        <v>R1013</v>
      </c>
      <c r="Q1818" s="20" t="str">
        <f>VLOOKUP(A1818,'Customer Names'!$A$1:E4152,5,FALSE)</f>
        <v xml:space="preserve">Daniel J  Jr </v>
      </c>
    </row>
    <row r="1819" spans="1:17" x14ac:dyDescent="0.35">
      <c r="A1819" s="20" t="s">
        <v>551</v>
      </c>
      <c r="B1819" s="20" cm="1">
        <f t="array" ref="B1819:I1819">VLOOKUP(A1819,'Medical Examinations'!A1818:J4153,{2,3,4,5,6,7,8,9},FALSE)</f>
        <v>37.18</v>
      </c>
      <c r="C1819" s="20" t="str">
        <v>Obesity</v>
      </c>
      <c r="D1819" s="20">
        <v>4.9000000000000004</v>
      </c>
      <c r="E1819" s="20" t="str">
        <v>Normal</v>
      </c>
      <c r="F1819" s="20" t="str">
        <v>No</v>
      </c>
      <c r="G1819" s="20" t="str">
        <v>No</v>
      </c>
      <c r="H1819" s="20" t="str">
        <v>No</v>
      </c>
      <c r="I1819" s="20">
        <v>0</v>
      </c>
      <c r="J1819" s="20" t="s">
        <v>2379</v>
      </c>
      <c r="K1819" s="21" cm="1">
        <f t="array" ref="K1819:P1819">VLOOKUP(A1819,'Hospitalisation Details'!$A$1:K4161,{5,6,8,9,10,11},FALSE)</f>
        <v>33067</v>
      </c>
      <c r="L1819" s="21" t="str">
        <v>32Years</v>
      </c>
      <c r="M1819" s="22">
        <v>4673.3900000000003</v>
      </c>
      <c r="N1819" s="20" t="str">
        <v>tier - 2</v>
      </c>
      <c r="O1819" s="20" t="str">
        <v>tier - 1</v>
      </c>
      <c r="P1819" s="20" t="str">
        <v>R1013</v>
      </c>
      <c r="Q1819" s="20" t="str">
        <f>VLOOKUP(A1819,'Customer Names'!$A$1:E4153,5,FALSE)</f>
        <v>Justin R</v>
      </c>
    </row>
    <row r="1820" spans="1:17" x14ac:dyDescent="0.35">
      <c r="A1820" s="20" t="s">
        <v>550</v>
      </c>
      <c r="B1820" s="20" cm="1">
        <f t="array" ref="B1820:I1820">VLOOKUP(A1820,'Medical Examinations'!A1819:J4154,{2,3,4,5,6,7,8,9},FALSE)</f>
        <v>35.200000000000003</v>
      </c>
      <c r="C1820" s="20" t="str">
        <v>Obesity</v>
      </c>
      <c r="D1820" s="20">
        <v>5.55</v>
      </c>
      <c r="E1820" s="20" t="str">
        <v>Normal</v>
      </c>
      <c r="F1820" s="20" t="str">
        <v>No</v>
      </c>
      <c r="G1820" s="20" t="str">
        <v>No</v>
      </c>
      <c r="H1820" s="20" t="str">
        <v>No</v>
      </c>
      <c r="I1820" s="20">
        <v>0</v>
      </c>
      <c r="J1820" s="20" t="s">
        <v>2379</v>
      </c>
      <c r="K1820" s="21" cm="1">
        <f t="array" ref="K1820:P1820">VLOOKUP(A1820,'Hospitalisation Details'!$A$1:K4162,{5,6,8,9,10,11},FALSE)</f>
        <v>33142</v>
      </c>
      <c r="L1820" s="21" t="str">
        <v>32Years</v>
      </c>
      <c r="M1820" s="22">
        <v>4670.6400000000003</v>
      </c>
      <c r="N1820" s="20" t="str">
        <v>tier - 2</v>
      </c>
      <c r="O1820" s="20" t="str">
        <v>tier - 2</v>
      </c>
      <c r="P1820" s="20" t="str">
        <v>R1011</v>
      </c>
      <c r="Q1820" s="20" t="str">
        <f>VLOOKUP(A1820,'Customer Names'!$A$1:E4154,5,FALSE)</f>
        <v>Colin</v>
      </c>
    </row>
    <row r="1821" spans="1:17" x14ac:dyDescent="0.35">
      <c r="A1821" s="20" t="s">
        <v>549</v>
      </c>
      <c r="B1821" s="20" cm="1">
        <f t="array" ref="B1821:I1821">VLOOKUP(A1821,'Medical Examinations'!A1820:J4155,{2,3,4,5,6,7,8,9},FALSE)</f>
        <v>37.335000000000001</v>
      </c>
      <c r="C1821" s="20" t="str">
        <v>Obesity</v>
      </c>
      <c r="D1821" s="20">
        <v>4.95</v>
      </c>
      <c r="E1821" s="20" t="str">
        <v>Normal</v>
      </c>
      <c r="F1821" s="20" t="str">
        <v>No</v>
      </c>
      <c r="G1821" s="20" t="str">
        <v>No</v>
      </c>
      <c r="H1821" s="20" t="str">
        <v>No</v>
      </c>
      <c r="I1821" s="20">
        <v>0</v>
      </c>
      <c r="J1821" s="20" t="s">
        <v>2379</v>
      </c>
      <c r="K1821" s="21" cm="1">
        <f t="array" ref="K1821:P1821">VLOOKUP(A1821,'Hospitalisation Details'!$A$1:K4163,{5,6,8,9,10,11},FALSE)</f>
        <v>33090</v>
      </c>
      <c r="L1821" s="21" t="str">
        <v>32Years</v>
      </c>
      <c r="M1821" s="22">
        <v>4667.6099999999997</v>
      </c>
      <c r="N1821" s="20" t="str">
        <v>tier - 3</v>
      </c>
      <c r="O1821" s="20" t="str">
        <v>tier - 3</v>
      </c>
      <c r="P1821" s="20" t="str">
        <v>R1016</v>
      </c>
      <c r="Q1821" s="20" t="str">
        <f>VLOOKUP(A1821,'Customer Names'!$A$1:E4155,5,FALSE)</f>
        <v>Rob</v>
      </c>
    </row>
    <row r="1822" spans="1:17" x14ac:dyDescent="0.35">
      <c r="A1822" s="20" t="s">
        <v>548</v>
      </c>
      <c r="B1822" s="20" cm="1">
        <f t="array" ref="B1822:I1822">VLOOKUP(A1822,'Medical Examinations'!A1821:J4156,{2,3,4,5,6,7,8,9},FALSE)</f>
        <v>27.265000000000001</v>
      </c>
      <c r="C1822" s="20" t="str">
        <v>Overweight</v>
      </c>
      <c r="D1822" s="20">
        <v>6.46</v>
      </c>
      <c r="E1822" s="20" t="str">
        <v>Diabetes</v>
      </c>
      <c r="F1822" s="20" t="str">
        <v>Yes</v>
      </c>
      <c r="G1822" s="20" t="str">
        <v>No</v>
      </c>
      <c r="H1822" s="20" t="str">
        <v>No</v>
      </c>
      <c r="I1822" s="20">
        <v>0</v>
      </c>
      <c r="J1822" s="20" t="s">
        <v>2379</v>
      </c>
      <c r="K1822" s="21" cm="1">
        <f t="array" ref="K1822:P1822">VLOOKUP(A1822,'Hospitalisation Details'!$A$1:K4164,{5,6,8,9,10,11},FALSE)</f>
        <v>35363</v>
      </c>
      <c r="L1822" s="21" t="str">
        <v>26Years</v>
      </c>
      <c r="M1822" s="22">
        <v>4661.29</v>
      </c>
      <c r="N1822" s="20" t="str">
        <v>tier - 2</v>
      </c>
      <c r="O1822" s="20" t="str">
        <v>tier - 1</v>
      </c>
      <c r="P1822" s="20" t="str">
        <v>R1017</v>
      </c>
      <c r="Q1822" s="20" t="str">
        <f>VLOOKUP(A1822,'Customer Names'!$A$1:E4156,5,FALSE)</f>
        <v>Patrick</v>
      </c>
    </row>
    <row r="1823" spans="1:17" x14ac:dyDescent="0.35">
      <c r="A1823" s="20" t="s">
        <v>547</v>
      </c>
      <c r="B1823" s="20" cm="1">
        <f t="array" ref="B1823:I1823">VLOOKUP(A1823,'Medical Examinations'!A1822:J4157,{2,3,4,5,6,7,8,9},FALSE)</f>
        <v>30.8</v>
      </c>
      <c r="C1823" s="20" t="str">
        <v>Obesity</v>
      </c>
      <c r="D1823" s="20">
        <v>4.9000000000000004</v>
      </c>
      <c r="E1823" s="20" t="str">
        <v>Normal</v>
      </c>
      <c r="F1823" s="20" t="str">
        <v>Yes</v>
      </c>
      <c r="G1823" s="20" t="str">
        <v>No</v>
      </c>
      <c r="H1823" s="20" t="str">
        <v>No</v>
      </c>
      <c r="I1823" s="20">
        <v>0</v>
      </c>
      <c r="J1823" s="20" t="s">
        <v>2379</v>
      </c>
      <c r="K1823" s="21" cm="1">
        <f t="array" ref="K1823:P1823">VLOOKUP(A1823,'Hospitalisation Details'!$A$1:K4165,{5,6,8,9,10,11},FALSE)</f>
        <v>31220</v>
      </c>
      <c r="L1823" s="21" t="str">
        <v>37Years</v>
      </c>
      <c r="M1823" s="22">
        <v>4646.76</v>
      </c>
      <c r="N1823" s="20" t="str">
        <v>tier - 1</v>
      </c>
      <c r="O1823" s="20" t="str">
        <v>tier - 1</v>
      </c>
      <c r="P1823" s="20" t="str">
        <v>R1011</v>
      </c>
      <c r="Q1823" s="20" t="str">
        <f>VLOOKUP(A1823,'Customer Names'!$A$1:E4157,5,FALSE)</f>
        <v>Austin D</v>
      </c>
    </row>
    <row r="1824" spans="1:17" x14ac:dyDescent="0.35">
      <c r="A1824" s="20" t="s">
        <v>546</v>
      </c>
      <c r="B1824" s="20" cm="1">
        <f t="array" ref="B1824:I1824">VLOOKUP(A1824,'Medical Examinations'!A1823:J4158,{2,3,4,5,6,7,8,9},FALSE)</f>
        <v>30.21</v>
      </c>
      <c r="C1824" s="20" t="str">
        <v>Obesity</v>
      </c>
      <c r="D1824" s="20">
        <v>5.21</v>
      </c>
      <c r="E1824" s="20" t="str">
        <v>Normal</v>
      </c>
      <c r="F1824" s="20" t="str">
        <v>No</v>
      </c>
      <c r="G1824" s="20" t="str">
        <v>No</v>
      </c>
      <c r="H1824" s="20" t="str">
        <v>No</v>
      </c>
      <c r="I1824" s="20">
        <v>1</v>
      </c>
      <c r="J1824" s="20" t="s">
        <v>2379</v>
      </c>
      <c r="K1824" s="21" cm="1">
        <f t="array" ref="K1824:P1824">VLOOKUP(A1824,'Hospitalisation Details'!$A$1:K4166,{5,6,8,9,10,11},FALSE)</f>
        <v>35975</v>
      </c>
      <c r="L1824" s="21" t="str">
        <v>24Years</v>
      </c>
      <c r="M1824" s="22">
        <v>4618.08</v>
      </c>
      <c r="N1824" s="20" t="str">
        <v>tier - 2</v>
      </c>
      <c r="O1824" s="20" t="str">
        <v>tier - 1</v>
      </c>
      <c r="P1824" s="20" t="str">
        <v>R1012</v>
      </c>
      <c r="Q1824" s="20" t="str">
        <f>VLOOKUP(A1824,'Customer Names'!$A$1:E4158,5,FALSE)</f>
        <v>Brittany</v>
      </c>
    </row>
    <row r="1825" spans="1:17" x14ac:dyDescent="0.35">
      <c r="A1825" s="20" t="s">
        <v>545</v>
      </c>
      <c r="B1825" s="20" cm="1">
        <f t="array" ref="B1825:I1825">VLOOKUP(A1825,'Medical Examinations'!A1824:J4159,{2,3,4,5,6,7,8,9},FALSE)</f>
        <v>35.340000000000003</v>
      </c>
      <c r="C1825" s="20" t="str">
        <v>Obesity</v>
      </c>
      <c r="D1825" s="20">
        <v>4.13</v>
      </c>
      <c r="E1825" s="20" t="str">
        <v>Normal</v>
      </c>
      <c r="F1825" s="20" t="str">
        <v>No</v>
      </c>
      <c r="G1825" s="20" t="str">
        <v>yes</v>
      </c>
      <c r="H1825" s="20" t="str">
        <v>No</v>
      </c>
      <c r="I1825" s="20">
        <v>1</v>
      </c>
      <c r="J1825" s="20" t="s">
        <v>2379</v>
      </c>
      <c r="K1825" s="21" cm="1">
        <f t="array" ref="K1825:P1825">VLOOKUP(A1825,'Hospitalisation Details'!$A$1:K4167,{5,6,8,9,10,11},FALSE)</f>
        <v>36709</v>
      </c>
      <c r="L1825" s="21" t="str">
        <v>22Years</v>
      </c>
      <c r="M1825" s="22">
        <v>4608.03</v>
      </c>
      <c r="N1825" s="20" t="str">
        <v>tier - 2</v>
      </c>
      <c r="O1825" s="20" t="str">
        <v>tier - 3</v>
      </c>
      <c r="P1825" s="20" t="str">
        <v>R1011</v>
      </c>
      <c r="Q1825" s="20" t="str">
        <f>VLOOKUP(A1825,'Customer Names'!$A$1:E4159,5,FALSE)</f>
        <v>Matthew T</v>
      </c>
    </row>
    <row r="1826" spans="1:17" x14ac:dyDescent="0.35">
      <c r="A1826" s="20" t="s">
        <v>544</v>
      </c>
      <c r="B1826" s="20" cm="1">
        <f t="array" ref="B1826:I1826">VLOOKUP(A1826,'Medical Examinations'!A1825:J4160,{2,3,4,5,6,7,8,9},FALSE)</f>
        <v>26.695</v>
      </c>
      <c r="C1826" s="20" t="str">
        <v>Overweight</v>
      </c>
      <c r="D1826" s="20">
        <v>5.28</v>
      </c>
      <c r="E1826" s="20" t="str">
        <v>Normal</v>
      </c>
      <c r="F1826" s="20" t="str">
        <v>No</v>
      </c>
      <c r="G1826" s="20" t="str">
        <v>No</v>
      </c>
      <c r="H1826" s="20" t="str">
        <v>No</v>
      </c>
      <c r="I1826" s="20">
        <v>0</v>
      </c>
      <c r="J1826" s="20" t="s">
        <v>2379</v>
      </c>
      <c r="K1826" s="21" cm="1">
        <f t="array" ref="K1826:P1826">VLOOKUP(A1826,'Hospitalisation Details'!$A$1:K4168,{5,6,8,9,10,11},FALSE)</f>
        <v>32769</v>
      </c>
      <c r="L1826" s="21" t="str">
        <v>33Years</v>
      </c>
      <c r="M1826" s="22">
        <v>4571.41</v>
      </c>
      <c r="N1826" s="20" t="str">
        <v>tier - 2</v>
      </c>
      <c r="O1826" s="20" t="str">
        <v>tier - 2</v>
      </c>
      <c r="P1826" s="20" t="str">
        <v>R1012</v>
      </c>
      <c r="Q1826" s="20" t="str">
        <f>VLOOKUP(A1826,'Customer Names'!$A$1:E4160,5,FALSE)</f>
        <v xml:space="preserve">Becky G </v>
      </c>
    </row>
    <row r="1827" spans="1:17" x14ac:dyDescent="0.35">
      <c r="A1827" s="20" t="s">
        <v>543</v>
      </c>
      <c r="B1827" s="20" cm="1">
        <f t="array" ref="B1827:I1827">VLOOKUP(A1827,'Medical Examinations'!A1826:J4161,{2,3,4,5,6,7,8,9},FALSE)</f>
        <v>29.355</v>
      </c>
      <c r="C1827" s="20" t="str">
        <v>Overweight</v>
      </c>
      <c r="D1827" s="20">
        <v>4.68</v>
      </c>
      <c r="E1827" s="20" t="str">
        <v>Normal</v>
      </c>
      <c r="F1827" s="20" t="str">
        <v>Yes</v>
      </c>
      <c r="G1827" s="20" t="str">
        <v>No</v>
      </c>
      <c r="H1827" s="20" t="str">
        <v>No</v>
      </c>
      <c r="I1827" s="20">
        <v>0</v>
      </c>
      <c r="J1827" s="20" t="s">
        <v>2379</v>
      </c>
      <c r="K1827" s="21" cm="1">
        <f t="array" ref="K1827:P1827">VLOOKUP(A1827,'Hospitalisation Details'!$A$1:K4169,{5,6,8,9,10,11},FALSE)</f>
        <v>35424</v>
      </c>
      <c r="L1827" s="21" t="str">
        <v>26Years</v>
      </c>
      <c r="M1827" s="22">
        <v>4564.1899999999996</v>
      </c>
      <c r="N1827" s="20" t="str">
        <v>tier - 2</v>
      </c>
      <c r="O1827" s="20" t="str">
        <v>tier - 2</v>
      </c>
      <c r="P1827" s="20" t="str">
        <v>R1024</v>
      </c>
      <c r="Q1827" s="20" t="str">
        <f>VLOOKUP(A1827,'Customer Names'!$A$1:E4161,5,FALSE)</f>
        <v>Virginie</v>
      </c>
    </row>
    <row r="1828" spans="1:17" x14ac:dyDescent="0.35">
      <c r="A1828" s="20" t="s">
        <v>542</v>
      </c>
      <c r="B1828" s="20" cm="1">
        <f t="array" ref="B1828:I1828">VLOOKUP(A1828,'Medical Examinations'!A1827:J4162,{2,3,4,5,6,7,8,9},FALSE)</f>
        <v>29.59</v>
      </c>
      <c r="C1828" s="20" t="str">
        <v>Overweight</v>
      </c>
      <c r="D1828" s="20">
        <v>4.0599999999999996</v>
      </c>
      <c r="E1828" s="20" t="str">
        <v>Normal</v>
      </c>
      <c r="F1828" s="20" t="str">
        <v>No</v>
      </c>
      <c r="G1828" s="20" t="str">
        <v>No</v>
      </c>
      <c r="H1828" s="20" t="str">
        <v>No</v>
      </c>
      <c r="I1828" s="20">
        <v>0</v>
      </c>
      <c r="J1828" s="20" t="s">
        <v>2379</v>
      </c>
      <c r="K1828" s="21" cm="1">
        <f t="array" ref="K1828:P1828">VLOOKUP(A1828,'Hospitalisation Details'!$A$1:K4170,{5,6,8,9,10,11},FALSE)</f>
        <v>33136</v>
      </c>
      <c r="L1828" s="21" t="str">
        <v>32Years</v>
      </c>
      <c r="M1828" s="22">
        <v>4562.84</v>
      </c>
      <c r="N1828" s="20" t="str">
        <v>tier - 2</v>
      </c>
      <c r="O1828" s="20" t="str">
        <v>tier - 2</v>
      </c>
      <c r="P1828" s="20" t="str">
        <v>R1013</v>
      </c>
      <c r="Q1828" s="20" t="str">
        <f>VLOOKUP(A1828,'Customer Names'!$A$1:E4162,5,FALSE)</f>
        <v>Allison A</v>
      </c>
    </row>
    <row r="1829" spans="1:17" x14ac:dyDescent="0.35">
      <c r="A1829" s="20" t="s">
        <v>541</v>
      </c>
      <c r="B1829" s="20" cm="1">
        <f t="array" ref="B1829:I1829">VLOOKUP(A1829,'Medical Examinations'!A1828:J4163,{2,3,4,5,6,7,8,9},FALSE)</f>
        <v>31.35</v>
      </c>
      <c r="C1829" s="20" t="str">
        <v>Obesity</v>
      </c>
      <c r="D1829" s="20">
        <v>4.2</v>
      </c>
      <c r="E1829" s="20" t="str">
        <v>Normal</v>
      </c>
      <c r="F1829" s="20" t="str">
        <v>No</v>
      </c>
      <c r="G1829" s="20" t="str">
        <v>yes</v>
      </c>
      <c r="H1829" s="20" t="str">
        <v>No</v>
      </c>
      <c r="I1829" s="20">
        <v>1</v>
      </c>
      <c r="J1829" s="20" t="s">
        <v>2379</v>
      </c>
      <c r="K1829" s="21" cm="1">
        <f t="array" ref="K1829:P1829">VLOOKUP(A1829,'Hospitalisation Details'!$A$1:K4171,{5,6,8,9,10,11},FALSE)</f>
        <v>38343</v>
      </c>
      <c r="L1829" s="21" t="str">
        <v>18Years</v>
      </c>
      <c r="M1829" s="22">
        <v>4561.1899999999996</v>
      </c>
      <c r="N1829" s="20" t="str">
        <v>tier - 2</v>
      </c>
      <c r="O1829" s="20" t="str">
        <v>tier - 2</v>
      </c>
      <c r="P1829" s="20" t="str">
        <v>R1024</v>
      </c>
      <c r="Q1829" s="20" t="str">
        <f>VLOOKUP(A1829,'Customer Names'!$A$1:E4163,5,FALSE)</f>
        <v>Julie</v>
      </c>
    </row>
    <row r="1830" spans="1:17" x14ac:dyDescent="0.35">
      <c r="A1830" s="20" t="s">
        <v>540</v>
      </c>
      <c r="B1830" s="20" cm="1">
        <f t="array" ref="B1830:I1830">VLOOKUP(A1830,'Medical Examinations'!A1829:J4164,{2,3,4,5,6,7,8,9},FALSE)</f>
        <v>20.52</v>
      </c>
      <c r="C1830" s="20" t="str">
        <v>Normal Weight</v>
      </c>
      <c r="D1830" s="20">
        <v>4.83</v>
      </c>
      <c r="E1830" s="20" t="str">
        <v>Normal</v>
      </c>
      <c r="F1830" s="20" t="str">
        <v>No</v>
      </c>
      <c r="G1830" s="20" t="str">
        <v>No</v>
      </c>
      <c r="H1830" s="20" t="str">
        <v>No</v>
      </c>
      <c r="I1830" s="20">
        <v>0</v>
      </c>
      <c r="J1830" s="20" t="s">
        <v>2379</v>
      </c>
      <c r="K1830" s="21" cm="1">
        <f t="array" ref="K1830:P1830">VLOOKUP(A1830,'Hospitalisation Details'!$A$1:K4172,{5,6,8,9,10,11},FALSE)</f>
        <v>33194</v>
      </c>
      <c r="L1830" s="21" t="str">
        <v>32Years</v>
      </c>
      <c r="M1830" s="22">
        <v>4544.2299999999996</v>
      </c>
      <c r="N1830" s="20" t="str">
        <v>tier - 2</v>
      </c>
      <c r="O1830" s="20" t="str">
        <v>tier - 1</v>
      </c>
      <c r="P1830" s="20" t="str">
        <v>R1024</v>
      </c>
      <c r="Q1830" s="20" t="str">
        <f>VLOOKUP(A1830,'Customer Names'!$A$1:E4164,5,FALSE)</f>
        <v>Katherine</v>
      </c>
    </row>
    <row r="1831" spans="1:17" x14ac:dyDescent="0.35">
      <c r="A1831" s="20" t="s">
        <v>539</v>
      </c>
      <c r="B1831" s="20" cm="1">
        <f t="array" ref="B1831:I1831">VLOOKUP(A1831,'Medical Examinations'!A1830:J4165,{2,3,4,5,6,7,8,9},FALSE)</f>
        <v>42.9</v>
      </c>
      <c r="C1831" s="20" t="str">
        <v>Obesity</v>
      </c>
      <c r="D1831" s="20">
        <v>4.87</v>
      </c>
      <c r="E1831" s="20" t="str">
        <v>Normal</v>
      </c>
      <c r="F1831" s="20" t="str">
        <v>Yes</v>
      </c>
      <c r="G1831" s="20" t="str">
        <v>No</v>
      </c>
      <c r="H1831" s="20" t="str">
        <v>No</v>
      </c>
      <c r="I1831" s="20">
        <v>1</v>
      </c>
      <c r="J1831" s="20" t="s">
        <v>2379</v>
      </c>
      <c r="K1831" s="21" cm="1">
        <f t="array" ref="K1831:P1831">VLOOKUP(A1831,'Hospitalisation Details'!$A$1:K4173,{5,6,8,9,10,11},FALSE)</f>
        <v>32307</v>
      </c>
      <c r="L1831" s="21" t="str">
        <v>34Years</v>
      </c>
      <c r="M1831" s="22">
        <v>4536.26</v>
      </c>
      <c r="N1831" s="20" t="str">
        <v>tier - 2</v>
      </c>
      <c r="O1831" s="20" t="str">
        <v>tier - 2</v>
      </c>
      <c r="P1831" s="20" t="str">
        <v>R1011</v>
      </c>
      <c r="Q1831" s="20" t="str">
        <f>VLOOKUP(A1831,'Customer Names'!$A$1:E4165,5,FALSE)</f>
        <v>Caleb</v>
      </c>
    </row>
    <row r="1832" spans="1:17" x14ac:dyDescent="0.35">
      <c r="A1832" s="20" t="s">
        <v>538</v>
      </c>
      <c r="B1832" s="20" cm="1">
        <f t="array" ref="B1832:I1832">VLOOKUP(A1832,'Medical Examinations'!A1831:J4166,{2,3,4,5,6,7,8,9},FALSE)</f>
        <v>24.6</v>
      </c>
      <c r="C1832" s="20" t="str">
        <v>Normal Weight</v>
      </c>
      <c r="D1832" s="20">
        <v>5.86</v>
      </c>
      <c r="E1832" s="20" t="str">
        <v>Prediabetes</v>
      </c>
      <c r="F1832" s="20" t="str">
        <v>No</v>
      </c>
      <c r="G1832" s="20" t="str">
        <v>No</v>
      </c>
      <c r="H1832" s="20" t="str">
        <v>Yes</v>
      </c>
      <c r="I1832" s="20">
        <v>1</v>
      </c>
      <c r="J1832" s="20" t="s">
        <v>2379</v>
      </c>
      <c r="K1832" s="21" cm="1">
        <f t="array" ref="K1832:P1832">VLOOKUP(A1832,'Hospitalisation Details'!$A$1:K4174,{5,6,8,9,10,11},FALSE)</f>
        <v>34149</v>
      </c>
      <c r="L1832" s="21" t="str">
        <v>29Years</v>
      </c>
      <c r="M1832" s="22">
        <v>4529.4799999999996</v>
      </c>
      <c r="N1832" s="20" t="str">
        <v>tier - 2</v>
      </c>
      <c r="O1832" s="20" t="str">
        <v>tier - 1</v>
      </c>
      <c r="P1832" s="20" t="str">
        <v>R1011</v>
      </c>
      <c r="Q1832" s="20" t="str">
        <f>VLOOKUP(A1832,'Customer Names'!$A$1:E4166,5,FALSE)</f>
        <v>Jaime</v>
      </c>
    </row>
    <row r="1833" spans="1:17" x14ac:dyDescent="0.35">
      <c r="A1833" s="20" t="s">
        <v>537</v>
      </c>
      <c r="B1833" s="20" cm="1">
        <f t="array" ref="B1833:I1833">VLOOKUP(A1833,'Medical Examinations'!A1832:J4167,{2,3,4,5,6,7,8,9},FALSE)</f>
        <v>28.405000000000001</v>
      </c>
      <c r="C1833" s="20" t="str">
        <v>Overweight</v>
      </c>
      <c r="D1833" s="20">
        <v>4.12</v>
      </c>
      <c r="E1833" s="20" t="str">
        <v>Normal</v>
      </c>
      <c r="F1833" s="20" t="str">
        <v>No</v>
      </c>
      <c r="G1833" s="20" t="str">
        <v>No</v>
      </c>
      <c r="H1833" s="20" t="str">
        <v>No</v>
      </c>
      <c r="I1833" s="20">
        <v>1</v>
      </c>
      <c r="J1833" s="20" t="s">
        <v>2379</v>
      </c>
      <c r="K1833" s="21" cm="1">
        <f t="array" ref="K1833:P1833">VLOOKUP(A1833,'Hospitalisation Details'!$A$1:K4175,{5,6,8,9,10,11},FALSE)</f>
        <v>33829</v>
      </c>
      <c r="L1833" s="21" t="str">
        <v>30Years</v>
      </c>
      <c r="M1833" s="22">
        <v>4527.18</v>
      </c>
      <c r="N1833" s="20" t="str">
        <v>tier - 2</v>
      </c>
      <c r="O1833" s="20" t="str">
        <v>tier - 2</v>
      </c>
      <c r="P1833" s="20" t="str">
        <v>R1012</v>
      </c>
      <c r="Q1833" s="20" t="str">
        <f>VLOOKUP(A1833,'Customer Names'!$A$1:E4167,5,FALSE)</f>
        <v>Hannah</v>
      </c>
    </row>
    <row r="1834" spans="1:17" x14ac:dyDescent="0.35">
      <c r="A1834" s="20" t="s">
        <v>536</v>
      </c>
      <c r="B1834" s="20" cm="1">
        <f t="array" ref="B1834:I1834">VLOOKUP(A1834,'Medical Examinations'!A1833:J4168,{2,3,4,5,6,7,8,9},FALSE)</f>
        <v>34.674999999999997</v>
      </c>
      <c r="C1834" s="20" t="str">
        <v>Obesity</v>
      </c>
      <c r="D1834" s="20">
        <v>5.71</v>
      </c>
      <c r="E1834" s="20" t="str">
        <v>Prediabetes</v>
      </c>
      <c r="F1834" s="20" t="str">
        <v>Yes</v>
      </c>
      <c r="G1834" s="20" t="str">
        <v>No</v>
      </c>
      <c r="H1834" s="20" t="str">
        <v>No</v>
      </c>
      <c r="I1834" s="20">
        <v>1</v>
      </c>
      <c r="J1834" s="20" t="s">
        <v>2379</v>
      </c>
      <c r="K1834" s="21" cm="1">
        <f t="array" ref="K1834:P1834">VLOOKUP(A1834,'Hospitalisation Details'!$A$1:K4176,{5,6,8,9,10,11},FALSE)</f>
        <v>32498</v>
      </c>
      <c r="L1834" s="21" t="str">
        <v>34Years</v>
      </c>
      <c r="M1834" s="22">
        <v>4518.83</v>
      </c>
      <c r="N1834" s="20" t="str">
        <v>tier - 2</v>
      </c>
      <c r="O1834" s="20" t="str">
        <v>tier - 2</v>
      </c>
      <c r="P1834" s="20" t="str">
        <v>R1017</v>
      </c>
      <c r="Q1834" s="20" t="str">
        <f>VLOOKUP(A1834,'Customer Names'!$A$1:E4168,5,FALSE)</f>
        <v>Zachariah</v>
      </c>
    </row>
    <row r="1835" spans="1:17" x14ac:dyDescent="0.35">
      <c r="A1835" s="20" t="s">
        <v>535</v>
      </c>
      <c r="B1835" s="20" cm="1">
        <f t="array" ref="B1835:I1835">VLOOKUP(A1835,'Medical Examinations'!A1834:J4169,{2,3,4,5,6,7,8,9},FALSE)</f>
        <v>18.850000000000001</v>
      </c>
      <c r="C1835" s="20" t="str">
        <v>Normal Weight</v>
      </c>
      <c r="D1835" s="20">
        <v>6.03</v>
      </c>
      <c r="E1835" s="20" t="str">
        <v>Prediabetes</v>
      </c>
      <c r="F1835" s="20" t="str">
        <v>No</v>
      </c>
      <c r="G1835" s="20" t="str">
        <v>No</v>
      </c>
      <c r="H1835" s="20" t="str">
        <v>No</v>
      </c>
      <c r="I1835" s="20">
        <v>1</v>
      </c>
      <c r="J1835" s="20" t="s">
        <v>2379</v>
      </c>
      <c r="K1835" s="21" cm="1">
        <f t="array" ref="K1835:P1835">VLOOKUP(A1835,'Hospitalisation Details'!$A$1:K4177,{5,6,8,9,10,11},FALSE)</f>
        <v>32116</v>
      </c>
      <c r="L1835" s="21" t="str">
        <v>35Years</v>
      </c>
      <c r="M1835" s="22">
        <v>4518.7700000000004</v>
      </c>
      <c r="N1835" s="20" t="str">
        <v>tier - 2</v>
      </c>
      <c r="O1835" s="20" t="str">
        <v>tier - 3</v>
      </c>
      <c r="P1835" s="20" t="str">
        <v>R1012</v>
      </c>
      <c r="Q1835" s="20" t="str">
        <f>VLOOKUP(A1835,'Customer Names'!$A$1:E4169,5,FALSE)</f>
        <v>Patricia A</v>
      </c>
    </row>
    <row r="1836" spans="1:17" x14ac:dyDescent="0.35">
      <c r="A1836" s="20" t="s">
        <v>533</v>
      </c>
      <c r="B1836" s="20" cm="1">
        <f t="array" ref="B1836:I1836">VLOOKUP(A1836,'Medical Examinations'!A1835:J4170,{2,3,4,5,6,7,8,9},FALSE)</f>
        <v>34.130000000000003</v>
      </c>
      <c r="C1836" s="20" t="str">
        <v>Obesity</v>
      </c>
      <c r="D1836" s="20">
        <v>5.65</v>
      </c>
      <c r="E1836" s="20" t="str">
        <v>Normal</v>
      </c>
      <c r="F1836" s="20" t="str">
        <v>No</v>
      </c>
      <c r="G1836" s="20" t="str">
        <v>No</v>
      </c>
      <c r="H1836" s="20" t="str">
        <v>Yes</v>
      </c>
      <c r="I1836" s="20">
        <v>1</v>
      </c>
      <c r="J1836" s="20" t="s">
        <v>2379</v>
      </c>
      <c r="K1836" s="21" cm="1">
        <f t="array" ref="K1836:P1836">VLOOKUP(A1836,'Hospitalisation Details'!$A$1:K4178,{5,6,8,9,10,11},FALSE)</f>
        <v>37896</v>
      </c>
      <c r="L1836" s="21" t="str">
        <v>19Years</v>
      </c>
      <c r="M1836" s="22">
        <v>4518.3999999999996</v>
      </c>
      <c r="N1836" s="20" t="str">
        <v>tier - 2</v>
      </c>
      <c r="O1836" s="20" t="str">
        <v>tier - 3</v>
      </c>
      <c r="P1836" s="20" t="str">
        <v>R1026</v>
      </c>
      <c r="Q1836" s="20" t="str">
        <f>VLOOKUP(A1836,'Customer Names'!$A$1:E4170,5,FALSE)</f>
        <v xml:space="preserve">Elizabeth A </v>
      </c>
    </row>
    <row r="1837" spans="1:17" x14ac:dyDescent="0.35">
      <c r="A1837" s="20" t="s">
        <v>532</v>
      </c>
      <c r="B1837" s="20" cm="1">
        <f t="array" ref="B1837:I1837">VLOOKUP(A1837,'Medical Examinations'!A1836:J4171,{2,3,4,5,6,7,8,9},FALSE)</f>
        <v>17.34</v>
      </c>
      <c r="C1837" s="20" t="str">
        <v>Underweight</v>
      </c>
      <c r="D1837" s="20">
        <v>5.05</v>
      </c>
      <c r="E1837" s="20" t="str">
        <v>Normal</v>
      </c>
      <c r="F1837" s="20" t="str">
        <v>No</v>
      </c>
      <c r="G1837" s="20" t="str">
        <v>No</v>
      </c>
      <c r="H1837" s="20" t="str">
        <v>No</v>
      </c>
      <c r="I1837" s="20">
        <v>0</v>
      </c>
      <c r="J1837" s="20" t="s">
        <v>2379</v>
      </c>
      <c r="K1837" s="21" cm="1">
        <f t="array" ref="K1837:P1837">VLOOKUP(A1837,'Hospitalisation Details'!$A$1:K4179,{5,6,8,9,10,11},FALSE)</f>
        <v>29388</v>
      </c>
      <c r="L1837" s="21" t="str">
        <v>42Years</v>
      </c>
      <c r="M1837" s="22">
        <v>4515.71</v>
      </c>
      <c r="N1837" s="20" t="str">
        <v>tier - 2</v>
      </c>
      <c r="O1837" s="20" t="str">
        <v>tier - 3</v>
      </c>
      <c r="P1837" s="20" t="str">
        <v>R1013</v>
      </c>
      <c r="Q1837" s="20" t="str">
        <f>VLOOKUP(A1837,'Customer Names'!$A$1:E4171,5,FALSE)</f>
        <v>Benjamin</v>
      </c>
    </row>
    <row r="1838" spans="1:17" x14ac:dyDescent="0.35">
      <c r="A1838" s="20" t="s">
        <v>531</v>
      </c>
      <c r="B1838" s="20" cm="1">
        <f t="array" ref="B1838:I1838">VLOOKUP(A1838,'Medical Examinations'!A1837:J4172,{2,3,4,5,6,7,8,9},FALSE)</f>
        <v>17.440000000000001</v>
      </c>
      <c r="C1838" s="20" t="str">
        <v>Underweight</v>
      </c>
      <c r="D1838" s="20">
        <v>6.26</v>
      </c>
      <c r="E1838" s="20" t="str">
        <v>Prediabetes</v>
      </c>
      <c r="F1838" s="20" t="str">
        <v>No</v>
      </c>
      <c r="G1838" s="20" t="str">
        <v>No</v>
      </c>
      <c r="H1838" s="20" t="str">
        <v>No</v>
      </c>
      <c r="I1838" s="20">
        <v>0</v>
      </c>
      <c r="J1838" s="20" t="s">
        <v>2379</v>
      </c>
      <c r="K1838" s="21" cm="1">
        <f t="array" ref="K1838:P1838">VLOOKUP(A1838,'Hospitalisation Details'!$A$1:K4180,{5,6,8,9,10,11},FALSE)</f>
        <v>30221</v>
      </c>
      <c r="L1838" s="21" t="str">
        <v>40Years</v>
      </c>
      <c r="M1838" s="22">
        <v>4511.41</v>
      </c>
      <c r="N1838" s="20" t="str">
        <v>tier - 2</v>
      </c>
      <c r="O1838" s="20" t="str">
        <v>tier - 3</v>
      </c>
      <c r="P1838" s="20" t="str">
        <v>R1013</v>
      </c>
      <c r="Q1838" s="20" t="str">
        <f>VLOOKUP(A1838,'Customer Names'!$A$1:E4172,5,FALSE)</f>
        <v>Breno</v>
      </c>
    </row>
    <row r="1839" spans="1:17" x14ac:dyDescent="0.35">
      <c r="A1839" s="20" t="s">
        <v>530</v>
      </c>
      <c r="B1839" s="20" cm="1">
        <f t="array" ref="B1839:I1839">VLOOKUP(A1839,'Medical Examinations'!A1838:J4173,{2,3,4,5,6,7,8,9},FALSE)</f>
        <v>33.659999999999997</v>
      </c>
      <c r="C1839" s="20" t="str">
        <v>Obesity</v>
      </c>
      <c r="D1839" s="20">
        <v>4.08</v>
      </c>
      <c r="E1839" s="20" t="str">
        <v>Normal</v>
      </c>
      <c r="F1839" s="20" t="str">
        <v>Yes</v>
      </c>
      <c r="G1839" s="20" t="str">
        <v>No</v>
      </c>
      <c r="H1839" s="20" t="str">
        <v>Yes</v>
      </c>
      <c r="I1839" s="20">
        <v>1</v>
      </c>
      <c r="J1839" s="20" t="s">
        <v>2379</v>
      </c>
      <c r="K1839" s="21" cm="1">
        <f t="array" ref="K1839:P1839">VLOOKUP(A1839,'Hospitalisation Details'!$A$1:K4181,{5,6,8,9,10,11},FALSE)</f>
        <v>35716</v>
      </c>
      <c r="L1839" s="21" t="str">
        <v>25Years</v>
      </c>
      <c r="M1839" s="22">
        <v>4504.66</v>
      </c>
      <c r="N1839" s="20" t="str">
        <v>tier - 1</v>
      </c>
      <c r="O1839" s="20" t="str">
        <v>tier - 2</v>
      </c>
      <c r="P1839" s="20" t="str">
        <v>R1013</v>
      </c>
      <c r="Q1839" s="20" t="str">
        <f>VLOOKUP(A1839,'Customer Names'!$A$1:E4173,5,FALSE)</f>
        <v>Takaya</v>
      </c>
    </row>
    <row r="1840" spans="1:17" x14ac:dyDescent="0.35">
      <c r="A1840" s="20" t="s">
        <v>529</v>
      </c>
      <c r="B1840" s="20" cm="1">
        <f t="array" ref="B1840:I1840">VLOOKUP(A1840,'Medical Examinations'!A1839:J4174,{2,3,4,5,6,7,8,9},FALSE)</f>
        <v>21.375</v>
      </c>
      <c r="C1840" s="20" t="str">
        <v>Normal Weight</v>
      </c>
      <c r="D1840" s="20">
        <v>6.19</v>
      </c>
      <c r="E1840" s="20" t="str">
        <v>Prediabetes</v>
      </c>
      <c r="F1840" s="20" t="str">
        <v>Yes</v>
      </c>
      <c r="G1840" s="20" t="str">
        <v>No</v>
      </c>
      <c r="H1840" s="20" t="str">
        <v>No</v>
      </c>
      <c r="I1840" s="20">
        <v>1</v>
      </c>
      <c r="J1840" s="20" t="s">
        <v>2379</v>
      </c>
      <c r="K1840" s="21" cm="1">
        <f t="array" ref="K1840:P1840">VLOOKUP(A1840,'Hospitalisation Details'!$A$1:K4182,{5,6,8,9,10,11},FALSE)</f>
        <v>32320</v>
      </c>
      <c r="L1840" s="21" t="str">
        <v>34Years</v>
      </c>
      <c r="M1840" s="22">
        <v>4500.34</v>
      </c>
      <c r="N1840" s="20" t="str">
        <v>tier - 2</v>
      </c>
      <c r="O1840" s="20" t="str">
        <v>tier - 1</v>
      </c>
      <c r="P1840" s="20" t="str">
        <v>R1017</v>
      </c>
      <c r="Q1840" s="20" t="str">
        <f>VLOOKUP(A1840,'Customer Names'!$A$1:E4174,5,FALSE)</f>
        <v>Thomas IV</v>
      </c>
    </row>
    <row r="1841" spans="1:17" x14ac:dyDescent="0.35">
      <c r="A1841" s="20" t="s">
        <v>528</v>
      </c>
      <c r="B1841" s="20" cm="1">
        <f t="array" ref="B1841:I1841">VLOOKUP(A1841,'Medical Examinations'!A1840:J4175,{2,3,4,5,6,7,8,9},FALSE)</f>
        <v>27.14</v>
      </c>
      <c r="C1841" s="20" t="str">
        <v>Overweight</v>
      </c>
      <c r="D1841" s="20">
        <v>6.01</v>
      </c>
      <c r="E1841" s="20" t="str">
        <v>Prediabetes</v>
      </c>
      <c r="F1841" s="20" t="str">
        <v>No</v>
      </c>
      <c r="G1841" s="20" t="str">
        <v>No</v>
      </c>
      <c r="H1841" s="20" t="str">
        <v>No</v>
      </c>
      <c r="I1841" s="20">
        <v>1</v>
      </c>
      <c r="J1841" s="20" t="s">
        <v>2379</v>
      </c>
      <c r="K1841" s="21" cm="1">
        <f t="array" ref="K1841:P1841">VLOOKUP(A1841,'Hospitalisation Details'!$A$1:K4183,{5,6,8,9,10,11},FALSE)</f>
        <v>33797</v>
      </c>
      <c r="L1841" s="21" t="str">
        <v>30Years</v>
      </c>
      <c r="M1841" s="22">
        <v>4488.58</v>
      </c>
      <c r="N1841" s="20" t="str">
        <v>tier - 2</v>
      </c>
      <c r="O1841" s="20" t="str">
        <v>tier - 3</v>
      </c>
      <c r="P1841" s="20" t="str">
        <v>R1012</v>
      </c>
      <c r="Q1841" s="20" t="str">
        <f>VLOOKUP(A1841,'Customer Names'!$A$1:E4175,5,FALSE)</f>
        <v>Bradley E</v>
      </c>
    </row>
    <row r="1842" spans="1:17" x14ac:dyDescent="0.35">
      <c r="A1842" s="20" t="s">
        <v>527</v>
      </c>
      <c r="B1842" s="20" cm="1">
        <f t="array" ref="B1842:I1842">VLOOKUP(A1842,'Medical Examinations'!A1841:J4176,{2,3,4,5,6,7,8,9},FALSE)</f>
        <v>35.78</v>
      </c>
      <c r="C1842" s="20" t="str">
        <v>Obesity</v>
      </c>
      <c r="D1842" s="20">
        <v>6.07</v>
      </c>
      <c r="E1842" s="20" t="str">
        <v>Prediabetes</v>
      </c>
      <c r="F1842" s="20" t="str">
        <v>No</v>
      </c>
      <c r="G1842" s="20" t="str">
        <v>yes</v>
      </c>
      <c r="H1842" s="20" t="str">
        <v>No</v>
      </c>
      <c r="I1842" s="20">
        <v>1</v>
      </c>
      <c r="J1842" s="20" t="s">
        <v>2379</v>
      </c>
      <c r="K1842" s="21" cm="1">
        <f t="array" ref="K1842:P1842">VLOOKUP(A1842,'Hospitalisation Details'!$A$1:K4184,{5,6,8,9,10,11},FALSE)</f>
        <v>38186</v>
      </c>
      <c r="L1842" s="21" t="str">
        <v>18Years</v>
      </c>
      <c r="M1842" s="22">
        <v>4468.25</v>
      </c>
      <c r="N1842" s="20" t="str">
        <v>tier - 2</v>
      </c>
      <c r="O1842" s="20" t="str">
        <v>tier - 2</v>
      </c>
      <c r="P1842" s="20" t="str">
        <v>R1012</v>
      </c>
      <c r="Q1842" s="20" t="str">
        <f>VLOOKUP(A1842,'Customer Names'!$A$1:E4176,5,FALSE)</f>
        <v>Megan</v>
      </c>
    </row>
    <row r="1843" spans="1:17" x14ac:dyDescent="0.35">
      <c r="A1843" s="20" t="s">
        <v>526</v>
      </c>
      <c r="B1843" s="20" cm="1">
        <f t="array" ref="B1843:I1843">VLOOKUP(A1843,'Medical Examinations'!A1842:J4177,{2,3,4,5,6,7,8,9},FALSE)</f>
        <v>34.96</v>
      </c>
      <c r="C1843" s="20" t="str">
        <v>Obesity</v>
      </c>
      <c r="D1843" s="20">
        <v>5.63</v>
      </c>
      <c r="E1843" s="20" t="str">
        <v>Normal</v>
      </c>
      <c r="F1843" s="20" t="str">
        <v>No</v>
      </c>
      <c r="G1843" s="20" t="str">
        <v>No</v>
      </c>
      <c r="H1843" s="20" t="str">
        <v>No</v>
      </c>
      <c r="I1843" s="20">
        <v>0</v>
      </c>
      <c r="J1843" s="20" t="s">
        <v>2379</v>
      </c>
      <c r="K1843" s="21" cm="1">
        <f t="array" ref="K1843:P1843">VLOOKUP(A1843,'Hospitalisation Details'!$A$1:K4185,{5,6,8,9,10,11},FALSE)</f>
        <v>36484</v>
      </c>
      <c r="L1843" s="21" t="str">
        <v>23Years</v>
      </c>
      <c r="M1843" s="22">
        <v>4466.62</v>
      </c>
      <c r="N1843" s="20" t="str">
        <v>tier - 2</v>
      </c>
      <c r="O1843" s="20" t="str">
        <v>tier - 2</v>
      </c>
      <c r="P1843" s="20" t="str">
        <v>R1012</v>
      </c>
      <c r="Q1843" s="20" t="str">
        <f>VLOOKUP(A1843,'Customer Names'!$A$1:E4177,5,FALSE)</f>
        <v>Ruby J</v>
      </c>
    </row>
    <row r="1844" spans="1:17" x14ac:dyDescent="0.35">
      <c r="A1844" s="20" t="s">
        <v>525</v>
      </c>
      <c r="B1844" s="20" cm="1">
        <f t="array" ref="B1844:I1844">VLOOKUP(A1844,'Medical Examinations'!A1843:J4178,{2,3,4,5,6,7,8,9},FALSE)</f>
        <v>38.39</v>
      </c>
      <c r="C1844" s="20" t="str">
        <v>Obesity</v>
      </c>
      <c r="D1844" s="20">
        <v>6.05</v>
      </c>
      <c r="E1844" s="20" t="str">
        <v>Prediabetes</v>
      </c>
      <c r="F1844" s="20" t="str">
        <v>No</v>
      </c>
      <c r="G1844" s="20" t="str">
        <v>No</v>
      </c>
      <c r="H1844" s="20" t="str">
        <v>No</v>
      </c>
      <c r="I1844" s="20">
        <v>0</v>
      </c>
      <c r="J1844" s="20" t="s">
        <v>2379</v>
      </c>
      <c r="K1844" s="21" cm="1">
        <f t="array" ref="K1844:P1844">VLOOKUP(A1844,'Hospitalisation Details'!$A$1:K4186,{5,6,8,9,10,11},FALSE)</f>
        <v>33423</v>
      </c>
      <c r="L1844" s="21" t="str">
        <v>31Years</v>
      </c>
      <c r="M1844" s="22">
        <v>4463.21</v>
      </c>
      <c r="N1844" s="20" t="str">
        <v>tier - 3</v>
      </c>
      <c r="O1844" s="20" t="str">
        <v>tier - 3</v>
      </c>
      <c r="P1844" s="20" t="str">
        <v>R1013</v>
      </c>
      <c r="Q1844" s="20" t="str">
        <f>VLOOKUP(A1844,'Customer Names'!$A$1:E4178,5,FALSE)</f>
        <v>Bart</v>
      </c>
    </row>
    <row r="1845" spans="1:17" x14ac:dyDescent="0.35">
      <c r="A1845" s="20" t="s">
        <v>524</v>
      </c>
      <c r="B1845" s="20" cm="1">
        <f t="array" ref="B1845:I1845">VLOOKUP(A1845,'Medical Examinations'!A1844:J4179,{2,3,4,5,6,7,8,9},FALSE)</f>
        <v>33.82</v>
      </c>
      <c r="C1845" s="20" t="str">
        <v>Obesity</v>
      </c>
      <c r="D1845" s="20">
        <v>4.6500000000000004</v>
      </c>
      <c r="E1845" s="20" t="str">
        <v>Normal</v>
      </c>
      <c r="F1845" s="20" t="str">
        <v>No</v>
      </c>
      <c r="G1845" s="20" t="str">
        <v>No</v>
      </c>
      <c r="H1845" s="20" t="str">
        <v>No</v>
      </c>
      <c r="I1845" s="20">
        <v>0</v>
      </c>
      <c r="J1845" s="20" t="s">
        <v>2379</v>
      </c>
      <c r="K1845" s="21" cm="1">
        <f t="array" ref="K1845:P1845">VLOOKUP(A1845,'Hospitalisation Details'!$A$1:K4187,{5,6,8,9,10,11},FALSE)</f>
        <v>33069</v>
      </c>
      <c r="L1845" s="21" t="str">
        <v>32Years</v>
      </c>
      <c r="M1845" s="22">
        <v>4462.72</v>
      </c>
      <c r="N1845" s="20" t="str">
        <v>tier - 2</v>
      </c>
      <c r="O1845" s="20" t="str">
        <v>tier - 3</v>
      </c>
      <c r="P1845" s="20" t="str">
        <v>R1012</v>
      </c>
      <c r="Q1845" s="20" t="str">
        <f>VLOOKUP(A1845,'Customer Names'!$A$1:E4179,5,FALSE)</f>
        <v xml:space="preserve">Robert A </v>
      </c>
    </row>
    <row r="1846" spans="1:17" x14ac:dyDescent="0.35">
      <c r="A1846" s="20" t="s">
        <v>523</v>
      </c>
      <c r="B1846" s="20" cm="1">
        <f t="array" ref="B1846:I1846">VLOOKUP(A1846,'Medical Examinations'!A1845:J4180,{2,3,4,5,6,7,8,9},FALSE)</f>
        <v>27.835000000000001</v>
      </c>
      <c r="C1846" s="20" t="str">
        <v>Overweight</v>
      </c>
      <c r="D1846" s="20">
        <v>5.37</v>
      </c>
      <c r="E1846" s="20" t="str">
        <v>Normal</v>
      </c>
      <c r="F1846" s="20" t="str">
        <v>No</v>
      </c>
      <c r="G1846" s="20" t="str">
        <v>No</v>
      </c>
      <c r="H1846" s="20" t="str">
        <v>No</v>
      </c>
      <c r="I1846" s="20">
        <v>0</v>
      </c>
      <c r="J1846" s="20" t="s">
        <v>2379</v>
      </c>
      <c r="K1846" s="21" cm="1">
        <f t="array" ref="K1846:P1846">VLOOKUP(A1846,'Hospitalisation Details'!$A$1:K4188,{5,6,8,9,10,11},FALSE)</f>
        <v>33093</v>
      </c>
      <c r="L1846" s="21" t="str">
        <v>32Years</v>
      </c>
      <c r="M1846" s="22">
        <v>4454.3999999999996</v>
      </c>
      <c r="N1846" s="20" t="str">
        <v>tier - 2</v>
      </c>
      <c r="O1846" s="20" t="str">
        <v>tier - 3</v>
      </c>
      <c r="P1846" s="20" t="str">
        <v>R1012</v>
      </c>
      <c r="Q1846" s="20" t="str">
        <f>VLOOKUP(A1846,'Customer Names'!$A$1:E4180,5,FALSE)</f>
        <v>Adam</v>
      </c>
    </row>
    <row r="1847" spans="1:17" x14ac:dyDescent="0.35">
      <c r="A1847" s="20" t="s">
        <v>522</v>
      </c>
      <c r="B1847" s="20" cm="1">
        <f t="array" ref="B1847:I1847">VLOOKUP(A1847,'Medical Examinations'!A1846:J4181,{2,3,4,5,6,7,8,9},FALSE)</f>
        <v>33</v>
      </c>
      <c r="C1847" s="20" t="str">
        <v>Obesity</v>
      </c>
      <c r="D1847" s="20">
        <v>5.39</v>
      </c>
      <c r="E1847" s="20" t="str">
        <v>Normal</v>
      </c>
      <c r="F1847" s="20" t="str">
        <v>No</v>
      </c>
      <c r="G1847" s="20" t="str">
        <v>No</v>
      </c>
      <c r="H1847" s="20" t="str">
        <v>No</v>
      </c>
      <c r="I1847" s="20">
        <v>0</v>
      </c>
      <c r="J1847" s="20" t="s">
        <v>2379</v>
      </c>
      <c r="K1847" s="21" cm="1">
        <f t="array" ref="K1847:P1847">VLOOKUP(A1847,'Hospitalisation Details'!$A$1:K4189,{5,6,8,9,10,11},FALSE)</f>
        <v>34513</v>
      </c>
      <c r="L1847" s="21" t="str">
        <v>28Years</v>
      </c>
      <c r="M1847" s="22">
        <v>4449.46</v>
      </c>
      <c r="N1847" s="20" t="str">
        <v>tier - 1</v>
      </c>
      <c r="O1847" s="20" t="str">
        <v>tier - 2</v>
      </c>
      <c r="P1847" s="20" t="str">
        <v>R1013</v>
      </c>
      <c r="Q1847" s="20" t="str">
        <f>VLOOKUP(A1847,'Customer Names'!$A$1:E4181,5,FALSE)</f>
        <v>Yemane Adhane</v>
      </c>
    </row>
    <row r="1848" spans="1:17" x14ac:dyDescent="0.35">
      <c r="A1848" s="20" t="s">
        <v>521</v>
      </c>
      <c r="B1848" s="20" cm="1">
        <f t="array" ref="B1848:I1848">VLOOKUP(A1848,'Medical Examinations'!A1847:J4182,{2,3,4,5,6,7,8,9},FALSE)</f>
        <v>26.885000000000002</v>
      </c>
      <c r="C1848" s="20" t="str">
        <v>Overweight</v>
      </c>
      <c r="D1848" s="20">
        <v>5.86</v>
      </c>
      <c r="E1848" s="20" t="str">
        <v>Prediabetes</v>
      </c>
      <c r="F1848" s="20" t="str">
        <v>No</v>
      </c>
      <c r="G1848" s="20" t="str">
        <v>No</v>
      </c>
      <c r="H1848" s="20" t="str">
        <v>No</v>
      </c>
      <c r="I1848" s="20">
        <v>0</v>
      </c>
      <c r="J1848" s="20" t="s">
        <v>2379</v>
      </c>
      <c r="K1848" s="21" cm="1">
        <f t="array" ref="K1848:P1848">VLOOKUP(A1848,'Hospitalisation Details'!$A$1:K4190,{5,6,8,9,10,11},FALSE)</f>
        <v>33484</v>
      </c>
      <c r="L1848" s="21" t="str">
        <v>31Years</v>
      </c>
      <c r="M1848" s="22">
        <v>4441.21</v>
      </c>
      <c r="N1848" s="20" t="str">
        <v>tier - 1</v>
      </c>
      <c r="O1848" s="20" t="str">
        <v>tier - 2</v>
      </c>
      <c r="P1848" s="20" t="str">
        <v>R1014</v>
      </c>
      <c r="Q1848" s="20" t="str">
        <f>VLOOKUP(A1848,'Customer Names'!$A$1:E4182,5,FALSE)</f>
        <v xml:space="preserve">Jesse A </v>
      </c>
    </row>
    <row r="1849" spans="1:17" x14ac:dyDescent="0.35">
      <c r="A1849" s="20" t="s">
        <v>520</v>
      </c>
      <c r="B1849" s="20" cm="1">
        <f t="array" ref="B1849:I1849">VLOOKUP(A1849,'Medical Examinations'!A1848:J4183,{2,3,4,5,6,7,8,9},FALSE)</f>
        <v>29.26</v>
      </c>
      <c r="C1849" s="20" t="str">
        <v>Overweight</v>
      </c>
      <c r="D1849" s="20">
        <v>4.4400000000000004</v>
      </c>
      <c r="E1849" s="20" t="str">
        <v>Normal</v>
      </c>
      <c r="F1849" s="20" t="str">
        <v>No</v>
      </c>
      <c r="G1849" s="20" t="str">
        <v>No</v>
      </c>
      <c r="H1849" s="20" t="str">
        <v>No</v>
      </c>
      <c r="I1849" s="20">
        <v>0</v>
      </c>
      <c r="J1849" s="20" t="s">
        <v>2379</v>
      </c>
      <c r="K1849" s="21" cm="1">
        <f t="array" ref="K1849:P1849">VLOOKUP(A1849,'Hospitalisation Details'!$A$1:K4191,{5,6,8,9,10,11},FALSE)</f>
        <v>34631</v>
      </c>
      <c r="L1849" s="21" t="str">
        <v>28Years</v>
      </c>
      <c r="M1849" s="22">
        <v>4438.26</v>
      </c>
      <c r="N1849" s="20" t="str">
        <v>tier - 2</v>
      </c>
      <c r="O1849" s="20" t="str">
        <v>tier - 3</v>
      </c>
      <c r="P1849" s="20" t="str">
        <v>R1017</v>
      </c>
      <c r="Q1849" s="20" t="str">
        <f>VLOOKUP(A1849,'Customer Names'!$A$1:E4183,5,FALSE)</f>
        <v>Bird</v>
      </c>
    </row>
    <row r="1850" spans="1:17" x14ac:dyDescent="0.35">
      <c r="A1850" s="20" t="s">
        <v>519</v>
      </c>
      <c r="B1850" s="20" cm="1">
        <f t="array" ref="B1850:I1850">VLOOKUP(A1850,'Medical Examinations'!A1849:J4184,{2,3,4,5,6,7,8,9},FALSE)</f>
        <v>26.98</v>
      </c>
      <c r="C1850" s="20" t="str">
        <v>Overweight</v>
      </c>
      <c r="D1850" s="20">
        <v>4.41</v>
      </c>
      <c r="E1850" s="20" t="str">
        <v>Normal</v>
      </c>
      <c r="F1850" s="20" t="str">
        <v>No</v>
      </c>
      <c r="G1850" s="20" t="str">
        <v>No</v>
      </c>
      <c r="H1850" s="20" t="str">
        <v>No</v>
      </c>
      <c r="I1850" s="20">
        <v>0</v>
      </c>
      <c r="J1850" s="20" t="s">
        <v>2379</v>
      </c>
      <c r="K1850" s="21" cm="1">
        <f t="array" ref="K1850:P1850">VLOOKUP(A1850,'Hospitalisation Details'!$A$1:K4192,{5,6,8,9,10,11},FALSE)</f>
        <v>34615</v>
      </c>
      <c r="L1850" s="21" t="str">
        <v>28Years</v>
      </c>
      <c r="M1850" s="22">
        <v>4435.09</v>
      </c>
      <c r="N1850" s="20" t="str">
        <v>tier - 3</v>
      </c>
      <c r="O1850" s="20" t="str">
        <v>tier - 2</v>
      </c>
      <c r="P1850" s="20" t="str">
        <v>R1016</v>
      </c>
      <c r="Q1850" s="20" t="str">
        <f>VLOOKUP(A1850,'Customer Names'!$A$1:E4184,5,FALSE)</f>
        <v xml:space="preserve">Patrick M </v>
      </c>
    </row>
    <row r="1851" spans="1:17" x14ac:dyDescent="0.35">
      <c r="A1851" s="20" t="s">
        <v>518</v>
      </c>
      <c r="B1851" s="20" cm="1">
        <f t="array" ref="B1851:I1851">VLOOKUP(A1851,'Medical Examinations'!A1850:J4185,{2,3,4,5,6,7,8,9},FALSE)</f>
        <v>32.11</v>
      </c>
      <c r="C1851" s="20" t="str">
        <v>Obesity</v>
      </c>
      <c r="D1851" s="20">
        <v>5.19</v>
      </c>
      <c r="E1851" s="20" t="str">
        <v>Normal</v>
      </c>
      <c r="F1851" s="20" t="str">
        <v>No</v>
      </c>
      <c r="G1851" s="20" t="str">
        <v>No</v>
      </c>
      <c r="H1851" s="20" t="str">
        <v>Yes</v>
      </c>
      <c r="I1851" s="20">
        <v>1</v>
      </c>
      <c r="J1851" s="20" t="s">
        <v>2379</v>
      </c>
      <c r="K1851" s="21" cm="1">
        <f t="array" ref="K1851:P1851">VLOOKUP(A1851,'Hospitalisation Details'!$A$1:K4193,{5,6,8,9,10,11},FALSE)</f>
        <v>34326</v>
      </c>
      <c r="L1851" s="21" t="str">
        <v>29Years</v>
      </c>
      <c r="M1851" s="22">
        <v>4433.92</v>
      </c>
      <c r="N1851" s="20" t="str">
        <v>tier - 2</v>
      </c>
      <c r="O1851" s="20" t="str">
        <v>tier - 2</v>
      </c>
      <c r="P1851" s="20" t="str">
        <v>R1012</v>
      </c>
      <c r="Q1851" s="20" t="str">
        <f>VLOOKUP(A1851,'Customer Names'!$A$1:E4185,5,FALSE)</f>
        <v>Kyle</v>
      </c>
    </row>
    <row r="1852" spans="1:17" x14ac:dyDescent="0.35">
      <c r="A1852" s="20" t="s">
        <v>517</v>
      </c>
      <c r="B1852" s="20" cm="1">
        <f t="array" ref="B1852:I1852">VLOOKUP(A1852,'Medical Examinations'!A1851:J4186,{2,3,4,5,6,7,8,9},FALSE)</f>
        <v>31.73</v>
      </c>
      <c r="C1852" s="20" t="str">
        <v>Obesity</v>
      </c>
      <c r="D1852" s="20">
        <v>5.16</v>
      </c>
      <c r="E1852" s="20" t="str">
        <v>Normal</v>
      </c>
      <c r="F1852" s="20" t="str">
        <v>No</v>
      </c>
      <c r="G1852" s="20" t="str">
        <v>No</v>
      </c>
      <c r="H1852" s="20" t="str">
        <v>Yes</v>
      </c>
      <c r="I1852" s="20">
        <v>1</v>
      </c>
      <c r="J1852" s="20" t="s">
        <v>2379</v>
      </c>
      <c r="K1852" s="21" cm="1">
        <f t="array" ref="K1852:P1852">VLOOKUP(A1852,'Hospitalisation Details'!$A$1:K4194,{5,6,8,9,10,11},FALSE)</f>
        <v>34216</v>
      </c>
      <c r="L1852" s="21" t="str">
        <v>29Years</v>
      </c>
      <c r="M1852" s="22">
        <v>4433.3900000000003</v>
      </c>
      <c r="N1852" s="20" t="str">
        <v>tier - 2</v>
      </c>
      <c r="O1852" s="20" t="str">
        <v>tier - 3</v>
      </c>
      <c r="P1852" s="20" t="str">
        <v>R1012</v>
      </c>
      <c r="Q1852" s="20" t="str">
        <f>VLOOKUP(A1852,'Customer Names'!$A$1:E4186,5,FALSE)</f>
        <v>Ryan</v>
      </c>
    </row>
    <row r="1853" spans="1:17" x14ac:dyDescent="0.35">
      <c r="A1853" s="20" t="s">
        <v>516</v>
      </c>
      <c r="B1853" s="20" cm="1">
        <f t="array" ref="B1853:I1853">VLOOKUP(A1853,'Medical Examinations'!A1852:J4187,{2,3,4,5,6,7,8,9},FALSE)</f>
        <v>22.515000000000001</v>
      </c>
      <c r="C1853" s="20" t="str">
        <v>Normal Weight</v>
      </c>
      <c r="D1853" s="20">
        <v>4.24</v>
      </c>
      <c r="E1853" s="20" t="str">
        <v>Normal</v>
      </c>
      <c r="F1853" s="20" t="str">
        <v>No</v>
      </c>
      <c r="G1853" s="20" t="str">
        <v>No</v>
      </c>
      <c r="H1853" s="20" t="str">
        <v>No</v>
      </c>
      <c r="I1853" s="20">
        <v>0</v>
      </c>
      <c r="J1853" s="20" t="s">
        <v>2379</v>
      </c>
      <c r="K1853" s="21" cm="1">
        <f t="array" ref="K1853:P1853">VLOOKUP(A1853,'Hospitalisation Details'!$A$1:K4195,{5,6,8,9,10,11},FALSE)</f>
        <v>34697</v>
      </c>
      <c r="L1853" s="21" t="str">
        <v>28Years</v>
      </c>
      <c r="M1853" s="22">
        <v>4428.8900000000003</v>
      </c>
      <c r="N1853" s="20" t="str">
        <v>tier - 3</v>
      </c>
      <c r="O1853" s="20" t="str">
        <v>tier - 1</v>
      </c>
      <c r="P1853" s="20" t="str">
        <v>R1017</v>
      </c>
      <c r="Q1853" s="20" t="str">
        <f>VLOOKUP(A1853,'Customer Names'!$A$1:E4187,5,FALSE)</f>
        <v>Yuri</v>
      </c>
    </row>
    <row r="1854" spans="1:17" x14ac:dyDescent="0.35">
      <c r="A1854" s="20" t="s">
        <v>514</v>
      </c>
      <c r="B1854" s="20" cm="1">
        <f t="array" ref="B1854:I1854">VLOOKUP(A1854,'Medical Examinations'!A1853:J4188,{2,3,4,5,6,7,8,9},FALSE)</f>
        <v>25.9</v>
      </c>
      <c r="C1854" s="20" t="str">
        <v>Overweight</v>
      </c>
      <c r="D1854" s="20">
        <v>5.45</v>
      </c>
      <c r="E1854" s="20" t="str">
        <v>Normal</v>
      </c>
      <c r="F1854" s="20" t="str">
        <v>No</v>
      </c>
      <c r="G1854" s="20" t="str">
        <v>No</v>
      </c>
      <c r="H1854" s="20" t="str">
        <v>No</v>
      </c>
      <c r="I1854" s="20">
        <v>1</v>
      </c>
      <c r="J1854" s="20" t="s">
        <v>2379</v>
      </c>
      <c r="K1854" s="21" cm="1">
        <f t="array" ref="K1854:P1854">VLOOKUP(A1854,'Hospitalisation Details'!$A$1:K4196,{5,6,8,9,10,11},FALSE)</f>
        <v>33831</v>
      </c>
      <c r="L1854" s="21" t="str">
        <v>30Years</v>
      </c>
      <c r="M1854" s="22">
        <v>4420.95</v>
      </c>
      <c r="N1854" s="20" t="str">
        <v>tier - 2</v>
      </c>
      <c r="O1854" s="20" t="str">
        <v>tier - 3</v>
      </c>
      <c r="P1854" s="20" t="str">
        <v>R1020</v>
      </c>
      <c r="Q1854" s="20" t="str">
        <f>VLOOKUP(A1854,'Customer Names'!$A$1:E4188,5,FALSE)</f>
        <v>Ryan</v>
      </c>
    </row>
    <row r="1855" spans="1:17" x14ac:dyDescent="0.35">
      <c r="A1855" s="20" t="s">
        <v>513</v>
      </c>
      <c r="B1855" s="20" cm="1">
        <f t="array" ref="B1855:I1855">VLOOKUP(A1855,'Medical Examinations'!A1854:J4189,{2,3,4,5,6,7,8,9},FALSE)</f>
        <v>27.72</v>
      </c>
      <c r="C1855" s="20" t="str">
        <v>Overweight</v>
      </c>
      <c r="D1855" s="20">
        <v>5.03</v>
      </c>
      <c r="E1855" s="20" t="str">
        <v>Normal</v>
      </c>
      <c r="F1855" s="20" t="str">
        <v>Yes</v>
      </c>
      <c r="G1855" s="20" t="str">
        <v>No</v>
      </c>
      <c r="H1855" s="20" t="str">
        <v>No</v>
      </c>
      <c r="I1855" s="20">
        <v>1</v>
      </c>
      <c r="J1855" s="20" t="s">
        <v>2379</v>
      </c>
      <c r="K1855" s="21" cm="1">
        <f t="array" ref="K1855:P1855">VLOOKUP(A1855,'Hospitalisation Details'!$A$1:K4197,{5,6,8,9,10,11},FALSE)</f>
        <v>32402</v>
      </c>
      <c r="L1855" s="21" t="str">
        <v>34Years</v>
      </c>
      <c r="M1855" s="22">
        <v>4415.16</v>
      </c>
      <c r="N1855" s="20" t="str">
        <v>tier - 2</v>
      </c>
      <c r="O1855" s="20" t="str">
        <v>tier - 1</v>
      </c>
      <c r="P1855" s="20" t="str">
        <v>R1013</v>
      </c>
      <c r="Q1855" s="20" t="str">
        <f>VLOOKUP(A1855,'Customer Names'!$A$1:E4189,5,FALSE)</f>
        <v>Debbie</v>
      </c>
    </row>
    <row r="1856" spans="1:17" x14ac:dyDescent="0.35">
      <c r="A1856" s="20" t="s">
        <v>512</v>
      </c>
      <c r="B1856" s="20" cm="1">
        <f t="array" ref="B1856:I1856">VLOOKUP(A1856,'Medical Examinations'!A1855:J4190,{2,3,4,5,6,7,8,9},FALSE)</f>
        <v>31.5</v>
      </c>
      <c r="C1856" s="20" t="str">
        <v>Obesity</v>
      </c>
      <c r="D1856" s="20">
        <v>9.6199999999999992</v>
      </c>
      <c r="E1856" s="20" t="str">
        <v>Diabetes</v>
      </c>
      <c r="F1856" s="20" t="str">
        <v>Yes</v>
      </c>
      <c r="G1856" s="20" t="str">
        <v>No</v>
      </c>
      <c r="H1856" s="20" t="str">
        <v>No</v>
      </c>
      <c r="I1856" s="20">
        <v>1</v>
      </c>
      <c r="J1856" s="20" t="s">
        <v>2379</v>
      </c>
      <c r="K1856" s="21" cm="1">
        <f t="array" ref="K1856:P1856">VLOOKUP(A1856,'Hospitalisation Details'!$A$1:K4198,{5,6,8,9,10,11},FALSE)</f>
        <v>31606</v>
      </c>
      <c r="L1856" s="21" t="str">
        <v>36Years</v>
      </c>
      <c r="M1856" s="22">
        <v>4402.2299999999996</v>
      </c>
      <c r="N1856" s="20" t="str">
        <v>tier - 2</v>
      </c>
      <c r="O1856" s="20" t="str">
        <v>tier - 2</v>
      </c>
      <c r="P1856" s="20" t="str">
        <v>R1011</v>
      </c>
      <c r="Q1856" s="20" t="str">
        <f>VLOOKUP(A1856,'Customer Names'!$A$1:E4190,5,FALSE)</f>
        <v>Mark D</v>
      </c>
    </row>
    <row r="1857" spans="1:17" x14ac:dyDescent="0.35">
      <c r="A1857" s="20" t="s">
        <v>511</v>
      </c>
      <c r="B1857" s="20" cm="1">
        <f t="array" ref="B1857:I1857">VLOOKUP(A1857,'Medical Examinations'!A1856:J4191,{2,3,4,5,6,7,8,9},FALSE)</f>
        <v>29.7</v>
      </c>
      <c r="C1857" s="20" t="str">
        <v>Overweight</v>
      </c>
      <c r="D1857" s="20">
        <v>6.77</v>
      </c>
      <c r="E1857" s="20" t="str">
        <v>Diabetes</v>
      </c>
      <c r="F1857" s="20" t="str">
        <v>Yes</v>
      </c>
      <c r="G1857" s="20" t="str">
        <v>No</v>
      </c>
      <c r="H1857" s="20" t="str">
        <v>No</v>
      </c>
      <c r="I1857" s="20">
        <v>1</v>
      </c>
      <c r="J1857" s="20" t="s">
        <v>2379</v>
      </c>
      <c r="K1857" s="21" cm="1">
        <f t="array" ref="K1857:P1857">VLOOKUP(A1857,'Hospitalisation Details'!$A$1:K4199,{5,6,8,9,10,11},FALSE)</f>
        <v>31635</v>
      </c>
      <c r="L1857" s="21" t="str">
        <v>36Years</v>
      </c>
      <c r="M1857" s="22">
        <v>4399.7299999999996</v>
      </c>
      <c r="N1857" s="20" t="str">
        <v>tier - 3</v>
      </c>
      <c r="O1857" s="20" t="str">
        <v>tier - 2</v>
      </c>
      <c r="P1857" s="20" t="str">
        <v>R1013</v>
      </c>
      <c r="Q1857" s="20" t="str">
        <f>VLOOKUP(A1857,'Customer Names'!$A$1:E4191,5,FALSE)</f>
        <v>Christopher</v>
      </c>
    </row>
    <row r="1858" spans="1:17" x14ac:dyDescent="0.35">
      <c r="A1858" s="20" t="s">
        <v>510</v>
      </c>
      <c r="B1858" s="20" cm="1">
        <f t="array" ref="B1858:I1858">VLOOKUP(A1858,'Medical Examinations'!A1857:J4192,{2,3,4,5,6,7,8,9},FALSE)</f>
        <v>21.26</v>
      </c>
      <c r="C1858" s="20" t="str">
        <v>Normal Weight</v>
      </c>
      <c r="D1858" s="20">
        <v>5.36</v>
      </c>
      <c r="E1858" s="20" t="str">
        <v>Normal</v>
      </c>
      <c r="F1858" s="20" t="str">
        <v>Yes</v>
      </c>
      <c r="G1858" s="20" t="str">
        <v>No</v>
      </c>
      <c r="H1858" s="20" t="str">
        <v>No</v>
      </c>
      <c r="I1858" s="20">
        <v>1</v>
      </c>
      <c r="J1858" s="20" t="s">
        <v>2379</v>
      </c>
      <c r="K1858" s="21" cm="1">
        <f t="array" ref="K1858:P1858">VLOOKUP(A1858,'Hospitalisation Details'!$A$1:K4200,{5,6,8,9,10,11},FALSE)</f>
        <v>32342</v>
      </c>
      <c r="L1858" s="21" t="str">
        <v>34Years</v>
      </c>
      <c r="M1858" s="22">
        <v>4397.3100000000004</v>
      </c>
      <c r="N1858" s="20" t="str">
        <v>tier - 2</v>
      </c>
      <c r="O1858" s="20" t="str">
        <v>tier - 2</v>
      </c>
      <c r="P1858" s="20" t="str">
        <v>R1013</v>
      </c>
      <c r="Q1858" s="20" t="str">
        <f>VLOOKUP(A1858,'Customer Names'!$A$1:E4192,5,FALSE)</f>
        <v>Daniell L</v>
      </c>
    </row>
    <row r="1859" spans="1:17" x14ac:dyDescent="0.35">
      <c r="A1859" s="20" t="s">
        <v>509</v>
      </c>
      <c r="B1859" s="20" cm="1">
        <f t="array" ref="B1859:I1859">VLOOKUP(A1859,'Medical Examinations'!A1858:J4193,{2,3,4,5,6,7,8,9},FALSE)</f>
        <v>17.09</v>
      </c>
      <c r="C1859" s="20" t="str">
        <v>Underweight</v>
      </c>
      <c r="D1859" s="20">
        <v>5.69</v>
      </c>
      <c r="E1859" s="20" t="str">
        <v>Normal</v>
      </c>
      <c r="F1859" s="20" t="str">
        <v>No</v>
      </c>
      <c r="G1859" s="20" t="str">
        <v>No</v>
      </c>
      <c r="H1859" s="20" t="str">
        <v>No</v>
      </c>
      <c r="I1859" s="20">
        <v>0</v>
      </c>
      <c r="J1859" s="20" t="s">
        <v>2379</v>
      </c>
      <c r="K1859" s="21" cm="1">
        <f t="array" ref="K1859:P1859">VLOOKUP(A1859,'Hospitalisation Details'!$A$1:K4201,{5,6,8,9,10,11},FALSE)</f>
        <v>30131</v>
      </c>
      <c r="L1859" s="21" t="str">
        <v>40Years</v>
      </c>
      <c r="M1859" s="22">
        <v>4392.7</v>
      </c>
      <c r="N1859" s="20" t="str">
        <v>tier - 2</v>
      </c>
      <c r="O1859" s="20" t="str">
        <v>tier - 2</v>
      </c>
      <c r="P1859" s="20" t="str">
        <v>R1013</v>
      </c>
      <c r="Q1859" s="20" t="str">
        <f>VLOOKUP(A1859,'Customer Names'!$A$1:E4193,5,FALSE)</f>
        <v>Janne</v>
      </c>
    </row>
    <row r="1860" spans="1:17" x14ac:dyDescent="0.35">
      <c r="A1860" s="20" t="s">
        <v>508</v>
      </c>
      <c r="B1860" s="20" cm="1">
        <f t="array" ref="B1860:I1860">VLOOKUP(A1860,'Medical Examinations'!A1859:J4194,{2,3,4,5,6,7,8,9},FALSE)</f>
        <v>24.3</v>
      </c>
      <c r="C1860" s="20" t="str">
        <v>Normal Weight</v>
      </c>
      <c r="D1860" s="20">
        <v>4.9000000000000004</v>
      </c>
      <c r="E1860" s="20" t="str">
        <v>Normal</v>
      </c>
      <c r="F1860" s="20" t="str">
        <v>Yes</v>
      </c>
      <c r="G1860" s="20" t="str">
        <v>No</v>
      </c>
      <c r="H1860" s="20" t="str">
        <v>Yes</v>
      </c>
      <c r="I1860" s="20">
        <v>1</v>
      </c>
      <c r="J1860" s="20" t="s">
        <v>2379</v>
      </c>
      <c r="K1860" s="21" cm="1">
        <f t="array" ref="K1860:P1860">VLOOKUP(A1860,'Hospitalisation Details'!$A$1:K4202,{5,6,8,9,10,11},FALSE)</f>
        <v>35763</v>
      </c>
      <c r="L1860" s="21" t="str">
        <v>25Years</v>
      </c>
      <c r="M1860" s="22">
        <v>4391.6499999999996</v>
      </c>
      <c r="N1860" s="20" t="str">
        <v>tier - 2</v>
      </c>
      <c r="O1860" s="20" t="str">
        <v>tier - 2</v>
      </c>
      <c r="P1860" s="20" t="str">
        <v>R1011</v>
      </c>
      <c r="Q1860" s="20" t="str">
        <f>VLOOKUP(A1860,'Customer Names'!$A$1:E4194,5,FALSE)</f>
        <v>Martina</v>
      </c>
    </row>
    <row r="1861" spans="1:17" x14ac:dyDescent="0.35">
      <c r="A1861" s="20" t="s">
        <v>507</v>
      </c>
      <c r="B1861" s="20" cm="1">
        <f t="array" ref="B1861:I1861">VLOOKUP(A1861,'Medical Examinations'!A1860:J4195,{2,3,4,5,6,7,8,9},FALSE)</f>
        <v>29.734999999999999</v>
      </c>
      <c r="C1861" s="20" t="str">
        <v>Overweight</v>
      </c>
      <c r="D1861" s="20">
        <v>5.78</v>
      </c>
      <c r="E1861" s="20" t="str">
        <v>Prediabetes</v>
      </c>
      <c r="F1861" s="20" t="str">
        <v>No</v>
      </c>
      <c r="G1861" s="20" t="str">
        <v>No</v>
      </c>
      <c r="H1861" s="20" t="str">
        <v>No</v>
      </c>
      <c r="I1861" s="20">
        <v>0</v>
      </c>
      <c r="J1861" s="20" t="s">
        <v>2379</v>
      </c>
      <c r="K1861" s="21" cm="1">
        <f t="array" ref="K1861:P1861">VLOOKUP(A1861,'Hospitalisation Details'!$A$1:K4203,{5,6,8,9,10,11},FALSE)</f>
        <v>33113</v>
      </c>
      <c r="L1861" s="21" t="str">
        <v>32Years</v>
      </c>
      <c r="M1861" s="22">
        <v>4357.04</v>
      </c>
      <c r="N1861" s="20" t="str">
        <v>tier - 2</v>
      </c>
      <c r="O1861" s="20" t="str">
        <v>tier - 3</v>
      </c>
      <c r="P1861" s="20" t="str">
        <v>R1012</v>
      </c>
      <c r="Q1861" s="20" t="str">
        <f>VLOOKUP(A1861,'Customer Names'!$A$1:E4195,5,FALSE)</f>
        <v>Elizabeth L</v>
      </c>
    </row>
    <row r="1862" spans="1:17" x14ac:dyDescent="0.35">
      <c r="A1862" s="20" t="s">
        <v>506</v>
      </c>
      <c r="B1862" s="20" cm="1">
        <f t="array" ref="B1862:I1862">VLOOKUP(A1862,'Medical Examinations'!A1861:J4196,{2,3,4,5,6,7,8,9},FALSE)</f>
        <v>29.26</v>
      </c>
      <c r="C1862" s="20" t="str">
        <v>Overweight</v>
      </c>
      <c r="D1862" s="20">
        <v>4.7</v>
      </c>
      <c r="E1862" s="20" t="str">
        <v>Normal</v>
      </c>
      <c r="F1862" s="20" t="str">
        <v>No</v>
      </c>
      <c r="G1862" s="20" t="str">
        <v>No</v>
      </c>
      <c r="H1862" s="20" t="str">
        <v>No</v>
      </c>
      <c r="I1862" s="20">
        <v>0</v>
      </c>
      <c r="J1862" s="20" t="s">
        <v>2379</v>
      </c>
      <c r="K1862" s="21" cm="1">
        <f t="array" ref="K1862:P1862">VLOOKUP(A1862,'Hospitalisation Details'!$A$1:K4204,{5,6,8,9,10,11},FALSE)</f>
        <v>33494</v>
      </c>
      <c r="L1862" s="21" t="str">
        <v>31Years</v>
      </c>
      <c r="M1862" s="22">
        <v>4350.51</v>
      </c>
      <c r="N1862" s="20" t="str">
        <v>tier - 2</v>
      </c>
      <c r="O1862" s="20" t="str">
        <v>tier - 2</v>
      </c>
      <c r="P1862" s="20" t="str">
        <v>R1013</v>
      </c>
      <c r="Q1862" s="20" t="str">
        <f>VLOOKUP(A1862,'Customer Names'!$A$1:E4196,5,FALSE)</f>
        <v xml:space="preserve">Stephanie C </v>
      </c>
    </row>
    <row r="1863" spans="1:17" x14ac:dyDescent="0.35">
      <c r="A1863" s="20" t="s">
        <v>505</v>
      </c>
      <c r="B1863" s="20" cm="1">
        <f t="array" ref="B1863:I1863">VLOOKUP(A1863,'Medical Examinations'!A1862:J4197,{2,3,4,5,6,7,8,9},FALSE)</f>
        <v>33</v>
      </c>
      <c r="C1863" s="20" t="str">
        <v>Obesity</v>
      </c>
      <c r="D1863" s="20">
        <v>6.28</v>
      </c>
      <c r="E1863" s="20" t="str">
        <v>Prediabetes</v>
      </c>
      <c r="F1863" s="20" t="str">
        <v>No</v>
      </c>
      <c r="G1863" s="20" t="str">
        <v>No</v>
      </c>
      <c r="H1863" s="20" t="str">
        <v>No</v>
      </c>
      <c r="I1863" s="20">
        <v>0</v>
      </c>
      <c r="J1863" s="20" t="s">
        <v>2379</v>
      </c>
      <c r="K1863" s="21" cm="1">
        <f t="array" ref="K1863:P1863">VLOOKUP(A1863,'Hospitalisation Details'!$A$1:K4205,{5,6,8,9,10,11},FALSE)</f>
        <v>34639</v>
      </c>
      <c r="L1863" s="21" t="str">
        <v>28Years</v>
      </c>
      <c r="M1863" s="22">
        <v>4349.46</v>
      </c>
      <c r="N1863" s="20" t="str">
        <v>tier - 2</v>
      </c>
      <c r="O1863" s="20" t="str">
        <v>tier - 2</v>
      </c>
      <c r="P1863" s="20" t="str">
        <v>R1013</v>
      </c>
      <c r="Q1863" s="20" t="str">
        <f>VLOOKUP(A1863,'Customer Names'!$A$1:E4197,5,FALSE)</f>
        <v>Katie</v>
      </c>
    </row>
    <row r="1864" spans="1:17" x14ac:dyDescent="0.35">
      <c r="A1864" s="20" t="s">
        <v>504</v>
      </c>
      <c r="B1864" s="20" cm="1">
        <f t="array" ref="B1864:I1864">VLOOKUP(A1864,'Medical Examinations'!A1863:J4198,{2,3,4,5,6,7,8,9},FALSE)</f>
        <v>31.065000000000001</v>
      </c>
      <c r="C1864" s="20" t="str">
        <v>Obesity</v>
      </c>
      <c r="D1864" s="20">
        <v>4.2300000000000004</v>
      </c>
      <c r="E1864" s="20" t="str">
        <v>Normal</v>
      </c>
      <c r="F1864" s="20" t="str">
        <v>No</v>
      </c>
      <c r="G1864" s="20" t="str">
        <v>No</v>
      </c>
      <c r="H1864" s="20" t="str">
        <v>No</v>
      </c>
      <c r="I1864" s="20">
        <v>0</v>
      </c>
      <c r="J1864" s="20" t="s">
        <v>2379</v>
      </c>
      <c r="K1864" s="21" cm="1">
        <f t="array" ref="K1864:P1864">VLOOKUP(A1864,'Hospitalisation Details'!$A$1:K4206,{5,6,8,9,10,11},FALSE)</f>
        <v>33390</v>
      </c>
      <c r="L1864" s="21" t="str">
        <v>32Years</v>
      </c>
      <c r="M1864" s="22">
        <v>4347.0200000000004</v>
      </c>
      <c r="N1864" s="20" t="str">
        <v>tier - 2</v>
      </c>
      <c r="O1864" s="20" t="str">
        <v>tier - 1</v>
      </c>
      <c r="P1864" s="20" t="str">
        <v>R1024</v>
      </c>
      <c r="Q1864" s="20" t="str">
        <f>VLOOKUP(A1864,'Customer Names'!$A$1:E4198,5,FALSE)</f>
        <v>Callie</v>
      </c>
    </row>
    <row r="1865" spans="1:17" x14ac:dyDescent="0.35">
      <c r="A1865" s="20" t="s">
        <v>503</v>
      </c>
      <c r="B1865" s="20" cm="1">
        <f t="array" ref="B1865:I1865">VLOOKUP(A1865,'Medical Examinations'!A1864:J4199,{2,3,4,5,6,7,8,9},FALSE)</f>
        <v>26.51</v>
      </c>
      <c r="C1865" s="20" t="str">
        <v>Overweight</v>
      </c>
      <c r="D1865" s="20">
        <v>6.17</v>
      </c>
      <c r="E1865" s="20" t="str">
        <v>Prediabetes</v>
      </c>
      <c r="F1865" s="20" t="str">
        <v>No</v>
      </c>
      <c r="G1865" s="20" t="str">
        <v>No</v>
      </c>
      <c r="H1865" s="20" t="str">
        <v>No</v>
      </c>
      <c r="I1865" s="20">
        <v>0</v>
      </c>
      <c r="J1865" s="20" t="s">
        <v>2379</v>
      </c>
      <c r="K1865" s="21" cm="1">
        <f t="array" ref="K1865:P1865">VLOOKUP(A1865,'Hospitalisation Details'!$A$1:K4207,{5,6,8,9,10,11},FALSE)</f>
        <v>34633</v>
      </c>
      <c r="L1865" s="21" t="str">
        <v>28Years</v>
      </c>
      <c r="M1865" s="22">
        <v>4340.4399999999996</v>
      </c>
      <c r="N1865" s="20" t="str">
        <v>tier - 2</v>
      </c>
      <c r="O1865" s="20" t="str">
        <v>tier - 1</v>
      </c>
      <c r="P1865" s="20" t="str">
        <v>R1013</v>
      </c>
      <c r="Q1865" s="20" t="str">
        <f>VLOOKUP(A1865,'Customer Names'!$A$1:E4199,5,FALSE)</f>
        <v>Inna</v>
      </c>
    </row>
    <row r="1866" spans="1:17" x14ac:dyDescent="0.35">
      <c r="A1866" s="20" t="s">
        <v>502</v>
      </c>
      <c r="B1866" s="20" cm="1">
        <f t="array" ref="B1866:I1866">VLOOKUP(A1866,'Medical Examinations'!A1865:J4200,{2,3,4,5,6,7,8,9},FALSE)</f>
        <v>28.88</v>
      </c>
      <c r="C1866" s="20" t="str">
        <v>Overweight</v>
      </c>
      <c r="D1866" s="20">
        <v>4.96</v>
      </c>
      <c r="E1866" s="20" t="str">
        <v>Normal</v>
      </c>
      <c r="F1866" s="20" t="str">
        <v>No</v>
      </c>
      <c r="G1866" s="20" t="str">
        <v>No</v>
      </c>
      <c r="H1866" s="20" t="str">
        <v>No</v>
      </c>
      <c r="I1866" s="20">
        <v>0</v>
      </c>
      <c r="J1866" s="20" t="s">
        <v>2379</v>
      </c>
      <c r="K1866" s="21" cm="1">
        <f t="array" ref="K1866:P1866">VLOOKUP(A1866,'Hospitalisation Details'!$A$1:K4208,{5,6,8,9,10,11},FALSE)</f>
        <v>34640</v>
      </c>
      <c r="L1866" s="21" t="str">
        <v>28Years</v>
      </c>
      <c r="M1866" s="22">
        <v>4337.74</v>
      </c>
      <c r="N1866" s="20" t="str">
        <v>tier - 2</v>
      </c>
      <c r="O1866" s="20" t="str">
        <v>tier - 1</v>
      </c>
      <c r="P1866" s="20" t="str">
        <v>R1024</v>
      </c>
      <c r="Q1866" s="20" t="str">
        <f>VLOOKUP(A1866,'Customer Names'!$A$1:E4200,5,FALSE)</f>
        <v xml:space="preserve">Mary K </v>
      </c>
    </row>
    <row r="1867" spans="1:17" x14ac:dyDescent="0.35">
      <c r="A1867" s="20" t="s">
        <v>501</v>
      </c>
      <c r="B1867" s="20" cm="1">
        <f t="array" ref="B1867:I1867">VLOOKUP(A1867,'Medical Examinations'!A1866:J4201,{2,3,4,5,6,7,8,9},FALSE)</f>
        <v>35.814999999999998</v>
      </c>
      <c r="C1867" s="20" t="str">
        <v>Obesity</v>
      </c>
      <c r="D1867" s="20">
        <v>5.1100000000000003</v>
      </c>
      <c r="E1867" s="20" t="str">
        <v>Normal</v>
      </c>
      <c r="F1867" s="20" t="str">
        <v>Yes</v>
      </c>
      <c r="G1867" s="20" t="str">
        <v>No</v>
      </c>
      <c r="H1867" s="20" t="str">
        <v>No</v>
      </c>
      <c r="I1867" s="20">
        <v>1</v>
      </c>
      <c r="J1867" s="20" t="s">
        <v>2379</v>
      </c>
      <c r="K1867" s="21" cm="1">
        <f t="array" ref="K1867:P1867">VLOOKUP(A1867,'Hospitalisation Details'!$A$1:K4209,{5,6,8,9,10,11},FALSE)</f>
        <v>32496</v>
      </c>
      <c r="L1867" s="21" t="str">
        <v>34Years</v>
      </c>
      <c r="M1867" s="22">
        <v>4320.41</v>
      </c>
      <c r="N1867" s="20" t="str">
        <v>tier - 2</v>
      </c>
      <c r="O1867" s="20" t="str">
        <v>tier - 1</v>
      </c>
      <c r="P1867" s="20" t="str">
        <v>R1012</v>
      </c>
      <c r="Q1867" s="20" t="str">
        <f>VLOOKUP(A1867,'Customer Names'!$A$1:E4201,5,FALSE)</f>
        <v xml:space="preserve">Samuel M </v>
      </c>
    </row>
    <row r="1868" spans="1:17" x14ac:dyDescent="0.35">
      <c r="A1868" s="20" t="s">
        <v>500</v>
      </c>
      <c r="B1868" s="20" cm="1">
        <f t="array" ref="B1868:I1868">VLOOKUP(A1868,'Medical Examinations'!A1867:J4202,{2,3,4,5,6,7,8,9},FALSE)</f>
        <v>21.28</v>
      </c>
      <c r="C1868" s="20" t="str">
        <v>Normal Weight</v>
      </c>
      <c r="D1868" s="20">
        <v>4.05</v>
      </c>
      <c r="E1868" s="20" t="str">
        <v>Normal</v>
      </c>
      <c r="F1868" s="20" t="str">
        <v>No</v>
      </c>
      <c r="G1868" s="20" t="str">
        <v>yes</v>
      </c>
      <c r="H1868" s="20" t="str">
        <v>No</v>
      </c>
      <c r="I1868" s="20">
        <v>1</v>
      </c>
      <c r="J1868" s="20" t="s">
        <v>2379</v>
      </c>
      <c r="K1868" s="21" cm="1">
        <f t="array" ref="K1868:P1868">VLOOKUP(A1868,'Hospitalisation Details'!$A$1:K4210,{5,6,8,9,10,11},FALSE)</f>
        <v>36855</v>
      </c>
      <c r="L1868" s="21" t="str">
        <v>22Years</v>
      </c>
      <c r="M1868" s="22">
        <v>4296.2700000000004</v>
      </c>
      <c r="N1868" s="20" t="str">
        <v>tier - 2</v>
      </c>
      <c r="O1868" s="20" t="str">
        <v>tier - 3</v>
      </c>
      <c r="P1868" s="20" t="str">
        <v>R1012</v>
      </c>
      <c r="Q1868" s="20" t="str">
        <f>VLOOKUP(A1868,'Customer Names'!$A$1:E4202,5,FALSE)</f>
        <v>Kimberly</v>
      </c>
    </row>
    <row r="1869" spans="1:17" x14ac:dyDescent="0.35">
      <c r="A1869" s="20" t="s">
        <v>499</v>
      </c>
      <c r="B1869" s="20" cm="1">
        <f t="array" ref="B1869:I1869">VLOOKUP(A1869,'Medical Examinations'!A1868:J4203,{2,3,4,5,6,7,8,9},FALSE)</f>
        <v>33.81</v>
      </c>
      <c r="C1869" s="20" t="str">
        <v>Obesity</v>
      </c>
      <c r="D1869" s="20">
        <v>6.49</v>
      </c>
      <c r="E1869" s="20" t="str">
        <v>Diabetes</v>
      </c>
      <c r="F1869" s="20" t="str">
        <v>No</v>
      </c>
      <c r="G1869" s="20" t="str">
        <v>No</v>
      </c>
      <c r="H1869" s="20" t="str">
        <v>Yes</v>
      </c>
      <c r="I1869" s="20">
        <v>1</v>
      </c>
      <c r="J1869" s="20" t="s">
        <v>2379</v>
      </c>
      <c r="K1869" s="21" cm="1">
        <f t="array" ref="K1869:P1869">VLOOKUP(A1869,'Hospitalisation Details'!$A$1:K4211,{5,6,8,9,10,11},FALSE)</f>
        <v>37780</v>
      </c>
      <c r="L1869" s="21" t="str">
        <v>20Years</v>
      </c>
      <c r="M1869" s="22">
        <v>4278.55</v>
      </c>
      <c r="N1869" s="20" t="str">
        <v>tier - 2</v>
      </c>
      <c r="O1869" s="20" t="str">
        <v>tier - 1</v>
      </c>
      <c r="P1869" s="20" t="str">
        <v>R1021</v>
      </c>
      <c r="Q1869" s="20" t="str">
        <f>VLOOKUP(A1869,'Customer Names'!$A$1:E4203,5,FALSE)</f>
        <v xml:space="preserve">Tom J </v>
      </c>
    </row>
    <row r="1870" spans="1:17" x14ac:dyDescent="0.35">
      <c r="A1870" s="20" t="s">
        <v>498</v>
      </c>
      <c r="B1870" s="20" cm="1">
        <f t="array" ref="B1870:I1870">VLOOKUP(A1870,'Medical Examinations'!A1869:J4204,{2,3,4,5,6,7,8,9},FALSE)</f>
        <v>44.22</v>
      </c>
      <c r="C1870" s="20" t="str">
        <v>Obesity</v>
      </c>
      <c r="D1870" s="20">
        <v>4.1900000000000004</v>
      </c>
      <c r="E1870" s="20" t="str">
        <v>Normal</v>
      </c>
      <c r="F1870" s="20" t="str">
        <v>No</v>
      </c>
      <c r="G1870" s="20" t="str">
        <v>No</v>
      </c>
      <c r="H1870" s="20" t="str">
        <v>No</v>
      </c>
      <c r="I1870" s="20">
        <v>1</v>
      </c>
      <c r="J1870" s="20" t="s">
        <v>2379</v>
      </c>
      <c r="K1870" s="21" cm="1">
        <f t="array" ref="K1870:P1870">VLOOKUP(A1870,'Hospitalisation Details'!$A$1:K4212,{5,6,8,9,10,11},FALSE)</f>
        <v>33773</v>
      </c>
      <c r="L1870" s="21" t="str">
        <v>30Years</v>
      </c>
      <c r="M1870" s="22">
        <v>4266.17</v>
      </c>
      <c r="N1870" s="20" t="str">
        <v>tier - 3</v>
      </c>
      <c r="O1870" s="20" t="str">
        <v>tier - 2</v>
      </c>
      <c r="P1870" s="20" t="str">
        <v>R1013</v>
      </c>
      <c r="Q1870" s="20" t="str">
        <f>VLOOKUP(A1870,'Customer Names'!$A$1:E4204,5,FALSE)</f>
        <v>Zachary</v>
      </c>
    </row>
    <row r="1871" spans="1:17" x14ac:dyDescent="0.35">
      <c r="A1871" s="20" t="s">
        <v>497</v>
      </c>
      <c r="B1871" s="20" cm="1">
        <f t="array" ref="B1871:I1871">VLOOKUP(A1871,'Medical Examinations'!A1870:J4205,{2,3,4,5,6,7,8,9},FALSE)</f>
        <v>15.46</v>
      </c>
      <c r="C1871" s="20" t="str">
        <v>Underweight</v>
      </c>
      <c r="D1871" s="20">
        <v>4.99</v>
      </c>
      <c r="E1871" s="20" t="str">
        <v>Normal</v>
      </c>
      <c r="F1871" s="20" t="str">
        <v>Yes</v>
      </c>
      <c r="G1871" s="20" t="str">
        <v>No</v>
      </c>
      <c r="H1871" s="20" t="str">
        <v>Yes</v>
      </c>
      <c r="I1871" s="20">
        <v>1</v>
      </c>
      <c r="J1871" s="20" t="s">
        <v>2379</v>
      </c>
      <c r="K1871" s="21" cm="1">
        <f t="array" ref="K1871:P1871">VLOOKUP(A1871,'Hospitalisation Details'!$A$1:K4213,{5,6,8,9,10,11},FALSE)</f>
        <v>30640</v>
      </c>
      <c r="L1871" s="21" t="str">
        <v>39Years</v>
      </c>
      <c r="M1871" s="22">
        <v>4265.01</v>
      </c>
      <c r="N1871" s="20" t="str">
        <v>tier - 2</v>
      </c>
      <c r="O1871" s="20" t="str">
        <v>tier - 1</v>
      </c>
      <c r="P1871" s="20" t="str">
        <v>R1012</v>
      </c>
      <c r="Q1871" s="20" t="str">
        <f>VLOOKUP(A1871,'Customer Names'!$A$1:E4205,5,FALSE)</f>
        <v>Dane</v>
      </c>
    </row>
    <row r="1872" spans="1:17" x14ac:dyDescent="0.35">
      <c r="A1872" s="20" t="s">
        <v>496</v>
      </c>
      <c r="B1872" s="20" cm="1">
        <f t="array" ref="B1872:I1872">VLOOKUP(A1872,'Medical Examinations'!A1871:J4206,{2,3,4,5,6,7,8,9},FALSE)</f>
        <v>30.3</v>
      </c>
      <c r="C1872" s="20" t="str">
        <v>Obesity</v>
      </c>
      <c r="D1872" s="20">
        <v>4.7699999999999996</v>
      </c>
      <c r="E1872" s="20" t="str">
        <v>Normal</v>
      </c>
      <c r="F1872" s="20" t="str">
        <v>Yes</v>
      </c>
      <c r="G1872" s="20" t="str">
        <v>No</v>
      </c>
      <c r="H1872" s="20" t="str">
        <v>No</v>
      </c>
      <c r="I1872" s="20">
        <v>1</v>
      </c>
      <c r="J1872" s="20" t="s">
        <v>2379</v>
      </c>
      <c r="K1872" s="21" cm="1">
        <f t="array" ref="K1872:P1872">VLOOKUP(A1872,'Hospitalisation Details'!$A$1:K4214,{5,6,8,9,10,11},FALSE)</f>
        <v>34986</v>
      </c>
      <c r="L1872" s="21" t="str">
        <v>27Years</v>
      </c>
      <c r="M1872" s="22">
        <v>4260.74</v>
      </c>
      <c r="N1872" s="20" t="str">
        <v>tier - 3</v>
      </c>
      <c r="O1872" s="20" t="str">
        <v>tier - 2</v>
      </c>
      <c r="P1872" s="20" t="str">
        <v>R1011</v>
      </c>
      <c r="Q1872" s="20" t="str">
        <f>VLOOKUP(A1872,'Customer Names'!$A$1:E4206,5,FALSE)</f>
        <v>Dougie J</v>
      </c>
    </row>
    <row r="1873" spans="1:17" x14ac:dyDescent="0.35">
      <c r="A1873" s="20" t="s">
        <v>495</v>
      </c>
      <c r="B1873" s="20" cm="1">
        <f t="array" ref="B1873:I1873">VLOOKUP(A1873,'Medical Examinations'!A1872:J4207,{2,3,4,5,6,7,8,9},FALSE)</f>
        <v>16.670000000000002</v>
      </c>
      <c r="C1873" s="20" t="str">
        <v>Underweight</v>
      </c>
      <c r="D1873" s="20">
        <v>5.46</v>
      </c>
      <c r="E1873" s="20" t="str">
        <v>Normal</v>
      </c>
      <c r="F1873" s="20" t="str">
        <v>No</v>
      </c>
      <c r="G1873" s="20" t="str">
        <v>No</v>
      </c>
      <c r="H1873" s="20" t="str">
        <v>No</v>
      </c>
      <c r="I1873" s="20">
        <v>0</v>
      </c>
      <c r="J1873" s="20" t="s">
        <v>2379</v>
      </c>
      <c r="K1873" s="21" cm="1">
        <f t="array" ref="K1873:P1873">VLOOKUP(A1873,'Hospitalisation Details'!$A$1:K4215,{5,6,8,9,10,11},FALSE)</f>
        <v>30118</v>
      </c>
      <c r="L1873" s="21" t="str">
        <v>40Years</v>
      </c>
      <c r="M1873" s="22">
        <v>4250.24</v>
      </c>
      <c r="N1873" s="20" t="str">
        <v>tier - 2</v>
      </c>
      <c r="O1873" s="20" t="str">
        <v>tier - 3</v>
      </c>
      <c r="P1873" s="20" t="str">
        <v>R1013</v>
      </c>
      <c r="Q1873" s="20" t="str">
        <f>VLOOKUP(A1873,'Customer Names'!$A$1:E4207,5,FALSE)</f>
        <v>Jeremiah H</v>
      </c>
    </row>
    <row r="1874" spans="1:17" x14ac:dyDescent="0.35">
      <c r="A1874" s="20" t="s">
        <v>494</v>
      </c>
      <c r="B1874" s="20" cm="1">
        <f t="array" ref="B1874:I1874">VLOOKUP(A1874,'Medical Examinations'!A1873:J4208,{2,3,4,5,6,7,8,9},FALSE)</f>
        <v>28.594999999999999</v>
      </c>
      <c r="C1874" s="20" t="str">
        <v>Overweight</v>
      </c>
      <c r="D1874" s="20">
        <v>5.43</v>
      </c>
      <c r="E1874" s="20" t="str">
        <v>Normal</v>
      </c>
      <c r="F1874" s="20" t="str">
        <v>No</v>
      </c>
      <c r="G1874" s="20" t="str">
        <v>No</v>
      </c>
      <c r="H1874" s="20" t="str">
        <v>No</v>
      </c>
      <c r="I1874" s="20">
        <v>0</v>
      </c>
      <c r="J1874" s="20" t="s">
        <v>2379</v>
      </c>
      <c r="K1874" s="21" cm="1">
        <f t="array" ref="K1874:P1874">VLOOKUP(A1874,'Hospitalisation Details'!$A$1:K4216,{5,6,8,9,10,11},FALSE)</f>
        <v>33573</v>
      </c>
      <c r="L1874" s="21" t="str">
        <v>31Years</v>
      </c>
      <c r="M1874" s="22">
        <v>4243.59</v>
      </c>
      <c r="N1874" s="20" t="str">
        <v>tier - 3</v>
      </c>
      <c r="O1874" s="20" t="str">
        <v>tier - 1</v>
      </c>
      <c r="P1874" s="20" t="str">
        <v>R1012</v>
      </c>
      <c r="Q1874" s="20" t="str">
        <f>VLOOKUP(A1874,'Customer Names'!$A$1:E4208,5,FALSE)</f>
        <v xml:space="preserve">Ashley J </v>
      </c>
    </row>
    <row r="1875" spans="1:17" x14ac:dyDescent="0.35">
      <c r="A1875" s="20" t="s">
        <v>493</v>
      </c>
      <c r="B1875" s="20" cm="1">
        <f t="array" ref="B1875:I1875">VLOOKUP(A1875,'Medical Examinations'!A1874:J4209,{2,3,4,5,6,7,8,9},FALSE)</f>
        <v>25.934999999999999</v>
      </c>
      <c r="C1875" s="20" t="str">
        <v>Overweight</v>
      </c>
      <c r="D1875" s="20">
        <v>4.29</v>
      </c>
      <c r="E1875" s="20" t="str">
        <v>Normal</v>
      </c>
      <c r="F1875" s="20" t="str">
        <v>No</v>
      </c>
      <c r="G1875" s="20" t="str">
        <v>No</v>
      </c>
      <c r="H1875" s="20" t="str">
        <v>No</v>
      </c>
      <c r="I1875" s="20">
        <v>0</v>
      </c>
      <c r="J1875" s="20" t="s">
        <v>2379</v>
      </c>
      <c r="K1875" s="21" cm="1">
        <f t="array" ref="K1875:P1875">VLOOKUP(A1875,'Hospitalisation Details'!$A$1:K4217,{5,6,8,9,10,11},FALSE)</f>
        <v>33545</v>
      </c>
      <c r="L1875" s="21" t="str">
        <v>31Years</v>
      </c>
      <c r="M1875" s="22">
        <v>4239.8900000000003</v>
      </c>
      <c r="N1875" s="20" t="str">
        <v>tier - 2</v>
      </c>
      <c r="O1875" s="20" t="str">
        <v>tier - 2</v>
      </c>
      <c r="P1875" s="20" t="str">
        <v>R1012</v>
      </c>
      <c r="Q1875" s="20" t="str">
        <f>VLOOKUP(A1875,'Customer Names'!$A$1:E4209,5,FALSE)</f>
        <v xml:space="preserve">Turner J </v>
      </c>
    </row>
    <row r="1876" spans="1:17" x14ac:dyDescent="0.35">
      <c r="A1876" s="20" t="s">
        <v>492</v>
      </c>
      <c r="B1876" s="20" cm="1">
        <f t="array" ref="B1876:I1876">VLOOKUP(A1876,'Medical Examinations'!A1875:J4210,{2,3,4,5,6,7,8,9},FALSE)</f>
        <v>27.645</v>
      </c>
      <c r="C1876" s="20" t="str">
        <v>Overweight</v>
      </c>
      <c r="D1876" s="20">
        <v>5.25</v>
      </c>
      <c r="E1876" s="20" t="str">
        <v>Normal</v>
      </c>
      <c r="F1876" s="20" t="str">
        <v>No</v>
      </c>
      <c r="G1876" s="20" t="str">
        <v>No</v>
      </c>
      <c r="H1876" s="20" t="str">
        <v>No</v>
      </c>
      <c r="I1876" s="20">
        <v>1</v>
      </c>
      <c r="J1876" s="20" t="s">
        <v>2379</v>
      </c>
      <c r="K1876" s="21" cm="1">
        <f t="array" ref="K1876:P1876">VLOOKUP(A1876,'Hospitalisation Details'!$A$1:K4218,{5,6,8,9,10,11},FALSE)</f>
        <v>33782</v>
      </c>
      <c r="L1876" s="21" t="str">
        <v>30Years</v>
      </c>
      <c r="M1876" s="22">
        <v>4237.13</v>
      </c>
      <c r="N1876" s="20" t="str">
        <v>tier - 3</v>
      </c>
      <c r="O1876" s="20" t="str">
        <v>tier - 1</v>
      </c>
      <c r="P1876" s="20" t="str">
        <v>R1016</v>
      </c>
      <c r="Q1876" s="20" t="str">
        <f>VLOOKUP(A1876,'Customer Names'!$A$1:E4210,5,FALSE)</f>
        <v>Roger</v>
      </c>
    </row>
    <row r="1877" spans="1:17" x14ac:dyDescent="0.35">
      <c r="A1877" s="20" t="s">
        <v>491</v>
      </c>
      <c r="B1877" s="20" cm="1">
        <f t="array" ref="B1877:I1877">VLOOKUP(A1877,'Medical Examinations'!A1876:J4211,{2,3,4,5,6,7,8,9},FALSE)</f>
        <v>30.1</v>
      </c>
      <c r="C1877" s="20" t="str">
        <v>Obesity</v>
      </c>
      <c r="D1877" s="20">
        <v>4.04</v>
      </c>
      <c r="E1877" s="20" t="str">
        <v>Normal</v>
      </c>
      <c r="F1877" s="20" t="str">
        <v>No</v>
      </c>
      <c r="G1877" s="20" t="str">
        <v>No</v>
      </c>
      <c r="H1877" s="20" t="str">
        <v>No</v>
      </c>
      <c r="I1877" s="20">
        <v>1</v>
      </c>
      <c r="J1877" s="20" t="s">
        <v>2379</v>
      </c>
      <c r="K1877" s="21" cm="1">
        <f t="array" ref="K1877:P1877">VLOOKUP(A1877,'Hospitalisation Details'!$A$1:K4219,{5,6,8,9,10,11},FALSE)</f>
        <v>36143</v>
      </c>
      <c r="L1877" s="21" t="str">
        <v>24Years</v>
      </c>
      <c r="M1877" s="22">
        <v>4234.93</v>
      </c>
      <c r="N1877" s="20" t="str">
        <v>tier - 2</v>
      </c>
      <c r="O1877" s="20" t="str">
        <v>tier - 1</v>
      </c>
      <c r="P1877" s="20" t="str">
        <v>R1011</v>
      </c>
      <c r="Q1877" s="20" t="str">
        <f>VLOOKUP(A1877,'Customer Names'!$A$1:E4211,5,FALSE)</f>
        <v>Pamela</v>
      </c>
    </row>
    <row r="1878" spans="1:17" x14ac:dyDescent="0.35">
      <c r="A1878" s="20" t="s">
        <v>490</v>
      </c>
      <c r="B1878" s="20" cm="1">
        <f t="array" ref="B1878:I1878">VLOOKUP(A1878,'Medical Examinations'!A1877:J4212,{2,3,4,5,6,7,8,9},FALSE)</f>
        <v>26.79</v>
      </c>
      <c r="C1878" s="20" t="str">
        <v>Overweight</v>
      </c>
      <c r="D1878" s="20">
        <v>5</v>
      </c>
      <c r="E1878" s="20" t="str">
        <v>Normal</v>
      </c>
      <c r="F1878" s="20" t="str">
        <v>Yes</v>
      </c>
      <c r="G1878" s="20" t="str">
        <v>No</v>
      </c>
      <c r="H1878" s="20" t="str">
        <v>Yes</v>
      </c>
      <c r="I1878" s="20">
        <v>1</v>
      </c>
      <c r="J1878" s="20" t="s">
        <v>2379</v>
      </c>
      <c r="K1878" s="21" cm="1">
        <f t="array" ref="K1878:P1878">VLOOKUP(A1878,'Hospitalisation Details'!$A$1:K4220,{5,6,8,9,10,11},FALSE)</f>
        <v>35679</v>
      </c>
      <c r="L1878" s="21" t="str">
        <v>25Years</v>
      </c>
      <c r="M1878" s="22">
        <v>4189.1099999999997</v>
      </c>
      <c r="N1878" s="20" t="str">
        <v>tier - 2</v>
      </c>
      <c r="O1878" s="20" t="str">
        <v>tier - 2</v>
      </c>
      <c r="P1878" s="20" t="str">
        <v>R1012</v>
      </c>
      <c r="Q1878" s="20" t="str">
        <f>VLOOKUP(A1878,'Customer Names'!$A$1:E4212,5,FALSE)</f>
        <v xml:space="preserve">Allison M </v>
      </c>
    </row>
    <row r="1879" spans="1:17" x14ac:dyDescent="0.35">
      <c r="A1879" s="20" t="s">
        <v>489</v>
      </c>
      <c r="B1879" s="20" cm="1">
        <f t="array" ref="B1879:I1879">VLOOKUP(A1879,'Medical Examinations'!A1878:J4213,{2,3,4,5,6,7,8,9},FALSE)</f>
        <v>27.1</v>
      </c>
      <c r="C1879" s="20" t="str">
        <v>Overweight</v>
      </c>
      <c r="D1879" s="20">
        <v>4.01</v>
      </c>
      <c r="E1879" s="20" t="str">
        <v>Normal</v>
      </c>
      <c r="F1879" s="20" t="str">
        <v>Yes</v>
      </c>
      <c r="G1879" s="20" t="str">
        <v>No</v>
      </c>
      <c r="H1879" s="20" t="str">
        <v>No</v>
      </c>
      <c r="I1879" s="20">
        <v>1</v>
      </c>
      <c r="J1879" s="20" t="s">
        <v>2379</v>
      </c>
      <c r="K1879" s="21" cm="1">
        <f t="array" ref="K1879:P1879">VLOOKUP(A1879,'Hospitalisation Details'!$A$1:K4221,{5,6,8,9,10,11},FALSE)</f>
        <v>34975</v>
      </c>
      <c r="L1879" s="21" t="str">
        <v>27Years</v>
      </c>
      <c r="M1879" s="22">
        <v>4188.7299999999996</v>
      </c>
      <c r="N1879" s="20" t="str">
        <v>tier - 2</v>
      </c>
      <c r="O1879" s="20" t="str">
        <v>tier - 2</v>
      </c>
      <c r="P1879" s="20" t="str">
        <v>R1025</v>
      </c>
      <c r="Q1879" s="20" t="str">
        <f>VLOOKUP(A1879,'Customer Names'!$A$1:E4213,5,FALSE)</f>
        <v xml:space="preserve">Katherine H </v>
      </c>
    </row>
    <row r="1880" spans="1:17" x14ac:dyDescent="0.35">
      <c r="A1880" s="20" t="s">
        <v>488</v>
      </c>
      <c r="B1880" s="20" cm="1">
        <f t="array" ref="B1880:I1880">VLOOKUP(A1880,'Medical Examinations'!A1879:J4214,{2,3,4,5,6,7,8,9},FALSE)</f>
        <v>24.31</v>
      </c>
      <c r="C1880" s="20" t="str">
        <v>Normal Weight</v>
      </c>
      <c r="D1880" s="20">
        <v>5.4</v>
      </c>
      <c r="E1880" s="20" t="str">
        <v>Normal</v>
      </c>
      <c r="F1880" s="20" t="str">
        <v>No</v>
      </c>
      <c r="G1880" s="20" t="str">
        <v>No</v>
      </c>
      <c r="H1880" s="20" t="str">
        <v>No</v>
      </c>
      <c r="I1880" s="20">
        <v>0</v>
      </c>
      <c r="J1880" s="20" t="s">
        <v>2379</v>
      </c>
      <c r="K1880" s="21" cm="1">
        <f t="array" ref="K1880:P1880">VLOOKUP(A1880,'Hospitalisation Details'!$A$1:K4222,{5,6,8,9,10,11},FALSE)</f>
        <v>32684</v>
      </c>
      <c r="L1880" s="21" t="str">
        <v>33Years</v>
      </c>
      <c r="M1880" s="22">
        <v>4185.1000000000004</v>
      </c>
      <c r="N1880" s="20" t="str">
        <v>tier - 2</v>
      </c>
      <c r="O1880" s="20" t="str">
        <v>tier - 3</v>
      </c>
      <c r="P1880" s="20" t="str">
        <v>R1013</v>
      </c>
      <c r="Q1880" s="20" t="str">
        <f>VLOOKUP(A1880,'Customer Names'!$A$1:E4214,5,FALSE)</f>
        <v>Robin</v>
      </c>
    </row>
    <row r="1881" spans="1:17" x14ac:dyDescent="0.35">
      <c r="A1881" s="20" t="s">
        <v>487</v>
      </c>
      <c r="B1881" s="20" cm="1">
        <f t="array" ref="B1881:I1881">VLOOKUP(A1881,'Medical Examinations'!A1880:J4215,{2,3,4,5,6,7,8,9},FALSE)</f>
        <v>15.53</v>
      </c>
      <c r="C1881" s="20" t="str">
        <v>Underweight</v>
      </c>
      <c r="D1881" s="20">
        <v>5.81</v>
      </c>
      <c r="E1881" s="20" t="str">
        <v>Prediabetes</v>
      </c>
      <c r="F1881" s="20" t="str">
        <v>No</v>
      </c>
      <c r="G1881" s="20" t="str">
        <v>No</v>
      </c>
      <c r="H1881" s="20" t="str">
        <v>No</v>
      </c>
      <c r="I1881" s="20">
        <v>1</v>
      </c>
      <c r="J1881" s="20" t="s">
        <v>2379</v>
      </c>
      <c r="K1881" s="21" cm="1">
        <f t="array" ref="K1881:P1881">VLOOKUP(A1881,'Hospitalisation Details'!$A$1:K4223,{5,6,8,9,10,11},FALSE)</f>
        <v>30941</v>
      </c>
      <c r="L1881" s="21" t="str">
        <v>38Years</v>
      </c>
      <c r="M1881" s="22">
        <v>4163.21</v>
      </c>
      <c r="N1881" s="20" t="str">
        <v>tier - 2</v>
      </c>
      <c r="O1881" s="20" t="str">
        <v>tier - 2</v>
      </c>
      <c r="P1881" s="20" t="str">
        <v>R1012</v>
      </c>
      <c r="Q1881" s="20" t="str">
        <f>VLOOKUP(A1881,'Customer Names'!$A$1:E4215,5,FALSE)</f>
        <v>Terri</v>
      </c>
    </row>
    <row r="1882" spans="1:17" x14ac:dyDescent="0.35">
      <c r="A1882" s="20" t="s">
        <v>486</v>
      </c>
      <c r="B1882" s="20" cm="1">
        <f t="array" ref="B1882:I1882">VLOOKUP(A1882,'Medical Examinations'!A1881:J4216,{2,3,4,5,6,7,8,9},FALSE)</f>
        <v>30.7</v>
      </c>
      <c r="C1882" s="20" t="str">
        <v>Obesity</v>
      </c>
      <c r="D1882" s="20">
        <v>5.82</v>
      </c>
      <c r="E1882" s="20" t="str">
        <v>Prediabetes</v>
      </c>
      <c r="F1882" s="20" t="str">
        <v>No</v>
      </c>
      <c r="G1882" s="20" t="str">
        <v>No</v>
      </c>
      <c r="H1882" s="20" t="str">
        <v>No</v>
      </c>
      <c r="I1882" s="20">
        <v>1</v>
      </c>
      <c r="J1882" s="20" t="s">
        <v>2379</v>
      </c>
      <c r="K1882" s="21" cm="1">
        <f t="array" ref="K1882:P1882">VLOOKUP(A1882,'Hospitalisation Details'!$A$1:K4224,{5,6,8,9,10,11},FALSE)</f>
        <v>36125</v>
      </c>
      <c r="L1882" s="21" t="str">
        <v>24Years</v>
      </c>
      <c r="M1882" s="22">
        <v>4154.97</v>
      </c>
      <c r="N1882" s="20" t="str">
        <v>tier - 2</v>
      </c>
      <c r="O1882" s="20" t="str">
        <v>tier - 1</v>
      </c>
      <c r="P1882" s="20" t="str">
        <v>R1012</v>
      </c>
      <c r="Q1882" s="20" t="str">
        <f>VLOOKUP(A1882,'Customer Names'!$A$1:E4216,5,FALSE)</f>
        <v>Eddie</v>
      </c>
    </row>
    <row r="1883" spans="1:17" x14ac:dyDescent="0.35">
      <c r="A1883" s="20" t="s">
        <v>485</v>
      </c>
      <c r="B1883" s="20" cm="1">
        <f t="array" ref="B1883:I1883">VLOOKUP(A1883,'Medical Examinations'!A1882:J4217,{2,3,4,5,6,7,8,9},FALSE)</f>
        <v>33.33</v>
      </c>
      <c r="C1883" s="20" t="str">
        <v>Obesity</v>
      </c>
      <c r="D1883" s="20">
        <v>4.82</v>
      </c>
      <c r="E1883" s="20" t="str">
        <v>Normal</v>
      </c>
      <c r="F1883" s="20" t="str">
        <v>No</v>
      </c>
      <c r="G1883" s="20" t="str">
        <v>No</v>
      </c>
      <c r="H1883" s="20" t="str">
        <v>No</v>
      </c>
      <c r="I1883" s="20">
        <v>1</v>
      </c>
      <c r="J1883" s="20" t="s">
        <v>2379</v>
      </c>
      <c r="K1883" s="21" cm="1">
        <f t="array" ref="K1883:P1883">VLOOKUP(A1883,'Hospitalisation Details'!$A$1:K4225,{5,6,8,9,10,11},FALSE)</f>
        <v>33820</v>
      </c>
      <c r="L1883" s="21" t="str">
        <v>30Years</v>
      </c>
      <c r="M1883" s="22">
        <v>4151.03</v>
      </c>
      <c r="N1883" s="20" t="str">
        <v>tier - 2</v>
      </c>
      <c r="O1883" s="20" t="str">
        <v>tier - 2</v>
      </c>
      <c r="P1883" s="20" t="str">
        <v>R1013</v>
      </c>
      <c r="Q1883" s="20" t="str">
        <f>VLOOKUP(A1883,'Customer Names'!$A$1:E4217,5,FALSE)</f>
        <v>Pamela</v>
      </c>
    </row>
    <row r="1884" spans="1:17" x14ac:dyDescent="0.35">
      <c r="A1884" s="20" t="s">
        <v>484</v>
      </c>
      <c r="B1884" s="20" cm="1">
        <f t="array" ref="B1884:I1884">VLOOKUP(A1884,'Medical Examinations'!A1883:J4218,{2,3,4,5,6,7,8,9},FALSE)</f>
        <v>32.4</v>
      </c>
      <c r="C1884" s="20" t="str">
        <v>Obesity</v>
      </c>
      <c r="D1884" s="20">
        <v>5.08</v>
      </c>
      <c r="E1884" s="20" t="str">
        <v>Normal</v>
      </c>
      <c r="F1884" s="20" t="str">
        <v>No</v>
      </c>
      <c r="G1884" s="20" t="str">
        <v>No</v>
      </c>
      <c r="H1884" s="20" t="str">
        <v>No</v>
      </c>
      <c r="I1884" s="20">
        <v>1</v>
      </c>
      <c r="J1884" s="20" t="s">
        <v>2379</v>
      </c>
      <c r="K1884" s="21" cm="1">
        <f t="array" ref="K1884:P1884">VLOOKUP(A1884,'Hospitalisation Details'!$A$1:K4226,{5,6,8,9,10,11},FALSE)</f>
        <v>33783</v>
      </c>
      <c r="L1884" s="21" t="str">
        <v>30Years</v>
      </c>
      <c r="M1884" s="22">
        <v>4149.74</v>
      </c>
      <c r="N1884" s="20" t="str">
        <v>tier - 2</v>
      </c>
      <c r="O1884" s="20" t="str">
        <v>tier - 1</v>
      </c>
      <c r="P1884" s="20" t="str">
        <v>R1011</v>
      </c>
      <c r="Q1884" s="20" t="str">
        <f>VLOOKUP(A1884,'Customer Names'!$A$1:E4218,5,FALSE)</f>
        <v>Joyce</v>
      </c>
    </row>
    <row r="1885" spans="1:17" x14ac:dyDescent="0.35">
      <c r="A1885" s="20" t="s">
        <v>483</v>
      </c>
      <c r="B1885" s="20" cm="1">
        <f t="array" ref="B1885:I1885">VLOOKUP(A1885,'Medical Examinations'!A1884:J4219,{2,3,4,5,6,7,8,9},FALSE)</f>
        <v>27.93</v>
      </c>
      <c r="C1885" s="20" t="str">
        <v>Overweight</v>
      </c>
      <c r="D1885" s="20">
        <v>5.59</v>
      </c>
      <c r="E1885" s="20" t="str">
        <v>Normal</v>
      </c>
      <c r="F1885" s="20" t="str">
        <v>No</v>
      </c>
      <c r="G1885" s="20" t="str">
        <v>No</v>
      </c>
      <c r="H1885" s="20" t="str">
        <v>No</v>
      </c>
      <c r="I1885" s="20">
        <v>1</v>
      </c>
      <c r="J1885" s="20" t="s">
        <v>2379</v>
      </c>
      <c r="K1885" s="21" cm="1">
        <f t="array" ref="K1885:P1885">VLOOKUP(A1885,'Hospitalisation Details'!$A$1:K4227,{5,6,8,9,10,11},FALSE)</f>
        <v>33773</v>
      </c>
      <c r="L1885" s="21" t="str">
        <v>30Years</v>
      </c>
      <c r="M1885" s="22">
        <v>4137.5200000000004</v>
      </c>
      <c r="N1885" s="20" t="str">
        <v>tier - 2</v>
      </c>
      <c r="O1885" s="20" t="str">
        <v>tier - 3</v>
      </c>
      <c r="P1885" s="20" t="str">
        <v>R1024</v>
      </c>
      <c r="Q1885" s="20" t="str">
        <f>VLOOKUP(A1885,'Customer Names'!$A$1:E4219,5,FALSE)</f>
        <v xml:space="preserve">Alison W </v>
      </c>
    </row>
    <row r="1886" spans="1:17" x14ac:dyDescent="0.35">
      <c r="A1886" s="20" t="s">
        <v>482</v>
      </c>
      <c r="B1886" s="20" cm="1">
        <f t="array" ref="B1886:I1886">VLOOKUP(A1886,'Medical Examinations'!A1885:J4220,{2,3,4,5,6,7,8,9},FALSE)</f>
        <v>21.754999999999999</v>
      </c>
      <c r="C1886" s="20" t="str">
        <v>Normal Weight</v>
      </c>
      <c r="D1886" s="20">
        <v>5.12</v>
      </c>
      <c r="E1886" s="20" t="str">
        <v>Normal</v>
      </c>
      <c r="F1886" s="20" t="str">
        <v>No</v>
      </c>
      <c r="G1886" s="20" t="str">
        <v>No</v>
      </c>
      <c r="H1886" s="20" t="str">
        <v>No</v>
      </c>
      <c r="I1886" s="20">
        <v>0</v>
      </c>
      <c r="J1886" s="20" t="s">
        <v>2379</v>
      </c>
      <c r="K1886" s="21" cm="1">
        <f t="array" ref="K1886:P1886">VLOOKUP(A1886,'Hospitalisation Details'!$A$1:K4228,{5,6,8,9,10,11},FALSE)</f>
        <v>33456</v>
      </c>
      <c r="L1886" s="21" t="str">
        <v>31Years</v>
      </c>
      <c r="M1886" s="22">
        <v>4134.08</v>
      </c>
      <c r="N1886" s="20" t="str">
        <v>tier - 2</v>
      </c>
      <c r="O1886" s="20" t="str">
        <v>tier - 1</v>
      </c>
      <c r="P1886" s="20" t="str">
        <v>R1012</v>
      </c>
      <c r="Q1886" s="20" t="str">
        <f>VLOOKUP(A1886,'Customer Names'!$A$1:E4220,5,FALSE)</f>
        <v>Tammara C</v>
      </c>
    </row>
    <row r="1887" spans="1:17" x14ac:dyDescent="0.35">
      <c r="A1887" s="20" t="s">
        <v>481</v>
      </c>
      <c r="B1887" s="20" cm="1">
        <f t="array" ref="B1887:I1887">VLOOKUP(A1887,'Medical Examinations'!A1886:J4221,{2,3,4,5,6,7,8,9},FALSE)</f>
        <v>25.934999999999999</v>
      </c>
      <c r="C1887" s="20" t="str">
        <v>Overweight</v>
      </c>
      <c r="D1887" s="20">
        <v>4.95</v>
      </c>
      <c r="E1887" s="20" t="str">
        <v>Normal</v>
      </c>
      <c r="F1887" s="20" t="str">
        <v>No</v>
      </c>
      <c r="G1887" s="20" t="str">
        <v>No</v>
      </c>
      <c r="H1887" s="20" t="str">
        <v>No</v>
      </c>
      <c r="I1887" s="20">
        <v>0</v>
      </c>
      <c r="J1887" s="20" t="s">
        <v>2379</v>
      </c>
      <c r="K1887" s="21" cm="1">
        <f t="array" ref="K1887:P1887">VLOOKUP(A1887,'Hospitalisation Details'!$A$1:K4229,{5,6,8,9,10,11},FALSE)</f>
        <v>34567</v>
      </c>
      <c r="L1887" s="21" t="str">
        <v>28Years</v>
      </c>
      <c r="M1887" s="22">
        <v>4133.6400000000003</v>
      </c>
      <c r="N1887" s="20" t="str">
        <v>tier - 2</v>
      </c>
      <c r="O1887" s="20" t="str">
        <v>tier - 3</v>
      </c>
      <c r="P1887" s="20" t="str">
        <v>R1012</v>
      </c>
      <c r="Q1887" s="20" t="str">
        <f>VLOOKUP(A1887,'Customer Names'!$A$1:E4221,5,FALSE)</f>
        <v>Dorota</v>
      </c>
    </row>
    <row r="1888" spans="1:17" x14ac:dyDescent="0.35">
      <c r="A1888" s="20" t="s">
        <v>480</v>
      </c>
      <c r="B1888" s="20" cm="1">
        <f t="array" ref="B1888:I1888">VLOOKUP(A1888,'Medical Examinations'!A1887:J4222,{2,3,4,5,6,7,8,9},FALSE)</f>
        <v>31.5</v>
      </c>
      <c r="C1888" s="20" t="str">
        <v>Obesity</v>
      </c>
      <c r="D1888" s="20">
        <v>6.16</v>
      </c>
      <c r="E1888" s="20" t="str">
        <v>Prediabetes</v>
      </c>
      <c r="F1888" s="20" t="str">
        <v>No</v>
      </c>
      <c r="G1888" s="20" t="str">
        <v>No</v>
      </c>
      <c r="H1888" s="20" t="str">
        <v>No</v>
      </c>
      <c r="I1888" s="20">
        <v>0</v>
      </c>
      <c r="J1888" s="20" t="s">
        <v>2379</v>
      </c>
      <c r="K1888" s="21" cm="1">
        <f t="array" ref="K1888:P1888">VLOOKUP(A1888,'Hospitalisation Details'!$A$1:K4230,{5,6,8,9,10,11},FALSE)</f>
        <v>33221</v>
      </c>
      <c r="L1888" s="21" t="str">
        <v>32Years</v>
      </c>
      <c r="M1888" s="22">
        <v>4076.5</v>
      </c>
      <c r="N1888" s="20" t="str">
        <v>tier - 2</v>
      </c>
      <c r="O1888" s="20" t="str">
        <v>tier - 3</v>
      </c>
      <c r="P1888" s="20" t="str">
        <v>R1011</v>
      </c>
      <c r="Q1888" s="20" t="str">
        <f>VLOOKUP(A1888,'Customer Names'!$A$1:E4222,5,FALSE)</f>
        <v xml:space="preserve">Jose Norberto Sr </v>
      </c>
    </row>
    <row r="1889" spans="1:17" x14ac:dyDescent="0.35">
      <c r="A1889" s="20" t="s">
        <v>479</v>
      </c>
      <c r="B1889" s="20" cm="1">
        <f t="array" ref="B1889:I1889">VLOOKUP(A1889,'Medical Examinations'!A1888:J4223,{2,3,4,5,6,7,8,9},FALSE)</f>
        <v>30.03</v>
      </c>
      <c r="C1889" s="20" t="str">
        <v>Obesity</v>
      </c>
      <c r="D1889" s="20">
        <v>6.41</v>
      </c>
      <c r="E1889" s="20" t="str">
        <v>Diabetes</v>
      </c>
      <c r="F1889" s="20" t="str">
        <v>No</v>
      </c>
      <c r="G1889" s="20" t="str">
        <v>No</v>
      </c>
      <c r="H1889" s="20" t="str">
        <v>No</v>
      </c>
      <c r="I1889" s="20">
        <v>0</v>
      </c>
      <c r="J1889" s="20" t="s">
        <v>2379</v>
      </c>
      <c r="K1889" s="21" cm="1">
        <f t="array" ref="K1889:P1889">VLOOKUP(A1889,'Hospitalisation Details'!$A$1:K4231,{5,6,8,9,10,11},FALSE)</f>
        <v>33208</v>
      </c>
      <c r="L1889" s="21" t="str">
        <v>32Years</v>
      </c>
      <c r="M1889" s="22">
        <v>4074.45</v>
      </c>
      <c r="N1889" s="20" t="str">
        <v>tier - 3</v>
      </c>
      <c r="O1889" s="20" t="str">
        <v>tier - 2</v>
      </c>
      <c r="P1889" s="20" t="str">
        <v>R1013</v>
      </c>
      <c r="Q1889" s="20" t="str">
        <f>VLOOKUP(A1889,'Customer Names'!$A$1:E4223,5,FALSE)</f>
        <v>Peter</v>
      </c>
    </row>
    <row r="1890" spans="1:17" x14ac:dyDescent="0.35">
      <c r="A1890" s="20" t="s">
        <v>478</v>
      </c>
      <c r="B1890" s="20" cm="1">
        <f t="array" ref="B1890:I1890">VLOOKUP(A1890,'Medical Examinations'!A1889:J4224,{2,3,4,5,6,7,8,9},FALSE)</f>
        <v>33.479999999999997</v>
      </c>
      <c r="C1890" s="20" t="str">
        <v>Obesity</v>
      </c>
      <c r="D1890" s="20">
        <v>8.94</v>
      </c>
      <c r="E1890" s="20" t="str">
        <v>Diabetes</v>
      </c>
      <c r="F1890" s="20" t="str">
        <v>No</v>
      </c>
      <c r="G1890" s="20" t="str">
        <v>No</v>
      </c>
      <c r="H1890" s="20" t="str">
        <v>No</v>
      </c>
      <c r="I1890" s="20">
        <v>0</v>
      </c>
      <c r="J1890" s="20" t="s">
        <v>2379</v>
      </c>
      <c r="K1890" s="21" cm="1">
        <f t="array" ref="K1890:P1890">VLOOKUP(A1890,'Hospitalisation Details'!$A$1:K4232,{5,6,8,9,10,11},FALSE)</f>
        <v>37547</v>
      </c>
      <c r="L1890" s="21" t="str">
        <v>20Years</v>
      </c>
      <c r="M1890" s="22">
        <v>4070.51</v>
      </c>
      <c r="N1890" s="20" t="str">
        <v>tier - 2</v>
      </c>
      <c r="O1890" s="20" t="str">
        <v>tier - 1</v>
      </c>
      <c r="P1890" s="20" t="str">
        <v>R1012</v>
      </c>
      <c r="Q1890" s="20" t="str">
        <f>VLOOKUP(A1890,'Customer Names'!$A$1:E4224,5,FALSE)</f>
        <v>Bryant</v>
      </c>
    </row>
    <row r="1891" spans="1:17" x14ac:dyDescent="0.35">
      <c r="A1891" s="20" t="s">
        <v>477</v>
      </c>
      <c r="B1891" s="20" cm="1">
        <f t="array" ref="B1891:I1891">VLOOKUP(A1891,'Medical Examinations'!A1890:J4225,{2,3,4,5,6,7,8,9},FALSE)</f>
        <v>16.510000000000002</v>
      </c>
      <c r="C1891" s="20" t="str">
        <v>Underweight</v>
      </c>
      <c r="D1891" s="20">
        <v>4.42</v>
      </c>
      <c r="E1891" s="20" t="str">
        <v>Normal</v>
      </c>
      <c r="F1891" s="20" t="str">
        <v>Yes</v>
      </c>
      <c r="G1891" s="20" t="str">
        <v>No</v>
      </c>
      <c r="H1891" s="20" t="str">
        <v>Yes</v>
      </c>
      <c r="I1891" s="20">
        <v>1</v>
      </c>
      <c r="J1891" s="20" t="s">
        <v>2379</v>
      </c>
      <c r="K1891" s="21" cm="1">
        <f t="array" ref="K1891:P1891">VLOOKUP(A1891,'Hospitalisation Details'!$A$1:K4233,{5,6,8,9,10,11},FALSE)</f>
        <v>30575</v>
      </c>
      <c r="L1891" s="21" t="str">
        <v>39Years</v>
      </c>
      <c r="M1891" s="22">
        <v>4070.42</v>
      </c>
      <c r="N1891" s="20" t="str">
        <v>tier - 2</v>
      </c>
      <c r="O1891" s="20" t="str">
        <v>tier - 1</v>
      </c>
      <c r="P1891" s="20" t="str">
        <v>R1013</v>
      </c>
      <c r="Q1891" s="20" t="str">
        <f>VLOOKUP(A1891,'Customer Names'!$A$1:E4225,5,FALSE)</f>
        <v>Christina</v>
      </c>
    </row>
    <row r="1892" spans="1:17" x14ac:dyDescent="0.35">
      <c r="A1892" s="20" t="s">
        <v>476</v>
      </c>
      <c r="B1892" s="20" cm="1">
        <f t="array" ref="B1892:I1892">VLOOKUP(A1892,'Medical Examinations'!A1891:J4226,{2,3,4,5,6,7,8,9},FALSE)</f>
        <v>33.155000000000001</v>
      </c>
      <c r="C1892" s="20" t="str">
        <v>Obesity</v>
      </c>
      <c r="D1892" s="20">
        <v>5.3</v>
      </c>
      <c r="E1892" s="20" t="str">
        <v>Normal</v>
      </c>
      <c r="F1892" s="20" t="str">
        <v>Yes</v>
      </c>
      <c r="G1892" s="20" t="str">
        <v>No</v>
      </c>
      <c r="H1892" s="20" t="str">
        <v>No</v>
      </c>
      <c r="I1892" s="20">
        <v>1</v>
      </c>
      <c r="J1892" s="20" t="s">
        <v>2379</v>
      </c>
      <c r="K1892" s="21" cm="1">
        <f t="array" ref="K1892:P1892">VLOOKUP(A1892,'Hospitalisation Details'!$A$1:K4234,{5,6,8,9,10,11},FALSE)</f>
        <v>34956</v>
      </c>
      <c r="L1892" s="21" t="str">
        <v>27Years</v>
      </c>
      <c r="M1892" s="22">
        <v>4058.71</v>
      </c>
      <c r="N1892" s="20" t="str">
        <v>tier - 3</v>
      </c>
      <c r="O1892" s="20" t="str">
        <v>tier - 3</v>
      </c>
      <c r="P1892" s="20" t="str">
        <v>R1012</v>
      </c>
      <c r="Q1892" s="20" t="str">
        <f>VLOOKUP(A1892,'Customer Names'!$A$1:E4226,5,FALSE)</f>
        <v>John</v>
      </c>
    </row>
    <row r="1893" spans="1:17" x14ac:dyDescent="0.35">
      <c r="A1893" s="20" t="s">
        <v>475</v>
      </c>
      <c r="B1893" s="20" cm="1">
        <f t="array" ref="B1893:I1893">VLOOKUP(A1893,'Medical Examinations'!A1892:J4227,{2,3,4,5,6,7,8,9},FALSE)</f>
        <v>37.29</v>
      </c>
      <c r="C1893" s="20" t="str">
        <v>Obesity</v>
      </c>
      <c r="D1893" s="20">
        <v>4.6399999999999997</v>
      </c>
      <c r="E1893" s="20" t="str">
        <v>Normal</v>
      </c>
      <c r="F1893" s="20" t="str">
        <v>No</v>
      </c>
      <c r="G1893" s="20" t="str">
        <v>No</v>
      </c>
      <c r="H1893" s="20" t="str">
        <v>Yes</v>
      </c>
      <c r="I1893" s="20">
        <v>1</v>
      </c>
      <c r="J1893" s="20" t="s">
        <v>2379</v>
      </c>
      <c r="K1893" s="21" cm="1">
        <f t="array" ref="K1893:P1893">VLOOKUP(A1893,'Hospitalisation Details'!$A$1:K4235,{5,6,8,9,10,11},FALSE)</f>
        <v>34194</v>
      </c>
      <c r="L1893" s="21" t="str">
        <v>29Years</v>
      </c>
      <c r="M1893" s="22">
        <v>4058.12</v>
      </c>
      <c r="N1893" s="20" t="str">
        <v>tier - 2</v>
      </c>
      <c r="O1893" s="20" t="str">
        <v>tier - 1</v>
      </c>
      <c r="P1893" s="20" t="str">
        <v>R1013</v>
      </c>
      <c r="Q1893" s="20" t="str">
        <f>VLOOKUP(A1893,'Customer Names'!$A$1:E4227,5,FALSE)</f>
        <v>Eduardo</v>
      </c>
    </row>
    <row r="1894" spans="1:17" x14ac:dyDescent="0.35">
      <c r="A1894" s="20" t="s">
        <v>474</v>
      </c>
      <c r="B1894" s="20" cm="1">
        <f t="array" ref="B1894:I1894">VLOOKUP(A1894,'Medical Examinations'!A1893:J4228,{2,3,4,5,6,7,8,9},FALSE)</f>
        <v>20.23</v>
      </c>
      <c r="C1894" s="20" t="str">
        <v>Normal Weight</v>
      </c>
      <c r="D1894" s="20">
        <v>6.16</v>
      </c>
      <c r="E1894" s="20" t="str">
        <v>Prediabetes</v>
      </c>
      <c r="F1894" s="20" t="str">
        <v>Yes</v>
      </c>
      <c r="G1894" s="20" t="str">
        <v>No</v>
      </c>
      <c r="H1894" s="20" t="str">
        <v>No</v>
      </c>
      <c r="I1894" s="20">
        <v>1</v>
      </c>
      <c r="J1894" s="20" t="s">
        <v>2379</v>
      </c>
      <c r="K1894" s="21" cm="1">
        <f t="array" ref="K1894:P1894">VLOOKUP(A1894,'Hospitalisation Details'!$A$1:K4236,{5,6,8,9,10,11},FALSE)</f>
        <v>32477</v>
      </c>
      <c r="L1894" s="21" t="str">
        <v>34Years</v>
      </c>
      <c r="M1894" s="22">
        <v>4047.94</v>
      </c>
      <c r="N1894" s="20" t="str">
        <v>tier - 2</v>
      </c>
      <c r="O1894" s="20" t="str">
        <v>tier - 1</v>
      </c>
      <c r="P1894" s="20" t="str">
        <v>R1013</v>
      </c>
      <c r="Q1894" s="20" t="str">
        <f>VLOOKUP(A1894,'Customer Names'!$A$1:E4228,5,FALSE)</f>
        <v xml:space="preserve">Laura M </v>
      </c>
    </row>
    <row r="1895" spans="1:17" x14ac:dyDescent="0.35">
      <c r="A1895" s="20" t="s">
        <v>473</v>
      </c>
      <c r="B1895" s="20" cm="1">
        <f t="array" ref="B1895:I1895">VLOOKUP(A1895,'Medical Examinations'!A1894:J4229,{2,3,4,5,6,7,8,9},FALSE)</f>
        <v>28.975000000000001</v>
      </c>
      <c r="C1895" s="20" t="str">
        <v>Overweight</v>
      </c>
      <c r="D1895" s="20">
        <v>4.12</v>
      </c>
      <c r="E1895" s="20" t="str">
        <v>Normal</v>
      </c>
      <c r="F1895" s="20" t="str">
        <v>No</v>
      </c>
      <c r="G1895" s="20" t="str">
        <v>No</v>
      </c>
      <c r="H1895" s="20" t="str">
        <v>Yes</v>
      </c>
      <c r="I1895" s="20">
        <v>1</v>
      </c>
      <c r="J1895" s="20" t="s">
        <v>2379</v>
      </c>
      <c r="K1895" s="21" cm="1">
        <f t="array" ref="K1895:P1895">VLOOKUP(A1895,'Hospitalisation Details'!$A$1:K4237,{5,6,8,9,10,11},FALSE)</f>
        <v>34329</v>
      </c>
      <c r="L1895" s="21" t="str">
        <v>29Years</v>
      </c>
      <c r="M1895" s="22">
        <v>4040.56</v>
      </c>
      <c r="N1895" s="20" t="str">
        <v>tier - 3</v>
      </c>
      <c r="O1895" s="20" t="str">
        <v>tier - 3</v>
      </c>
      <c r="P1895" s="20" t="str">
        <v>R1015</v>
      </c>
      <c r="Q1895" s="20" t="str">
        <f>VLOOKUP(A1895,'Customer Names'!$A$1:E4229,5,FALSE)</f>
        <v>Charlie</v>
      </c>
    </row>
    <row r="1896" spans="1:17" x14ac:dyDescent="0.35">
      <c r="A1896" s="20" t="s">
        <v>472</v>
      </c>
      <c r="B1896" s="20" cm="1">
        <f t="array" ref="B1896:I1896">VLOOKUP(A1896,'Medical Examinations'!A1895:J4230,{2,3,4,5,6,7,8,9},FALSE)</f>
        <v>16.420000000000002</v>
      </c>
      <c r="C1896" s="20" t="str">
        <v>Underweight</v>
      </c>
      <c r="D1896" s="20">
        <v>5.77</v>
      </c>
      <c r="E1896" s="20" t="str">
        <v>Prediabetes</v>
      </c>
      <c r="F1896" s="20" t="str">
        <v>Yes</v>
      </c>
      <c r="G1896" s="20" t="str">
        <v>No</v>
      </c>
      <c r="H1896" s="20" t="str">
        <v>Yes</v>
      </c>
      <c r="I1896" s="20">
        <v>1</v>
      </c>
      <c r="J1896" s="20" t="s">
        <v>2379</v>
      </c>
      <c r="K1896" s="21" cm="1">
        <f t="array" ref="K1896:P1896">VLOOKUP(A1896,'Hospitalisation Details'!$A$1:K4238,{5,6,8,9,10,11},FALSE)</f>
        <v>30630</v>
      </c>
      <c r="L1896" s="21" t="str">
        <v>39Years</v>
      </c>
      <c r="M1896" s="22">
        <v>4039.9</v>
      </c>
      <c r="N1896" s="20" t="str">
        <v>tier - 2</v>
      </c>
      <c r="O1896" s="20" t="str">
        <v>tier - 1</v>
      </c>
      <c r="P1896" s="20" t="str">
        <v>R1013</v>
      </c>
      <c r="Q1896" s="20" t="str">
        <f>VLOOKUP(A1896,'Customer Names'!$A$1:E4230,5,FALSE)</f>
        <v xml:space="preserve">Melissa D </v>
      </c>
    </row>
    <row r="1897" spans="1:17" x14ac:dyDescent="0.35">
      <c r="A1897" s="20" t="s">
        <v>471</v>
      </c>
      <c r="B1897" s="20" cm="1">
        <f t="array" ref="B1897:I1897">VLOOKUP(A1897,'Medical Examinations'!A1896:J4231,{2,3,4,5,6,7,8,9},FALSE)</f>
        <v>17.559999999999999</v>
      </c>
      <c r="C1897" s="20" t="str">
        <v>Underweight</v>
      </c>
      <c r="D1897" s="20">
        <v>6.2</v>
      </c>
      <c r="E1897" s="20" t="str">
        <v>Prediabetes</v>
      </c>
      <c r="F1897" s="20" t="str">
        <v>No</v>
      </c>
      <c r="G1897" s="20" t="str">
        <v>No</v>
      </c>
      <c r="H1897" s="20" t="str">
        <v>No</v>
      </c>
      <c r="I1897" s="20">
        <v>1</v>
      </c>
      <c r="J1897" s="20" t="s">
        <v>2379</v>
      </c>
      <c r="K1897" s="21" cm="1">
        <f t="array" ref="K1897:P1897">VLOOKUP(A1897,'Hospitalisation Details'!$A$1:K4239,{5,6,8,9,10,11},FALSE)</f>
        <v>30870</v>
      </c>
      <c r="L1897" s="21" t="str">
        <v>38Years</v>
      </c>
      <c r="M1897" s="22">
        <v>4038.41</v>
      </c>
      <c r="N1897" s="20" t="str">
        <v>tier - 2</v>
      </c>
      <c r="O1897" s="20" t="str">
        <v>tier - 1</v>
      </c>
      <c r="P1897" s="20" t="str">
        <v>R1013</v>
      </c>
      <c r="Q1897" s="20" t="str">
        <f>VLOOKUP(A1897,'Customer Names'!$A$1:E4231,5,FALSE)</f>
        <v xml:space="preserve">Dan C  Jr </v>
      </c>
    </row>
    <row r="1898" spans="1:17" x14ac:dyDescent="0.35">
      <c r="A1898" s="20" t="s">
        <v>470</v>
      </c>
      <c r="B1898" s="20" cm="1">
        <f t="array" ref="B1898:I1898">VLOOKUP(A1898,'Medical Examinations'!A1897:J4232,{2,3,4,5,6,7,8,9},FALSE)</f>
        <v>24.13</v>
      </c>
      <c r="C1898" s="20" t="str">
        <v>Normal Weight</v>
      </c>
      <c r="D1898" s="20">
        <v>4.3899999999999997</v>
      </c>
      <c r="E1898" s="20" t="str">
        <v>Normal</v>
      </c>
      <c r="F1898" s="20" t="str">
        <v>No</v>
      </c>
      <c r="G1898" s="20" t="str">
        <v>No</v>
      </c>
      <c r="H1898" s="20" t="str">
        <v>No</v>
      </c>
      <c r="I1898" s="20">
        <v>1</v>
      </c>
      <c r="J1898" s="20" t="s">
        <v>2379</v>
      </c>
      <c r="K1898" s="21" cm="1">
        <f t="array" ref="K1898:P1898">VLOOKUP(A1898,'Hospitalisation Details'!$A$1:K4240,{5,6,8,9,10,11},FALSE)</f>
        <v>33888</v>
      </c>
      <c r="L1898" s="21" t="str">
        <v>30Years</v>
      </c>
      <c r="M1898" s="22">
        <v>4032.24</v>
      </c>
      <c r="N1898" s="20" t="str">
        <v>tier - 3</v>
      </c>
      <c r="O1898" s="20" t="str">
        <v>tier - 3</v>
      </c>
      <c r="P1898" s="20" t="str">
        <v>R1012</v>
      </c>
      <c r="Q1898" s="20" t="str">
        <f>VLOOKUP(A1898,'Customer Names'!$A$1:E4232,5,FALSE)</f>
        <v>Matthew</v>
      </c>
    </row>
    <row r="1899" spans="1:17" x14ac:dyDescent="0.35">
      <c r="A1899" s="20" t="s">
        <v>469</v>
      </c>
      <c r="B1899" s="20" cm="1">
        <f t="array" ref="B1899:I1899">VLOOKUP(A1899,'Medical Examinations'!A1898:J4233,{2,3,4,5,6,7,8,9},FALSE)</f>
        <v>19.95</v>
      </c>
      <c r="C1899" s="20" t="str">
        <v>Normal Weight</v>
      </c>
      <c r="D1899" s="20">
        <v>5.13</v>
      </c>
      <c r="E1899" s="20" t="str">
        <v>Normal</v>
      </c>
      <c r="F1899" s="20" t="str">
        <v>No</v>
      </c>
      <c r="G1899" s="20" t="str">
        <v>yes</v>
      </c>
      <c r="H1899" s="20" t="str">
        <v>No</v>
      </c>
      <c r="I1899" s="20">
        <v>2</v>
      </c>
      <c r="J1899" s="20" t="s">
        <v>2379</v>
      </c>
      <c r="K1899" s="21" cm="1">
        <f t="array" ref="K1899:P1899">VLOOKUP(A1899,'Hospitalisation Details'!$A$1:K4241,{5,6,8,9,10,11},FALSE)</f>
        <v>36782</v>
      </c>
      <c r="L1899" s="21" t="str">
        <v>22Years</v>
      </c>
      <c r="M1899" s="22">
        <v>4005.42</v>
      </c>
      <c r="N1899" s="20" t="str">
        <v>tier - 2</v>
      </c>
      <c r="O1899" s="20" t="str">
        <v>tier - 1</v>
      </c>
      <c r="P1899" s="20" t="str">
        <v>R1015</v>
      </c>
      <c r="Q1899" s="20" t="str">
        <f>VLOOKUP(A1899,'Customer Names'!$A$1:E4233,5,FALSE)</f>
        <v xml:space="preserve">Wesley C </v>
      </c>
    </row>
    <row r="1900" spans="1:17" x14ac:dyDescent="0.35">
      <c r="A1900" s="20" t="s">
        <v>468</v>
      </c>
      <c r="B1900" s="20" cm="1">
        <f t="array" ref="B1900:I1900">VLOOKUP(A1900,'Medical Examinations'!A1899:J4234,{2,3,4,5,6,7,8,9},FALSE)</f>
        <v>21.24</v>
      </c>
      <c r="C1900" s="20" t="str">
        <v>Normal Weight</v>
      </c>
      <c r="D1900" s="20">
        <v>4.49</v>
      </c>
      <c r="E1900" s="20" t="str">
        <v>Normal</v>
      </c>
      <c r="F1900" s="20" t="str">
        <v>No</v>
      </c>
      <c r="G1900" s="20" t="str">
        <v>No</v>
      </c>
      <c r="H1900" s="20" t="str">
        <v>No</v>
      </c>
      <c r="I1900" s="20">
        <v>0</v>
      </c>
      <c r="J1900" s="20" t="s">
        <v>2379</v>
      </c>
      <c r="K1900" s="21" cm="1">
        <f t="array" ref="K1900:P1900">VLOOKUP(A1900,'Hospitalisation Details'!$A$1:K4242,{5,6,8,9,10,11},FALSE)</f>
        <v>32699</v>
      </c>
      <c r="L1900" s="21" t="str">
        <v>33Years</v>
      </c>
      <c r="M1900" s="22">
        <v>4002.36</v>
      </c>
      <c r="N1900" s="20" t="str">
        <v>tier - 2</v>
      </c>
      <c r="O1900" s="20" t="str">
        <v>tier - 1</v>
      </c>
      <c r="P1900" s="20" t="str">
        <v>R1013</v>
      </c>
      <c r="Q1900" s="20" t="str">
        <f>VLOOKUP(A1900,'Customer Names'!$A$1:E4234,5,FALSE)</f>
        <v>Christopher</v>
      </c>
    </row>
    <row r="1901" spans="1:17" x14ac:dyDescent="0.35">
      <c r="A1901" s="20" t="s">
        <v>467</v>
      </c>
      <c r="B1901" s="20" cm="1">
        <f t="array" ref="B1901:I1901">VLOOKUP(A1901,'Medical Examinations'!A1900:J4235,{2,3,4,5,6,7,8,9},FALSE)</f>
        <v>44.22</v>
      </c>
      <c r="C1901" s="20" t="str">
        <v>Obesity</v>
      </c>
      <c r="D1901" s="20">
        <v>6.35</v>
      </c>
      <c r="E1901" s="20" t="str">
        <v>Prediabetes</v>
      </c>
      <c r="F1901" s="20" t="str">
        <v>No</v>
      </c>
      <c r="G1901" s="20" t="str">
        <v>No</v>
      </c>
      <c r="H1901" s="20" t="str">
        <v>No</v>
      </c>
      <c r="I1901" s="20">
        <v>0</v>
      </c>
      <c r="J1901" s="20" t="s">
        <v>2379</v>
      </c>
      <c r="K1901" s="21" cm="1">
        <f t="array" ref="K1901:P1901">VLOOKUP(A1901,'Hospitalisation Details'!$A$1:K4243,{5,6,8,9,10,11},FALSE)</f>
        <v>33178</v>
      </c>
      <c r="L1901" s="21" t="str">
        <v>32Years</v>
      </c>
      <c r="M1901" s="22">
        <v>3994.18</v>
      </c>
      <c r="N1901" s="20" t="str">
        <v>tier - 2</v>
      </c>
      <c r="O1901" s="20" t="str">
        <v>tier - 2</v>
      </c>
      <c r="P1901" s="20" t="str">
        <v>R1013</v>
      </c>
      <c r="Q1901" s="20" t="str">
        <f>VLOOKUP(A1901,'Customer Names'!$A$1:E4235,5,FALSE)</f>
        <v>Jessica</v>
      </c>
    </row>
    <row r="1902" spans="1:17" x14ac:dyDescent="0.35">
      <c r="A1902" s="20" t="s">
        <v>466</v>
      </c>
      <c r="B1902" s="20" cm="1">
        <f t="array" ref="B1902:I1902">VLOOKUP(A1902,'Medical Examinations'!A1901:J4236,{2,3,4,5,6,7,8,9},FALSE)</f>
        <v>41.1</v>
      </c>
      <c r="C1902" s="20" t="str">
        <v>Obesity</v>
      </c>
      <c r="D1902" s="20">
        <v>5.79</v>
      </c>
      <c r="E1902" s="20" t="str">
        <v>Prediabetes</v>
      </c>
      <c r="F1902" s="20" t="str">
        <v>No</v>
      </c>
      <c r="G1902" s="20" t="str">
        <v>No</v>
      </c>
      <c r="H1902" s="20" t="str">
        <v>No</v>
      </c>
      <c r="I1902" s="20">
        <v>0</v>
      </c>
      <c r="J1902" s="20" t="s">
        <v>2379</v>
      </c>
      <c r="K1902" s="21" cm="1">
        <f t="array" ref="K1902:P1902">VLOOKUP(A1902,'Hospitalisation Details'!$A$1:K4244,{5,6,8,9,10,11},FALSE)</f>
        <v>33199</v>
      </c>
      <c r="L1902" s="21" t="str">
        <v>32Years</v>
      </c>
      <c r="M1902" s="22">
        <v>3989.84</v>
      </c>
      <c r="N1902" s="20" t="str">
        <v>tier - 2</v>
      </c>
      <c r="O1902" s="20" t="str">
        <v>tier - 2</v>
      </c>
      <c r="P1902" s="20" t="str">
        <v>R1011</v>
      </c>
      <c r="Q1902" s="20" t="str">
        <f>VLOOKUP(A1902,'Customer Names'!$A$1:E4236,5,FALSE)</f>
        <v>Christin</v>
      </c>
    </row>
    <row r="1903" spans="1:17" x14ac:dyDescent="0.35">
      <c r="A1903" s="20" t="s">
        <v>465</v>
      </c>
      <c r="B1903" s="20" cm="1">
        <f t="array" ref="B1903:I1903">VLOOKUP(A1903,'Medical Examinations'!A1902:J4237,{2,3,4,5,6,7,8,9},FALSE)</f>
        <v>34.200000000000003</v>
      </c>
      <c r="C1903" s="20" t="str">
        <v>Obesity</v>
      </c>
      <c r="D1903" s="20">
        <v>4.78</v>
      </c>
      <c r="E1903" s="20" t="str">
        <v>Normal</v>
      </c>
      <c r="F1903" s="20" t="str">
        <v>Yes</v>
      </c>
      <c r="G1903" s="20" t="str">
        <v>No</v>
      </c>
      <c r="H1903" s="20" t="str">
        <v>No</v>
      </c>
      <c r="I1903" s="20">
        <v>0</v>
      </c>
      <c r="J1903" s="20" t="s">
        <v>2379</v>
      </c>
      <c r="K1903" s="21" cm="1">
        <f t="array" ref="K1903:P1903">VLOOKUP(A1903,'Hospitalisation Details'!$A$1:K4245,{5,6,8,9,10,11},FALSE)</f>
        <v>35316</v>
      </c>
      <c r="L1903" s="21" t="str">
        <v>26Years</v>
      </c>
      <c r="M1903" s="22">
        <v>3987.93</v>
      </c>
      <c r="N1903" s="20" t="str">
        <v>tier - 2</v>
      </c>
      <c r="O1903" s="20" t="str">
        <v>tier - 2</v>
      </c>
      <c r="P1903" s="20" t="str">
        <v>R1011</v>
      </c>
      <c r="Q1903" s="20" t="str">
        <f>VLOOKUP(A1903,'Customer Names'!$A$1:E4237,5,FALSE)</f>
        <v>Sara</v>
      </c>
    </row>
    <row r="1904" spans="1:17" x14ac:dyDescent="0.35">
      <c r="A1904" s="20" t="s">
        <v>464</v>
      </c>
      <c r="B1904" s="20" cm="1">
        <f t="array" ref="B1904:I1904">VLOOKUP(A1904,'Medical Examinations'!A1903:J4238,{2,3,4,5,6,7,8,9},FALSE)</f>
        <v>29.92</v>
      </c>
      <c r="C1904" s="20" t="str">
        <v>Obesity</v>
      </c>
      <c r="D1904" s="20">
        <v>6.02</v>
      </c>
      <c r="E1904" s="20" t="str">
        <v>Prediabetes</v>
      </c>
      <c r="F1904" s="20" t="str">
        <v>Yes</v>
      </c>
      <c r="G1904" s="20" t="str">
        <v>No</v>
      </c>
      <c r="H1904" s="20" t="str">
        <v>No</v>
      </c>
      <c r="I1904" s="20">
        <v>0</v>
      </c>
      <c r="J1904" s="20" t="s">
        <v>2379</v>
      </c>
      <c r="K1904" s="21" cm="1">
        <f t="array" ref="K1904:P1904">VLOOKUP(A1904,'Hospitalisation Details'!$A$1:K4246,{5,6,8,9,10,11},FALSE)</f>
        <v>35294</v>
      </c>
      <c r="L1904" s="21" t="str">
        <v>26Years</v>
      </c>
      <c r="M1904" s="22">
        <v>3981.98</v>
      </c>
      <c r="N1904" s="20" t="str">
        <v>tier - 2</v>
      </c>
      <c r="O1904" s="20" t="str">
        <v>tier - 2</v>
      </c>
      <c r="P1904" s="20" t="str">
        <v>R1013</v>
      </c>
      <c r="Q1904" s="20" t="str">
        <f>VLOOKUP(A1904,'Customer Names'!$A$1:E4238,5,FALSE)</f>
        <v>Elizabeth</v>
      </c>
    </row>
    <row r="1905" spans="1:17" x14ac:dyDescent="0.35">
      <c r="A1905" s="20" t="s">
        <v>463</v>
      </c>
      <c r="B1905" s="20" cm="1">
        <f t="array" ref="B1905:I1905">VLOOKUP(A1905,'Medical Examinations'!A1904:J4239,{2,3,4,5,6,7,8,9},FALSE)</f>
        <v>28.93</v>
      </c>
      <c r="C1905" s="20" t="str">
        <v>Overweight</v>
      </c>
      <c r="D1905" s="20">
        <v>4.4400000000000004</v>
      </c>
      <c r="E1905" s="20" t="str">
        <v>Normal</v>
      </c>
      <c r="F1905" s="20" t="str">
        <v>No</v>
      </c>
      <c r="G1905" s="20" t="str">
        <v>No</v>
      </c>
      <c r="H1905" s="20" t="str">
        <v>No</v>
      </c>
      <c r="I1905" s="20">
        <v>0</v>
      </c>
      <c r="J1905" s="20" t="s">
        <v>2379</v>
      </c>
      <c r="K1905" s="21" cm="1">
        <f t="array" ref="K1905:P1905">VLOOKUP(A1905,'Hospitalisation Details'!$A$1:K4247,{5,6,8,9,10,11},FALSE)</f>
        <v>33083</v>
      </c>
      <c r="L1905" s="21" t="str">
        <v>32Years</v>
      </c>
      <c r="M1905" s="22">
        <v>3972.92</v>
      </c>
      <c r="N1905" s="20" t="str">
        <v>tier - 2</v>
      </c>
      <c r="O1905" s="20" t="str">
        <v>tier - 3</v>
      </c>
      <c r="P1905" s="20" t="str">
        <v>R1013</v>
      </c>
      <c r="Q1905" s="20" t="str">
        <f>VLOOKUP(A1905,'Customer Names'!$A$1:E4239,5,FALSE)</f>
        <v xml:space="preserve">Margaret P </v>
      </c>
    </row>
    <row r="1906" spans="1:17" x14ac:dyDescent="0.35">
      <c r="A1906" s="20" t="s">
        <v>462</v>
      </c>
      <c r="B1906" s="20" cm="1">
        <f t="array" ref="B1906:I1906">VLOOKUP(A1906,'Medical Examinations'!A1905:J4240,{2,3,4,5,6,7,8,9},FALSE)</f>
        <v>31.254999999999999</v>
      </c>
      <c r="C1906" s="20" t="str">
        <v>Obesity</v>
      </c>
      <c r="D1906" s="20">
        <v>5.84</v>
      </c>
      <c r="E1906" s="20" t="str">
        <v>Prediabetes</v>
      </c>
      <c r="F1906" s="20" t="str">
        <v>Yes</v>
      </c>
      <c r="G1906" s="20" t="str">
        <v>No</v>
      </c>
      <c r="H1906" s="20" t="str">
        <v>No</v>
      </c>
      <c r="I1906" s="20">
        <v>1</v>
      </c>
      <c r="J1906" s="20" t="s">
        <v>2379</v>
      </c>
      <c r="K1906" s="21" cm="1">
        <f t="array" ref="K1906:P1906">VLOOKUP(A1906,'Hospitalisation Details'!$A$1:K4248,{5,6,8,9,10,11},FALSE)</f>
        <v>34891</v>
      </c>
      <c r="L1906" s="21" t="str">
        <v>27Years</v>
      </c>
      <c r="M1906" s="22">
        <v>3956.07</v>
      </c>
      <c r="N1906" s="20" t="str">
        <v>tier - 2</v>
      </c>
      <c r="O1906" s="20" t="str">
        <v>tier - 2</v>
      </c>
      <c r="P1906" s="20" t="str">
        <v>R1012</v>
      </c>
      <c r="Q1906" s="20" t="str">
        <f>VLOOKUP(A1906,'Customer Names'!$A$1:E4240,5,FALSE)</f>
        <v>Tiffany K</v>
      </c>
    </row>
    <row r="1907" spans="1:17" x14ac:dyDescent="0.35">
      <c r="A1907" s="20" t="s">
        <v>461</v>
      </c>
      <c r="B1907" s="20" cm="1">
        <f t="array" ref="B1907:I1907">VLOOKUP(A1907,'Medical Examinations'!A1906:J4241,{2,3,4,5,6,7,8,9},FALSE)</f>
        <v>29.83</v>
      </c>
      <c r="C1907" s="20" t="str">
        <v>Overweight</v>
      </c>
      <c r="D1907" s="20">
        <v>5.39</v>
      </c>
      <c r="E1907" s="20" t="str">
        <v>Normal</v>
      </c>
      <c r="F1907" s="20" t="str">
        <v>No</v>
      </c>
      <c r="G1907" s="20" t="str">
        <v>No</v>
      </c>
      <c r="H1907" s="20" t="str">
        <v>No</v>
      </c>
      <c r="I1907" s="20">
        <v>0</v>
      </c>
      <c r="J1907" s="20" t="s">
        <v>2379</v>
      </c>
      <c r="K1907" s="21" cm="1">
        <f t="array" ref="K1907:P1907">VLOOKUP(A1907,'Hospitalisation Details'!$A$1:K4249,{5,6,8,9,10,11},FALSE)</f>
        <v>36351</v>
      </c>
      <c r="L1907" s="21" t="str">
        <v>23Years</v>
      </c>
      <c r="M1907" s="22">
        <v>3955.98</v>
      </c>
      <c r="N1907" s="20" t="str">
        <v>tier - 2</v>
      </c>
      <c r="O1907" s="20" t="str">
        <v>tier - 3</v>
      </c>
      <c r="P1907" s="20" t="str">
        <v>R1021</v>
      </c>
      <c r="Q1907" s="20" t="str">
        <f>VLOOKUP(A1907,'Customer Names'!$A$1:E4241,5,FALSE)</f>
        <v xml:space="preserve">David M </v>
      </c>
    </row>
    <row r="1908" spans="1:17" x14ac:dyDescent="0.35">
      <c r="A1908" s="20" t="s">
        <v>460</v>
      </c>
      <c r="B1908" s="20" cm="1">
        <f t="array" ref="B1908:I1908">VLOOKUP(A1908,'Medical Examinations'!A1907:J4242,{2,3,4,5,6,7,8,9},FALSE)</f>
        <v>29.59</v>
      </c>
      <c r="C1908" s="20" t="str">
        <v>Overweight</v>
      </c>
      <c r="D1908" s="20">
        <v>6.16</v>
      </c>
      <c r="E1908" s="20" t="str">
        <v>Prediabetes</v>
      </c>
      <c r="F1908" s="20" t="str">
        <v>No</v>
      </c>
      <c r="G1908" s="20" t="str">
        <v>No</v>
      </c>
      <c r="H1908" s="20" t="str">
        <v>Yes</v>
      </c>
      <c r="I1908" s="20">
        <v>1</v>
      </c>
      <c r="J1908" s="20" t="s">
        <v>2379</v>
      </c>
      <c r="K1908" s="21" cm="1">
        <f t="array" ref="K1908:P1908">VLOOKUP(A1908,'Hospitalisation Details'!$A$1:K4250,{5,6,8,9,10,11},FALSE)</f>
        <v>34284</v>
      </c>
      <c r="L1908" s="21" t="str">
        <v>29Years</v>
      </c>
      <c r="M1908" s="22">
        <v>3947.41</v>
      </c>
      <c r="N1908" s="20" t="str">
        <v>tier - 2</v>
      </c>
      <c r="O1908" s="20" t="str">
        <v>tier - 2</v>
      </c>
      <c r="P1908" s="20" t="str">
        <v>R1013</v>
      </c>
      <c r="Q1908" s="20" t="str">
        <f>VLOOKUP(A1908,'Customer Names'!$A$1:E4242,5,FALSE)</f>
        <v>Christine E</v>
      </c>
    </row>
    <row r="1909" spans="1:17" x14ac:dyDescent="0.35">
      <c r="A1909" s="20" t="s">
        <v>459</v>
      </c>
      <c r="B1909" s="20" cm="1">
        <f t="array" ref="B1909:I1909">VLOOKUP(A1909,'Medical Examinations'!A1908:J4243,{2,3,4,5,6,7,8,9},FALSE)</f>
        <v>31.16</v>
      </c>
      <c r="C1909" s="20" t="str">
        <v>Obesity</v>
      </c>
      <c r="D1909" s="20">
        <v>4.49</v>
      </c>
      <c r="E1909" s="20" t="str">
        <v>Normal</v>
      </c>
      <c r="F1909" s="20" t="str">
        <v>No</v>
      </c>
      <c r="G1909" s="20" t="str">
        <v>No</v>
      </c>
      <c r="H1909" s="20" t="str">
        <v>Yes</v>
      </c>
      <c r="I1909" s="20">
        <v>1</v>
      </c>
      <c r="J1909" s="20" t="s">
        <v>2379</v>
      </c>
      <c r="K1909" s="21" cm="1">
        <f t="array" ref="K1909:P1909">VLOOKUP(A1909,'Hospitalisation Details'!$A$1:K4251,{5,6,8,9,10,11},FALSE)</f>
        <v>34241</v>
      </c>
      <c r="L1909" s="21" t="str">
        <v>29Years</v>
      </c>
      <c r="M1909" s="22">
        <v>3943.6</v>
      </c>
      <c r="N1909" s="20" t="str">
        <v>tier - 2</v>
      </c>
      <c r="O1909" s="20" t="str">
        <v>tier - 3</v>
      </c>
      <c r="P1909" s="20" t="str">
        <v>R1024</v>
      </c>
      <c r="Q1909" s="20" t="str">
        <f>VLOOKUP(A1909,'Customer Names'!$A$1:E4243,5,FALSE)</f>
        <v>Donna</v>
      </c>
    </row>
    <row r="1910" spans="1:17" x14ac:dyDescent="0.35">
      <c r="A1910" s="20" t="s">
        <v>458</v>
      </c>
      <c r="B1910" s="20" cm="1">
        <f t="array" ref="B1910:I1910">VLOOKUP(A1910,'Medical Examinations'!A1909:J4244,{2,3,4,5,6,7,8,9},FALSE)</f>
        <v>34.21</v>
      </c>
      <c r="C1910" s="20" t="str">
        <v>Obesity</v>
      </c>
      <c r="D1910" s="20">
        <v>4.4800000000000004</v>
      </c>
      <c r="E1910" s="20" t="str">
        <v>Normal</v>
      </c>
      <c r="F1910" s="20" t="str">
        <v>Yes</v>
      </c>
      <c r="G1910" s="20" t="str">
        <v>No</v>
      </c>
      <c r="H1910" s="20" t="str">
        <v>No</v>
      </c>
      <c r="I1910" s="20">
        <v>1</v>
      </c>
      <c r="J1910" s="20" t="s">
        <v>2379</v>
      </c>
      <c r="K1910" s="21" cm="1">
        <f t="array" ref="K1910:P1910">VLOOKUP(A1910,'Hospitalisation Details'!$A$1:K4252,{5,6,8,9,10,11},FALSE)</f>
        <v>32440</v>
      </c>
      <c r="L1910" s="21" t="str">
        <v>34Years</v>
      </c>
      <c r="M1910" s="22">
        <v>3935.18</v>
      </c>
      <c r="N1910" s="20" t="str">
        <v>tier - 3</v>
      </c>
      <c r="O1910" s="20" t="str">
        <v>tier - 1</v>
      </c>
      <c r="P1910" s="20" t="str">
        <v>R1013</v>
      </c>
      <c r="Q1910" s="20" t="str">
        <f>VLOOKUP(A1910,'Customer Names'!$A$1:E4244,5,FALSE)</f>
        <v>Rod</v>
      </c>
    </row>
    <row r="1911" spans="1:17" x14ac:dyDescent="0.35">
      <c r="A1911" s="20" t="s">
        <v>457</v>
      </c>
      <c r="B1911" s="20" cm="1">
        <f t="array" ref="B1911:I1911">VLOOKUP(A1911,'Medical Examinations'!A1910:J4245,{2,3,4,5,6,7,8,9},FALSE)</f>
        <v>34.86</v>
      </c>
      <c r="C1911" s="20" t="str">
        <v>Obesity</v>
      </c>
      <c r="D1911" s="20">
        <v>10.97</v>
      </c>
      <c r="E1911" s="20" t="str">
        <v>Diabetes</v>
      </c>
      <c r="F1911" s="20" t="str">
        <v>No</v>
      </c>
      <c r="G1911" s="20" t="str">
        <v>No</v>
      </c>
      <c r="H1911" s="20" t="str">
        <v>No</v>
      </c>
      <c r="I1911" s="20">
        <v>0</v>
      </c>
      <c r="J1911" s="20" t="s">
        <v>2379</v>
      </c>
      <c r="K1911" s="21" cm="1">
        <f t="array" ref="K1911:P1911">VLOOKUP(A1911,'Hospitalisation Details'!$A$1:K4253,{5,6,8,9,10,11},FALSE)</f>
        <v>37422</v>
      </c>
      <c r="L1911" s="21" t="str">
        <v>20Years</v>
      </c>
      <c r="M1911" s="22">
        <v>3931.51</v>
      </c>
      <c r="N1911" s="20" t="str">
        <v>tier - 2</v>
      </c>
      <c r="O1911" s="20" t="str">
        <v>tier - 3</v>
      </c>
      <c r="P1911" s="20" t="str">
        <v>R1011</v>
      </c>
      <c r="Q1911" s="20" t="str">
        <f>VLOOKUP(A1911,'Customer Names'!$A$1:E4245,5,FALSE)</f>
        <v>Joe</v>
      </c>
    </row>
    <row r="1912" spans="1:17" x14ac:dyDescent="0.35">
      <c r="A1912" s="20" t="s">
        <v>456</v>
      </c>
      <c r="B1912" s="20" cm="1">
        <f t="array" ref="B1912:I1912">VLOOKUP(A1912,'Medical Examinations'!A1911:J4246,{2,3,4,5,6,7,8,9},FALSE)</f>
        <v>34.58</v>
      </c>
      <c r="C1912" s="20" t="str">
        <v>Obesity</v>
      </c>
      <c r="D1912" s="20">
        <v>5.14</v>
      </c>
      <c r="E1912" s="20" t="str">
        <v>Normal</v>
      </c>
      <c r="F1912" s="20" t="str">
        <v>No</v>
      </c>
      <c r="G1912" s="20" t="str">
        <v>yes</v>
      </c>
      <c r="H1912" s="20" t="str">
        <v>No</v>
      </c>
      <c r="I1912" s="20">
        <v>2</v>
      </c>
      <c r="J1912" s="20" t="s">
        <v>2379</v>
      </c>
      <c r="K1912" s="21" cm="1">
        <f t="array" ref="K1912:P1912">VLOOKUP(A1912,'Hospitalisation Details'!$A$1:K4254,{5,6,8,9,10,11},FALSE)</f>
        <v>36717</v>
      </c>
      <c r="L1912" s="21" t="str">
        <v>22Years</v>
      </c>
      <c r="M1912" s="22">
        <v>3925.76</v>
      </c>
      <c r="N1912" s="20" t="str">
        <v>tier - 2</v>
      </c>
      <c r="O1912" s="20" t="str">
        <v>tier - 2</v>
      </c>
      <c r="P1912" s="20" t="str">
        <v>R1024</v>
      </c>
      <c r="Q1912" s="20" t="str">
        <f>VLOOKUP(A1912,'Customer Names'!$A$1:E4246,5,FALSE)</f>
        <v>Kayleigh</v>
      </c>
    </row>
    <row r="1913" spans="1:17" x14ac:dyDescent="0.35">
      <c r="A1913" s="20" t="s">
        <v>455</v>
      </c>
      <c r="B1913" s="20" cm="1">
        <f t="array" ref="B1913:I1913">VLOOKUP(A1913,'Medical Examinations'!A1912:J4247,{2,3,4,5,6,7,8,9},FALSE)</f>
        <v>17.940000000000001</v>
      </c>
      <c r="C1913" s="20" t="str">
        <v>Underweight</v>
      </c>
      <c r="D1913" s="20">
        <v>5.17</v>
      </c>
      <c r="E1913" s="20" t="str">
        <v>Normal</v>
      </c>
      <c r="F1913" s="20" t="str">
        <v>Yes</v>
      </c>
      <c r="G1913" s="20" t="str">
        <v>No</v>
      </c>
      <c r="H1913" s="20" t="str">
        <v>No</v>
      </c>
      <c r="I1913" s="20">
        <v>0</v>
      </c>
      <c r="J1913" s="20" t="s">
        <v>2379</v>
      </c>
      <c r="K1913" s="21" cm="1">
        <f t="array" ref="K1913:P1913">VLOOKUP(A1913,'Hospitalisation Details'!$A$1:K4255,{5,6,8,9,10,11},FALSE)</f>
        <v>31233</v>
      </c>
      <c r="L1913" s="21" t="str">
        <v>37Years</v>
      </c>
      <c r="M1913" s="22">
        <v>3910.44</v>
      </c>
      <c r="N1913" s="20" t="str">
        <v>tier - 2</v>
      </c>
      <c r="O1913" s="20" t="str">
        <v>tier - 2</v>
      </c>
      <c r="P1913" s="20" t="str">
        <v>R1013</v>
      </c>
      <c r="Q1913" s="20" t="str">
        <f>VLOOKUP(A1913,'Customer Names'!$A$1:E4247,5,FALSE)</f>
        <v xml:space="preserve">Lorcan A </v>
      </c>
    </row>
    <row r="1914" spans="1:17" x14ac:dyDescent="0.35">
      <c r="A1914" s="20" t="s">
        <v>454</v>
      </c>
      <c r="B1914" s="20" cm="1">
        <f t="array" ref="B1914:I1914">VLOOKUP(A1914,'Medical Examinations'!A1913:J4248,{2,3,4,5,6,7,8,9},FALSE)</f>
        <v>26.8</v>
      </c>
      <c r="C1914" s="20" t="str">
        <v>Overweight</v>
      </c>
      <c r="D1914" s="20">
        <v>6.18</v>
      </c>
      <c r="E1914" s="20" t="str">
        <v>Prediabetes</v>
      </c>
      <c r="F1914" s="20" t="str">
        <v>Yes</v>
      </c>
      <c r="G1914" s="20" t="str">
        <v>No</v>
      </c>
      <c r="H1914" s="20" t="str">
        <v>Yes</v>
      </c>
      <c r="I1914" s="20">
        <v>1</v>
      </c>
      <c r="J1914" s="20" t="s">
        <v>2379</v>
      </c>
      <c r="K1914" s="21" cm="1">
        <f t="array" ref="K1914:P1914">VLOOKUP(A1914,'Hospitalisation Details'!$A$1:K4256,{5,6,8,9,10,11},FALSE)</f>
        <v>35758</v>
      </c>
      <c r="L1914" s="21" t="str">
        <v>25Years</v>
      </c>
      <c r="M1914" s="22">
        <v>3906.13</v>
      </c>
      <c r="N1914" s="20" t="str">
        <v>tier - 3</v>
      </c>
      <c r="O1914" s="20" t="str">
        <v>tier - 3</v>
      </c>
      <c r="P1914" s="20" t="str">
        <v>R1011</v>
      </c>
      <c r="Q1914" s="20" t="str">
        <f>VLOOKUP(A1914,'Customer Names'!$A$1:E4248,5,FALSE)</f>
        <v>Billy</v>
      </c>
    </row>
    <row r="1915" spans="1:17" x14ac:dyDescent="0.35">
      <c r="A1915" s="20" t="s">
        <v>453</v>
      </c>
      <c r="B1915" s="20" cm="1">
        <f t="array" ref="B1915:I1915">VLOOKUP(A1915,'Medical Examinations'!A1914:J4249,{2,3,4,5,6,7,8,9},FALSE)</f>
        <v>17.690000000000001</v>
      </c>
      <c r="C1915" s="20" t="str">
        <v>Underweight</v>
      </c>
      <c r="D1915" s="20">
        <v>9.07</v>
      </c>
      <c r="E1915" s="20" t="str">
        <v>Diabetes</v>
      </c>
      <c r="F1915" s="20" t="str">
        <v>Yes</v>
      </c>
      <c r="G1915" s="20" t="str">
        <v>No</v>
      </c>
      <c r="H1915" s="20" t="str">
        <v>No</v>
      </c>
      <c r="I1915" s="20">
        <v>0</v>
      </c>
      <c r="J1915" s="20" t="s">
        <v>2379</v>
      </c>
      <c r="K1915" s="21" cm="1">
        <f t="array" ref="K1915:P1915">VLOOKUP(A1915,'Hospitalisation Details'!$A$1:K4257,{5,6,8,9,10,11},FALSE)</f>
        <v>29825</v>
      </c>
      <c r="L1915" s="21" t="str">
        <v>41Years</v>
      </c>
      <c r="M1915" s="22">
        <v>3902.07</v>
      </c>
      <c r="N1915" s="20" t="str">
        <v>tier - 2</v>
      </c>
      <c r="O1915" s="20" t="str">
        <v>tier - 2</v>
      </c>
      <c r="P1915" s="20" t="str">
        <v>R1013</v>
      </c>
      <c r="Q1915" s="20" t="str">
        <f>VLOOKUP(A1915,'Customer Names'!$A$1:E4249,5,FALSE)</f>
        <v xml:space="preserve">Paul M </v>
      </c>
    </row>
    <row r="1916" spans="1:17" x14ac:dyDescent="0.35">
      <c r="A1916" s="20" t="s">
        <v>452</v>
      </c>
      <c r="B1916" s="20" cm="1">
        <f t="array" ref="B1916:I1916">VLOOKUP(A1916,'Medical Examinations'!A1915:J4250,{2,3,4,5,6,7,8,9},FALSE)</f>
        <v>25.77</v>
      </c>
      <c r="C1916" s="20" t="str">
        <v>Overweight</v>
      </c>
      <c r="D1916" s="20">
        <v>4.43</v>
      </c>
      <c r="E1916" s="20" t="str">
        <v>Normal</v>
      </c>
      <c r="F1916" s="20" t="str">
        <v>No</v>
      </c>
      <c r="G1916" s="20" t="str">
        <v>No</v>
      </c>
      <c r="H1916" s="20" t="str">
        <v>Yes</v>
      </c>
      <c r="I1916" s="20">
        <v>1</v>
      </c>
      <c r="J1916" s="20" t="s">
        <v>2379</v>
      </c>
      <c r="K1916" s="21" cm="1">
        <f t="array" ref="K1916:P1916">VLOOKUP(A1916,'Hospitalisation Details'!$A$1:K4258,{5,6,8,9,10,11},FALSE)</f>
        <v>34226</v>
      </c>
      <c r="L1916" s="21" t="str">
        <v>29Years</v>
      </c>
      <c r="M1916" s="22">
        <v>3898.35</v>
      </c>
      <c r="N1916" s="20" t="str">
        <v>tier - 2</v>
      </c>
      <c r="O1916" s="20" t="str">
        <v>tier - 2</v>
      </c>
      <c r="P1916" s="20" t="str">
        <v>R1012</v>
      </c>
      <c r="Q1916" s="20" t="str">
        <f>VLOOKUP(A1916,'Customer Names'!$A$1:E4250,5,FALSE)</f>
        <v xml:space="preserve">Brenda M </v>
      </c>
    </row>
    <row r="1917" spans="1:17" x14ac:dyDescent="0.35">
      <c r="A1917" s="20" t="s">
        <v>451</v>
      </c>
      <c r="B1917" s="20" cm="1">
        <f t="array" ref="B1917:I1917">VLOOKUP(A1917,'Medical Examinations'!A1916:J4251,{2,3,4,5,6,7,8,9},FALSE)</f>
        <v>34.46</v>
      </c>
      <c r="C1917" s="20" t="str">
        <v>Obesity</v>
      </c>
      <c r="D1917" s="20">
        <v>4.17</v>
      </c>
      <c r="E1917" s="20" t="str">
        <v>Normal</v>
      </c>
      <c r="F1917" s="20" t="str">
        <v>No</v>
      </c>
      <c r="G1917" s="20" t="str">
        <v>yes</v>
      </c>
      <c r="H1917" s="20" t="str">
        <v>No</v>
      </c>
      <c r="I1917" s="20">
        <v>1</v>
      </c>
      <c r="J1917" s="20" t="s">
        <v>2379</v>
      </c>
      <c r="K1917" s="21" cm="1">
        <f t="array" ref="K1917:P1917">VLOOKUP(A1917,'Hospitalisation Details'!$A$1:K4259,{5,6,8,9,10,11},FALSE)</f>
        <v>38181</v>
      </c>
      <c r="L1917" s="21" t="str">
        <v>18Years</v>
      </c>
      <c r="M1917" s="22">
        <v>3889.2</v>
      </c>
      <c r="N1917" s="20" t="str">
        <v>tier - 2</v>
      </c>
      <c r="O1917" s="20" t="str">
        <v>tier - 2</v>
      </c>
      <c r="P1917" s="20" t="str">
        <v>R1012</v>
      </c>
      <c r="Q1917" s="20" t="str">
        <f>VLOOKUP(A1917,'Customer Names'!$A$1:E4251,5,FALSE)</f>
        <v>Jeff H</v>
      </c>
    </row>
    <row r="1918" spans="1:17" x14ac:dyDescent="0.35">
      <c r="A1918" s="20" t="s">
        <v>450</v>
      </c>
      <c r="B1918" s="20" cm="1">
        <f t="array" ref="B1918:I1918">VLOOKUP(A1918,'Medical Examinations'!A1917:J4252,{2,3,4,5,6,7,8,9},FALSE)</f>
        <v>30.875</v>
      </c>
      <c r="C1918" s="20" t="str">
        <v>Obesity</v>
      </c>
      <c r="D1918" s="20">
        <v>4.95</v>
      </c>
      <c r="E1918" s="20" t="str">
        <v>Normal</v>
      </c>
      <c r="F1918" s="20" t="str">
        <v>Yes</v>
      </c>
      <c r="G1918" s="20" t="str">
        <v>No</v>
      </c>
      <c r="H1918" s="20" t="str">
        <v>No</v>
      </c>
      <c r="I1918" s="20">
        <v>0</v>
      </c>
      <c r="J1918" s="20" t="s">
        <v>2379</v>
      </c>
      <c r="K1918" s="21" cm="1">
        <f t="array" ref="K1918:P1918">VLOOKUP(A1918,'Hospitalisation Details'!$A$1:K4260,{5,6,8,9,10,11},FALSE)</f>
        <v>35361</v>
      </c>
      <c r="L1918" s="21" t="str">
        <v>26Years</v>
      </c>
      <c r="M1918" s="22">
        <v>3877.3</v>
      </c>
      <c r="N1918" s="20" t="str">
        <v>tier - 1</v>
      </c>
      <c r="O1918" s="20" t="str">
        <v>tier - 3</v>
      </c>
      <c r="P1918" s="20" t="str">
        <v>R1012</v>
      </c>
      <c r="Q1918" s="20" t="str">
        <f>VLOOKUP(A1918,'Customer Names'!$A$1:E4252,5,FALSE)</f>
        <v>Michael</v>
      </c>
    </row>
    <row r="1919" spans="1:17" x14ac:dyDescent="0.35">
      <c r="A1919" s="20" t="s">
        <v>449</v>
      </c>
      <c r="B1919" s="20" cm="1">
        <f t="array" ref="B1919:I1919">VLOOKUP(A1919,'Medical Examinations'!A1918:J4253,{2,3,4,5,6,7,8,9},FALSE)</f>
        <v>39.49</v>
      </c>
      <c r="C1919" s="20" t="str">
        <v>Obesity</v>
      </c>
      <c r="D1919" s="20">
        <v>5.13</v>
      </c>
      <c r="E1919" s="20" t="str">
        <v>Normal</v>
      </c>
      <c r="F1919" s="20" t="str">
        <v>No</v>
      </c>
      <c r="G1919" s="20" t="str">
        <v>No</v>
      </c>
      <c r="H1919" s="20" t="str">
        <v>No</v>
      </c>
      <c r="I1919" s="20">
        <v>0</v>
      </c>
      <c r="J1919" s="20" t="s">
        <v>2379</v>
      </c>
      <c r="K1919" s="21" cm="1">
        <f t="array" ref="K1919:P1919">VLOOKUP(A1919,'Hospitalisation Details'!$A$1:K4261,{5,6,8,9,10,11},FALSE)</f>
        <v>33444</v>
      </c>
      <c r="L1919" s="21" t="str">
        <v>31Years</v>
      </c>
      <c r="M1919" s="22">
        <v>3875.73</v>
      </c>
      <c r="N1919" s="20" t="str">
        <v>tier - 2</v>
      </c>
      <c r="O1919" s="20" t="str">
        <v>tier - 3</v>
      </c>
      <c r="P1919" s="20" t="str">
        <v>R1013</v>
      </c>
      <c r="Q1919" s="20" t="str">
        <f>VLOOKUP(A1919,'Customer Names'!$A$1:E4253,5,FALSE)</f>
        <v>Jan</v>
      </c>
    </row>
    <row r="1920" spans="1:17" x14ac:dyDescent="0.35">
      <c r="A1920" s="20" t="s">
        <v>448</v>
      </c>
      <c r="B1920" s="20" cm="1">
        <f t="array" ref="B1920:I1920">VLOOKUP(A1920,'Medical Examinations'!A1919:J4254,{2,3,4,5,6,7,8,9},FALSE)</f>
        <v>28.88</v>
      </c>
      <c r="C1920" s="20" t="str">
        <v>Overweight</v>
      </c>
      <c r="D1920" s="20">
        <v>4.0999999999999996</v>
      </c>
      <c r="E1920" s="20" t="str">
        <v>Normal</v>
      </c>
      <c r="F1920" s="20" t="str">
        <v>No</v>
      </c>
      <c r="G1920" s="20" t="str">
        <v>No</v>
      </c>
      <c r="H1920" s="20" t="str">
        <v>No</v>
      </c>
      <c r="I1920" s="20">
        <v>0</v>
      </c>
      <c r="J1920" s="20" t="s">
        <v>2379</v>
      </c>
      <c r="K1920" s="21" cm="1">
        <f t="array" ref="K1920:P1920">VLOOKUP(A1920,'Hospitalisation Details'!$A$1:K4262,{5,6,8,9,10,11},FALSE)</f>
        <v>33048</v>
      </c>
      <c r="L1920" s="21" t="str">
        <v>32Years</v>
      </c>
      <c r="M1920" s="22">
        <v>3866.86</v>
      </c>
      <c r="N1920" s="20" t="str">
        <v>tier - 1</v>
      </c>
      <c r="O1920" s="20" t="str">
        <v>tier - 1</v>
      </c>
      <c r="P1920" s="20" t="str">
        <v>R1012</v>
      </c>
      <c r="Q1920" s="20" t="str">
        <f>VLOOKUP(A1920,'Customer Names'!$A$1:E4254,5,FALSE)</f>
        <v>Bernard</v>
      </c>
    </row>
    <row r="1921" spans="1:17" x14ac:dyDescent="0.35">
      <c r="A1921" s="20" t="s">
        <v>447</v>
      </c>
      <c r="B1921" s="20" cm="1">
        <f t="array" ref="B1921:I1921">VLOOKUP(A1921,'Medical Examinations'!A1920:J4255,{2,3,4,5,6,7,8,9},FALSE)</f>
        <v>20.234999999999999</v>
      </c>
      <c r="C1921" s="20" t="str">
        <v>Normal Weight</v>
      </c>
      <c r="D1921" s="20">
        <v>5.01</v>
      </c>
      <c r="E1921" s="20" t="str">
        <v>Normal</v>
      </c>
      <c r="F1921" s="20" t="str">
        <v>Yes</v>
      </c>
      <c r="G1921" s="20" t="str">
        <v>No</v>
      </c>
      <c r="H1921" s="20" t="str">
        <v>No</v>
      </c>
      <c r="I1921" s="20">
        <v>0</v>
      </c>
      <c r="J1921" s="20" t="s">
        <v>2379</v>
      </c>
      <c r="K1921" s="21" cm="1">
        <f t="array" ref="K1921:P1921">VLOOKUP(A1921,'Hospitalisation Details'!$A$1:K4263,{5,6,8,9,10,11},FALSE)</f>
        <v>37182</v>
      </c>
      <c r="L1921" s="21" t="str">
        <v>21Years</v>
      </c>
      <c r="M1921" s="22">
        <v>3861.21</v>
      </c>
      <c r="N1921" s="20" t="str">
        <v>tier - 2</v>
      </c>
      <c r="O1921" s="20" t="str">
        <v>tier - 2</v>
      </c>
      <c r="P1921" s="20" t="str">
        <v>R1016</v>
      </c>
      <c r="Q1921" s="20" t="str">
        <f>VLOOKUP(A1921,'Customer Names'!$A$1:E4255,5,FALSE)</f>
        <v>Craig</v>
      </c>
    </row>
    <row r="1922" spans="1:17" x14ac:dyDescent="0.35">
      <c r="A1922" s="20" t="s">
        <v>446</v>
      </c>
      <c r="B1922" s="20" cm="1">
        <f t="array" ref="B1922:I1922">VLOOKUP(A1922,'Medical Examinations'!A1921:J4256,{2,3,4,5,6,7,8,9},FALSE)</f>
        <v>30.67</v>
      </c>
      <c r="C1922" s="20" t="str">
        <v>Obesity</v>
      </c>
      <c r="D1922" s="20">
        <v>5.09</v>
      </c>
      <c r="E1922" s="20" t="str">
        <v>Normal</v>
      </c>
      <c r="F1922" s="20" t="str">
        <v>Yes</v>
      </c>
      <c r="G1922" s="20" t="str">
        <v>No</v>
      </c>
      <c r="H1922" s="20" t="str">
        <v>No</v>
      </c>
      <c r="I1922" s="20">
        <v>0</v>
      </c>
      <c r="J1922" s="20" t="s">
        <v>2379</v>
      </c>
      <c r="K1922" s="21" cm="1">
        <f t="array" ref="K1922:P1922">VLOOKUP(A1922,'Hospitalisation Details'!$A$1:K4264,{5,6,8,9,10,11},FALSE)</f>
        <v>37048</v>
      </c>
      <c r="L1922" s="21" t="str">
        <v>22Years</v>
      </c>
      <c r="M1922" s="22">
        <v>3858.51</v>
      </c>
      <c r="N1922" s="20" t="str">
        <v>tier - 2</v>
      </c>
      <c r="O1922" s="20" t="str">
        <v>tier - 3</v>
      </c>
      <c r="P1922" s="20" t="str">
        <v>R1025</v>
      </c>
      <c r="Q1922" s="20" t="str">
        <f>VLOOKUP(A1922,'Customer Names'!$A$1:E4256,5,FALSE)</f>
        <v>Bryn</v>
      </c>
    </row>
    <row r="1923" spans="1:17" x14ac:dyDescent="0.35">
      <c r="A1923" s="20" t="s">
        <v>445</v>
      </c>
      <c r="B1923" s="20" cm="1">
        <f t="array" ref="B1923:I1923">VLOOKUP(A1923,'Medical Examinations'!A1922:J4257,{2,3,4,5,6,7,8,9},FALSE)</f>
        <v>30.875</v>
      </c>
      <c r="C1923" s="20" t="str">
        <v>Obesity</v>
      </c>
      <c r="D1923" s="20">
        <v>6.49</v>
      </c>
      <c r="E1923" s="20" t="str">
        <v>Diabetes</v>
      </c>
      <c r="F1923" s="20" t="str">
        <v>No</v>
      </c>
      <c r="G1923" s="20" t="str">
        <v>No</v>
      </c>
      <c r="H1923" s="20" t="str">
        <v>No</v>
      </c>
      <c r="I1923" s="20">
        <v>0</v>
      </c>
      <c r="J1923" s="20" t="s">
        <v>2379</v>
      </c>
      <c r="K1923" s="21" cm="1">
        <f t="array" ref="K1923:P1923">VLOOKUP(A1923,'Hospitalisation Details'!$A$1:K4265,{5,6,8,9,10,11},FALSE)</f>
        <v>33469</v>
      </c>
      <c r="L1923" s="21" t="str">
        <v>31Years</v>
      </c>
      <c r="M1923" s="22">
        <v>3857.76</v>
      </c>
      <c r="N1923" s="20" t="str">
        <v>tier - 3</v>
      </c>
      <c r="O1923" s="20" t="str">
        <v>tier - 1</v>
      </c>
      <c r="P1923" s="20" t="str">
        <v>R1016</v>
      </c>
      <c r="Q1923" s="20" t="str">
        <f>VLOOKUP(A1923,'Customer Names'!$A$1:E4257,5,FALSE)</f>
        <v>Michael</v>
      </c>
    </row>
    <row r="1924" spans="1:17" x14ac:dyDescent="0.35">
      <c r="A1924" s="20" t="s">
        <v>444</v>
      </c>
      <c r="B1924" s="20" cm="1">
        <f t="array" ref="B1924:I1924">VLOOKUP(A1924,'Medical Examinations'!A1923:J4258,{2,3,4,5,6,7,8,9},FALSE)</f>
        <v>23.8</v>
      </c>
      <c r="C1924" s="20" t="str">
        <v>Normal Weight</v>
      </c>
      <c r="D1924" s="20">
        <v>4.08</v>
      </c>
      <c r="E1924" s="20" t="str">
        <v>Normal</v>
      </c>
      <c r="F1924" s="20" t="str">
        <v>No</v>
      </c>
      <c r="G1924" s="20" t="str">
        <v>No</v>
      </c>
      <c r="H1924" s="20" t="str">
        <v>No</v>
      </c>
      <c r="I1924" s="20">
        <v>0</v>
      </c>
      <c r="J1924" s="20" t="s">
        <v>2379</v>
      </c>
      <c r="K1924" s="21" cm="1">
        <f t="array" ref="K1924:P1924">VLOOKUP(A1924,'Hospitalisation Details'!$A$1:K4266,{5,6,8,9,10,11},FALSE)</f>
        <v>34558</v>
      </c>
      <c r="L1924" s="21" t="str">
        <v>28Years</v>
      </c>
      <c r="M1924" s="22">
        <v>3847.67</v>
      </c>
      <c r="N1924" s="20" t="str">
        <v>tier - 3</v>
      </c>
      <c r="O1924" s="20" t="str">
        <v>tier - 2</v>
      </c>
      <c r="P1924" s="20" t="str">
        <v>R1011</v>
      </c>
      <c r="Q1924" s="20" t="str">
        <f>VLOOKUP(A1924,'Customer Names'!$A$1:E4258,5,FALSE)</f>
        <v>Benjamin</v>
      </c>
    </row>
    <row r="1925" spans="1:17" x14ac:dyDescent="0.35">
      <c r="A1925" s="20" t="s">
        <v>443</v>
      </c>
      <c r="B1925" s="20" cm="1">
        <f t="array" ref="B1925:I1925">VLOOKUP(A1925,'Medical Examinations'!A1924:J4259,{2,3,4,5,6,7,8,9},FALSE)</f>
        <v>15.37</v>
      </c>
      <c r="C1925" s="20" t="str">
        <v>Underweight</v>
      </c>
      <c r="D1925" s="20">
        <v>8.6300000000000008</v>
      </c>
      <c r="E1925" s="20" t="str">
        <v>Diabetes</v>
      </c>
      <c r="F1925" s="20" t="str">
        <v>Yes</v>
      </c>
      <c r="G1925" s="20" t="str">
        <v>No</v>
      </c>
      <c r="H1925" s="20" t="str">
        <v>No</v>
      </c>
      <c r="I1925" s="20">
        <v>0</v>
      </c>
      <c r="J1925" s="20" t="s">
        <v>2379</v>
      </c>
      <c r="K1925" s="21" cm="1">
        <f t="array" ref="K1925:P1925">VLOOKUP(A1925,'Hospitalisation Details'!$A$1:K4267,{5,6,8,9,10,11},FALSE)</f>
        <v>29858</v>
      </c>
      <c r="L1925" s="21" t="str">
        <v>41Years</v>
      </c>
      <c r="M1925" s="22">
        <v>3797.2</v>
      </c>
      <c r="N1925" s="20" t="str">
        <v>tier - 2</v>
      </c>
      <c r="O1925" s="20" t="str">
        <v>tier - 3</v>
      </c>
      <c r="P1925" s="20" t="str">
        <v>R1012</v>
      </c>
      <c r="Q1925" s="20" t="str">
        <f>VLOOKUP(A1925,'Customer Names'!$A$1:E4259,5,FALSE)</f>
        <v>Jay</v>
      </c>
    </row>
    <row r="1926" spans="1:17" x14ac:dyDescent="0.35">
      <c r="A1926" s="20" t="s">
        <v>442</v>
      </c>
      <c r="B1926" s="20" cm="1">
        <f t="array" ref="B1926:I1926">VLOOKUP(A1926,'Medical Examinations'!A1925:J4260,{2,3,4,5,6,7,8,9},FALSE)</f>
        <v>30.4</v>
      </c>
      <c r="C1926" s="20" t="str">
        <v>Obesity</v>
      </c>
      <c r="D1926" s="20">
        <v>5.28</v>
      </c>
      <c r="E1926" s="20" t="str">
        <v>Normal</v>
      </c>
      <c r="F1926" s="20" t="str">
        <v>No</v>
      </c>
      <c r="G1926" s="20" t="str">
        <v>No</v>
      </c>
      <c r="H1926" s="20" t="str">
        <v>No</v>
      </c>
      <c r="I1926" s="20">
        <v>0</v>
      </c>
      <c r="J1926" s="20" t="s">
        <v>2379</v>
      </c>
      <c r="K1926" s="21" cm="1">
        <f t="array" ref="K1926:P1926">VLOOKUP(A1926,'Hospitalisation Details'!$A$1:K4268,{5,6,8,9,10,11},FALSE)</f>
        <v>36335</v>
      </c>
      <c r="L1926" s="21" t="str">
        <v>23Years</v>
      </c>
      <c r="M1926" s="22">
        <v>3796.36</v>
      </c>
      <c r="N1926" s="20" t="str">
        <v>tier - 2</v>
      </c>
      <c r="O1926" s="20" t="str">
        <v>tier - 3</v>
      </c>
      <c r="P1926" s="20" t="str">
        <v>R1012</v>
      </c>
      <c r="Q1926" s="20" t="str">
        <f>VLOOKUP(A1926,'Customer Names'!$A$1:E4260,5,FALSE)</f>
        <v>William</v>
      </c>
    </row>
    <row r="1927" spans="1:17" x14ac:dyDescent="0.35">
      <c r="A1927" s="20" t="s">
        <v>441</v>
      </c>
      <c r="B1927" s="20" cm="1">
        <f t="array" ref="B1927:I1927">VLOOKUP(A1927,'Medical Examinations'!A1926:J4261,{2,3,4,5,6,7,8,9},FALSE)</f>
        <v>19.48</v>
      </c>
      <c r="C1927" s="20" t="str">
        <v>Normal Weight</v>
      </c>
      <c r="D1927" s="20">
        <v>5.63</v>
      </c>
      <c r="E1927" s="20" t="str">
        <v>Normal</v>
      </c>
      <c r="F1927" s="20" t="str">
        <v>Yes</v>
      </c>
      <c r="G1927" s="20" t="str">
        <v>No</v>
      </c>
      <c r="H1927" s="20" t="str">
        <v>No</v>
      </c>
      <c r="I1927" s="20">
        <v>1</v>
      </c>
      <c r="J1927" s="20" t="s">
        <v>2379</v>
      </c>
      <c r="K1927" s="21" cm="1">
        <f t="array" ref="K1927:P1927">VLOOKUP(A1927,'Hospitalisation Details'!$A$1:K4269,{5,6,8,9,10,11},FALSE)</f>
        <v>32383</v>
      </c>
      <c r="L1927" s="21" t="str">
        <v>34Years</v>
      </c>
      <c r="M1927" s="22">
        <v>3793.55</v>
      </c>
      <c r="N1927" s="20" t="str">
        <v>tier - 2</v>
      </c>
      <c r="O1927" s="20" t="str">
        <v>tier - 3</v>
      </c>
      <c r="P1927" s="20" t="str">
        <v>R1013</v>
      </c>
      <c r="Q1927" s="20" t="str">
        <f>VLOOKUP(A1927,'Customer Names'!$A$1:E4261,5,FALSE)</f>
        <v>Shelley</v>
      </c>
    </row>
    <row r="1928" spans="1:17" x14ac:dyDescent="0.35">
      <c r="A1928" s="20" t="s">
        <v>440</v>
      </c>
      <c r="B1928" s="20" cm="1">
        <f t="array" ref="B1928:I1928">VLOOKUP(A1928,'Medical Examinations'!A1927:J4262,{2,3,4,5,6,7,8,9},FALSE)</f>
        <v>16.96</v>
      </c>
      <c r="C1928" s="20" t="str">
        <v>Underweight</v>
      </c>
      <c r="D1928" s="20">
        <v>11.47</v>
      </c>
      <c r="E1928" s="20" t="str">
        <v>Diabetes</v>
      </c>
      <c r="F1928" s="20" t="str">
        <v>Yes</v>
      </c>
      <c r="G1928" s="20" t="str">
        <v>No</v>
      </c>
      <c r="H1928" s="20" t="str">
        <v>No</v>
      </c>
      <c r="I1928" s="20">
        <v>0</v>
      </c>
      <c r="J1928" s="20" t="s">
        <v>2379</v>
      </c>
      <c r="K1928" s="21" cm="1">
        <f t="array" ref="K1928:P1928">VLOOKUP(A1928,'Hospitalisation Details'!$A$1:K4270,{5,6,8,9,10,11},FALSE)</f>
        <v>29933</v>
      </c>
      <c r="L1928" s="21" t="str">
        <v>41Years</v>
      </c>
      <c r="M1928" s="22">
        <v>3785.77</v>
      </c>
      <c r="N1928" s="20" t="str">
        <v>tier - 2</v>
      </c>
      <c r="O1928" s="20" t="str">
        <v>tier - 1</v>
      </c>
      <c r="P1928" s="20" t="str">
        <v>R1013</v>
      </c>
      <c r="Q1928" s="20" t="str">
        <f>VLOOKUP(A1928,'Customer Names'!$A$1:E4262,5,FALSE)</f>
        <v>Jekaterina</v>
      </c>
    </row>
    <row r="1929" spans="1:17" x14ac:dyDescent="0.35">
      <c r="A1929" s="20" t="s">
        <v>439</v>
      </c>
      <c r="B1929" s="20" cm="1">
        <f t="array" ref="B1929:I1929">VLOOKUP(A1929,'Medical Examinations'!A1928:J4263,{2,3,4,5,6,7,8,9},FALSE)</f>
        <v>19.05</v>
      </c>
      <c r="C1929" s="20" t="str">
        <v>Normal Weight</v>
      </c>
      <c r="D1929" s="20">
        <v>4.92</v>
      </c>
      <c r="E1929" s="20" t="str">
        <v>Normal</v>
      </c>
      <c r="F1929" s="20" t="str">
        <v>No</v>
      </c>
      <c r="G1929" s="20" t="str">
        <v>No</v>
      </c>
      <c r="H1929" s="20" t="str">
        <v>No</v>
      </c>
      <c r="I1929" s="20">
        <v>1</v>
      </c>
      <c r="J1929" s="20" t="s">
        <v>2379</v>
      </c>
      <c r="K1929" s="21" cm="1">
        <f t="array" ref="K1929:P1929">VLOOKUP(A1929,'Hospitalisation Details'!$A$1:K4271,{5,6,8,9,10,11},FALSE)</f>
        <v>32074</v>
      </c>
      <c r="L1929" s="21" t="str">
        <v>35Years</v>
      </c>
      <c r="M1929" s="22">
        <v>3773.23</v>
      </c>
      <c r="N1929" s="20" t="str">
        <v>tier - 2</v>
      </c>
      <c r="O1929" s="20" t="str">
        <v>tier - 3</v>
      </c>
      <c r="P1929" s="20" t="str">
        <v>R1013</v>
      </c>
      <c r="Q1929" s="20" t="str">
        <f>VLOOKUP(A1929,'Customer Names'!$A$1:E4263,5,FALSE)</f>
        <v>Daniel</v>
      </c>
    </row>
    <row r="1930" spans="1:17" x14ac:dyDescent="0.35">
      <c r="A1930" s="20" t="s">
        <v>438</v>
      </c>
      <c r="B1930" s="20" cm="1">
        <f t="array" ref="B1930:I1930">VLOOKUP(A1930,'Medical Examinations'!A1929:J4264,{2,3,4,5,6,7,8,9},FALSE)</f>
        <v>37.619999999999997</v>
      </c>
      <c r="C1930" s="20" t="str">
        <v>Obesity</v>
      </c>
      <c r="D1930" s="20">
        <v>4.18</v>
      </c>
      <c r="E1930" s="20" t="str">
        <v>Normal</v>
      </c>
      <c r="F1930" s="20" t="str">
        <v>No</v>
      </c>
      <c r="G1930" s="20" t="str">
        <v>No</v>
      </c>
      <c r="H1930" s="20" t="str">
        <v>No</v>
      </c>
      <c r="I1930" s="20">
        <v>0</v>
      </c>
      <c r="J1930" s="20" t="s">
        <v>2379</v>
      </c>
      <c r="K1930" s="21" cm="1">
        <f t="array" ref="K1930:P1930">VLOOKUP(A1930,'Hospitalisation Details'!$A$1:K4272,{5,6,8,9,10,11},FALSE)</f>
        <v>34659</v>
      </c>
      <c r="L1930" s="21" t="str">
        <v>28Years</v>
      </c>
      <c r="M1930" s="22">
        <v>3766.88</v>
      </c>
      <c r="N1930" s="20" t="str">
        <v>tier - 2</v>
      </c>
      <c r="O1930" s="20" t="str">
        <v>tier - 1</v>
      </c>
      <c r="P1930" s="20" t="str">
        <v>R1013</v>
      </c>
      <c r="Q1930" s="20" t="str">
        <f>VLOOKUP(A1930,'Customer Names'!$A$1:E4264,5,FALSE)</f>
        <v>Pauline</v>
      </c>
    </row>
    <row r="1931" spans="1:17" x14ac:dyDescent="0.35">
      <c r="A1931" s="20" t="s">
        <v>437</v>
      </c>
      <c r="B1931" s="20" cm="1">
        <f t="array" ref="B1931:I1931">VLOOKUP(A1931,'Medical Examinations'!A1930:J4265,{2,3,4,5,6,7,8,9},FALSE)</f>
        <v>29.1</v>
      </c>
      <c r="C1931" s="20" t="str">
        <v>Overweight</v>
      </c>
      <c r="D1931" s="20">
        <v>4.67</v>
      </c>
      <c r="E1931" s="20" t="str">
        <v>Normal</v>
      </c>
      <c r="F1931" s="20" t="str">
        <v>No</v>
      </c>
      <c r="G1931" s="20" t="str">
        <v>No</v>
      </c>
      <c r="H1931" s="20" t="str">
        <v>No</v>
      </c>
      <c r="I1931" s="20">
        <v>0</v>
      </c>
      <c r="J1931" s="20" t="s">
        <v>2379</v>
      </c>
      <c r="K1931" s="21" cm="1">
        <f t="array" ref="K1931:P1931">VLOOKUP(A1931,'Hospitalisation Details'!$A$1:K4273,{5,6,8,9,10,11},FALSE)</f>
        <v>33535</v>
      </c>
      <c r="L1931" s="21" t="str">
        <v>31Years</v>
      </c>
      <c r="M1931" s="22">
        <v>3761.29</v>
      </c>
      <c r="N1931" s="20" t="str">
        <v>tier - 2</v>
      </c>
      <c r="O1931" s="20" t="str">
        <v>tier - 3</v>
      </c>
      <c r="P1931" s="20" t="str">
        <v>R1011</v>
      </c>
      <c r="Q1931" s="20" t="str">
        <f>VLOOKUP(A1931,'Customer Names'!$A$1:E4265,5,FALSE)</f>
        <v>Colleen</v>
      </c>
    </row>
    <row r="1932" spans="1:17" x14ac:dyDescent="0.35">
      <c r="A1932" s="20" t="s">
        <v>436</v>
      </c>
      <c r="B1932" s="20" cm="1">
        <f t="array" ref="B1932:I1932">VLOOKUP(A1932,'Medical Examinations'!A1931:J4266,{2,3,4,5,6,7,8,9},FALSE)</f>
        <v>26.62</v>
      </c>
      <c r="C1932" s="20" t="str">
        <v>Overweight</v>
      </c>
      <c r="D1932" s="20">
        <v>6.24</v>
      </c>
      <c r="E1932" s="20" t="str">
        <v>Prediabetes</v>
      </c>
      <c r="F1932" s="20" t="str">
        <v>No</v>
      </c>
      <c r="G1932" s="20" t="str">
        <v>No</v>
      </c>
      <c r="H1932" s="20" t="str">
        <v>No</v>
      </c>
      <c r="I1932" s="20">
        <v>0</v>
      </c>
      <c r="J1932" s="20" t="s">
        <v>2379</v>
      </c>
      <c r="K1932" s="21" cm="1">
        <f t="array" ref="K1932:P1932">VLOOKUP(A1932,'Hospitalisation Details'!$A$1:K4274,{5,6,8,9,10,11},FALSE)</f>
        <v>33475</v>
      </c>
      <c r="L1932" s="21" t="str">
        <v>31Years</v>
      </c>
      <c r="M1932" s="22">
        <v>3757.84</v>
      </c>
      <c r="N1932" s="20" t="str">
        <v>tier - 2</v>
      </c>
      <c r="O1932" s="20" t="str">
        <v>tier - 1</v>
      </c>
      <c r="P1932" s="20" t="str">
        <v>R1013</v>
      </c>
      <c r="Q1932" s="20" t="str">
        <f>VLOOKUP(A1932,'Customer Names'!$A$1:E4266,5,FALSE)</f>
        <v>Aleah K</v>
      </c>
    </row>
    <row r="1933" spans="1:17" x14ac:dyDescent="0.35">
      <c r="A1933" s="20" t="s">
        <v>435</v>
      </c>
      <c r="B1933" s="20" cm="1">
        <f t="array" ref="B1933:I1933">VLOOKUP(A1933,'Medical Examinations'!A1932:J4267,{2,3,4,5,6,7,8,9},FALSE)</f>
        <v>25.74</v>
      </c>
      <c r="C1933" s="20" t="str">
        <v>Overweight</v>
      </c>
      <c r="D1933" s="20">
        <v>5.99</v>
      </c>
      <c r="E1933" s="20" t="str">
        <v>Prediabetes</v>
      </c>
      <c r="F1933" s="20" t="str">
        <v>No</v>
      </c>
      <c r="G1933" s="20" t="str">
        <v>No</v>
      </c>
      <c r="H1933" s="20" t="str">
        <v>No</v>
      </c>
      <c r="I1933" s="20">
        <v>0</v>
      </c>
      <c r="J1933" s="20" t="s">
        <v>2379</v>
      </c>
      <c r="K1933" s="21" cm="1">
        <f t="array" ref="K1933:P1933">VLOOKUP(A1933,'Hospitalisation Details'!$A$1:K4275,{5,6,8,9,10,11},FALSE)</f>
        <v>33539</v>
      </c>
      <c r="L1933" s="21" t="str">
        <v>31Years</v>
      </c>
      <c r="M1933" s="22">
        <v>3756.62</v>
      </c>
      <c r="N1933" s="20" t="str">
        <v>tier - 2</v>
      </c>
      <c r="O1933" s="20" t="str">
        <v>tier - 2</v>
      </c>
      <c r="P1933" s="20" t="str">
        <v>R1013</v>
      </c>
      <c r="Q1933" s="20" t="str">
        <f>VLOOKUP(A1933,'Customer Names'!$A$1:E4267,5,FALSE)</f>
        <v>Mare</v>
      </c>
    </row>
    <row r="1934" spans="1:17" x14ac:dyDescent="0.35">
      <c r="A1934" s="20" t="s">
        <v>434</v>
      </c>
      <c r="B1934" s="20" cm="1">
        <f t="array" ref="B1934:I1934">VLOOKUP(A1934,'Medical Examinations'!A1933:J4268,{2,3,4,5,6,7,8,9},FALSE)</f>
        <v>18.22</v>
      </c>
      <c r="C1934" s="20" t="str">
        <v>Underweight</v>
      </c>
      <c r="D1934" s="20">
        <v>10.27</v>
      </c>
      <c r="E1934" s="20" t="str">
        <v>Diabetes</v>
      </c>
      <c r="F1934" s="20" t="str">
        <v>Yes</v>
      </c>
      <c r="G1934" s="20" t="str">
        <v>No</v>
      </c>
      <c r="H1934" s="20" t="str">
        <v>No</v>
      </c>
      <c r="I1934" s="20">
        <v>1</v>
      </c>
      <c r="J1934" s="20" t="s">
        <v>2379</v>
      </c>
      <c r="K1934" s="21" cm="1">
        <f t="array" ref="K1934:P1934">VLOOKUP(A1934,'Hospitalisation Details'!$A$1:K4276,{5,6,8,9,10,11},FALSE)</f>
        <v>31664</v>
      </c>
      <c r="L1934" s="21" t="str">
        <v>36Years</v>
      </c>
      <c r="M1934" s="22">
        <v>3748.56</v>
      </c>
      <c r="N1934" s="20" t="str">
        <v>tier - 2</v>
      </c>
      <c r="O1934" s="20" t="str">
        <v>tier - 2</v>
      </c>
      <c r="P1934" s="20" t="str">
        <v>R1013</v>
      </c>
      <c r="Q1934" s="20" t="str">
        <f>VLOOKUP(A1934,'Customer Names'!$A$1:E4268,5,FALSE)</f>
        <v>Kevin</v>
      </c>
    </row>
    <row r="1935" spans="1:17" x14ac:dyDescent="0.35">
      <c r="A1935" s="20" t="s">
        <v>433</v>
      </c>
      <c r="B1935" s="20" cm="1">
        <f t="array" ref="B1935:I1935">VLOOKUP(A1935,'Medical Examinations'!A1934:J4269,{2,3,4,5,6,7,8,9},FALSE)</f>
        <v>26.03</v>
      </c>
      <c r="C1935" s="20" t="str">
        <v>Overweight</v>
      </c>
      <c r="D1935" s="20">
        <v>5.97</v>
      </c>
      <c r="E1935" s="20" t="str">
        <v>Prediabetes</v>
      </c>
      <c r="F1935" s="20" t="str">
        <v>No</v>
      </c>
      <c r="G1935" s="20" t="str">
        <v>No</v>
      </c>
      <c r="H1935" s="20" t="str">
        <v>Yes</v>
      </c>
      <c r="I1935" s="20">
        <v>1</v>
      </c>
      <c r="J1935" s="20" t="s">
        <v>2379</v>
      </c>
      <c r="K1935" s="21" cm="1">
        <f t="array" ref="K1935:P1935">VLOOKUP(A1935,'Hospitalisation Details'!$A$1:K4277,{5,6,8,9,10,11},FALSE)</f>
        <v>34142</v>
      </c>
      <c r="L1935" s="21" t="str">
        <v>29Years</v>
      </c>
      <c r="M1935" s="22">
        <v>3736.46</v>
      </c>
      <c r="N1935" s="20" t="str">
        <v>tier - 2</v>
      </c>
      <c r="O1935" s="20" t="str">
        <v>tier - 2</v>
      </c>
      <c r="P1935" s="20" t="str">
        <v>R1012</v>
      </c>
      <c r="Q1935" s="20" t="str">
        <f>VLOOKUP(A1935,'Customer Names'!$A$1:E4269,5,FALSE)</f>
        <v>Jessica</v>
      </c>
    </row>
    <row r="1936" spans="1:17" x14ac:dyDescent="0.35">
      <c r="A1936" s="20" t="s">
        <v>432</v>
      </c>
      <c r="B1936" s="20" cm="1">
        <f t="array" ref="B1936:I1936">VLOOKUP(A1936,'Medical Examinations'!A1935:J4270,{2,3,4,5,6,7,8,9},FALSE)</f>
        <v>17.29</v>
      </c>
      <c r="C1936" s="20" t="str">
        <v>Underweight</v>
      </c>
      <c r="D1936" s="20">
        <v>4.9800000000000004</v>
      </c>
      <c r="E1936" s="20" t="str">
        <v>Normal</v>
      </c>
      <c r="F1936" s="20" t="str">
        <v>No</v>
      </c>
      <c r="G1936" s="20" t="str">
        <v>No</v>
      </c>
      <c r="H1936" s="20" t="str">
        <v>No</v>
      </c>
      <c r="I1936" s="20">
        <v>0</v>
      </c>
      <c r="J1936" s="20" t="s">
        <v>2379</v>
      </c>
      <c r="K1936" s="21" cm="1">
        <f t="array" ref="K1936:P1936">VLOOKUP(A1936,'Hospitalisation Details'!$A$1:K4278,{5,6,8,9,10,11},FALSE)</f>
        <v>34568</v>
      </c>
      <c r="L1936" s="21" t="str">
        <v>28Years</v>
      </c>
      <c r="M1936" s="22">
        <v>3732.63</v>
      </c>
      <c r="N1936" s="20" t="str">
        <v>tier - 2</v>
      </c>
      <c r="O1936" s="20" t="str">
        <v>tier - 3</v>
      </c>
      <c r="P1936" s="20" t="str">
        <v>R1024</v>
      </c>
      <c r="Q1936" s="20" t="str">
        <f>VLOOKUP(A1936,'Customer Names'!$A$1:E4270,5,FALSE)</f>
        <v>Amanda R</v>
      </c>
    </row>
    <row r="1937" spans="1:17" x14ac:dyDescent="0.35">
      <c r="A1937" s="20" t="s">
        <v>431</v>
      </c>
      <c r="B1937" s="20" cm="1">
        <f t="array" ref="B1937:I1937">VLOOKUP(A1937,'Medical Examinations'!A1936:J4271,{2,3,4,5,6,7,8,9},FALSE)</f>
        <v>18.170000000000002</v>
      </c>
      <c r="C1937" s="20" t="str">
        <v>Underweight</v>
      </c>
      <c r="D1937" s="20">
        <v>6.91</v>
      </c>
      <c r="E1937" s="20" t="str">
        <v>Diabetes</v>
      </c>
      <c r="F1937" s="20" t="str">
        <v>Yes</v>
      </c>
      <c r="G1937" s="20" t="str">
        <v>No</v>
      </c>
      <c r="H1937" s="20" t="str">
        <v>No</v>
      </c>
      <c r="I1937" s="20">
        <v>1</v>
      </c>
      <c r="J1937" s="20" t="s">
        <v>2379</v>
      </c>
      <c r="K1937" s="21" cm="1">
        <f t="array" ref="K1937:P1937">VLOOKUP(A1937,'Hospitalisation Details'!$A$1:K4279,{5,6,8,9,10,11},FALSE)</f>
        <v>31747</v>
      </c>
      <c r="L1937" s="21" t="str">
        <v>36Years</v>
      </c>
      <c r="M1937" s="22">
        <v>3731.6</v>
      </c>
      <c r="N1937" s="20" t="str">
        <v>tier - 2</v>
      </c>
      <c r="O1937" s="20" t="str">
        <v>tier - 2</v>
      </c>
      <c r="P1937" s="20" t="str">
        <v>R1013</v>
      </c>
      <c r="Q1937" s="20" t="str">
        <f>VLOOKUP(A1937,'Customer Names'!$A$1:E4271,5,FALSE)</f>
        <v xml:space="preserve">Murray W </v>
      </c>
    </row>
    <row r="1938" spans="1:17" x14ac:dyDescent="0.35">
      <c r="A1938" s="20" t="s">
        <v>430</v>
      </c>
      <c r="B1938" s="20" cm="1">
        <f t="array" ref="B1938:I1938">VLOOKUP(A1938,'Medical Examinations'!A1937:J4272,{2,3,4,5,6,7,8,9},FALSE)</f>
        <v>32.54</v>
      </c>
      <c r="C1938" s="20" t="str">
        <v>Obesity</v>
      </c>
      <c r="D1938" s="20">
        <v>6.38</v>
      </c>
      <c r="E1938" s="20" t="str">
        <v>Prediabetes</v>
      </c>
      <c r="F1938" s="20" t="str">
        <v>No</v>
      </c>
      <c r="G1938" s="20" t="str">
        <v>yes</v>
      </c>
      <c r="H1938" s="20" t="str">
        <v>No</v>
      </c>
      <c r="I1938" s="20">
        <v>1</v>
      </c>
      <c r="J1938" s="20" t="s">
        <v>2379</v>
      </c>
      <c r="K1938" s="21" cm="1">
        <f t="array" ref="K1938:P1938">VLOOKUP(A1938,'Hospitalisation Details'!$A$1:K4280,{5,6,8,9,10,11},FALSE)</f>
        <v>38296</v>
      </c>
      <c r="L1938" s="21" t="str">
        <v>18Years</v>
      </c>
      <c r="M1938" s="22">
        <v>3722.23</v>
      </c>
      <c r="N1938" s="20" t="str">
        <v>tier - 2</v>
      </c>
      <c r="O1938" s="20" t="str">
        <v>tier - 2</v>
      </c>
      <c r="P1938" s="20" t="str">
        <v>R1025</v>
      </c>
      <c r="Q1938" s="20" t="str">
        <f>VLOOKUP(A1938,'Customer Names'!$A$1:E4272,5,FALSE)</f>
        <v xml:space="preserve">Meghan P </v>
      </c>
    </row>
    <row r="1939" spans="1:17" x14ac:dyDescent="0.35">
      <c r="A1939" s="20" t="s">
        <v>429</v>
      </c>
      <c r="B1939" s="20" cm="1">
        <f t="array" ref="B1939:I1939">VLOOKUP(A1939,'Medical Examinations'!A1938:J4273,{2,3,4,5,6,7,8,9},FALSE)</f>
        <v>30.25</v>
      </c>
      <c r="C1939" s="20" t="str">
        <v>Obesity</v>
      </c>
      <c r="D1939" s="20">
        <v>4.7699999999999996</v>
      </c>
      <c r="E1939" s="20" t="str">
        <v>Normal</v>
      </c>
      <c r="F1939" s="20" t="str">
        <v>No</v>
      </c>
      <c r="G1939" s="20" t="str">
        <v>No</v>
      </c>
      <c r="H1939" s="20" t="str">
        <v>No</v>
      </c>
      <c r="I1939" s="20">
        <v>0</v>
      </c>
      <c r="J1939" s="20" t="s">
        <v>2379</v>
      </c>
      <c r="K1939" s="21" cm="1">
        <f t="array" ref="K1939:P1939">VLOOKUP(A1939,'Hospitalisation Details'!$A$1:K4281,{5,6,8,9,10,11},FALSE)</f>
        <v>32844</v>
      </c>
      <c r="L1939" s="21" t="str">
        <v>33Years</v>
      </c>
      <c r="M1939" s="22">
        <v>3704.35</v>
      </c>
      <c r="N1939" s="20" t="str">
        <v>tier - 2</v>
      </c>
      <c r="O1939" s="20" t="str">
        <v>tier - 2</v>
      </c>
      <c r="P1939" s="20" t="str">
        <v>R1013</v>
      </c>
      <c r="Q1939" s="20" t="str">
        <f>VLOOKUP(A1939,'Customer Names'!$A$1:E4273,5,FALSE)</f>
        <v>David</v>
      </c>
    </row>
    <row r="1940" spans="1:17" x14ac:dyDescent="0.35">
      <c r="A1940" s="20" t="s">
        <v>428</v>
      </c>
      <c r="B1940" s="20" cm="1">
        <f t="array" ref="B1940:I1940">VLOOKUP(A1940,'Medical Examinations'!A1939:J4274,{2,3,4,5,6,7,8,9},FALSE)</f>
        <v>19.59</v>
      </c>
      <c r="C1940" s="20" t="str">
        <v>Normal Weight</v>
      </c>
      <c r="D1940" s="20">
        <v>6.04</v>
      </c>
      <c r="E1940" s="20" t="str">
        <v>Prediabetes</v>
      </c>
      <c r="F1940" s="20" t="str">
        <v>Yes</v>
      </c>
      <c r="G1940" s="20" t="str">
        <v>No</v>
      </c>
      <c r="H1940" s="20" t="str">
        <v>No</v>
      </c>
      <c r="I1940" s="20">
        <v>1</v>
      </c>
      <c r="J1940" s="20" t="s">
        <v>2379</v>
      </c>
      <c r="K1940" s="21" cm="1">
        <f t="array" ref="K1940:P1940">VLOOKUP(A1940,'Hospitalisation Details'!$A$1:K4282,{5,6,8,9,10,11},FALSE)</f>
        <v>32373</v>
      </c>
      <c r="L1940" s="21" t="str">
        <v>34Years</v>
      </c>
      <c r="M1940" s="22">
        <v>3699.54</v>
      </c>
      <c r="N1940" s="20" t="str">
        <v>tier - 2</v>
      </c>
      <c r="O1940" s="20" t="str">
        <v>tier - 3</v>
      </c>
      <c r="P1940" s="20" t="str">
        <v>R1013</v>
      </c>
      <c r="Q1940" s="20" t="str">
        <f>VLOOKUP(A1940,'Customer Names'!$A$1:E4274,5,FALSE)</f>
        <v>Seth</v>
      </c>
    </row>
    <row r="1941" spans="1:17" x14ac:dyDescent="0.35">
      <c r="A1941" s="20" t="s">
        <v>427</v>
      </c>
      <c r="B1941" s="20" cm="1">
        <f t="array" ref="B1941:I1941">VLOOKUP(A1941,'Medical Examinations'!A1940:J4275,{2,3,4,5,6,7,8,9},FALSE)</f>
        <v>45.9</v>
      </c>
      <c r="C1941" s="20" t="str">
        <v>Obesity</v>
      </c>
      <c r="D1941" s="20">
        <v>4.3</v>
      </c>
      <c r="E1941" s="20" t="str">
        <v>Normal</v>
      </c>
      <c r="F1941" s="20" t="str">
        <v>Yes</v>
      </c>
      <c r="G1941" s="20" t="str">
        <v>No</v>
      </c>
      <c r="H1941" s="20" t="str">
        <v>No</v>
      </c>
      <c r="I1941" s="20">
        <v>1</v>
      </c>
      <c r="J1941" s="20" t="s">
        <v>2379</v>
      </c>
      <c r="K1941" s="21" cm="1">
        <f t="array" ref="K1941:P1941">VLOOKUP(A1941,'Hospitalisation Details'!$A$1:K4283,{5,6,8,9,10,11},FALSE)</f>
        <v>34993</v>
      </c>
      <c r="L1941" s="21" t="str">
        <v>27Years</v>
      </c>
      <c r="M1941" s="22">
        <v>3693.43</v>
      </c>
      <c r="N1941" s="20" t="str">
        <v>tier - 2</v>
      </c>
      <c r="O1941" s="20" t="str">
        <v>tier - 3</v>
      </c>
      <c r="P1941" s="20" t="str">
        <v>R1011</v>
      </c>
      <c r="Q1941" s="20" t="str">
        <f>VLOOKUP(A1941,'Customer Names'!$A$1:E4275,5,FALSE)</f>
        <v xml:space="preserve">Michael P </v>
      </c>
    </row>
    <row r="1942" spans="1:17" x14ac:dyDescent="0.35">
      <c r="A1942" s="20" t="s">
        <v>426</v>
      </c>
      <c r="B1942" s="20" cm="1">
        <f t="array" ref="B1942:I1942">VLOOKUP(A1942,'Medical Examinations'!A1941:J4276,{2,3,4,5,6,7,8,9},FALSE)</f>
        <v>17.059999999999999</v>
      </c>
      <c r="C1942" s="20" t="str">
        <v>Underweight</v>
      </c>
      <c r="D1942" s="20">
        <v>8.75</v>
      </c>
      <c r="E1942" s="20" t="str">
        <v>Diabetes</v>
      </c>
      <c r="F1942" s="20" t="str">
        <v>Yes</v>
      </c>
      <c r="G1942" s="20" t="str">
        <v>No</v>
      </c>
      <c r="H1942" s="20" t="str">
        <v>No</v>
      </c>
      <c r="I1942" s="20">
        <v>0</v>
      </c>
      <c r="J1942" s="20" t="s">
        <v>2379</v>
      </c>
      <c r="K1942" s="21" cm="1">
        <f t="array" ref="K1942:P1942">VLOOKUP(A1942,'Hospitalisation Details'!$A$1:K4284,{5,6,8,9,10,11},FALSE)</f>
        <v>29934</v>
      </c>
      <c r="L1942" s="21" t="str">
        <v>41Years</v>
      </c>
      <c r="M1942" s="22">
        <v>3688.38</v>
      </c>
      <c r="N1942" s="20" t="str">
        <v>tier - 2</v>
      </c>
      <c r="O1942" s="20" t="str">
        <v>tier - 2</v>
      </c>
      <c r="P1942" s="20" t="str">
        <v>R1013</v>
      </c>
      <c r="Q1942" s="20" t="str">
        <f>VLOOKUP(A1942,'Customer Names'!$A$1:E4276,5,FALSE)</f>
        <v>Russell M</v>
      </c>
    </row>
    <row r="1943" spans="1:17" x14ac:dyDescent="0.35">
      <c r="A1943" s="20" t="s">
        <v>425</v>
      </c>
      <c r="B1943" s="20" cm="1">
        <f t="array" ref="B1943:I1943">VLOOKUP(A1943,'Medical Examinations'!A1942:J4277,{2,3,4,5,6,7,8,9},FALSE)</f>
        <v>32.07</v>
      </c>
      <c r="C1943" s="20" t="str">
        <v>Obesity</v>
      </c>
      <c r="D1943" s="20">
        <v>5.25</v>
      </c>
      <c r="E1943" s="20" t="str">
        <v>Normal</v>
      </c>
      <c r="F1943" s="20" t="str">
        <v>No</v>
      </c>
      <c r="G1943" s="20" t="str">
        <v>No</v>
      </c>
      <c r="H1943" s="20" t="str">
        <v>Yes</v>
      </c>
      <c r="I1943" s="20">
        <v>1</v>
      </c>
      <c r="J1943" s="20" t="s">
        <v>2379</v>
      </c>
      <c r="K1943" s="21" cm="1">
        <f t="array" ref="K1943:P1943">VLOOKUP(A1943,'Hospitalisation Details'!$A$1:K4285,{5,6,8,9,10,11},FALSE)</f>
        <v>37812</v>
      </c>
      <c r="L1943" s="21" t="str">
        <v>19Years</v>
      </c>
      <c r="M1943" s="22">
        <v>3688.35</v>
      </c>
      <c r="N1943" s="20" t="str">
        <v>tier - 2</v>
      </c>
      <c r="O1943" s="20" t="str">
        <v>tier - 2</v>
      </c>
      <c r="P1943" s="20" t="str">
        <v>R1021</v>
      </c>
      <c r="Q1943" s="20" t="str">
        <f>VLOOKUP(A1943,'Customer Names'!$A$1:E4277,5,FALSE)</f>
        <v>Martin</v>
      </c>
    </row>
    <row r="1944" spans="1:17" x14ac:dyDescent="0.35">
      <c r="A1944" s="20" t="s">
        <v>424</v>
      </c>
      <c r="B1944" s="20" cm="1">
        <f t="array" ref="B1944:I1944">VLOOKUP(A1944,'Medical Examinations'!A1943:J4278,{2,3,4,5,6,7,8,9},FALSE)</f>
        <v>16.5</v>
      </c>
      <c r="C1944" s="20" t="str">
        <v>Underweight</v>
      </c>
      <c r="D1944" s="20">
        <v>5.03</v>
      </c>
      <c r="E1944" s="20" t="str">
        <v>Normal</v>
      </c>
      <c r="F1944" s="20" t="str">
        <v>No</v>
      </c>
      <c r="G1944" s="20" t="str">
        <v>No</v>
      </c>
      <c r="H1944" s="20" t="str">
        <v>No</v>
      </c>
      <c r="I1944" s="20">
        <v>1</v>
      </c>
      <c r="J1944" s="20" t="s">
        <v>2379</v>
      </c>
      <c r="K1944" s="21" cm="1">
        <f t="array" ref="K1944:P1944">VLOOKUP(A1944,'Hospitalisation Details'!$A$1:K4286,{5,6,8,9,10,11},FALSE)</f>
        <v>30869</v>
      </c>
      <c r="L1944" s="21" t="str">
        <v>38Years</v>
      </c>
      <c r="M1944" s="22">
        <v>3678.86</v>
      </c>
      <c r="N1944" s="20" t="str">
        <v>tier - 2</v>
      </c>
      <c r="O1944" s="20" t="str">
        <v>tier - 3</v>
      </c>
      <c r="P1944" s="20" t="str">
        <v>R1013</v>
      </c>
      <c r="Q1944" s="20" t="str">
        <f>VLOOKUP(A1944,'Customer Names'!$A$1:E4278,5,FALSE)</f>
        <v>Michael</v>
      </c>
    </row>
    <row r="1945" spans="1:17" x14ac:dyDescent="0.35">
      <c r="A1945" s="20" t="s">
        <v>423</v>
      </c>
      <c r="B1945" s="20" cm="1">
        <f t="array" ref="B1945:I1945">VLOOKUP(A1945,'Medical Examinations'!A1944:J4279,{2,3,4,5,6,7,8,9},FALSE)</f>
        <v>31.4</v>
      </c>
      <c r="C1945" s="20" t="str">
        <v>Obesity</v>
      </c>
      <c r="D1945" s="20">
        <v>5.88</v>
      </c>
      <c r="E1945" s="20" t="str">
        <v>Prediabetes</v>
      </c>
      <c r="F1945" s="20" t="str">
        <v>No</v>
      </c>
      <c r="G1945" s="20" t="str">
        <v>No</v>
      </c>
      <c r="H1945" s="20" t="str">
        <v>No</v>
      </c>
      <c r="I1945" s="20">
        <v>1</v>
      </c>
      <c r="J1945" s="20" t="s">
        <v>2379</v>
      </c>
      <c r="K1945" s="21" cm="1">
        <f t="array" ref="K1945:P1945">VLOOKUP(A1945,'Hospitalisation Details'!$A$1:K4287,{5,6,8,9,10,11},FALSE)</f>
        <v>33861</v>
      </c>
      <c r="L1945" s="21" t="str">
        <v>30Years</v>
      </c>
      <c r="M1945" s="22">
        <v>3659.35</v>
      </c>
      <c r="N1945" s="20" t="str">
        <v>tier - 3</v>
      </c>
      <c r="O1945" s="20" t="str">
        <v>tier - 1</v>
      </c>
      <c r="P1945" s="20" t="str">
        <v>R1011</v>
      </c>
      <c r="Q1945" s="20" t="str">
        <f>VLOOKUP(A1945,'Customer Names'!$A$1:E4279,5,FALSE)</f>
        <v>Miles</v>
      </c>
    </row>
    <row r="1946" spans="1:17" x14ac:dyDescent="0.35">
      <c r="A1946" s="20" t="s">
        <v>422</v>
      </c>
      <c r="B1946" s="20" cm="1">
        <f t="array" ref="B1946:I1946">VLOOKUP(A1946,'Medical Examinations'!A1945:J4280,{2,3,4,5,6,7,8,9},FALSE)</f>
        <v>20.36</v>
      </c>
      <c r="C1946" s="20" t="str">
        <v>Normal Weight</v>
      </c>
      <c r="D1946" s="20">
        <v>4.49</v>
      </c>
      <c r="E1946" s="20" t="str">
        <v>Normal</v>
      </c>
      <c r="F1946" s="20" t="str">
        <v>No</v>
      </c>
      <c r="G1946" s="20" t="str">
        <v>No</v>
      </c>
      <c r="H1946" s="20" t="str">
        <v>No</v>
      </c>
      <c r="I1946" s="20">
        <v>0</v>
      </c>
      <c r="J1946" s="20" t="s">
        <v>2379</v>
      </c>
      <c r="K1946" s="21" cm="1">
        <f t="array" ref="K1946:P1946">VLOOKUP(A1946,'Hospitalisation Details'!$A$1:K4288,{5,6,8,9,10,11},FALSE)</f>
        <v>33185</v>
      </c>
      <c r="L1946" s="21" t="str">
        <v>32Years</v>
      </c>
      <c r="M1946" s="22">
        <v>3653.29</v>
      </c>
      <c r="N1946" s="20" t="str">
        <v>tier - 2</v>
      </c>
      <c r="O1946" s="20" t="str">
        <v>tier - 3</v>
      </c>
      <c r="P1946" s="20" t="str">
        <v>R1011</v>
      </c>
      <c r="Q1946" s="20" t="str">
        <f>VLOOKUP(A1946,'Customer Names'!$A$1:E4280,5,FALSE)</f>
        <v>Amanda</v>
      </c>
    </row>
    <row r="1947" spans="1:17" x14ac:dyDescent="0.35">
      <c r="A1947" s="20" t="s">
        <v>421</v>
      </c>
      <c r="B1947" s="20" cm="1">
        <f t="array" ref="B1947:I1947">VLOOKUP(A1947,'Medical Examinations'!A1946:J4281,{2,3,4,5,6,7,8,9},FALSE)</f>
        <v>25.46</v>
      </c>
      <c r="C1947" s="20" t="str">
        <v>Overweight</v>
      </c>
      <c r="D1947" s="20">
        <v>4.1399999999999997</v>
      </c>
      <c r="E1947" s="20" t="str">
        <v>Normal</v>
      </c>
      <c r="F1947" s="20" t="str">
        <v>No</v>
      </c>
      <c r="G1947" s="20" t="str">
        <v>No</v>
      </c>
      <c r="H1947" s="20" t="str">
        <v>No</v>
      </c>
      <c r="I1947" s="20">
        <v>1</v>
      </c>
      <c r="J1947" s="20" t="s">
        <v>2379</v>
      </c>
      <c r="K1947" s="21" cm="1">
        <f t="array" ref="K1947:P1947">VLOOKUP(A1947,'Hospitalisation Details'!$A$1:K4289,{5,6,8,9,10,11},FALSE)</f>
        <v>33925</v>
      </c>
      <c r="L1947" s="21" t="str">
        <v>30Years</v>
      </c>
      <c r="M1947" s="22">
        <v>3645.09</v>
      </c>
      <c r="N1947" s="20" t="str">
        <v>tier - 1</v>
      </c>
      <c r="O1947" s="20" t="str">
        <v>tier - 2</v>
      </c>
      <c r="P1947" s="20" t="str">
        <v>R1014</v>
      </c>
      <c r="Q1947" s="20" t="str">
        <f>VLOOKUP(A1947,'Customer Names'!$A$1:E4281,5,FALSE)</f>
        <v>Roger</v>
      </c>
    </row>
    <row r="1948" spans="1:17" x14ac:dyDescent="0.35">
      <c r="A1948" s="20" t="s">
        <v>420</v>
      </c>
      <c r="B1948" s="20" cm="1">
        <f t="array" ref="B1948:I1948">VLOOKUP(A1948,'Medical Examinations'!A1947:J4282,{2,3,4,5,6,7,8,9},FALSE)</f>
        <v>17.09</v>
      </c>
      <c r="C1948" s="20" t="str">
        <v>Underweight</v>
      </c>
      <c r="D1948" s="20">
        <v>5.8</v>
      </c>
      <c r="E1948" s="20" t="str">
        <v>Prediabetes</v>
      </c>
      <c r="F1948" s="20" t="str">
        <v>Yes</v>
      </c>
      <c r="G1948" s="20" t="str">
        <v>No</v>
      </c>
      <c r="H1948" s="20" t="str">
        <v>No</v>
      </c>
      <c r="I1948" s="20">
        <v>0</v>
      </c>
      <c r="J1948" s="20" t="s">
        <v>2379</v>
      </c>
      <c r="K1948" s="21" cm="1">
        <f t="array" ref="K1948:P1948">VLOOKUP(A1948,'Hospitalisation Details'!$A$1:K4290,{5,6,8,9,10,11},FALSE)</f>
        <v>31212</v>
      </c>
      <c r="L1948" s="21" t="str">
        <v>37Years</v>
      </c>
      <c r="M1948" s="22">
        <v>3622.13</v>
      </c>
      <c r="N1948" s="20" t="str">
        <v>tier - 2</v>
      </c>
      <c r="O1948" s="20" t="str">
        <v>tier - 1</v>
      </c>
      <c r="P1948" s="20" t="str">
        <v>R1013</v>
      </c>
      <c r="Q1948" s="20" t="str">
        <f>VLOOKUP(A1948,'Customer Names'!$A$1:E4282,5,FALSE)</f>
        <v>Brock J</v>
      </c>
    </row>
    <row r="1949" spans="1:17" x14ac:dyDescent="0.35">
      <c r="A1949" s="20" t="s">
        <v>419</v>
      </c>
      <c r="B1949" s="20" cm="1">
        <f t="array" ref="B1949:I1949">VLOOKUP(A1949,'Medical Examinations'!A1948:J4283,{2,3,4,5,6,7,8,9},FALSE)</f>
        <v>20.83</v>
      </c>
      <c r="C1949" s="20" t="str">
        <v>Normal Weight</v>
      </c>
      <c r="D1949" s="20">
        <v>5.12</v>
      </c>
      <c r="E1949" s="20" t="str">
        <v>Normal</v>
      </c>
      <c r="F1949" s="20" t="str">
        <v>No</v>
      </c>
      <c r="G1949" s="20" t="str">
        <v>No</v>
      </c>
      <c r="H1949" s="20" t="str">
        <v>No</v>
      </c>
      <c r="I1949" s="20">
        <v>0</v>
      </c>
      <c r="J1949" s="20" t="s">
        <v>2379</v>
      </c>
      <c r="K1949" s="21" cm="1">
        <f t="array" ref="K1949:P1949">VLOOKUP(A1949,'Hospitalisation Details'!$A$1:K4291,{5,6,8,9,10,11},FALSE)</f>
        <v>33157</v>
      </c>
      <c r="L1949" s="21" t="str">
        <v>32Years</v>
      </c>
      <c r="M1949" s="22">
        <v>3606.43</v>
      </c>
      <c r="N1949" s="20" t="str">
        <v>tier - 2</v>
      </c>
      <c r="O1949" s="20" t="str">
        <v>tier - 1</v>
      </c>
      <c r="P1949" s="20" t="str">
        <v>R1013</v>
      </c>
      <c r="Q1949" s="20" t="str">
        <f>VLOOKUP(A1949,'Customer Names'!$A$1:E4283,5,FALSE)</f>
        <v xml:space="preserve">Stephen F </v>
      </c>
    </row>
    <row r="1950" spans="1:17" x14ac:dyDescent="0.35">
      <c r="A1950" s="20" t="s">
        <v>418</v>
      </c>
      <c r="B1950" s="20" cm="1">
        <f t="array" ref="B1950:I1950">VLOOKUP(A1950,'Medical Examinations'!A1949:J4284,{2,3,4,5,6,7,8,9},FALSE)</f>
        <v>18.920000000000002</v>
      </c>
      <c r="C1950" s="20" t="str">
        <v>Normal Weight</v>
      </c>
      <c r="D1950" s="20">
        <v>5.98</v>
      </c>
      <c r="E1950" s="20" t="str">
        <v>Prediabetes</v>
      </c>
      <c r="F1950" s="20" t="str">
        <v>Yes</v>
      </c>
      <c r="G1950" s="20" t="str">
        <v>No</v>
      </c>
      <c r="H1950" s="20" t="str">
        <v>No</v>
      </c>
      <c r="I1950" s="20">
        <v>1</v>
      </c>
      <c r="J1950" s="20" t="s">
        <v>2379</v>
      </c>
      <c r="K1950" s="21" cm="1">
        <f t="array" ref="K1950:P1950">VLOOKUP(A1950,'Hospitalisation Details'!$A$1:K4292,{5,6,8,9,10,11},FALSE)</f>
        <v>32451</v>
      </c>
      <c r="L1950" s="21" t="str">
        <v>34Years</v>
      </c>
      <c r="M1950" s="22">
        <v>3603.6</v>
      </c>
      <c r="N1950" s="20" t="str">
        <v>tier - 2</v>
      </c>
      <c r="O1950" s="20" t="str">
        <v>tier - 1</v>
      </c>
      <c r="P1950" s="20" t="str">
        <v>R1013</v>
      </c>
      <c r="Q1950" s="20" t="str">
        <f>VLOOKUP(A1950,'Customer Names'!$A$1:E4284,5,FALSE)</f>
        <v>Missy</v>
      </c>
    </row>
    <row r="1951" spans="1:17" x14ac:dyDescent="0.35">
      <c r="A1951" s="20" t="s">
        <v>417</v>
      </c>
      <c r="B1951" s="20" cm="1">
        <f t="array" ref="B1951:I1951">VLOOKUP(A1951,'Medical Examinations'!A1950:J4285,{2,3,4,5,6,7,8,9},FALSE)</f>
        <v>37.1</v>
      </c>
      <c r="C1951" s="20" t="str">
        <v>Obesity</v>
      </c>
      <c r="D1951" s="20">
        <v>5.46</v>
      </c>
      <c r="E1951" s="20" t="str">
        <v>Normal</v>
      </c>
      <c r="F1951" s="20" t="str">
        <v>No</v>
      </c>
      <c r="G1951" s="20" t="str">
        <v>No</v>
      </c>
      <c r="H1951" s="20" t="str">
        <v>No</v>
      </c>
      <c r="I1951" s="20">
        <v>0</v>
      </c>
      <c r="J1951" s="20" t="s">
        <v>2379</v>
      </c>
      <c r="K1951" s="21" cm="1">
        <f t="array" ref="K1951:P1951">VLOOKUP(A1951,'Hospitalisation Details'!$A$1:K4293,{5,6,8,9,10,11},FALSE)</f>
        <v>36384</v>
      </c>
      <c r="L1951" s="21" t="str">
        <v>23Years</v>
      </c>
      <c r="M1951" s="22">
        <v>3597.6</v>
      </c>
      <c r="N1951" s="20" t="str">
        <v>tier - 2</v>
      </c>
      <c r="O1951" s="20" t="str">
        <v>tier - 2</v>
      </c>
      <c r="P1951" s="20" t="str">
        <v>R1011</v>
      </c>
      <c r="Q1951" s="20" t="str">
        <f>VLOOKUP(A1951,'Customer Names'!$A$1:E4285,5,FALSE)</f>
        <v>William</v>
      </c>
    </row>
    <row r="1952" spans="1:17" x14ac:dyDescent="0.35">
      <c r="A1952" s="20" t="s">
        <v>416</v>
      </c>
      <c r="B1952" s="20" cm="1">
        <f t="array" ref="B1952:I1952">VLOOKUP(A1952,'Medical Examinations'!A1951:J4286,{2,3,4,5,6,7,8,9},FALSE)</f>
        <v>22.515000000000001</v>
      </c>
      <c r="C1952" s="20" t="str">
        <v>Normal Weight</v>
      </c>
      <c r="D1952" s="20">
        <v>4.91</v>
      </c>
      <c r="E1952" s="20" t="str">
        <v>Normal</v>
      </c>
      <c r="F1952" s="20" t="str">
        <v>Yes</v>
      </c>
      <c r="G1952" s="20" t="str">
        <v>No</v>
      </c>
      <c r="H1952" s="20" t="str">
        <v>Yes</v>
      </c>
      <c r="I1952" s="20">
        <v>1</v>
      </c>
      <c r="J1952" s="20" t="s">
        <v>2379</v>
      </c>
      <c r="K1952" s="21" cm="1">
        <f t="array" ref="K1952:P1952">VLOOKUP(A1952,'Hospitalisation Details'!$A$1:K4294,{5,6,8,9,10,11},FALSE)</f>
        <v>35738</v>
      </c>
      <c r="L1952" s="21" t="str">
        <v>25Years</v>
      </c>
      <c r="M1952" s="22">
        <v>3594.17</v>
      </c>
      <c r="N1952" s="20" t="str">
        <v>tier - 2</v>
      </c>
      <c r="O1952" s="20" t="str">
        <v>tier - 2</v>
      </c>
      <c r="P1952" s="20" t="str">
        <v>R1012</v>
      </c>
      <c r="Q1952" s="20" t="str">
        <f>VLOOKUP(A1952,'Customer Names'!$A$1:E4286,5,FALSE)</f>
        <v>Lauren M</v>
      </c>
    </row>
    <row r="1953" spans="1:17" x14ac:dyDescent="0.35">
      <c r="A1953" s="20" t="s">
        <v>415</v>
      </c>
      <c r="B1953" s="20" cm="1">
        <f t="array" ref="B1953:I1953">VLOOKUP(A1953,'Medical Examinations'!A1952:J4287,{2,3,4,5,6,7,8,9},FALSE)</f>
        <v>32.700000000000003</v>
      </c>
      <c r="C1953" s="20" t="str">
        <v>Obesity</v>
      </c>
      <c r="D1953" s="20">
        <v>4.66</v>
      </c>
      <c r="E1953" s="20" t="str">
        <v>Normal</v>
      </c>
      <c r="F1953" s="20" t="str">
        <v>No</v>
      </c>
      <c r="G1953" s="20" t="str">
        <v>No</v>
      </c>
      <c r="H1953" s="20" t="str">
        <v>No</v>
      </c>
      <c r="I1953" s="20">
        <v>0</v>
      </c>
      <c r="J1953" s="20" t="s">
        <v>2379</v>
      </c>
      <c r="K1953" s="21" cm="1">
        <f t="array" ref="K1953:P1953">VLOOKUP(A1953,'Hospitalisation Details'!$A$1:K4295,{5,6,8,9,10,11},FALSE)</f>
        <v>36317</v>
      </c>
      <c r="L1953" s="21" t="str">
        <v>24Years</v>
      </c>
      <c r="M1953" s="22">
        <v>3591.48</v>
      </c>
      <c r="N1953" s="20" t="str">
        <v>tier - 2</v>
      </c>
      <c r="O1953" s="20" t="str">
        <v>tier - 3</v>
      </c>
      <c r="P1953" s="20" t="str">
        <v>R1011</v>
      </c>
      <c r="Q1953" s="20" t="str">
        <f>VLOOKUP(A1953,'Customer Names'!$A$1:E4287,5,FALSE)</f>
        <v xml:space="preserve">Apolo U </v>
      </c>
    </row>
    <row r="1954" spans="1:17" x14ac:dyDescent="0.35">
      <c r="A1954" s="20" t="s">
        <v>414</v>
      </c>
      <c r="B1954" s="20" cm="1">
        <f t="array" ref="B1954:I1954">VLOOKUP(A1954,'Medical Examinations'!A1953:J4288,{2,3,4,5,6,7,8,9},FALSE)</f>
        <v>17.75</v>
      </c>
      <c r="C1954" s="20" t="str">
        <v>Underweight</v>
      </c>
      <c r="D1954" s="20">
        <v>6.8</v>
      </c>
      <c r="E1954" s="20" t="str">
        <v>Diabetes</v>
      </c>
      <c r="F1954" s="20" t="str">
        <v>Yes</v>
      </c>
      <c r="G1954" s="20" t="str">
        <v>No</v>
      </c>
      <c r="H1954" s="20" t="str">
        <v>No</v>
      </c>
      <c r="I1954" s="20">
        <v>1</v>
      </c>
      <c r="J1954" s="20" t="s">
        <v>2379</v>
      </c>
      <c r="K1954" s="21" cm="1">
        <f t="array" ref="K1954:P1954">VLOOKUP(A1954,'Hospitalisation Details'!$A$1:K4296,{5,6,8,9,10,11},FALSE)</f>
        <v>31773</v>
      </c>
      <c r="L1954" s="21" t="str">
        <v>36Years</v>
      </c>
      <c r="M1954" s="22">
        <v>3589.14</v>
      </c>
      <c r="N1954" s="20" t="str">
        <v>tier - 2</v>
      </c>
      <c r="O1954" s="20" t="str">
        <v>tier - 2</v>
      </c>
      <c r="P1954" s="20" t="str">
        <v>R1013</v>
      </c>
      <c r="Q1954" s="20" t="str">
        <f>VLOOKUP(A1954,'Customer Names'!$A$1:E4288,5,FALSE)</f>
        <v>Alfons</v>
      </c>
    </row>
    <row r="1955" spans="1:17" x14ac:dyDescent="0.35">
      <c r="A1955" s="20" t="s">
        <v>413</v>
      </c>
      <c r="B1955" s="20" cm="1">
        <f t="array" ref="B1955:I1955">VLOOKUP(A1955,'Medical Examinations'!A1954:J4289,{2,3,4,5,6,7,8,9},FALSE)</f>
        <v>33.630000000000003</v>
      </c>
      <c r="C1955" s="20" t="str">
        <v>Obesity</v>
      </c>
      <c r="D1955" s="20">
        <v>4.47</v>
      </c>
      <c r="E1955" s="20" t="str">
        <v>Normal</v>
      </c>
      <c r="F1955" s="20" t="str">
        <v>Yes</v>
      </c>
      <c r="G1955" s="20" t="str">
        <v>No</v>
      </c>
      <c r="H1955" s="20" t="str">
        <v>No</v>
      </c>
      <c r="I1955" s="20">
        <v>0</v>
      </c>
      <c r="J1955" s="20" t="s">
        <v>2379</v>
      </c>
      <c r="K1955" s="21" cm="1">
        <f t="array" ref="K1955:P1955">VLOOKUP(A1955,'Hospitalisation Details'!$A$1:K4297,{5,6,8,9,10,11},FALSE)</f>
        <v>37206</v>
      </c>
      <c r="L1955" s="21" t="str">
        <v>21Years</v>
      </c>
      <c r="M1955" s="22">
        <v>3579.83</v>
      </c>
      <c r="N1955" s="20" t="str">
        <v>tier - 2</v>
      </c>
      <c r="O1955" s="20" t="str">
        <v>tier - 2</v>
      </c>
      <c r="P1955" s="20" t="str">
        <v>R1012</v>
      </c>
      <c r="Q1955" s="20" t="str">
        <f>VLOOKUP(A1955,'Customer Names'!$A$1:E4289,5,FALSE)</f>
        <v>Amber</v>
      </c>
    </row>
    <row r="1956" spans="1:17" x14ac:dyDescent="0.35">
      <c r="A1956" s="20" t="s">
        <v>412</v>
      </c>
      <c r="B1956" s="20" cm="1">
        <f t="array" ref="B1956:I1956">VLOOKUP(A1956,'Medical Examinations'!A1955:J4290,{2,3,4,5,6,7,8,9},FALSE)</f>
        <v>34.799999999999997</v>
      </c>
      <c r="C1956" s="20" t="str">
        <v>Obesity</v>
      </c>
      <c r="D1956" s="20">
        <v>4.08</v>
      </c>
      <c r="E1956" s="20" t="str">
        <v>Normal</v>
      </c>
      <c r="F1956" s="20" t="str">
        <v>Yes</v>
      </c>
      <c r="G1956" s="20" t="str">
        <v>No</v>
      </c>
      <c r="H1956" s="20" t="str">
        <v>No</v>
      </c>
      <c r="I1956" s="20">
        <v>1</v>
      </c>
      <c r="J1956" s="20" t="s">
        <v>2379</v>
      </c>
      <c r="K1956" s="21" cm="1">
        <f t="array" ref="K1956:P1956">VLOOKUP(A1956,'Hospitalisation Details'!$A$1:K4298,{5,6,8,9,10,11},FALSE)</f>
        <v>34934</v>
      </c>
      <c r="L1956" s="21" t="str">
        <v>27Years</v>
      </c>
      <c r="M1956" s="22">
        <v>3578</v>
      </c>
      <c r="N1956" s="20" t="str">
        <v>tier - 2</v>
      </c>
      <c r="O1956" s="20" t="str">
        <v>tier - 3</v>
      </c>
      <c r="P1956" s="20" t="str">
        <v>R1011</v>
      </c>
      <c r="Q1956" s="20" t="str">
        <f>VLOOKUP(A1956,'Customer Names'!$A$1:E4290,5,FALSE)</f>
        <v xml:space="preserve">Leah C </v>
      </c>
    </row>
    <row r="1957" spans="1:17" x14ac:dyDescent="0.35">
      <c r="A1957" s="20" t="s">
        <v>411</v>
      </c>
      <c r="B1957" s="20" cm="1">
        <f t="array" ref="B1957:I1957">VLOOKUP(A1957,'Medical Examinations'!A1956:J4291,{2,3,4,5,6,7,8,9},FALSE)</f>
        <v>16.809999999999999</v>
      </c>
      <c r="C1957" s="20" t="str">
        <v>Underweight</v>
      </c>
      <c r="D1957" s="20">
        <v>5.51</v>
      </c>
      <c r="E1957" s="20" t="str">
        <v>Normal</v>
      </c>
      <c r="F1957" s="20" t="str">
        <v>Yes</v>
      </c>
      <c r="G1957" s="20" t="str">
        <v>No</v>
      </c>
      <c r="H1957" s="20" t="str">
        <v>No</v>
      </c>
      <c r="I1957" s="20">
        <v>1</v>
      </c>
      <c r="J1957" s="20" t="s">
        <v>2379</v>
      </c>
      <c r="K1957" s="21" cm="1">
        <f t="array" ref="K1957:P1957">VLOOKUP(A1957,'Hospitalisation Details'!$A$1:K4299,{5,6,8,9,10,11},FALSE)</f>
        <v>32373</v>
      </c>
      <c r="L1957" s="21" t="str">
        <v>34Years</v>
      </c>
      <c r="M1957" s="22">
        <v>3569.96</v>
      </c>
      <c r="N1957" s="20" t="str">
        <v>tier - 2</v>
      </c>
      <c r="O1957" s="20" t="str">
        <v>tier - 1</v>
      </c>
      <c r="P1957" s="20" t="str">
        <v>R1012</v>
      </c>
      <c r="Q1957" s="20" t="str">
        <f>VLOOKUP(A1957,'Customer Names'!$A$1:E4291,5,FALSE)</f>
        <v>Lilia</v>
      </c>
    </row>
    <row r="1958" spans="1:17" x14ac:dyDescent="0.35">
      <c r="A1958" s="20" t="s">
        <v>410</v>
      </c>
      <c r="B1958" s="20" cm="1">
        <f t="array" ref="B1958:I1958">VLOOKUP(A1958,'Medical Examinations'!A1957:J4292,{2,3,4,5,6,7,8,9},FALSE)</f>
        <v>16.690000000000001</v>
      </c>
      <c r="C1958" s="20" t="str">
        <v>Underweight</v>
      </c>
      <c r="D1958" s="20">
        <v>8.4</v>
      </c>
      <c r="E1958" s="20" t="str">
        <v>Diabetes</v>
      </c>
      <c r="F1958" s="20" t="str">
        <v>Yes</v>
      </c>
      <c r="G1958" s="20" t="str">
        <v>No</v>
      </c>
      <c r="H1958" s="20" t="str">
        <v>No</v>
      </c>
      <c r="I1958" s="20">
        <v>0</v>
      </c>
      <c r="J1958" s="20" t="s">
        <v>2379</v>
      </c>
      <c r="K1958" s="21" cm="1">
        <f t="array" ref="K1958:P1958">VLOOKUP(A1958,'Hospitalisation Details'!$A$1:K4300,{5,6,8,9,10,11},FALSE)</f>
        <v>29869</v>
      </c>
      <c r="L1958" s="21" t="str">
        <v>41Years</v>
      </c>
      <c r="M1958" s="22">
        <v>3562.87</v>
      </c>
      <c r="N1958" s="20" t="str">
        <v>tier - 2</v>
      </c>
      <c r="O1958" s="20" t="str">
        <v>tier - 1</v>
      </c>
      <c r="P1958" s="20" t="str">
        <v>R1013</v>
      </c>
      <c r="Q1958" s="20" t="str">
        <f>VLOOKUP(A1958,'Customer Names'!$A$1:E4292,5,FALSE)</f>
        <v>Danny</v>
      </c>
    </row>
    <row r="1959" spans="1:17" x14ac:dyDescent="0.35">
      <c r="A1959" s="20" t="s">
        <v>409</v>
      </c>
      <c r="B1959" s="20" cm="1">
        <f t="array" ref="B1959:I1959">VLOOKUP(A1959,'Medical Examinations'!A1958:J4293,{2,3,4,5,6,7,8,9},FALSE)</f>
        <v>23.21</v>
      </c>
      <c r="C1959" s="20" t="str">
        <v>Normal Weight</v>
      </c>
      <c r="D1959" s="20">
        <v>5.14</v>
      </c>
      <c r="E1959" s="20" t="str">
        <v>Normal</v>
      </c>
      <c r="F1959" s="20" t="str">
        <v>Yes</v>
      </c>
      <c r="G1959" s="20" t="str">
        <v>No</v>
      </c>
      <c r="H1959" s="20" t="str">
        <v>No</v>
      </c>
      <c r="I1959" s="20">
        <v>1</v>
      </c>
      <c r="J1959" s="20" t="s">
        <v>2379</v>
      </c>
      <c r="K1959" s="21" cm="1">
        <f t="array" ref="K1959:P1959">VLOOKUP(A1959,'Hospitalisation Details'!$A$1:K4301,{5,6,8,9,10,11},FALSE)</f>
        <v>34866</v>
      </c>
      <c r="L1959" s="21" t="str">
        <v>27Years</v>
      </c>
      <c r="M1959" s="22">
        <v>3561.89</v>
      </c>
      <c r="N1959" s="20" t="str">
        <v>tier - 2</v>
      </c>
      <c r="O1959" s="20" t="str">
        <v>tier - 1</v>
      </c>
      <c r="P1959" s="20" t="str">
        <v>R1013</v>
      </c>
      <c r="Q1959" s="20" t="str">
        <f>VLOOKUP(A1959,'Customer Names'!$A$1:E4293,5,FALSE)</f>
        <v>Lauren</v>
      </c>
    </row>
    <row r="1960" spans="1:17" x14ac:dyDescent="0.35">
      <c r="A1960" s="20" t="s">
        <v>408</v>
      </c>
      <c r="B1960" s="20" cm="1">
        <f t="array" ref="B1960:I1960">VLOOKUP(A1960,'Medical Examinations'!A1959:J4294,{2,3,4,5,6,7,8,9},FALSE)</f>
        <v>25.175000000000001</v>
      </c>
      <c r="C1960" s="20" t="str">
        <v>Overweight</v>
      </c>
      <c r="D1960" s="20">
        <v>5.21</v>
      </c>
      <c r="E1960" s="20" t="str">
        <v>Normal</v>
      </c>
      <c r="F1960" s="20" t="str">
        <v>Yes</v>
      </c>
      <c r="G1960" s="20" t="str">
        <v>No</v>
      </c>
      <c r="H1960" s="20" t="str">
        <v>No</v>
      </c>
      <c r="I1960" s="20">
        <v>1</v>
      </c>
      <c r="J1960" s="20" t="s">
        <v>2379</v>
      </c>
      <c r="K1960" s="21" cm="1">
        <f t="array" ref="K1960:P1960">VLOOKUP(A1960,'Hospitalisation Details'!$A$1:K4302,{5,6,8,9,10,11},FALSE)</f>
        <v>34981</v>
      </c>
      <c r="L1960" s="21" t="str">
        <v>27Years</v>
      </c>
      <c r="M1960" s="22">
        <v>3558.62</v>
      </c>
      <c r="N1960" s="20" t="str">
        <v>tier - 2</v>
      </c>
      <c r="O1960" s="20" t="str">
        <v>tier - 3</v>
      </c>
      <c r="P1960" s="20" t="str">
        <v>R1024</v>
      </c>
      <c r="Q1960" s="20" t="str">
        <f>VLOOKUP(A1960,'Customer Names'!$A$1:E4294,5,FALSE)</f>
        <v>Courtney</v>
      </c>
    </row>
    <row r="1961" spans="1:17" x14ac:dyDescent="0.35">
      <c r="A1961" s="20" t="s">
        <v>407</v>
      </c>
      <c r="B1961" s="20" cm="1">
        <f t="array" ref="B1961:I1961">VLOOKUP(A1961,'Medical Examinations'!A1960:J4295,{2,3,4,5,6,7,8,9},FALSE)</f>
        <v>34.770000000000003</v>
      </c>
      <c r="C1961" s="20" t="str">
        <v>Obesity</v>
      </c>
      <c r="D1961" s="20">
        <v>6.23</v>
      </c>
      <c r="E1961" s="20" t="str">
        <v>Prediabetes</v>
      </c>
      <c r="F1961" s="20" t="str">
        <v>No</v>
      </c>
      <c r="G1961" s="20" t="str">
        <v>No</v>
      </c>
      <c r="H1961" s="20" t="str">
        <v>No</v>
      </c>
      <c r="I1961" s="20">
        <v>0</v>
      </c>
      <c r="J1961" s="20" t="s">
        <v>2379</v>
      </c>
      <c r="K1961" s="21" cm="1">
        <f t="array" ref="K1961:P1961">VLOOKUP(A1961,'Hospitalisation Details'!$A$1:K4303,{5,6,8,9,10,11},FALSE)</f>
        <v>34601</v>
      </c>
      <c r="L1961" s="21" t="str">
        <v>28Years</v>
      </c>
      <c r="M1961" s="22">
        <v>3556.92</v>
      </c>
      <c r="N1961" s="20" t="str">
        <v>tier - 2</v>
      </c>
      <c r="O1961" s="20" t="str">
        <v>tier - 3</v>
      </c>
      <c r="P1961" s="20" t="str">
        <v>R1012</v>
      </c>
      <c r="Q1961" s="20" t="str">
        <f>VLOOKUP(A1961,'Customer Names'!$A$1:E4295,5,FALSE)</f>
        <v>Elizabeth</v>
      </c>
    </row>
    <row r="1962" spans="1:17" x14ac:dyDescent="0.35">
      <c r="A1962" s="20" t="s">
        <v>406</v>
      </c>
      <c r="B1962" s="20" cm="1">
        <f t="array" ref="B1962:I1962">VLOOKUP(A1962,'Medical Examinations'!A1961:J4296,{2,3,4,5,6,7,8,9},FALSE)</f>
        <v>27.7</v>
      </c>
      <c r="C1962" s="20" t="str">
        <v>Overweight</v>
      </c>
      <c r="D1962" s="20">
        <v>5.6</v>
      </c>
      <c r="E1962" s="20" t="str">
        <v>Normal</v>
      </c>
      <c r="F1962" s="20" t="str">
        <v>No</v>
      </c>
      <c r="G1962" s="20" t="str">
        <v>No</v>
      </c>
      <c r="H1962" s="20" t="str">
        <v>No</v>
      </c>
      <c r="I1962" s="20">
        <v>1</v>
      </c>
      <c r="J1962" s="20" t="s">
        <v>2379</v>
      </c>
      <c r="K1962" s="21" cm="1">
        <f t="array" ref="K1962:P1962">VLOOKUP(A1962,'Hospitalisation Details'!$A$1:K4304,{5,6,8,9,10,11},FALSE)</f>
        <v>33960</v>
      </c>
      <c r="L1962" s="21" t="str">
        <v>30Years</v>
      </c>
      <c r="M1962" s="22">
        <v>3554.2</v>
      </c>
      <c r="N1962" s="20" t="str">
        <v>tier - 2</v>
      </c>
      <c r="O1962" s="20" t="str">
        <v>tier - 3</v>
      </c>
      <c r="P1962" s="20" t="str">
        <v>R1011</v>
      </c>
      <c r="Q1962" s="20" t="str">
        <f>VLOOKUP(A1962,'Customer Names'!$A$1:E4296,5,FALSE)</f>
        <v>Satomi</v>
      </c>
    </row>
    <row r="1963" spans="1:17" x14ac:dyDescent="0.35">
      <c r="A1963" s="20" t="s">
        <v>405</v>
      </c>
      <c r="B1963" s="20" cm="1">
        <f t="array" ref="B1963:I1963">VLOOKUP(A1963,'Medical Examinations'!A1962:J4297,{2,3,4,5,6,7,8,9},FALSE)</f>
        <v>19.12</v>
      </c>
      <c r="C1963" s="20" t="str">
        <v>Normal Weight</v>
      </c>
      <c r="D1963" s="20">
        <v>4.72</v>
      </c>
      <c r="E1963" s="20" t="str">
        <v>Normal</v>
      </c>
      <c r="F1963" s="20" t="str">
        <v>Yes</v>
      </c>
      <c r="G1963" s="20" t="str">
        <v>No</v>
      </c>
      <c r="H1963" s="20" t="str">
        <v>No</v>
      </c>
      <c r="I1963" s="20">
        <v>1</v>
      </c>
      <c r="J1963" s="20" t="s">
        <v>2379</v>
      </c>
      <c r="K1963" s="21" cm="1">
        <f t="array" ref="K1963:P1963">VLOOKUP(A1963,'Hospitalisation Details'!$A$1:K4305,{5,6,8,9,10,11},FALSE)</f>
        <v>32431</v>
      </c>
      <c r="L1963" s="21" t="str">
        <v>34Years</v>
      </c>
      <c r="M1963" s="22">
        <v>3540.12</v>
      </c>
      <c r="N1963" s="20" t="str">
        <v>tier - 2</v>
      </c>
      <c r="O1963" s="20" t="str">
        <v>tier - 1</v>
      </c>
      <c r="P1963" s="20" t="str">
        <v>R1013</v>
      </c>
      <c r="Q1963" s="20" t="str">
        <f>VLOOKUP(A1963,'Customer Names'!$A$1:E4297,5,FALSE)</f>
        <v>Matthew D</v>
      </c>
    </row>
    <row r="1964" spans="1:17" x14ac:dyDescent="0.35">
      <c r="A1964" s="20" t="s">
        <v>404</v>
      </c>
      <c r="B1964" s="20" cm="1">
        <f t="array" ref="B1964:I1964">VLOOKUP(A1964,'Medical Examinations'!A1963:J4298,{2,3,4,5,6,7,8,9},FALSE)</f>
        <v>32.67</v>
      </c>
      <c r="C1964" s="20" t="str">
        <v>Obesity</v>
      </c>
      <c r="D1964" s="20">
        <v>4.67</v>
      </c>
      <c r="E1964" s="20" t="str">
        <v>Normal</v>
      </c>
      <c r="F1964" s="20" t="str">
        <v>No</v>
      </c>
      <c r="G1964" s="20" t="str">
        <v>No</v>
      </c>
      <c r="H1964" s="20" t="str">
        <v>Yes</v>
      </c>
      <c r="I1964" s="20">
        <v>1</v>
      </c>
      <c r="J1964" s="20" t="s">
        <v>2379</v>
      </c>
      <c r="K1964" s="21" cm="1">
        <f t="array" ref="K1964:P1964">VLOOKUP(A1964,'Hospitalisation Details'!$A$1:K4306,{5,6,8,9,10,11},FALSE)</f>
        <v>37857</v>
      </c>
      <c r="L1964" s="21" t="str">
        <v>19Years</v>
      </c>
      <c r="M1964" s="22">
        <v>3538.9</v>
      </c>
      <c r="N1964" s="20" t="str">
        <v>tier - 2</v>
      </c>
      <c r="O1964" s="20" t="str">
        <v>tier - 2</v>
      </c>
      <c r="P1964" s="20" t="str">
        <v>R1012</v>
      </c>
      <c r="Q1964" s="20" t="str">
        <f>VLOOKUP(A1964,'Customer Names'!$A$1:E4298,5,FALSE)</f>
        <v>Peter T II</v>
      </c>
    </row>
    <row r="1965" spans="1:17" x14ac:dyDescent="0.35">
      <c r="A1965" s="20" t="s">
        <v>403</v>
      </c>
      <c r="B1965" s="20" cm="1">
        <f t="array" ref="B1965:I1965">VLOOKUP(A1965,'Medical Examinations'!A1964:J4299,{2,3,4,5,6,7,8,9},FALSE)</f>
        <v>28.5</v>
      </c>
      <c r="C1965" s="20" t="str">
        <v>Overweight</v>
      </c>
      <c r="D1965" s="20">
        <v>6.11</v>
      </c>
      <c r="E1965" s="20" t="str">
        <v>Prediabetes</v>
      </c>
      <c r="F1965" s="20" t="str">
        <v>No</v>
      </c>
      <c r="G1965" s="20" t="str">
        <v>No</v>
      </c>
      <c r="H1965" s="20" t="str">
        <v>No</v>
      </c>
      <c r="I1965" s="20">
        <v>1</v>
      </c>
      <c r="J1965" s="20" t="s">
        <v>2379</v>
      </c>
      <c r="K1965" s="21" cm="1">
        <f t="array" ref="K1965:P1965">VLOOKUP(A1965,'Hospitalisation Details'!$A$1:K4307,{5,6,8,9,10,11},FALSE)</f>
        <v>36054</v>
      </c>
      <c r="L1965" s="21" t="str">
        <v>24Years</v>
      </c>
      <c r="M1965" s="22">
        <v>3537.7</v>
      </c>
      <c r="N1965" s="20" t="str">
        <v>tier - 3</v>
      </c>
      <c r="O1965" s="20" t="str">
        <v>tier - 3</v>
      </c>
      <c r="P1965" s="20" t="str">
        <v>R1012</v>
      </c>
      <c r="Q1965" s="20" t="str">
        <f>VLOOKUP(A1965,'Customer Names'!$A$1:E4299,5,FALSE)</f>
        <v>Manuel</v>
      </c>
    </row>
    <row r="1966" spans="1:17" x14ac:dyDescent="0.35">
      <c r="A1966" s="20" t="s">
        <v>402</v>
      </c>
      <c r="B1966" s="20" cm="1">
        <f t="array" ref="B1966:I1966">VLOOKUP(A1966,'Medical Examinations'!A1965:J4300,{2,3,4,5,6,7,8,9},FALSE)</f>
        <v>39.270000000000003</v>
      </c>
      <c r="C1966" s="20" t="str">
        <v>Obesity</v>
      </c>
      <c r="D1966" s="20">
        <v>6.25</v>
      </c>
      <c r="E1966" s="20" t="str">
        <v>Prediabetes</v>
      </c>
      <c r="F1966" s="20" t="str">
        <v>No</v>
      </c>
      <c r="G1966" s="20" t="str">
        <v>No</v>
      </c>
      <c r="H1966" s="20" t="str">
        <v>No</v>
      </c>
      <c r="I1966" s="20">
        <v>0</v>
      </c>
      <c r="J1966" s="20" t="s">
        <v>2379</v>
      </c>
      <c r="K1966" s="21" cm="1">
        <f t="array" ref="K1966:P1966">VLOOKUP(A1966,'Hospitalisation Details'!$A$1:K4308,{5,6,8,9,10,11},FALSE)</f>
        <v>36425</v>
      </c>
      <c r="L1966" s="21" t="str">
        <v>23Years</v>
      </c>
      <c r="M1966" s="22">
        <v>3500.61</v>
      </c>
      <c r="N1966" s="20" t="str">
        <v>tier - 2</v>
      </c>
      <c r="O1966" s="20" t="str">
        <v>tier - 2</v>
      </c>
      <c r="P1966" s="20" t="str">
        <v>R1013</v>
      </c>
      <c r="Q1966" s="20" t="str">
        <f>VLOOKUP(A1966,'Customer Names'!$A$1:E4300,5,FALSE)</f>
        <v xml:space="preserve">Kindsey P </v>
      </c>
    </row>
    <row r="1967" spans="1:17" x14ac:dyDescent="0.35">
      <c r="A1967" s="20" t="s">
        <v>401</v>
      </c>
      <c r="B1967" s="20" cm="1">
        <f t="array" ref="B1967:I1967">VLOOKUP(A1967,'Medical Examinations'!A1966:J4301,{2,3,4,5,6,7,8,9},FALSE)</f>
        <v>32.49</v>
      </c>
      <c r="C1967" s="20" t="str">
        <v>Obesity</v>
      </c>
      <c r="D1967" s="20">
        <v>4</v>
      </c>
      <c r="E1967" s="20" t="str">
        <v>Normal</v>
      </c>
      <c r="F1967" s="20" t="str">
        <v>Yes</v>
      </c>
      <c r="G1967" s="20" t="str">
        <v>No</v>
      </c>
      <c r="H1967" s="20" t="str">
        <v>No</v>
      </c>
      <c r="I1967" s="20">
        <v>0</v>
      </c>
      <c r="J1967" s="20" t="s">
        <v>2379</v>
      </c>
      <c r="K1967" s="21" cm="1">
        <f t="array" ref="K1967:P1967">VLOOKUP(A1967,'Hospitalisation Details'!$A$1:K4309,{5,6,8,9,10,11},FALSE)</f>
        <v>35326</v>
      </c>
      <c r="L1967" s="21" t="str">
        <v>26Years</v>
      </c>
      <c r="M1967" s="22">
        <v>3490.55</v>
      </c>
      <c r="N1967" s="20" t="str">
        <v>tier - 1</v>
      </c>
      <c r="O1967" s="20" t="str">
        <v>tier - 2</v>
      </c>
      <c r="P1967" s="20" t="str">
        <v>R1015</v>
      </c>
      <c r="Q1967" s="20" t="str">
        <f>VLOOKUP(A1967,'Customer Names'!$A$1:E4301,5,FALSE)</f>
        <v xml:space="preserve">Thomas G </v>
      </c>
    </row>
    <row r="1968" spans="1:17" x14ac:dyDescent="0.35">
      <c r="A1968" s="20" t="s">
        <v>400</v>
      </c>
      <c r="B1968" s="20" cm="1">
        <f t="array" ref="B1968:I1968">VLOOKUP(A1968,'Medical Examinations'!A1967:J4302,{2,3,4,5,6,7,8,9},FALSE)</f>
        <v>23.7</v>
      </c>
      <c r="C1968" s="20" t="str">
        <v>Normal Weight</v>
      </c>
      <c r="D1968" s="20">
        <v>5.55</v>
      </c>
      <c r="E1968" s="20" t="str">
        <v>Normal</v>
      </c>
      <c r="F1968" s="20" t="str">
        <v>Yes</v>
      </c>
      <c r="G1968" s="20" t="str">
        <v>No</v>
      </c>
      <c r="H1968" s="20" t="str">
        <v>No</v>
      </c>
      <c r="I1968" s="20">
        <v>0</v>
      </c>
      <c r="J1968" s="20" t="s">
        <v>2379</v>
      </c>
      <c r="K1968" s="21" cm="1">
        <f t="array" ref="K1968:P1968">VLOOKUP(A1968,'Hospitalisation Details'!$A$1:K4310,{5,6,8,9,10,11},FALSE)</f>
        <v>35327</v>
      </c>
      <c r="L1968" s="21" t="str">
        <v>26Years</v>
      </c>
      <c r="M1968" s="22">
        <v>3484.33</v>
      </c>
      <c r="N1968" s="20" t="str">
        <v>tier - 3</v>
      </c>
      <c r="O1968" s="20" t="str">
        <v>tier - 3</v>
      </c>
      <c r="P1968" s="20" t="str">
        <v>R1011</v>
      </c>
      <c r="Q1968" s="20" t="str">
        <f>VLOOKUP(A1968,'Customer Names'!$A$1:E4302,5,FALSE)</f>
        <v>Kyle S</v>
      </c>
    </row>
    <row r="1969" spans="1:17" x14ac:dyDescent="0.35">
      <c r="A1969" s="20" t="s">
        <v>399</v>
      </c>
      <c r="B1969" s="20" cm="1">
        <f t="array" ref="B1969:I1969">VLOOKUP(A1969,'Medical Examinations'!A1968:J4303,{2,3,4,5,6,7,8,9},FALSE)</f>
        <v>30.4</v>
      </c>
      <c r="C1969" s="20" t="str">
        <v>Obesity</v>
      </c>
      <c r="D1969" s="20">
        <v>5.95</v>
      </c>
      <c r="E1969" s="20" t="str">
        <v>Prediabetes</v>
      </c>
      <c r="F1969" s="20" t="str">
        <v>No</v>
      </c>
      <c r="G1969" s="20" t="str">
        <v>yes</v>
      </c>
      <c r="H1969" s="20" t="str">
        <v>No</v>
      </c>
      <c r="I1969" s="20">
        <v>1</v>
      </c>
      <c r="J1969" s="20" t="s">
        <v>2379</v>
      </c>
      <c r="K1969" s="21" cm="1">
        <f t="array" ref="K1969:P1969">VLOOKUP(A1969,'Hospitalisation Details'!$A$1:K4311,{5,6,8,9,10,11},FALSE)</f>
        <v>38164</v>
      </c>
      <c r="L1969" s="21" t="str">
        <v>18Years</v>
      </c>
      <c r="M1969" s="22">
        <v>3481.87</v>
      </c>
      <c r="N1969" s="20" t="str">
        <v>tier - 2</v>
      </c>
      <c r="O1969" s="20" t="str">
        <v>tier - 3</v>
      </c>
      <c r="P1969" s="20" t="str">
        <v>R1016</v>
      </c>
      <c r="Q1969" s="20" t="str">
        <f>VLOOKUP(A1969,'Customer Names'!$A$1:E4303,5,FALSE)</f>
        <v xml:space="preserve">Alexander J </v>
      </c>
    </row>
    <row r="1970" spans="1:17" x14ac:dyDescent="0.35">
      <c r="A1970" s="20" t="s">
        <v>398</v>
      </c>
      <c r="B1970" s="20" cm="1">
        <f t="array" ref="B1970:I1970">VLOOKUP(A1970,'Medical Examinations'!A1969:J4304,{2,3,4,5,6,7,8,9},FALSE)</f>
        <v>38.94</v>
      </c>
      <c r="C1970" s="20" t="str">
        <v>Obesity</v>
      </c>
      <c r="D1970" s="20">
        <v>4.3600000000000003</v>
      </c>
      <c r="E1970" s="20" t="str">
        <v>Normal</v>
      </c>
      <c r="F1970" s="20" t="str">
        <v>No</v>
      </c>
      <c r="G1970" s="20" t="str">
        <v>No</v>
      </c>
      <c r="H1970" s="20" t="str">
        <v>Yes</v>
      </c>
      <c r="I1970" s="20">
        <v>1</v>
      </c>
      <c r="J1970" s="20" t="s">
        <v>2379</v>
      </c>
      <c r="K1970" s="21" cm="1">
        <f t="array" ref="K1970:P1970">VLOOKUP(A1970,'Hospitalisation Details'!$A$1:K4312,{5,6,8,9,10,11},FALSE)</f>
        <v>34254</v>
      </c>
      <c r="L1970" s="21" t="str">
        <v>29Years</v>
      </c>
      <c r="M1970" s="22">
        <v>3471.41</v>
      </c>
      <c r="N1970" s="20" t="str">
        <v>tier - 2</v>
      </c>
      <c r="O1970" s="20" t="str">
        <v>tier - 2</v>
      </c>
      <c r="P1970" s="20" t="str">
        <v>R1013</v>
      </c>
      <c r="Q1970" s="20" t="str">
        <f>VLOOKUP(A1970,'Customer Names'!$A$1:E4304,5,FALSE)</f>
        <v>Dustin L</v>
      </c>
    </row>
    <row r="1971" spans="1:17" x14ac:dyDescent="0.35">
      <c r="A1971" s="20" t="s">
        <v>397</v>
      </c>
      <c r="B1971" s="20" cm="1">
        <f t="array" ref="B1971:I1971">VLOOKUP(A1971,'Medical Examinations'!A1970:J4305,{2,3,4,5,6,7,8,9},FALSE)</f>
        <v>31.02</v>
      </c>
      <c r="C1971" s="20" t="str">
        <v>Obesity</v>
      </c>
      <c r="D1971" s="20">
        <v>4.84</v>
      </c>
      <c r="E1971" s="20" t="str">
        <v>Normal</v>
      </c>
      <c r="F1971" s="20" t="str">
        <v>No</v>
      </c>
      <c r="G1971" s="20" t="str">
        <v>No</v>
      </c>
      <c r="H1971" s="20" t="str">
        <v>Yes</v>
      </c>
      <c r="I1971" s="20">
        <v>1</v>
      </c>
      <c r="J1971" s="20" t="s">
        <v>2379</v>
      </c>
      <c r="K1971" s="21" cm="1">
        <f t="array" ref="K1971:P1971">VLOOKUP(A1971,'Hospitalisation Details'!$A$1:K4313,{5,6,8,9,10,11},FALSE)</f>
        <v>37831</v>
      </c>
      <c r="L1971" s="21" t="str">
        <v>19Years</v>
      </c>
      <c r="M1971" s="22">
        <v>3463.51</v>
      </c>
      <c r="N1971" s="20" t="str">
        <v>tier - 2</v>
      </c>
      <c r="O1971" s="20" t="str">
        <v>tier - 1</v>
      </c>
      <c r="P1971" s="20" t="str">
        <v>R1025</v>
      </c>
      <c r="Q1971" s="20" t="str">
        <f>VLOOKUP(A1971,'Customer Names'!$A$1:E4305,5,FALSE)</f>
        <v>Chloe</v>
      </c>
    </row>
    <row r="1972" spans="1:17" x14ac:dyDescent="0.35">
      <c r="A1972" s="20" t="s">
        <v>396</v>
      </c>
      <c r="B1972" s="20" cm="1">
        <f t="array" ref="B1972:I1972">VLOOKUP(A1972,'Medical Examinations'!A1971:J4306,{2,3,4,5,6,7,8,9},FALSE)</f>
        <v>17.5</v>
      </c>
      <c r="C1972" s="20" t="str">
        <v>Underweight</v>
      </c>
      <c r="D1972" s="20">
        <v>4.5599999999999996</v>
      </c>
      <c r="E1972" s="20" t="str">
        <v>Normal</v>
      </c>
      <c r="F1972" s="20" t="str">
        <v>No</v>
      </c>
      <c r="G1972" s="20" t="str">
        <v>No</v>
      </c>
      <c r="H1972" s="20" t="str">
        <v>No</v>
      </c>
      <c r="I1972" s="20">
        <v>1</v>
      </c>
      <c r="J1972" s="20" t="s">
        <v>2379</v>
      </c>
      <c r="K1972" s="21" cm="1">
        <f t="array" ref="K1972:P1972">VLOOKUP(A1972,'Hospitalisation Details'!$A$1:K4314,{5,6,8,9,10,11},FALSE)</f>
        <v>32034</v>
      </c>
      <c r="L1972" s="21" t="str">
        <v>35Years</v>
      </c>
      <c r="M1972" s="22">
        <v>3453.77</v>
      </c>
      <c r="N1972" s="20" t="str">
        <v>tier - 2</v>
      </c>
      <c r="O1972" s="20" t="str">
        <v>tier - 1</v>
      </c>
      <c r="P1972" s="20" t="str">
        <v>R1011</v>
      </c>
      <c r="Q1972" s="20" t="str">
        <f>VLOOKUP(A1972,'Customer Names'!$A$1:E4306,5,FALSE)</f>
        <v>Cailtlin</v>
      </c>
    </row>
    <row r="1973" spans="1:17" x14ac:dyDescent="0.35">
      <c r="A1973" s="20" t="s">
        <v>395</v>
      </c>
      <c r="B1973" s="20" cm="1">
        <f t="array" ref="B1973:I1973">VLOOKUP(A1973,'Medical Examinations'!A1972:J4307,{2,3,4,5,6,7,8,9},FALSE)</f>
        <v>34.799999999999997</v>
      </c>
      <c r="C1973" s="20" t="str">
        <v>Obesity</v>
      </c>
      <c r="D1973" s="20">
        <v>4.42</v>
      </c>
      <c r="E1973" s="20" t="str">
        <v>Normal</v>
      </c>
      <c r="F1973" s="20" t="str">
        <v>Yes</v>
      </c>
      <c r="G1973" s="20" t="str">
        <v>yes</v>
      </c>
      <c r="H1973" s="20" t="str">
        <v>No</v>
      </c>
      <c r="I1973" s="20">
        <v>2</v>
      </c>
      <c r="J1973" s="20" t="s">
        <v>2379</v>
      </c>
      <c r="K1973" s="21" cm="1">
        <f t="array" ref="K1973:P1973">VLOOKUP(A1973,'Hospitalisation Details'!$A$1:K4315,{5,6,8,9,10,11},FALSE)</f>
        <v>36697</v>
      </c>
      <c r="L1973" s="21" t="str">
        <v>22Years</v>
      </c>
      <c r="M1973" s="22">
        <v>3443.06</v>
      </c>
      <c r="N1973" s="20" t="str">
        <v>tier - 2</v>
      </c>
      <c r="O1973" s="20" t="str">
        <v>tier - 1</v>
      </c>
      <c r="P1973" s="20" t="str">
        <v>R1011</v>
      </c>
      <c r="Q1973" s="20" t="str">
        <f>VLOOKUP(A1973,'Customer Names'!$A$1:E4307,5,FALSE)</f>
        <v>Joshua</v>
      </c>
    </row>
    <row r="1974" spans="1:17" x14ac:dyDescent="0.35">
      <c r="A1974" s="20" t="s">
        <v>394</v>
      </c>
      <c r="B1974" s="20" cm="1">
        <f t="array" ref="B1974:I1974">VLOOKUP(A1974,'Medical Examinations'!A1973:J4308,{2,3,4,5,6,7,8,9},FALSE)</f>
        <v>17.3</v>
      </c>
      <c r="C1974" s="20" t="str">
        <v>Underweight</v>
      </c>
      <c r="D1974" s="20">
        <v>7.66</v>
      </c>
      <c r="E1974" s="20" t="str">
        <v>Diabetes</v>
      </c>
      <c r="F1974" s="20" t="str">
        <v>Yes</v>
      </c>
      <c r="G1974" s="20" t="str">
        <v>No</v>
      </c>
      <c r="H1974" s="20" t="str">
        <v>No</v>
      </c>
      <c r="I1974" s="20">
        <v>1</v>
      </c>
      <c r="J1974" s="20" t="s">
        <v>2379</v>
      </c>
      <c r="K1974" s="21" cm="1">
        <f t="array" ref="K1974:P1974">VLOOKUP(A1974,'Hospitalisation Details'!$A$1:K4316,{5,6,8,9,10,11},FALSE)</f>
        <v>31651</v>
      </c>
      <c r="L1974" s="21" t="str">
        <v>36Years</v>
      </c>
      <c r="M1974" s="22">
        <v>3436.5</v>
      </c>
      <c r="N1974" s="20" t="str">
        <v>tier - 2</v>
      </c>
      <c r="O1974" s="20" t="str">
        <v>tier - 1</v>
      </c>
      <c r="P1974" s="20" t="str">
        <v>R1013</v>
      </c>
      <c r="Q1974" s="20" t="str">
        <f>VLOOKUP(A1974,'Customer Names'!$A$1:E4308,5,FALSE)</f>
        <v>Chuy</v>
      </c>
    </row>
    <row r="1975" spans="1:17" x14ac:dyDescent="0.35">
      <c r="A1975" s="20" t="s">
        <v>393</v>
      </c>
      <c r="B1975" s="20" cm="1">
        <f t="array" ref="B1975:I1975">VLOOKUP(A1975,'Medical Examinations'!A1974:J4309,{2,3,4,5,6,7,8,9},FALSE)</f>
        <v>32.25</v>
      </c>
      <c r="C1975" s="20" t="str">
        <v>Obesity</v>
      </c>
      <c r="D1975" s="20">
        <v>5.2</v>
      </c>
      <c r="E1975" s="20" t="str">
        <v>Normal</v>
      </c>
      <c r="F1975" s="20" t="str">
        <v>Yes</v>
      </c>
      <c r="G1975" s="20" t="str">
        <v>No</v>
      </c>
      <c r="H1975" s="20" t="str">
        <v>No</v>
      </c>
      <c r="I1975" s="20">
        <v>0</v>
      </c>
      <c r="J1975" s="20" t="s">
        <v>2379</v>
      </c>
      <c r="K1975" s="21" cm="1">
        <f t="array" ref="K1975:P1975">VLOOKUP(A1975,'Hospitalisation Details'!$A$1:K4317,{5,6,8,9,10,11},FALSE)</f>
        <v>37251</v>
      </c>
      <c r="L1975" s="21" t="str">
        <v>21Years</v>
      </c>
      <c r="M1975" s="22">
        <v>3434.38</v>
      </c>
      <c r="N1975" s="20" t="str">
        <v>tier - 2</v>
      </c>
      <c r="O1975" s="20" t="str">
        <v>tier - 2</v>
      </c>
      <c r="P1975" s="20" t="str">
        <v>R1011</v>
      </c>
      <c r="Q1975" s="20" t="str">
        <f>VLOOKUP(A1975,'Customer Names'!$A$1:E4309,5,FALSE)</f>
        <v>Laurie B</v>
      </c>
    </row>
    <row r="1976" spans="1:17" x14ac:dyDescent="0.35">
      <c r="A1976" s="20" t="s">
        <v>392</v>
      </c>
      <c r="B1976" s="20" cm="1">
        <f t="array" ref="B1976:I1976">VLOOKUP(A1976,'Medical Examinations'!A1975:J4310,{2,3,4,5,6,7,8,9},FALSE)</f>
        <v>42.4</v>
      </c>
      <c r="C1976" s="20" t="str">
        <v>Obesity</v>
      </c>
      <c r="D1976" s="20">
        <v>5.53</v>
      </c>
      <c r="E1976" s="20" t="str">
        <v>Normal</v>
      </c>
      <c r="F1976" s="20" t="str">
        <v>Yes</v>
      </c>
      <c r="G1976" s="20" t="str">
        <v>No</v>
      </c>
      <c r="H1976" s="20" t="str">
        <v>No</v>
      </c>
      <c r="I1976" s="20">
        <v>0</v>
      </c>
      <c r="J1976" s="20" t="s">
        <v>2379</v>
      </c>
      <c r="K1976" s="21" cm="1">
        <f t="array" ref="K1976:P1976">VLOOKUP(A1976,'Hospitalisation Details'!$A$1:K4318,{5,6,8,9,10,11},FALSE)</f>
        <v>35418</v>
      </c>
      <c r="L1976" s="21" t="str">
        <v>26Years</v>
      </c>
      <c r="M1976" s="22">
        <v>3410.32</v>
      </c>
      <c r="N1976" s="20" t="str">
        <v>tier - 2</v>
      </c>
      <c r="O1976" s="20" t="str">
        <v>tier - 2</v>
      </c>
      <c r="P1976" s="20" t="str">
        <v>R1011</v>
      </c>
      <c r="Q1976" s="20" t="str">
        <f>VLOOKUP(A1976,'Customer Names'!$A$1:E4310,5,FALSE)</f>
        <v xml:space="preserve">Rachel B </v>
      </c>
    </row>
    <row r="1977" spans="1:17" x14ac:dyDescent="0.35">
      <c r="A1977" s="20" t="s">
        <v>391</v>
      </c>
      <c r="B1977" s="20" cm="1">
        <f t="array" ref="B1977:I1977">VLOOKUP(A1977,'Medical Examinations'!A1976:J4311,{2,3,4,5,6,7,8,9},FALSE)</f>
        <v>38.664999999999999</v>
      </c>
      <c r="C1977" s="20" t="str">
        <v>Obesity</v>
      </c>
      <c r="D1977" s="20">
        <v>4.8600000000000003</v>
      </c>
      <c r="E1977" s="20" t="str">
        <v>Normal</v>
      </c>
      <c r="F1977" s="20" t="str">
        <v>No</v>
      </c>
      <c r="G1977" s="20" t="str">
        <v>yes</v>
      </c>
      <c r="H1977" s="20" t="str">
        <v>No</v>
      </c>
      <c r="I1977" s="20">
        <v>1</v>
      </c>
      <c r="J1977" s="20" t="s">
        <v>2379</v>
      </c>
      <c r="K1977" s="21" cm="1">
        <f t="array" ref="K1977:P1977">VLOOKUP(A1977,'Hospitalisation Details'!$A$1:K4319,{5,6,8,9,10,11},FALSE)</f>
        <v>38184</v>
      </c>
      <c r="L1977" s="21" t="str">
        <v>18Years</v>
      </c>
      <c r="M1977" s="22">
        <v>3393.36</v>
      </c>
      <c r="N1977" s="20" t="str">
        <v>tier - 2</v>
      </c>
      <c r="O1977" s="20" t="str">
        <v>tier - 2</v>
      </c>
      <c r="P1977" s="20" t="str">
        <v>R1023</v>
      </c>
      <c r="Q1977" s="20" t="str">
        <f>VLOOKUP(A1977,'Customer Names'!$A$1:E4311,5,FALSE)</f>
        <v>Liza</v>
      </c>
    </row>
    <row r="1978" spans="1:17" x14ac:dyDescent="0.35">
      <c r="A1978" s="20" t="s">
        <v>390</v>
      </c>
      <c r="B1978" s="20" cm="1">
        <f t="array" ref="B1978:I1978">VLOOKUP(A1978,'Medical Examinations'!A1977:J4312,{2,3,4,5,6,7,8,9},FALSE)</f>
        <v>29.92</v>
      </c>
      <c r="C1978" s="20" t="str">
        <v>Obesity</v>
      </c>
      <c r="D1978" s="20">
        <v>5.49</v>
      </c>
      <c r="E1978" s="20" t="str">
        <v>Normal</v>
      </c>
      <c r="F1978" s="20" t="str">
        <v>Yes</v>
      </c>
      <c r="G1978" s="20" t="str">
        <v>No</v>
      </c>
      <c r="H1978" s="20" t="str">
        <v>No</v>
      </c>
      <c r="I1978" s="20">
        <v>0</v>
      </c>
      <c r="J1978" s="20" t="s">
        <v>2379</v>
      </c>
      <c r="K1978" s="21" cm="1">
        <f t="array" ref="K1978:P1978">VLOOKUP(A1978,'Hospitalisation Details'!$A$1:K4320,{5,6,8,9,10,11},FALSE)</f>
        <v>35365</v>
      </c>
      <c r="L1978" s="21" t="str">
        <v>26Years</v>
      </c>
      <c r="M1978" s="22">
        <v>3392.98</v>
      </c>
      <c r="N1978" s="20" t="str">
        <v>tier - 2</v>
      </c>
      <c r="O1978" s="20" t="str">
        <v>tier - 3</v>
      </c>
      <c r="P1978" s="20" t="str">
        <v>R1013</v>
      </c>
      <c r="Q1978" s="20" t="str">
        <f>VLOOKUP(A1978,'Customer Names'!$A$1:E4312,5,FALSE)</f>
        <v>Lindsey</v>
      </c>
    </row>
    <row r="1979" spans="1:17" x14ac:dyDescent="0.35">
      <c r="A1979" s="20" t="s">
        <v>389</v>
      </c>
      <c r="B1979" s="20" cm="1">
        <f t="array" ref="B1979:I1979">VLOOKUP(A1979,'Medical Examinations'!A1978:J4313,{2,3,4,5,6,7,8,9},FALSE)</f>
        <v>29.48</v>
      </c>
      <c r="C1979" s="20" t="str">
        <v>Overweight</v>
      </c>
      <c r="D1979" s="20">
        <v>4.09</v>
      </c>
      <c r="E1979" s="20" t="str">
        <v>Normal</v>
      </c>
      <c r="F1979" s="20" t="str">
        <v>Yes</v>
      </c>
      <c r="G1979" s="20" t="str">
        <v>No</v>
      </c>
      <c r="H1979" s="20" t="str">
        <v>No</v>
      </c>
      <c r="I1979" s="20">
        <v>0</v>
      </c>
      <c r="J1979" s="20" t="s">
        <v>2379</v>
      </c>
      <c r="K1979" s="21" cm="1">
        <f t="array" ref="K1979:P1979">VLOOKUP(A1979,'Hospitalisation Details'!$A$1:K4321,{5,6,8,9,10,11},FALSE)</f>
        <v>35287</v>
      </c>
      <c r="L1979" s="21" t="str">
        <v>26Years</v>
      </c>
      <c r="M1979" s="22">
        <v>3392.37</v>
      </c>
      <c r="N1979" s="20" t="str">
        <v>tier - 2</v>
      </c>
      <c r="O1979" s="20" t="str">
        <v>tier - 3</v>
      </c>
      <c r="P1979" s="20" t="str">
        <v>R1013</v>
      </c>
      <c r="Q1979" s="20" t="str">
        <f>VLOOKUP(A1979,'Customer Names'!$A$1:E4313,5,FALSE)</f>
        <v xml:space="preserve">Lindsay E </v>
      </c>
    </row>
    <row r="1980" spans="1:17" x14ac:dyDescent="0.35">
      <c r="A1980" s="20" t="s">
        <v>388</v>
      </c>
      <c r="B1980" s="20" cm="1">
        <f t="array" ref="B1980:I1980">VLOOKUP(A1980,'Medical Examinations'!A1979:J4314,{2,3,4,5,6,7,8,9},FALSE)</f>
        <v>28.785</v>
      </c>
      <c r="C1980" s="20" t="str">
        <v>Overweight</v>
      </c>
      <c r="D1980" s="20">
        <v>4.3099999999999996</v>
      </c>
      <c r="E1980" s="20" t="str">
        <v>Normal</v>
      </c>
      <c r="F1980" s="20" t="str">
        <v>Yes</v>
      </c>
      <c r="G1980" s="20" t="str">
        <v>No</v>
      </c>
      <c r="H1980" s="20" t="str">
        <v>No</v>
      </c>
      <c r="I1980" s="20">
        <v>0</v>
      </c>
      <c r="J1980" s="20" t="s">
        <v>2379</v>
      </c>
      <c r="K1980" s="21" cm="1">
        <f t="array" ref="K1980:P1980">VLOOKUP(A1980,'Hospitalisation Details'!$A$1:K4322,{5,6,8,9,10,11},FALSE)</f>
        <v>35382</v>
      </c>
      <c r="L1980" s="21" t="str">
        <v>26Years</v>
      </c>
      <c r="M1980" s="22">
        <v>3385.4</v>
      </c>
      <c r="N1980" s="20" t="str">
        <v>tier - 2</v>
      </c>
      <c r="O1980" s="20" t="str">
        <v>tier - 2</v>
      </c>
      <c r="P1980" s="20" t="str">
        <v>R1024</v>
      </c>
      <c r="Q1980" s="20" t="str">
        <f>VLOOKUP(A1980,'Customer Names'!$A$1:E4314,5,FALSE)</f>
        <v xml:space="preserve">Kathleen M </v>
      </c>
    </row>
    <row r="1981" spans="1:17" x14ac:dyDescent="0.35">
      <c r="A1981" s="20" t="s">
        <v>387</v>
      </c>
      <c r="B1981" s="20" cm="1">
        <f t="array" ref="B1981:I1981">VLOOKUP(A1981,'Medical Examinations'!A1980:J4315,{2,3,4,5,6,7,8,9},FALSE)</f>
        <v>19.8</v>
      </c>
      <c r="C1981" s="20" t="str">
        <v>Normal Weight</v>
      </c>
      <c r="D1981" s="20">
        <v>4</v>
      </c>
      <c r="E1981" s="20" t="str">
        <v>Normal</v>
      </c>
      <c r="F1981" s="20" t="str">
        <v>Yes</v>
      </c>
      <c r="G1981" s="20" t="str">
        <v>No</v>
      </c>
      <c r="H1981" s="20" t="str">
        <v>No</v>
      </c>
      <c r="I1981" s="20">
        <v>0</v>
      </c>
      <c r="J1981" s="20" t="s">
        <v>2379</v>
      </c>
      <c r="K1981" s="21" cm="1">
        <f t="array" ref="K1981:P1981">VLOOKUP(A1981,'Hospitalisation Details'!$A$1:K4323,{5,6,8,9,10,11},FALSE)</f>
        <v>35413</v>
      </c>
      <c r="L1981" s="21" t="str">
        <v>26Years</v>
      </c>
      <c r="M1981" s="22">
        <v>3378.91</v>
      </c>
      <c r="N1981" s="20" t="str">
        <v>tier - 2</v>
      </c>
      <c r="O1981" s="20" t="str">
        <v>tier - 1</v>
      </c>
      <c r="P1981" s="20" t="str">
        <v>R1011</v>
      </c>
      <c r="Q1981" s="20" t="str">
        <f>VLOOKUP(A1981,'Customer Names'!$A$1:E4315,5,FALSE)</f>
        <v>Aya</v>
      </c>
    </row>
    <row r="1982" spans="1:17" x14ac:dyDescent="0.35">
      <c r="A1982" s="20" t="s">
        <v>386</v>
      </c>
      <c r="B1982" s="20" cm="1">
        <f t="array" ref="B1982:I1982">VLOOKUP(A1982,'Medical Examinations'!A1981:J4316,{2,3,4,5,6,7,8,9},FALSE)</f>
        <v>35.53</v>
      </c>
      <c r="C1982" s="20" t="str">
        <v>Obesity</v>
      </c>
      <c r="D1982" s="20">
        <v>4.68</v>
      </c>
      <c r="E1982" s="20" t="str">
        <v>Normal</v>
      </c>
      <c r="F1982" s="20" t="str">
        <v>No</v>
      </c>
      <c r="G1982" s="20" t="str">
        <v>No</v>
      </c>
      <c r="H1982" s="20" t="str">
        <v>Yes</v>
      </c>
      <c r="I1982" s="20">
        <v>1</v>
      </c>
      <c r="J1982" s="20" t="s">
        <v>2379</v>
      </c>
      <c r="K1982" s="21" cm="1">
        <f t="array" ref="K1982:P1982">VLOOKUP(A1982,'Hospitalisation Details'!$A$1:K4324,{5,6,8,9,10,11},FALSE)</f>
        <v>34249</v>
      </c>
      <c r="L1982" s="21" t="str">
        <v>29Years</v>
      </c>
      <c r="M1982" s="22">
        <v>3366.67</v>
      </c>
      <c r="N1982" s="20" t="str">
        <v>tier - 2</v>
      </c>
      <c r="O1982" s="20" t="str">
        <v>tier - 2</v>
      </c>
      <c r="P1982" s="20" t="str">
        <v>R1013</v>
      </c>
      <c r="Q1982" s="20" t="str">
        <f>VLOOKUP(A1982,'Customer Names'!$A$1:E4316,5,FALSE)</f>
        <v>Carolyn R</v>
      </c>
    </row>
    <row r="1983" spans="1:17" x14ac:dyDescent="0.35">
      <c r="A1983" s="20" t="s">
        <v>385</v>
      </c>
      <c r="B1983" s="20" cm="1">
        <f t="array" ref="B1983:I1983">VLOOKUP(A1983,'Medical Examinations'!A1982:J4317,{2,3,4,5,6,7,8,9},FALSE)</f>
        <v>21.47</v>
      </c>
      <c r="C1983" s="20" t="str">
        <v>Normal Weight</v>
      </c>
      <c r="D1983" s="20">
        <v>4.0199999999999996</v>
      </c>
      <c r="E1983" s="20" t="str">
        <v>Normal</v>
      </c>
      <c r="F1983" s="20" t="str">
        <v>Yes</v>
      </c>
      <c r="G1983" s="20" t="str">
        <v>No</v>
      </c>
      <c r="H1983" s="20" t="str">
        <v>No</v>
      </c>
      <c r="I1983" s="20">
        <v>1</v>
      </c>
      <c r="J1983" s="20" t="s">
        <v>2379</v>
      </c>
      <c r="K1983" s="21" cm="1">
        <f t="array" ref="K1983:P1983">VLOOKUP(A1983,'Hospitalisation Details'!$A$1:K4325,{5,6,8,9,10,11},FALSE)</f>
        <v>34873</v>
      </c>
      <c r="L1983" s="21" t="str">
        <v>27Years</v>
      </c>
      <c r="M1983" s="22">
        <v>3353.47</v>
      </c>
      <c r="N1983" s="20" t="str">
        <v>tier - 2</v>
      </c>
      <c r="O1983" s="20" t="str">
        <v>tier - 3</v>
      </c>
      <c r="P1983" s="20" t="str">
        <v>R1012</v>
      </c>
      <c r="Q1983" s="20" t="str">
        <f>VLOOKUP(A1983,'Customer Names'!$A$1:E4317,5,FALSE)</f>
        <v>Bethany</v>
      </c>
    </row>
    <row r="1984" spans="1:17" x14ac:dyDescent="0.35">
      <c r="A1984" s="20" t="s">
        <v>384</v>
      </c>
      <c r="B1984" s="20" cm="1">
        <f t="array" ref="B1984:I1984">VLOOKUP(A1984,'Medical Examinations'!A1983:J4318,{2,3,4,5,6,7,8,9},FALSE)</f>
        <v>25.9</v>
      </c>
      <c r="C1984" s="20" t="str">
        <v>Overweight</v>
      </c>
      <c r="D1984" s="20">
        <v>5.12</v>
      </c>
      <c r="E1984" s="20" t="str">
        <v>Normal</v>
      </c>
      <c r="F1984" s="20" t="str">
        <v>No</v>
      </c>
      <c r="G1984" s="20" t="str">
        <v>No</v>
      </c>
      <c r="H1984" s="20" t="str">
        <v>Yes</v>
      </c>
      <c r="I1984" s="20">
        <v>1</v>
      </c>
      <c r="J1984" s="20" t="s">
        <v>2379</v>
      </c>
      <c r="K1984" s="21" cm="1">
        <f t="array" ref="K1984:P1984">VLOOKUP(A1984,'Hospitalisation Details'!$A$1:K4326,{5,6,8,9,10,11},FALSE)</f>
        <v>34270</v>
      </c>
      <c r="L1984" s="21" t="str">
        <v>29Years</v>
      </c>
      <c r="M1984" s="22">
        <v>3353.28</v>
      </c>
      <c r="N1984" s="20" t="str">
        <v>tier - 2</v>
      </c>
      <c r="O1984" s="20" t="str">
        <v>tier - 1</v>
      </c>
      <c r="P1984" s="20" t="str">
        <v>R1011</v>
      </c>
      <c r="Q1984" s="20" t="str">
        <f>VLOOKUP(A1984,'Customer Names'!$A$1:E4318,5,FALSE)</f>
        <v>Holly A</v>
      </c>
    </row>
    <row r="1985" spans="1:17" x14ac:dyDescent="0.35">
      <c r="A1985" s="20" t="s">
        <v>383</v>
      </c>
      <c r="B1985" s="20" cm="1">
        <f t="array" ref="B1985:I1985">VLOOKUP(A1985,'Medical Examinations'!A1984:J4319,{2,3,4,5,6,7,8,9},FALSE)</f>
        <v>20.81</v>
      </c>
      <c r="C1985" s="20" t="str">
        <v>Normal Weight</v>
      </c>
      <c r="D1985" s="20">
        <v>5.52</v>
      </c>
      <c r="E1985" s="20" t="str">
        <v>Normal</v>
      </c>
      <c r="F1985" s="20" t="str">
        <v>No</v>
      </c>
      <c r="G1985" s="20" t="str">
        <v>No</v>
      </c>
      <c r="H1985" s="20" t="str">
        <v>No</v>
      </c>
      <c r="I1985" s="20">
        <v>0</v>
      </c>
      <c r="J1985" s="20" t="s">
        <v>2379</v>
      </c>
      <c r="K1985" s="21" cm="1">
        <f t="array" ref="K1985:P1985">VLOOKUP(A1985,'Hospitalisation Details'!$A$1:K4327,{5,6,8,9,10,11},FALSE)</f>
        <v>33482</v>
      </c>
      <c r="L1985" s="21" t="str">
        <v>31Years</v>
      </c>
      <c r="M1985" s="22">
        <v>3342.79</v>
      </c>
      <c r="N1985" s="20" t="str">
        <v>tier - 2</v>
      </c>
      <c r="O1985" s="20" t="str">
        <v>tier - 1</v>
      </c>
      <c r="P1985" s="20" t="str">
        <v>R1013</v>
      </c>
      <c r="Q1985" s="20" t="str">
        <f>VLOOKUP(A1985,'Customer Names'!$A$1:E4319,5,FALSE)</f>
        <v>Ping</v>
      </c>
    </row>
    <row r="1986" spans="1:17" x14ac:dyDescent="0.35">
      <c r="A1986" s="20" t="s">
        <v>382</v>
      </c>
      <c r="B1986" s="20" cm="1">
        <f t="array" ref="B1986:I1986">VLOOKUP(A1986,'Medical Examinations'!A1985:J4320,{2,3,4,5,6,7,8,9},FALSE)</f>
        <v>25.84</v>
      </c>
      <c r="C1986" s="20" t="str">
        <v>Overweight</v>
      </c>
      <c r="D1986" s="20">
        <v>5.81</v>
      </c>
      <c r="E1986" s="20" t="str">
        <v>Prediabetes</v>
      </c>
      <c r="F1986" s="20" t="str">
        <v>Yes</v>
      </c>
      <c r="G1986" s="20" t="str">
        <v>No</v>
      </c>
      <c r="H1986" s="20" t="str">
        <v>Yes</v>
      </c>
      <c r="I1986" s="20">
        <v>1</v>
      </c>
      <c r="J1986" s="20" t="s">
        <v>2379</v>
      </c>
      <c r="K1986" s="21" cm="1">
        <f t="array" ref="K1986:P1986">VLOOKUP(A1986,'Hospitalisation Details'!$A$1:K4328,{5,6,8,9,10,11},FALSE)</f>
        <v>35601</v>
      </c>
      <c r="L1986" s="21" t="str">
        <v>25Years</v>
      </c>
      <c r="M1986" s="22">
        <v>3309.79</v>
      </c>
      <c r="N1986" s="20" t="str">
        <v>tier - 3</v>
      </c>
      <c r="O1986" s="20" t="str">
        <v>tier - 3</v>
      </c>
      <c r="P1986" s="20" t="str">
        <v>R1017</v>
      </c>
      <c r="Q1986" s="20" t="str">
        <f>VLOOKUP(A1986,'Customer Names'!$A$1:E4320,5,FALSE)</f>
        <v>Tim</v>
      </c>
    </row>
    <row r="1987" spans="1:17" x14ac:dyDescent="0.35">
      <c r="A1987" s="20" t="s">
        <v>381</v>
      </c>
      <c r="B1987" s="20" cm="1">
        <f t="array" ref="B1987:I1987">VLOOKUP(A1987,'Medical Examinations'!A1986:J4321,{2,3,4,5,6,7,8,9},FALSE)</f>
        <v>30.95</v>
      </c>
      <c r="C1987" s="20" t="str">
        <v>Obesity</v>
      </c>
      <c r="D1987" s="20">
        <v>5.16</v>
      </c>
      <c r="E1987" s="20" t="str">
        <v>Normal</v>
      </c>
      <c r="F1987" s="20" t="str">
        <v>No</v>
      </c>
      <c r="G1987" s="20" t="str">
        <v>No</v>
      </c>
      <c r="H1987" s="20" t="str">
        <v>Yes</v>
      </c>
      <c r="I1987" s="20">
        <v>1</v>
      </c>
      <c r="J1987" s="20" t="s">
        <v>2379</v>
      </c>
      <c r="K1987" s="21" cm="1">
        <f t="array" ref="K1987:P1987">VLOOKUP(A1987,'Hospitalisation Details'!$A$1:K4329,{5,6,8,9,10,11},FALSE)</f>
        <v>37943</v>
      </c>
      <c r="L1987" s="21" t="str">
        <v>19Years</v>
      </c>
      <c r="M1987" s="22">
        <v>3308.46</v>
      </c>
      <c r="N1987" s="20" t="str">
        <v>tier - 2</v>
      </c>
      <c r="O1987" s="20" t="str">
        <v>tier - 1</v>
      </c>
      <c r="P1987" s="20" t="str">
        <v>R1021</v>
      </c>
      <c r="Q1987" s="20" t="str">
        <f>VLOOKUP(A1987,'Customer Names'!$A$1:E4321,5,FALSE)</f>
        <v>John</v>
      </c>
    </row>
    <row r="1988" spans="1:17" x14ac:dyDescent="0.35">
      <c r="A1988" s="20" t="s">
        <v>380</v>
      </c>
      <c r="B1988" s="20" cm="1">
        <f t="array" ref="B1988:I1988">VLOOKUP(A1988,'Medical Examinations'!A1987:J4322,{2,3,4,5,6,7,8,9},FALSE)</f>
        <v>30.54</v>
      </c>
      <c r="C1988" s="20" t="str">
        <v>Obesity</v>
      </c>
      <c r="D1988" s="20">
        <v>5</v>
      </c>
      <c r="E1988" s="20" t="str">
        <v>Normal</v>
      </c>
      <c r="F1988" s="20" t="str">
        <v>No</v>
      </c>
      <c r="G1988" s="20" t="str">
        <v>No</v>
      </c>
      <c r="H1988" s="20" t="str">
        <v>Yes</v>
      </c>
      <c r="I1988" s="20">
        <v>1</v>
      </c>
      <c r="J1988" s="20" t="s">
        <v>2379</v>
      </c>
      <c r="K1988" s="21" cm="1">
        <f t="array" ref="K1988:P1988">VLOOKUP(A1988,'Hospitalisation Details'!$A$1:K4330,{5,6,8,9,10,11},FALSE)</f>
        <v>37960</v>
      </c>
      <c r="L1988" s="21" t="str">
        <v>19Years</v>
      </c>
      <c r="M1988" s="22">
        <v>3300.7</v>
      </c>
      <c r="N1988" s="20" t="str">
        <v>tier - 2</v>
      </c>
      <c r="O1988" s="20" t="str">
        <v>tier - 2</v>
      </c>
      <c r="P1988" s="20" t="str">
        <v>R1025</v>
      </c>
      <c r="Q1988" s="20" t="str">
        <f>VLOOKUP(A1988,'Customer Names'!$A$1:E4322,5,FALSE)</f>
        <v>Cynthia</v>
      </c>
    </row>
    <row r="1989" spans="1:17" x14ac:dyDescent="0.35">
      <c r="A1989" s="20" t="s">
        <v>379</v>
      </c>
      <c r="B1989" s="20" cm="1">
        <f t="array" ref="B1989:I1989">VLOOKUP(A1989,'Medical Examinations'!A1988:J4323,{2,3,4,5,6,7,8,9},FALSE)</f>
        <v>33.914999999999999</v>
      </c>
      <c r="C1989" s="20" t="str">
        <v>Obesity</v>
      </c>
      <c r="D1989" s="20">
        <v>5.84</v>
      </c>
      <c r="E1989" s="20" t="str">
        <v>Prediabetes</v>
      </c>
      <c r="F1989" s="20" t="str">
        <v>Yes</v>
      </c>
      <c r="G1989" s="20" t="str">
        <v>No</v>
      </c>
      <c r="H1989" s="20" t="str">
        <v>No</v>
      </c>
      <c r="I1989" s="20">
        <v>0</v>
      </c>
      <c r="J1989" s="20" t="s">
        <v>2379</v>
      </c>
      <c r="K1989" s="21" cm="1">
        <f t="array" ref="K1989:P1989">VLOOKUP(A1989,'Hospitalisation Details'!$A$1:K4331,{5,6,8,9,10,11},FALSE)</f>
        <v>35386</v>
      </c>
      <c r="L1989" s="21" t="str">
        <v>26Years</v>
      </c>
      <c r="M1989" s="22">
        <v>3292.53</v>
      </c>
      <c r="N1989" s="20" t="str">
        <v>tier - 2</v>
      </c>
      <c r="O1989" s="20" t="str">
        <v>tier - 2</v>
      </c>
      <c r="P1989" s="20" t="str">
        <v>R1012</v>
      </c>
      <c r="Q1989" s="20" t="str">
        <f>VLOOKUP(A1989,'Customer Names'!$A$1:E4323,5,FALSE)</f>
        <v>Emmett</v>
      </c>
    </row>
    <row r="1990" spans="1:17" x14ac:dyDescent="0.35">
      <c r="A1990" s="20" t="s">
        <v>378</v>
      </c>
      <c r="B1990" s="20" cm="1">
        <f t="array" ref="B1990:I1990">VLOOKUP(A1990,'Medical Examinations'!A1989:J4324,{2,3,4,5,6,7,8,9},FALSE)</f>
        <v>33.31</v>
      </c>
      <c r="C1990" s="20" t="str">
        <v>Obesity</v>
      </c>
      <c r="D1990" s="20">
        <v>4.1900000000000004</v>
      </c>
      <c r="E1990" s="20" t="str">
        <v>Normal</v>
      </c>
      <c r="F1990" s="20" t="str">
        <v>No</v>
      </c>
      <c r="G1990" s="20" t="str">
        <v>No</v>
      </c>
      <c r="H1990" s="20" t="str">
        <v>Yes</v>
      </c>
      <c r="I1990" s="20">
        <v>1</v>
      </c>
      <c r="J1990" s="20" t="s">
        <v>2379</v>
      </c>
      <c r="K1990" s="21" cm="1">
        <f t="array" ref="K1990:P1990">VLOOKUP(A1990,'Hospitalisation Details'!$A$1:K4332,{5,6,8,9,10,11},FALSE)</f>
        <v>37805</v>
      </c>
      <c r="L1990" s="21" t="str">
        <v>19Years</v>
      </c>
      <c r="M1990" s="22">
        <v>3280.22</v>
      </c>
      <c r="N1990" s="20" t="str">
        <v>tier - 2</v>
      </c>
      <c r="O1990" s="20" t="str">
        <v>tier - 3</v>
      </c>
      <c r="P1990" s="20" t="str">
        <v>R1011</v>
      </c>
      <c r="Q1990" s="20" t="str">
        <f>VLOOKUP(A1990,'Customer Names'!$A$1:E4324,5,FALSE)</f>
        <v>Kate</v>
      </c>
    </row>
    <row r="1991" spans="1:17" x14ac:dyDescent="0.35">
      <c r="A1991" s="20" t="s">
        <v>377</v>
      </c>
      <c r="B1991" s="20" cm="1">
        <f t="array" ref="B1991:I1991">VLOOKUP(A1991,'Medical Examinations'!A1990:J4325,{2,3,4,5,6,7,8,9},FALSE)</f>
        <v>25.745000000000001</v>
      </c>
      <c r="C1991" s="20" t="str">
        <v>Overweight</v>
      </c>
      <c r="D1991" s="20">
        <v>4.62</v>
      </c>
      <c r="E1991" s="20" t="str">
        <v>Normal</v>
      </c>
      <c r="F1991" s="20" t="str">
        <v>Yes</v>
      </c>
      <c r="G1991" s="20" t="str">
        <v>No</v>
      </c>
      <c r="H1991" s="20" t="str">
        <v>No</v>
      </c>
      <c r="I1991" s="20">
        <v>0</v>
      </c>
      <c r="J1991" s="20" t="s">
        <v>2379</v>
      </c>
      <c r="K1991" s="21" cm="1">
        <f t="array" ref="K1991:P1991">VLOOKUP(A1991,'Hospitalisation Details'!$A$1:K4333,{5,6,8,9,10,11},FALSE)</f>
        <v>37170</v>
      </c>
      <c r="L1991" s="21" t="str">
        <v>21Years</v>
      </c>
      <c r="M1991" s="22">
        <v>3279.87</v>
      </c>
      <c r="N1991" s="20" t="str">
        <v>tier - 2</v>
      </c>
      <c r="O1991" s="20" t="str">
        <v>tier - 1</v>
      </c>
      <c r="P1991" s="20" t="str">
        <v>R1017</v>
      </c>
      <c r="Q1991" s="20" t="str">
        <f>VLOOKUP(A1991,'Customer Names'!$A$1:E4325,5,FALSE)</f>
        <v xml:space="preserve">Christopher L </v>
      </c>
    </row>
    <row r="1992" spans="1:17" x14ac:dyDescent="0.35">
      <c r="A1992" s="20" t="s">
        <v>376</v>
      </c>
      <c r="B1992" s="20" cm="1">
        <f t="array" ref="B1992:I1992">VLOOKUP(A1992,'Medical Examinations'!A1991:J4326,{2,3,4,5,6,7,8,9},FALSE)</f>
        <v>37.1</v>
      </c>
      <c r="C1992" s="20" t="str">
        <v>Obesity</v>
      </c>
      <c r="D1992" s="20">
        <v>6.24</v>
      </c>
      <c r="E1992" s="20" t="str">
        <v>Prediabetes</v>
      </c>
      <c r="F1992" s="20" t="str">
        <v>No</v>
      </c>
      <c r="G1992" s="20" t="str">
        <v>No</v>
      </c>
      <c r="H1992" s="20" t="str">
        <v>No</v>
      </c>
      <c r="I1992" s="20">
        <v>0</v>
      </c>
      <c r="J1992" s="20" t="s">
        <v>2379</v>
      </c>
      <c r="K1992" s="21" cm="1">
        <f t="array" ref="K1992:P1992">VLOOKUP(A1992,'Hospitalisation Details'!$A$1:K4334,{5,6,8,9,10,11},FALSE)</f>
        <v>34516</v>
      </c>
      <c r="L1992" s="21" t="str">
        <v>28Years</v>
      </c>
      <c r="M1992" s="22">
        <v>3277.16</v>
      </c>
      <c r="N1992" s="20" t="str">
        <v>tier - 2</v>
      </c>
      <c r="O1992" s="20" t="str">
        <v>tier - 3</v>
      </c>
      <c r="P1992" s="20" t="str">
        <v>R1011</v>
      </c>
      <c r="Q1992" s="20" t="str">
        <f>VLOOKUP(A1992,'Customer Names'!$A$1:E4326,5,FALSE)</f>
        <v xml:space="preserve">Christopher P </v>
      </c>
    </row>
    <row r="1993" spans="1:17" x14ac:dyDescent="0.35">
      <c r="A1993" s="20" t="s">
        <v>375</v>
      </c>
      <c r="B1993" s="20" cm="1">
        <f t="array" ref="B1993:I1993">VLOOKUP(A1993,'Medical Examinations'!A1992:J4327,{2,3,4,5,6,7,8,9},FALSE)</f>
        <v>35.435000000000002</v>
      </c>
      <c r="C1993" s="20" t="str">
        <v>Obesity</v>
      </c>
      <c r="D1993" s="20">
        <v>5.81</v>
      </c>
      <c r="E1993" s="20" t="str">
        <v>Prediabetes</v>
      </c>
      <c r="F1993" s="20" t="str">
        <v>No</v>
      </c>
      <c r="G1993" s="20" t="str">
        <v>No</v>
      </c>
      <c r="H1993" s="20" t="str">
        <v>No</v>
      </c>
      <c r="I1993" s="20">
        <v>0</v>
      </c>
      <c r="J1993" s="20" t="s">
        <v>2379</v>
      </c>
      <c r="K1993" s="21" cm="1">
        <f t="array" ref="K1993:P1993">VLOOKUP(A1993,'Hospitalisation Details'!$A$1:K4335,{5,6,8,9,10,11},FALSE)</f>
        <v>34670</v>
      </c>
      <c r="L1993" s="21" t="str">
        <v>28Years</v>
      </c>
      <c r="M1993" s="22">
        <v>3268.85</v>
      </c>
      <c r="N1993" s="20" t="str">
        <v>tier - 3</v>
      </c>
      <c r="O1993" s="20" t="str">
        <v>tier - 1</v>
      </c>
      <c r="P1993" s="20" t="str">
        <v>R1016</v>
      </c>
      <c r="Q1993" s="20" t="str">
        <f>VLOOKUP(A1993,'Customer Names'!$A$1:E4327,5,FALSE)</f>
        <v>Christopher W</v>
      </c>
    </row>
    <row r="1994" spans="1:17" x14ac:dyDescent="0.35">
      <c r="A1994" s="20" t="s">
        <v>374</v>
      </c>
      <c r="B1994" s="20" cm="1">
        <f t="array" ref="B1994:I1994">VLOOKUP(A1994,'Medical Examinations'!A1993:J4328,{2,3,4,5,6,7,8,9},FALSE)</f>
        <v>20.399999999999999</v>
      </c>
      <c r="C1994" s="20" t="str">
        <v>Normal Weight</v>
      </c>
      <c r="D1994" s="20">
        <v>4.83</v>
      </c>
      <c r="E1994" s="20" t="str">
        <v>Normal</v>
      </c>
      <c r="F1994" s="20" t="str">
        <v>No</v>
      </c>
      <c r="G1994" s="20" t="str">
        <v>No</v>
      </c>
      <c r="H1994" s="20" t="str">
        <v>No</v>
      </c>
      <c r="I1994" s="20">
        <v>0</v>
      </c>
      <c r="J1994" s="20" t="s">
        <v>2379</v>
      </c>
      <c r="K1994" s="21" cm="1">
        <f t="array" ref="K1994:P1994">VLOOKUP(A1994,'Hospitalisation Details'!$A$1:K4336,{5,6,8,9,10,11},FALSE)</f>
        <v>33555</v>
      </c>
      <c r="L1994" s="21" t="str">
        <v>31Years</v>
      </c>
      <c r="M1994" s="22">
        <v>3260.2</v>
      </c>
      <c r="N1994" s="20" t="str">
        <v>tier - 3</v>
      </c>
      <c r="O1994" s="20" t="str">
        <v>tier - 2</v>
      </c>
      <c r="P1994" s="20" t="str">
        <v>R1011</v>
      </c>
      <c r="Q1994" s="20" t="str">
        <f>VLOOKUP(A1994,'Customer Names'!$A$1:E4328,5,FALSE)</f>
        <v xml:space="preserve">Norman H </v>
      </c>
    </row>
    <row r="1995" spans="1:17" x14ac:dyDescent="0.35">
      <c r="A1995" s="20" t="s">
        <v>373</v>
      </c>
      <c r="B1995" s="20" cm="1">
        <f t="array" ref="B1995:I1995">VLOOKUP(A1995,'Medical Examinations'!A1994:J4329,{2,3,4,5,6,7,8,9},FALSE)</f>
        <v>42.13</v>
      </c>
      <c r="C1995" s="20" t="str">
        <v>Obesity</v>
      </c>
      <c r="D1995" s="20">
        <v>5.72</v>
      </c>
      <c r="E1995" s="20" t="str">
        <v>Prediabetes</v>
      </c>
      <c r="F1995" s="20" t="str">
        <v>Yes</v>
      </c>
      <c r="G1995" s="20" t="str">
        <v>No</v>
      </c>
      <c r="H1995" s="20" t="str">
        <v>Yes</v>
      </c>
      <c r="I1995" s="20">
        <v>1</v>
      </c>
      <c r="J1995" s="20" t="s">
        <v>2379</v>
      </c>
      <c r="K1995" s="21" cm="1">
        <f t="array" ref="K1995:P1995">VLOOKUP(A1995,'Hospitalisation Details'!$A$1:K4337,{5,6,8,9,10,11},FALSE)</f>
        <v>35675</v>
      </c>
      <c r="L1995" s="21" t="str">
        <v>25Years</v>
      </c>
      <c r="M1995" s="22">
        <v>3238.44</v>
      </c>
      <c r="N1995" s="20" t="str">
        <v>tier - 2</v>
      </c>
      <c r="O1995" s="20" t="str">
        <v>tier - 3</v>
      </c>
      <c r="P1995" s="20" t="str">
        <v>R1013</v>
      </c>
      <c r="Q1995" s="20" t="str">
        <f>VLOOKUP(A1995,'Customer Names'!$A$1:E4329,5,FALSE)</f>
        <v>Susan</v>
      </c>
    </row>
    <row r="1996" spans="1:17" x14ac:dyDescent="0.35">
      <c r="A1996" s="20" t="s">
        <v>372</v>
      </c>
      <c r="B1996" s="20" cm="1">
        <f t="array" ref="B1996:I1996">VLOOKUP(A1996,'Medical Examinations'!A1995:J4330,{2,3,4,5,6,7,8,9},FALSE)</f>
        <v>33.99</v>
      </c>
      <c r="C1996" s="20" t="str">
        <v>Obesity</v>
      </c>
      <c r="D1996" s="20">
        <v>4.83</v>
      </c>
      <c r="E1996" s="20" t="str">
        <v>Normal</v>
      </c>
      <c r="F1996" s="20" t="str">
        <v>Yes</v>
      </c>
      <c r="G1996" s="20" t="str">
        <v>No</v>
      </c>
      <c r="H1996" s="20" t="str">
        <v>Yes</v>
      </c>
      <c r="I1996" s="20">
        <v>1</v>
      </c>
      <c r="J1996" s="20" t="s">
        <v>2379</v>
      </c>
      <c r="K1996" s="21" cm="1">
        <f t="array" ref="K1996:P1996">VLOOKUP(A1996,'Hospitalisation Details'!$A$1:K4338,{5,6,8,9,10,11},FALSE)</f>
        <v>35644</v>
      </c>
      <c r="L1996" s="21" t="str">
        <v>25Years</v>
      </c>
      <c r="M1996" s="22">
        <v>3227.12</v>
      </c>
      <c r="N1996" s="20" t="str">
        <v>tier - 2</v>
      </c>
      <c r="O1996" s="20" t="str">
        <v>tier - 3</v>
      </c>
      <c r="P1996" s="20" t="str">
        <v>R1013</v>
      </c>
      <c r="Q1996" s="20" t="str">
        <f>VLOOKUP(A1996,'Customer Names'!$A$1:E4330,5,FALSE)</f>
        <v>Tatyana K</v>
      </c>
    </row>
    <row r="1997" spans="1:17" x14ac:dyDescent="0.35">
      <c r="A1997" s="20" t="s">
        <v>371</v>
      </c>
      <c r="B1997" s="20" cm="1">
        <f t="array" ref="B1997:I1997">VLOOKUP(A1997,'Medical Examinations'!A1996:J4331,{2,3,4,5,6,7,8,9},FALSE)</f>
        <v>28.594999999999999</v>
      </c>
      <c r="C1997" s="20" t="str">
        <v>Overweight</v>
      </c>
      <c r="D1997" s="20">
        <v>4.1399999999999997</v>
      </c>
      <c r="E1997" s="20" t="str">
        <v>Normal</v>
      </c>
      <c r="F1997" s="20" t="str">
        <v>Yes</v>
      </c>
      <c r="G1997" s="20" t="str">
        <v>No</v>
      </c>
      <c r="H1997" s="20" t="str">
        <v>Yes</v>
      </c>
      <c r="I1997" s="20">
        <v>1</v>
      </c>
      <c r="J1997" s="20" t="s">
        <v>2379</v>
      </c>
      <c r="K1997" s="21" cm="1">
        <f t="array" ref="K1997:P1997">VLOOKUP(A1997,'Hospitalisation Details'!$A$1:K4339,{5,6,8,9,10,11},FALSE)</f>
        <v>35617</v>
      </c>
      <c r="L1997" s="21" t="str">
        <v>25Years</v>
      </c>
      <c r="M1997" s="22">
        <v>3213.62</v>
      </c>
      <c r="N1997" s="20" t="str">
        <v>tier - 2</v>
      </c>
      <c r="O1997" s="20" t="str">
        <v>tier - 2</v>
      </c>
      <c r="P1997" s="20" t="str">
        <v>R1024</v>
      </c>
      <c r="Q1997" s="20" t="str">
        <f>VLOOKUP(A1997,'Customer Names'!$A$1:E4331,5,FALSE)</f>
        <v>Chrissy</v>
      </c>
    </row>
    <row r="1998" spans="1:17" x14ac:dyDescent="0.35">
      <c r="A1998" s="20" t="s">
        <v>370</v>
      </c>
      <c r="B1998" s="20" cm="1">
        <f t="array" ref="B1998:I1998">VLOOKUP(A1998,'Medical Examinations'!A1997:J4332,{2,3,4,5,6,7,8,9},FALSE)</f>
        <v>20.8</v>
      </c>
      <c r="C1998" s="20" t="str">
        <v>Normal Weight</v>
      </c>
      <c r="D1998" s="20">
        <v>4.07</v>
      </c>
      <c r="E1998" s="20" t="str">
        <v>Normal</v>
      </c>
      <c r="F1998" s="20" t="str">
        <v>Yes</v>
      </c>
      <c r="G1998" s="20" t="str">
        <v>No</v>
      </c>
      <c r="H1998" s="20" t="str">
        <v>Yes</v>
      </c>
      <c r="I1998" s="20">
        <v>1</v>
      </c>
      <c r="J1998" s="20" t="s">
        <v>2379</v>
      </c>
      <c r="K1998" s="21" cm="1">
        <f t="array" ref="K1998:P1998">VLOOKUP(A1998,'Hospitalisation Details'!$A$1:K4340,{5,6,8,9,10,11},FALSE)</f>
        <v>35786</v>
      </c>
      <c r="L1998" s="21" t="str">
        <v>25Years</v>
      </c>
      <c r="M1998" s="22">
        <v>3208.79</v>
      </c>
      <c r="N1998" s="20" t="str">
        <v>tier - 2</v>
      </c>
      <c r="O1998" s="20" t="str">
        <v>tier - 3</v>
      </c>
      <c r="P1998" s="20" t="str">
        <v>R1011</v>
      </c>
      <c r="Q1998" s="20" t="str">
        <f>VLOOKUP(A1998,'Customer Names'!$A$1:E4332,5,FALSE)</f>
        <v>Carrie</v>
      </c>
    </row>
    <row r="1999" spans="1:17" x14ac:dyDescent="0.35">
      <c r="A1999" s="20" t="s">
        <v>369</v>
      </c>
      <c r="B1999" s="20" cm="1">
        <f t="array" ref="B1999:I1999">VLOOKUP(A1999,'Medical Examinations'!A1998:J4333,{2,3,4,5,6,7,8,9},FALSE)</f>
        <v>23.465</v>
      </c>
      <c r="C1999" s="20" t="str">
        <v>Normal Weight</v>
      </c>
      <c r="D1999" s="20">
        <v>6.26</v>
      </c>
      <c r="E1999" s="20" t="str">
        <v>Prediabetes</v>
      </c>
      <c r="F1999" s="20" t="str">
        <v>Yes</v>
      </c>
      <c r="G1999" s="20" t="str">
        <v>No</v>
      </c>
      <c r="H1999" s="20" t="str">
        <v>Yes</v>
      </c>
      <c r="I1999" s="20">
        <v>1</v>
      </c>
      <c r="J1999" s="20" t="s">
        <v>2379</v>
      </c>
      <c r="K1999" s="21" cm="1">
        <f t="array" ref="K1999:P1999">VLOOKUP(A1999,'Hospitalisation Details'!$A$1:K4341,{5,6,8,9,10,11},FALSE)</f>
        <v>35616</v>
      </c>
      <c r="L1999" s="21" t="str">
        <v>25Years</v>
      </c>
      <c r="M1999" s="22">
        <v>3206.49</v>
      </c>
      <c r="N1999" s="20" t="str">
        <v>tier - 2</v>
      </c>
      <c r="O1999" s="20" t="str">
        <v>tier - 3</v>
      </c>
      <c r="P1999" s="20" t="str">
        <v>R1024</v>
      </c>
      <c r="Q1999" s="20" t="str">
        <f>VLOOKUP(A1999,'Customer Names'!$A$1:E4333,5,FALSE)</f>
        <v>Halle</v>
      </c>
    </row>
    <row r="2000" spans="1:17" x14ac:dyDescent="0.35">
      <c r="A2000" s="20" t="s">
        <v>368</v>
      </c>
      <c r="B2000" s="20" cm="1">
        <f t="array" ref="B2000:I2000">VLOOKUP(A2000,'Medical Examinations'!A1999:J4334,{2,3,4,5,6,7,8,9},FALSE)</f>
        <v>40.185000000000002</v>
      </c>
      <c r="C2000" s="20" t="str">
        <v>Obesity</v>
      </c>
      <c r="D2000" s="20">
        <v>5.88</v>
      </c>
      <c r="E2000" s="20" t="str">
        <v>Prediabetes</v>
      </c>
      <c r="F2000" s="20" t="str">
        <v>Yes</v>
      </c>
      <c r="G2000" s="20" t="str">
        <v>No</v>
      </c>
      <c r="H2000" s="20" t="str">
        <v>No</v>
      </c>
      <c r="I2000" s="20">
        <v>0</v>
      </c>
      <c r="J2000" s="20" t="s">
        <v>2379</v>
      </c>
      <c r="K2000" s="21" cm="1">
        <f t="array" ref="K2000:P2000">VLOOKUP(A2000,'Hospitalisation Details'!$A$1:K4342,{5,6,8,9,10,11},FALSE)</f>
        <v>35349</v>
      </c>
      <c r="L2000" s="21" t="str">
        <v>26Years</v>
      </c>
      <c r="M2000" s="22">
        <v>3201.25</v>
      </c>
      <c r="N2000" s="20" t="str">
        <v>tier - 2</v>
      </c>
      <c r="O2000" s="20" t="str">
        <v>tier - 3</v>
      </c>
      <c r="P2000" s="20" t="str">
        <v>R1012</v>
      </c>
      <c r="Q2000" s="20" t="str">
        <f>VLOOKUP(A2000,'Customer Names'!$A$1:E4334,5,FALSE)</f>
        <v>Carolyn</v>
      </c>
    </row>
    <row r="2001" spans="1:17" x14ac:dyDescent="0.35">
      <c r="A2001" s="20" t="s">
        <v>367</v>
      </c>
      <c r="B2001" s="20" cm="1">
        <f t="array" ref="B2001:I2001">VLOOKUP(A2001,'Medical Examinations'!A2000:J4335,{2,3,4,5,6,7,8,9},FALSE)</f>
        <v>21.89</v>
      </c>
      <c r="C2001" s="20" t="str">
        <v>Normal Weight</v>
      </c>
      <c r="D2001" s="20">
        <v>5.72</v>
      </c>
      <c r="E2001" s="20" t="str">
        <v>Prediabetes</v>
      </c>
      <c r="F2001" s="20" t="str">
        <v>Yes</v>
      </c>
      <c r="G2001" s="20" t="str">
        <v>No</v>
      </c>
      <c r="H2001" s="20" t="str">
        <v>No</v>
      </c>
      <c r="I2001" s="20">
        <v>0</v>
      </c>
      <c r="J2001" s="20" t="s">
        <v>2379</v>
      </c>
      <c r="K2001" s="21" cm="1">
        <f t="array" ref="K2001:P2001">VLOOKUP(A2001,'Hospitalisation Details'!$A$1:K4343,{5,6,8,9,10,11},FALSE)</f>
        <v>37136</v>
      </c>
      <c r="L2001" s="21" t="str">
        <v>21Years</v>
      </c>
      <c r="M2001" s="22">
        <v>3180.51</v>
      </c>
      <c r="N2001" s="20" t="str">
        <v>tier - 2</v>
      </c>
      <c r="O2001" s="20" t="str">
        <v>tier - 2</v>
      </c>
      <c r="P2001" s="20" t="str">
        <v>R1013</v>
      </c>
      <c r="Q2001" s="20" t="str">
        <f>VLOOKUP(A2001,'Customer Names'!$A$1:E4335,5,FALSE)</f>
        <v xml:space="preserve">Tara D </v>
      </c>
    </row>
    <row r="2002" spans="1:17" x14ac:dyDescent="0.35">
      <c r="A2002" s="20" t="s">
        <v>366</v>
      </c>
      <c r="B2002" s="20" cm="1">
        <f t="array" ref="B2002:I2002">VLOOKUP(A2002,'Medical Examinations'!A2001:J4336,{2,3,4,5,6,7,8,9},FALSE)</f>
        <v>29.34</v>
      </c>
      <c r="C2002" s="20" t="str">
        <v>Overweight</v>
      </c>
      <c r="D2002" s="20">
        <v>6.09</v>
      </c>
      <c r="E2002" s="20" t="str">
        <v>Prediabetes</v>
      </c>
      <c r="F2002" s="20" t="str">
        <v>Yes</v>
      </c>
      <c r="G2002" s="20" t="str">
        <v>yes</v>
      </c>
      <c r="H2002" s="20" t="str">
        <v>No</v>
      </c>
      <c r="I2002" s="20">
        <v>2</v>
      </c>
      <c r="J2002" s="20" t="s">
        <v>2379</v>
      </c>
      <c r="K2002" s="21" cm="1">
        <f t="array" ref="K2002:P2002">VLOOKUP(A2002,'Hospitalisation Details'!$A$1:K4344,{5,6,8,9,10,11},FALSE)</f>
        <v>36792</v>
      </c>
      <c r="L2002" s="21" t="str">
        <v>22Years</v>
      </c>
      <c r="M2002" s="22">
        <v>3179.96</v>
      </c>
      <c r="N2002" s="20" t="str">
        <v>tier - 2</v>
      </c>
      <c r="O2002" s="20" t="str">
        <v>tier - 2</v>
      </c>
      <c r="P2002" s="20" t="str">
        <v>R1012</v>
      </c>
      <c r="Q2002" s="20" t="str">
        <f>VLOOKUP(A2002,'Customer Names'!$A$1:E4336,5,FALSE)</f>
        <v>Rasim M</v>
      </c>
    </row>
    <row r="2003" spans="1:17" x14ac:dyDescent="0.35">
      <c r="A2003" s="20" t="s">
        <v>365</v>
      </c>
      <c r="B2003" s="20" cm="1">
        <f t="array" ref="B2003:I2003">VLOOKUP(A2003,'Medical Examinations'!A2002:J4337,{2,3,4,5,6,7,8,9},FALSE)</f>
        <v>22.61</v>
      </c>
      <c r="C2003" s="20" t="str">
        <v>Normal Weight</v>
      </c>
      <c r="D2003" s="20">
        <v>4.25</v>
      </c>
      <c r="E2003" s="20" t="str">
        <v>Normal</v>
      </c>
      <c r="F2003" s="20" t="str">
        <v>Yes</v>
      </c>
      <c r="G2003" s="20" t="str">
        <v>No</v>
      </c>
      <c r="H2003" s="20" t="str">
        <v>No</v>
      </c>
      <c r="I2003" s="20">
        <v>0</v>
      </c>
      <c r="J2003" s="20" t="s">
        <v>2379</v>
      </c>
      <c r="K2003" s="21" cm="1">
        <f t="array" ref="K2003:P2003">VLOOKUP(A2003,'Hospitalisation Details'!$A$1:K4345,{5,6,8,9,10,11},FALSE)</f>
        <v>35249</v>
      </c>
      <c r="L2003" s="21" t="str">
        <v>26Years</v>
      </c>
      <c r="M2003" s="22">
        <v>3176.82</v>
      </c>
      <c r="N2003" s="20" t="str">
        <v>tier - 2</v>
      </c>
      <c r="O2003" s="20" t="str">
        <v>tier - 1</v>
      </c>
      <c r="P2003" s="20" t="str">
        <v>R1012</v>
      </c>
      <c r="Q2003" s="20" t="str">
        <f>VLOOKUP(A2003,'Customer Names'!$A$1:E4337,5,FALSE)</f>
        <v>Dina</v>
      </c>
    </row>
    <row r="2004" spans="1:17" x14ac:dyDescent="0.35">
      <c r="A2004" s="20" t="s">
        <v>364</v>
      </c>
      <c r="B2004" s="20" cm="1">
        <f t="array" ref="B2004:I2004">VLOOKUP(A2004,'Medical Examinations'!A2003:J4338,{2,3,4,5,6,7,8,9},FALSE)</f>
        <v>22.23</v>
      </c>
      <c r="C2004" s="20" t="str">
        <v>Normal Weight</v>
      </c>
      <c r="D2004" s="20">
        <v>6.09</v>
      </c>
      <c r="E2004" s="20" t="str">
        <v>Prediabetes</v>
      </c>
      <c r="F2004" s="20" t="str">
        <v>Yes</v>
      </c>
      <c r="G2004" s="20" t="str">
        <v>No</v>
      </c>
      <c r="H2004" s="20" t="str">
        <v>No</v>
      </c>
      <c r="I2004" s="20">
        <v>0</v>
      </c>
      <c r="J2004" s="20" t="s">
        <v>2379</v>
      </c>
      <c r="K2004" s="21" cm="1">
        <f t="array" ref="K2004:P2004">VLOOKUP(A2004,'Hospitalisation Details'!$A$1:K4346,{5,6,8,9,10,11},FALSE)</f>
        <v>35291</v>
      </c>
      <c r="L2004" s="21" t="str">
        <v>26Years</v>
      </c>
      <c r="M2004" s="22">
        <v>3176.29</v>
      </c>
      <c r="N2004" s="20" t="str">
        <v>tier - 2</v>
      </c>
      <c r="O2004" s="20" t="str">
        <v>tier - 2</v>
      </c>
      <c r="P2004" s="20" t="str">
        <v>R1012</v>
      </c>
      <c r="Q2004" s="20" t="str">
        <f>VLOOKUP(A2004,'Customer Names'!$A$1:E4338,5,FALSE)</f>
        <v>Lisa</v>
      </c>
    </row>
    <row r="2005" spans="1:17" x14ac:dyDescent="0.35">
      <c r="A2005" s="20" t="s">
        <v>363</v>
      </c>
      <c r="B2005" s="20" cm="1">
        <f t="array" ref="B2005:I2005">VLOOKUP(A2005,'Medical Examinations'!A2004:J4339,{2,3,4,5,6,7,8,9},FALSE)</f>
        <v>33.4</v>
      </c>
      <c r="C2005" s="20" t="str">
        <v>Obesity</v>
      </c>
      <c r="D2005" s="20">
        <v>5.51</v>
      </c>
      <c r="E2005" s="20" t="str">
        <v>Normal</v>
      </c>
      <c r="F2005" s="20" t="str">
        <v>No</v>
      </c>
      <c r="G2005" s="20" t="str">
        <v>No</v>
      </c>
      <c r="H2005" s="20" t="str">
        <v>No</v>
      </c>
      <c r="I2005" s="20">
        <v>0</v>
      </c>
      <c r="J2005" s="20" t="s">
        <v>2379</v>
      </c>
      <c r="K2005" s="21" cm="1">
        <f t="array" ref="K2005:P2005">VLOOKUP(A2005,'Hospitalisation Details'!$A$1:K4347,{5,6,8,9,10,11},FALSE)</f>
        <v>34521</v>
      </c>
      <c r="L2005" s="21" t="str">
        <v>28Years</v>
      </c>
      <c r="M2005" s="22">
        <v>3172.02</v>
      </c>
      <c r="N2005" s="20" t="str">
        <v>tier - 2</v>
      </c>
      <c r="O2005" s="20" t="str">
        <v>tier - 1</v>
      </c>
      <c r="P2005" s="20" t="str">
        <v>R1011</v>
      </c>
      <c r="Q2005" s="20" t="str">
        <f>VLOOKUP(A2005,'Customer Names'!$A$1:E4339,5,FALSE)</f>
        <v>Caitrin</v>
      </c>
    </row>
    <row r="2006" spans="1:17" x14ac:dyDescent="0.35">
      <c r="A2006" s="20" t="s">
        <v>362</v>
      </c>
      <c r="B2006" s="20" cm="1">
        <f t="array" ref="B2006:I2006">VLOOKUP(A2006,'Medical Examinations'!A2005:J4340,{2,3,4,5,6,7,8,9},FALSE)</f>
        <v>33.11</v>
      </c>
      <c r="C2006" s="20" t="str">
        <v>Obesity</v>
      </c>
      <c r="D2006" s="20">
        <v>5.63</v>
      </c>
      <c r="E2006" s="20" t="str">
        <v>Normal</v>
      </c>
      <c r="F2006" s="20" t="str">
        <v>No</v>
      </c>
      <c r="G2006" s="20" t="str">
        <v>No</v>
      </c>
      <c r="H2006" s="20" t="str">
        <v>No</v>
      </c>
      <c r="I2006" s="20">
        <v>0</v>
      </c>
      <c r="J2006" s="20" t="s">
        <v>2379</v>
      </c>
      <c r="K2006" s="21" cm="1">
        <f t="array" ref="K2006:P2006">VLOOKUP(A2006,'Hospitalisation Details'!$A$1:K4348,{5,6,8,9,10,11},FALSE)</f>
        <v>34632</v>
      </c>
      <c r="L2006" s="21" t="str">
        <v>28Years</v>
      </c>
      <c r="M2006" s="22">
        <v>3171.61</v>
      </c>
      <c r="N2006" s="20" t="str">
        <v>tier - 2</v>
      </c>
      <c r="O2006" s="20" t="str">
        <v>tier - 3</v>
      </c>
      <c r="P2006" s="20" t="str">
        <v>R1013</v>
      </c>
      <c r="Q2006" s="20" t="str">
        <f>VLOOKUP(A2006,'Customer Names'!$A$1:E4340,5,FALSE)</f>
        <v>Adriana S</v>
      </c>
    </row>
    <row r="2007" spans="1:17" x14ac:dyDescent="0.35">
      <c r="A2007" s="20" t="s">
        <v>361</v>
      </c>
      <c r="B2007" s="20" cm="1">
        <f t="array" ref="B2007:I2007">VLOOKUP(A2007,'Medical Examinations'!A2006:J4341,{2,3,4,5,6,7,8,9},FALSE)</f>
        <v>16.815000000000001</v>
      </c>
      <c r="C2007" s="20" t="str">
        <v>Underweight</v>
      </c>
      <c r="D2007" s="20">
        <v>5.29</v>
      </c>
      <c r="E2007" s="20" t="str">
        <v>Normal</v>
      </c>
      <c r="F2007" s="20" t="str">
        <v>Yes</v>
      </c>
      <c r="G2007" s="20" t="str">
        <v>No</v>
      </c>
      <c r="H2007" s="20" t="str">
        <v>No</v>
      </c>
      <c r="I2007" s="20">
        <v>0</v>
      </c>
      <c r="J2007" s="20" t="s">
        <v>2379</v>
      </c>
      <c r="K2007" s="21" cm="1">
        <f t="array" ref="K2007:P2007">VLOOKUP(A2007,'Hospitalisation Details'!$A$1:K4349,{5,6,8,9,10,11},FALSE)</f>
        <v>37132</v>
      </c>
      <c r="L2007" s="21" t="str">
        <v>21Years</v>
      </c>
      <c r="M2007" s="22">
        <v>3167.46</v>
      </c>
      <c r="N2007" s="20" t="str">
        <v>tier - 2</v>
      </c>
      <c r="O2007" s="20" t="str">
        <v>tier - 3</v>
      </c>
      <c r="P2007" s="20" t="str">
        <v>R1024</v>
      </c>
      <c r="Q2007" s="20" t="str">
        <f>VLOOKUP(A2007,'Customer Names'!$A$1:E4341,5,FALSE)</f>
        <v>Megan</v>
      </c>
    </row>
    <row r="2008" spans="1:17" x14ac:dyDescent="0.35">
      <c r="A2008" s="20" t="s">
        <v>360</v>
      </c>
      <c r="B2008" s="20" cm="1">
        <f t="array" ref="B2008:I2008">VLOOKUP(A2008,'Medical Examinations'!A2007:J4342,{2,3,4,5,6,7,8,9},FALSE)</f>
        <v>25.61</v>
      </c>
      <c r="C2008" s="20" t="str">
        <v>Overweight</v>
      </c>
      <c r="D2008" s="20">
        <v>4</v>
      </c>
      <c r="E2008" s="20" t="str">
        <v>Normal</v>
      </c>
      <c r="F2008" s="20" t="str">
        <v>No</v>
      </c>
      <c r="G2008" s="20" t="str">
        <v>No</v>
      </c>
      <c r="H2008" s="20" t="str">
        <v>Yes</v>
      </c>
      <c r="I2008" s="20">
        <v>1</v>
      </c>
      <c r="J2008" s="20" t="s">
        <v>2379</v>
      </c>
      <c r="K2008" s="21" cm="1">
        <f t="array" ref="K2008:P2008">VLOOKUP(A2008,'Hospitalisation Details'!$A$1:K4350,{5,6,8,9,10,11},FALSE)</f>
        <v>34237</v>
      </c>
      <c r="L2008" s="21" t="str">
        <v>29Years</v>
      </c>
      <c r="M2008" s="22">
        <v>3162.02</v>
      </c>
      <c r="N2008" s="20" t="str">
        <v>tier - 2</v>
      </c>
      <c r="O2008" s="20" t="str">
        <v>tier - 3</v>
      </c>
      <c r="P2008" s="20" t="str">
        <v>R1013</v>
      </c>
      <c r="Q2008" s="20" t="str">
        <f>VLOOKUP(A2008,'Customer Names'!$A$1:E4342,5,FALSE)</f>
        <v>Kristen M</v>
      </c>
    </row>
    <row r="2009" spans="1:17" x14ac:dyDescent="0.35">
      <c r="A2009" s="20" t="s">
        <v>359</v>
      </c>
      <c r="B2009" s="20" cm="1">
        <f t="array" ref="B2009:I2009">VLOOKUP(A2009,'Medical Examinations'!A2008:J4343,{2,3,4,5,6,7,8,9},FALSE)</f>
        <v>25.8</v>
      </c>
      <c r="C2009" s="20" t="str">
        <v>Overweight</v>
      </c>
      <c r="D2009" s="20">
        <v>5.49</v>
      </c>
      <c r="E2009" s="20" t="str">
        <v>Normal</v>
      </c>
      <c r="F2009" s="20" t="str">
        <v>No</v>
      </c>
      <c r="G2009" s="20" t="str">
        <v>No</v>
      </c>
      <c r="H2009" s="20" t="str">
        <v>No</v>
      </c>
      <c r="I2009" s="20">
        <v>0</v>
      </c>
      <c r="J2009" s="20" t="s">
        <v>2379</v>
      </c>
      <c r="K2009" s="21" cm="1">
        <f t="array" ref="K2009:P2009">VLOOKUP(A2009,'Hospitalisation Details'!$A$1:K4351,{5,6,8,9,10,11},FALSE)</f>
        <v>34525</v>
      </c>
      <c r="L2009" s="21" t="str">
        <v>28Years</v>
      </c>
      <c r="M2009" s="22">
        <v>3161.45</v>
      </c>
      <c r="N2009" s="20" t="str">
        <v>tier - 2</v>
      </c>
      <c r="O2009" s="20" t="str">
        <v>tier - 1</v>
      </c>
      <c r="P2009" s="20" t="str">
        <v>R1011</v>
      </c>
      <c r="Q2009" s="20" t="str">
        <f>VLOOKUP(A2009,'Customer Names'!$A$1:E4343,5,FALSE)</f>
        <v>Alix</v>
      </c>
    </row>
    <row r="2010" spans="1:17" x14ac:dyDescent="0.35">
      <c r="A2010" s="20" t="s">
        <v>358</v>
      </c>
      <c r="B2010" s="20" cm="1">
        <f t="array" ref="B2010:I2010">VLOOKUP(A2010,'Medical Examinations'!A2009:J4344,{2,3,4,5,6,7,8,9},FALSE)</f>
        <v>27.39</v>
      </c>
      <c r="C2010" s="20" t="str">
        <v>Overweight</v>
      </c>
      <c r="D2010" s="20">
        <v>5.34</v>
      </c>
      <c r="E2010" s="20" t="str">
        <v>Normal</v>
      </c>
      <c r="F2010" s="20" t="str">
        <v>No</v>
      </c>
      <c r="G2010" s="20" t="str">
        <v>No</v>
      </c>
      <c r="H2010" s="20" t="str">
        <v>No</v>
      </c>
      <c r="I2010" s="20">
        <v>0</v>
      </c>
      <c r="J2010" s="20" t="s">
        <v>2379</v>
      </c>
      <c r="K2010" s="21" cm="1">
        <f t="array" ref="K2010:P2010">VLOOKUP(A2010,'Hospitalisation Details'!$A$1:K4352,{5,6,8,9,10,11},FALSE)</f>
        <v>36336</v>
      </c>
      <c r="L2010" s="21" t="str">
        <v>23Years</v>
      </c>
      <c r="M2010" s="22">
        <v>3128.35</v>
      </c>
      <c r="N2010" s="20" t="str">
        <v>tier - 2</v>
      </c>
      <c r="O2010" s="20" t="str">
        <v>tier - 3</v>
      </c>
      <c r="P2010" s="20" t="str">
        <v>R1021</v>
      </c>
      <c r="Q2010" s="20" t="str">
        <f>VLOOKUP(A2010,'Customer Names'!$A$1:E4344,5,FALSE)</f>
        <v>Kakushin</v>
      </c>
    </row>
    <row r="2011" spans="1:17" x14ac:dyDescent="0.35">
      <c r="A2011" s="20" t="s">
        <v>357</v>
      </c>
      <c r="B2011" s="20" cm="1">
        <f t="array" ref="B2011:I2011">VLOOKUP(A2011,'Medical Examinations'!A2010:J4345,{2,3,4,5,6,7,8,9},FALSE)</f>
        <v>17.03</v>
      </c>
      <c r="C2011" s="20" t="str">
        <v>Underweight</v>
      </c>
      <c r="D2011" s="20">
        <v>4.12</v>
      </c>
      <c r="E2011" s="20" t="str">
        <v>Normal</v>
      </c>
      <c r="F2011" s="20" t="str">
        <v>No</v>
      </c>
      <c r="G2011" s="20" t="str">
        <v>No</v>
      </c>
      <c r="H2011" s="20" t="str">
        <v>No</v>
      </c>
      <c r="I2011" s="20">
        <v>1</v>
      </c>
      <c r="J2011" s="20" t="s">
        <v>2379</v>
      </c>
      <c r="K2011" s="21" cm="1">
        <f t="array" ref="K2011:P2011">VLOOKUP(A2011,'Hospitalisation Details'!$A$1:K4353,{5,6,8,9,10,11},FALSE)</f>
        <v>31990</v>
      </c>
      <c r="L2011" s="21" t="str">
        <v>35Years</v>
      </c>
      <c r="M2011" s="22">
        <v>3088.06</v>
      </c>
      <c r="N2011" s="20" t="str">
        <v>tier - 2</v>
      </c>
      <c r="O2011" s="20" t="str">
        <v>tier - 2</v>
      </c>
      <c r="P2011" s="20" t="str">
        <v>R1013</v>
      </c>
      <c r="Q2011" s="20" t="str">
        <f>VLOOKUP(A2011,'Customer Names'!$A$1:E4345,5,FALSE)</f>
        <v>Michael J</v>
      </c>
    </row>
    <row r="2012" spans="1:17" x14ac:dyDescent="0.35">
      <c r="A2012" s="20" t="s">
        <v>356</v>
      </c>
      <c r="B2012" s="20" cm="1">
        <f t="array" ref="B2012:I2012">VLOOKUP(A2012,'Medical Examinations'!A2011:J4346,{2,3,4,5,6,7,8,9},FALSE)</f>
        <v>23.75</v>
      </c>
      <c r="C2012" s="20" t="str">
        <v>Normal Weight</v>
      </c>
      <c r="D2012" s="20">
        <v>5.49</v>
      </c>
      <c r="E2012" s="20" t="str">
        <v>Normal</v>
      </c>
      <c r="F2012" s="20" t="str">
        <v>Yes</v>
      </c>
      <c r="G2012" s="20" t="str">
        <v>No</v>
      </c>
      <c r="H2012" s="20" t="str">
        <v>No</v>
      </c>
      <c r="I2012" s="20">
        <v>0</v>
      </c>
      <c r="J2012" s="20" t="s">
        <v>2379</v>
      </c>
      <c r="K2012" s="21" cm="1">
        <f t="array" ref="K2012:P2012">VLOOKUP(A2012,'Hospitalisation Details'!$A$1:K4354,{5,6,8,9,10,11},FALSE)</f>
        <v>37177</v>
      </c>
      <c r="L2012" s="21" t="str">
        <v>21Years</v>
      </c>
      <c r="M2012" s="22">
        <v>3077.1</v>
      </c>
      <c r="N2012" s="20" t="str">
        <v>tier - 2</v>
      </c>
      <c r="O2012" s="20" t="str">
        <v>tier - 1</v>
      </c>
      <c r="P2012" s="20" t="str">
        <v>R1012</v>
      </c>
      <c r="Q2012" s="20" t="str">
        <f>VLOOKUP(A2012,'Customer Names'!$A$1:E4346,5,FALSE)</f>
        <v>Bradley</v>
      </c>
    </row>
    <row r="2013" spans="1:17" x14ac:dyDescent="0.35">
      <c r="A2013" s="20" t="s">
        <v>354</v>
      </c>
      <c r="B2013" s="20" cm="1">
        <f t="array" ref="B2013:I2013">VLOOKUP(A2013,'Medical Examinations'!A2012:J4347,{2,3,4,5,6,7,8,9},FALSE)</f>
        <v>26.03</v>
      </c>
      <c r="C2013" s="20" t="str">
        <v>Overweight</v>
      </c>
      <c r="D2013" s="20">
        <v>5.1100000000000003</v>
      </c>
      <c r="E2013" s="20" t="str">
        <v>Normal</v>
      </c>
      <c r="F2013" s="20" t="str">
        <v>Yes</v>
      </c>
      <c r="G2013" s="20" t="str">
        <v>No</v>
      </c>
      <c r="H2013" s="20" t="str">
        <v>No</v>
      </c>
      <c r="I2013" s="20">
        <v>1</v>
      </c>
      <c r="J2013" s="20" t="s">
        <v>2379</v>
      </c>
      <c r="K2013" s="21" cm="1">
        <f t="array" ref="K2013:P2013">VLOOKUP(A2013,'Hospitalisation Details'!$A$1:K4355,{5,6,8,9,10,11},FALSE)</f>
        <v>34952</v>
      </c>
      <c r="L2013" s="21" t="str">
        <v>27Years</v>
      </c>
      <c r="M2013" s="22">
        <v>3070.81</v>
      </c>
      <c r="N2013" s="20" t="str">
        <v>tier - 3</v>
      </c>
      <c r="O2013" s="20" t="str">
        <v>tier - 1</v>
      </c>
      <c r="P2013" s="20" t="str">
        <v>R1017</v>
      </c>
      <c r="Q2013" s="20" t="str">
        <f>VLOOKUP(A2013,'Customer Names'!$A$1:E4347,5,FALSE)</f>
        <v>Matt</v>
      </c>
    </row>
    <row r="2014" spans="1:17" x14ac:dyDescent="0.35">
      <c r="A2014" s="20" t="s">
        <v>353</v>
      </c>
      <c r="B2014" s="20" cm="1">
        <f t="array" ref="B2014:I2014">VLOOKUP(A2014,'Medical Examinations'!A2013:J4348,{2,3,4,5,6,7,8,9},FALSE)</f>
        <v>16.079999999999998</v>
      </c>
      <c r="C2014" s="20" t="str">
        <v>Underweight</v>
      </c>
      <c r="D2014" s="20">
        <v>5.94</v>
      </c>
      <c r="E2014" s="20" t="str">
        <v>Prediabetes</v>
      </c>
      <c r="F2014" s="20" t="str">
        <v>No</v>
      </c>
      <c r="G2014" s="20" t="str">
        <v>No</v>
      </c>
      <c r="H2014" s="20" t="str">
        <v>No</v>
      </c>
      <c r="I2014" s="20">
        <v>0</v>
      </c>
      <c r="J2014" s="20" t="s">
        <v>2379</v>
      </c>
      <c r="K2014" s="21" cm="1">
        <f t="array" ref="K2014:P2014">VLOOKUP(A2014,'Hospitalisation Details'!$A$1:K4356,{5,6,8,9,10,11},FALSE)</f>
        <v>32782</v>
      </c>
      <c r="L2014" s="21" t="str">
        <v>33Years</v>
      </c>
      <c r="M2014" s="22">
        <v>3065.49</v>
      </c>
      <c r="N2014" s="20" t="str">
        <v>tier - 2</v>
      </c>
      <c r="O2014" s="20" t="str">
        <v>tier - 1</v>
      </c>
      <c r="P2014" s="20" t="str">
        <v>R1012</v>
      </c>
      <c r="Q2014" s="20" t="str">
        <f>VLOOKUP(A2014,'Customer Names'!$A$1:E4348,5,FALSE)</f>
        <v xml:space="preserve">Amanda C </v>
      </c>
    </row>
    <row r="2015" spans="1:17" x14ac:dyDescent="0.35">
      <c r="A2015" s="20" t="s">
        <v>352</v>
      </c>
      <c r="B2015" s="20" cm="1">
        <f t="array" ref="B2015:I2015">VLOOKUP(A2015,'Medical Examinations'!A2014:J4349,{2,3,4,5,6,7,8,9},FALSE)</f>
        <v>30.875</v>
      </c>
      <c r="C2015" s="20" t="str">
        <v>Obesity</v>
      </c>
      <c r="D2015" s="20">
        <v>5.54</v>
      </c>
      <c r="E2015" s="20" t="str">
        <v>Normal</v>
      </c>
      <c r="F2015" s="20" t="str">
        <v>No</v>
      </c>
      <c r="G2015" s="20" t="str">
        <v>No</v>
      </c>
      <c r="H2015" s="20" t="str">
        <v>No</v>
      </c>
      <c r="I2015" s="20">
        <v>0</v>
      </c>
      <c r="J2015" s="20" t="s">
        <v>2379</v>
      </c>
      <c r="K2015" s="21" cm="1">
        <f t="array" ref="K2015:P2015">VLOOKUP(A2015,'Hospitalisation Details'!$A$1:K4357,{5,6,8,9,10,11},FALSE)</f>
        <v>34603</v>
      </c>
      <c r="L2015" s="21" t="str">
        <v>28Years</v>
      </c>
      <c r="M2015" s="22">
        <v>3062.51</v>
      </c>
      <c r="N2015" s="20" t="str">
        <v>tier - 3</v>
      </c>
      <c r="O2015" s="20" t="str">
        <v>tier - 1</v>
      </c>
      <c r="P2015" s="20" t="str">
        <v>R1012</v>
      </c>
      <c r="Q2015" s="20" t="str">
        <f>VLOOKUP(A2015,'Customer Names'!$A$1:E4349,5,FALSE)</f>
        <v>Valur</v>
      </c>
    </row>
    <row r="2016" spans="1:17" x14ac:dyDescent="0.35">
      <c r="A2016" s="20" t="s">
        <v>351</v>
      </c>
      <c r="B2016" s="20" cm="1">
        <f t="array" ref="B2016:I2016">VLOOKUP(A2016,'Medical Examinations'!A2015:J4350,{2,3,4,5,6,7,8,9},FALSE)</f>
        <v>31.79</v>
      </c>
      <c r="C2016" s="20" t="str">
        <v>Obesity</v>
      </c>
      <c r="D2016" s="20">
        <v>7.09</v>
      </c>
      <c r="E2016" s="20" t="str">
        <v>Diabetes</v>
      </c>
      <c r="F2016" s="20" t="str">
        <v>No</v>
      </c>
      <c r="G2016" s="20" t="str">
        <v>No</v>
      </c>
      <c r="H2016" s="20" t="str">
        <v>No</v>
      </c>
      <c r="I2016" s="20">
        <v>0</v>
      </c>
      <c r="J2016" s="20" t="s">
        <v>2379</v>
      </c>
      <c r="K2016" s="21" cm="1">
        <f t="array" ref="K2016:P2016">VLOOKUP(A2016,'Hospitalisation Details'!$A$1:K4358,{5,6,8,9,10,11},FALSE)</f>
        <v>37428</v>
      </c>
      <c r="L2016" s="21" t="str">
        <v>20Years</v>
      </c>
      <c r="M2016" s="22">
        <v>3056.39</v>
      </c>
      <c r="N2016" s="20" t="str">
        <v>tier - 2</v>
      </c>
      <c r="O2016" s="20" t="str">
        <v>tier - 3</v>
      </c>
      <c r="P2016" s="20" t="str">
        <v>R1013</v>
      </c>
      <c r="Q2016" s="20" t="str">
        <f>VLOOKUP(A2016,'Customer Names'!$A$1:E4350,5,FALSE)</f>
        <v>Erica J</v>
      </c>
    </row>
    <row r="2017" spans="1:17" x14ac:dyDescent="0.35">
      <c r="A2017" s="20" t="s">
        <v>350</v>
      </c>
      <c r="B2017" s="20" cm="1">
        <f t="array" ref="B2017:I2017">VLOOKUP(A2017,'Medical Examinations'!A2016:J4351,{2,3,4,5,6,7,8,9},FALSE)</f>
        <v>28.48</v>
      </c>
      <c r="C2017" s="20" t="str">
        <v>Overweight</v>
      </c>
      <c r="D2017" s="20">
        <v>6.22</v>
      </c>
      <c r="E2017" s="20" t="str">
        <v>Prediabetes</v>
      </c>
      <c r="F2017" s="20" t="str">
        <v>Yes</v>
      </c>
      <c r="G2017" s="20" t="str">
        <v>No</v>
      </c>
      <c r="H2017" s="20" t="str">
        <v>Yes</v>
      </c>
      <c r="I2017" s="20">
        <v>1</v>
      </c>
      <c r="J2017" s="20" t="s">
        <v>2379</v>
      </c>
      <c r="K2017" s="21" cm="1">
        <f t="array" ref="K2017:P2017">VLOOKUP(A2017,'Hospitalisation Details'!$A$1:K4359,{5,6,8,9,10,11},FALSE)</f>
        <v>35786</v>
      </c>
      <c r="L2017" s="21" t="str">
        <v>25Years</v>
      </c>
      <c r="M2017" s="22">
        <v>3051.73</v>
      </c>
      <c r="N2017" s="20" t="str">
        <v>tier - 2</v>
      </c>
      <c r="O2017" s="20" t="str">
        <v>tier - 2</v>
      </c>
      <c r="P2017" s="20" t="str">
        <v>R1011</v>
      </c>
      <c r="Q2017" s="20" t="str">
        <f>VLOOKUP(A2017,'Customer Names'!$A$1:E4351,5,FALSE)</f>
        <v xml:space="preserve">Stephen F </v>
      </c>
    </row>
    <row r="2018" spans="1:17" x14ac:dyDescent="0.35">
      <c r="A2018" s="20" t="s">
        <v>349</v>
      </c>
      <c r="B2018" s="20" cm="1">
        <f t="array" ref="B2018:I2018">VLOOKUP(A2018,'Medical Examinations'!A2017:J4352,{2,3,4,5,6,7,8,9},FALSE)</f>
        <v>26.6</v>
      </c>
      <c r="C2018" s="20" t="str">
        <v>Overweight</v>
      </c>
      <c r="D2018" s="20">
        <v>4.33</v>
      </c>
      <c r="E2018" s="20" t="str">
        <v>Normal</v>
      </c>
      <c r="F2018" s="20" t="str">
        <v>No</v>
      </c>
      <c r="G2018" s="20" t="str">
        <v>No</v>
      </c>
      <c r="H2018" s="20" t="str">
        <v>No</v>
      </c>
      <c r="I2018" s="20">
        <v>1</v>
      </c>
      <c r="J2018" s="20" t="s">
        <v>2379</v>
      </c>
      <c r="K2018" s="21" cm="1">
        <f t="array" ref="K2018:P2018">VLOOKUP(A2018,'Hospitalisation Details'!$A$1:K4360,{5,6,8,9,10,11},FALSE)</f>
        <v>36016</v>
      </c>
      <c r="L2018" s="21" t="str">
        <v>24Years</v>
      </c>
      <c r="M2018" s="22">
        <v>3046.06</v>
      </c>
      <c r="N2018" s="20" t="str">
        <v>tier - 2</v>
      </c>
      <c r="O2018" s="20" t="str">
        <v>tier - 1</v>
      </c>
      <c r="P2018" s="20" t="str">
        <v>R1023</v>
      </c>
      <c r="Q2018" s="20" t="str">
        <f>VLOOKUP(A2018,'Customer Names'!$A$1:E4352,5,FALSE)</f>
        <v>Lissa</v>
      </c>
    </row>
    <row r="2019" spans="1:17" x14ac:dyDescent="0.35">
      <c r="A2019" s="20" t="s">
        <v>348</v>
      </c>
      <c r="B2019" s="20" cm="1">
        <f t="array" ref="B2019:I2019">VLOOKUP(A2019,'Medical Examinations'!A2018:J4353,{2,3,4,5,6,7,8,9},FALSE)</f>
        <v>25.27</v>
      </c>
      <c r="C2019" s="20" t="str">
        <v>Overweight</v>
      </c>
      <c r="D2019" s="20">
        <v>5.83</v>
      </c>
      <c r="E2019" s="20" t="str">
        <v>Prediabetes</v>
      </c>
      <c r="F2019" s="20" t="str">
        <v>No</v>
      </c>
      <c r="G2019" s="20" t="str">
        <v>No</v>
      </c>
      <c r="H2019" s="20" t="str">
        <v>No</v>
      </c>
      <c r="I2019" s="20">
        <v>1</v>
      </c>
      <c r="J2019" s="20" t="s">
        <v>2379</v>
      </c>
      <c r="K2019" s="21" cm="1">
        <f t="array" ref="K2019:P2019">VLOOKUP(A2019,'Hospitalisation Details'!$A$1:K4361,{5,6,8,9,10,11},FALSE)</f>
        <v>36053</v>
      </c>
      <c r="L2019" s="21" t="str">
        <v>24Years</v>
      </c>
      <c r="M2019" s="22">
        <v>3044.21</v>
      </c>
      <c r="N2019" s="20" t="str">
        <v>tier - 2</v>
      </c>
      <c r="O2019" s="20" t="str">
        <v>tier - 3</v>
      </c>
      <c r="P2019" s="20" t="str">
        <v>R1024</v>
      </c>
      <c r="Q2019" s="20" t="str">
        <f>VLOOKUP(A2019,'Customer Names'!$A$1:E4353,5,FALSE)</f>
        <v>Megan</v>
      </c>
    </row>
    <row r="2020" spans="1:17" x14ac:dyDescent="0.35">
      <c r="A2020" s="20" t="s">
        <v>347</v>
      </c>
      <c r="B2020" s="20" cm="1">
        <f t="array" ref="B2020:I2020">VLOOKUP(A2020,'Medical Examinations'!A2019:J4354,{2,3,4,5,6,7,8,9},FALSE)</f>
        <v>34.484999999999999</v>
      </c>
      <c r="C2020" s="20" t="str">
        <v>Obesity</v>
      </c>
      <c r="D2020" s="20">
        <v>4.7</v>
      </c>
      <c r="E2020" s="20" t="str">
        <v>Normal</v>
      </c>
      <c r="F2020" s="20" t="str">
        <v>Yes</v>
      </c>
      <c r="G2020" s="20" t="str">
        <v>No</v>
      </c>
      <c r="H2020" s="20" t="str">
        <v>Yes</v>
      </c>
      <c r="I2020" s="20">
        <v>1</v>
      </c>
      <c r="J2020" s="20" t="s">
        <v>2379</v>
      </c>
      <c r="K2020" s="21" cm="1">
        <f t="array" ref="K2020:P2020">VLOOKUP(A2020,'Hospitalisation Details'!$A$1:K4362,{5,6,8,9,10,11},FALSE)</f>
        <v>35783</v>
      </c>
      <c r="L2020" s="21" t="str">
        <v>25Years</v>
      </c>
      <c r="M2020" s="22">
        <v>3021.81</v>
      </c>
      <c r="N2020" s="20" t="str">
        <v>tier - 2</v>
      </c>
      <c r="O2020" s="20" t="str">
        <v>tier - 3</v>
      </c>
      <c r="P2020" s="20" t="str">
        <v>R1012</v>
      </c>
      <c r="Q2020" s="20" t="str">
        <f>VLOOKUP(A2020,'Customer Names'!$A$1:E4354,5,FALSE)</f>
        <v>Alyson</v>
      </c>
    </row>
    <row r="2021" spans="1:17" x14ac:dyDescent="0.35">
      <c r="A2021" s="20" t="s">
        <v>346</v>
      </c>
      <c r="B2021" s="20" cm="1">
        <f t="array" ref="B2021:I2021">VLOOKUP(A2021,'Medical Examinations'!A2020:J4355,{2,3,4,5,6,7,8,9},FALSE)</f>
        <v>15.57</v>
      </c>
      <c r="C2021" s="20" t="str">
        <v>Underweight</v>
      </c>
      <c r="D2021" s="20">
        <v>4.07</v>
      </c>
      <c r="E2021" s="20" t="str">
        <v>Normal</v>
      </c>
      <c r="F2021" s="20" t="str">
        <v>Yes</v>
      </c>
      <c r="G2021" s="20" t="str">
        <v>No</v>
      </c>
      <c r="H2021" s="20" t="str">
        <v>No</v>
      </c>
      <c r="I2021" s="20">
        <v>1</v>
      </c>
      <c r="J2021" s="20" t="s">
        <v>2379</v>
      </c>
      <c r="K2021" s="21" cm="1">
        <f t="array" ref="K2021:P2021">VLOOKUP(A2021,'Hospitalisation Details'!$A$1:K4363,{5,6,8,9,10,11},FALSE)</f>
        <v>32414</v>
      </c>
      <c r="L2021" s="21" t="str">
        <v>34Years</v>
      </c>
      <c r="M2021" s="22">
        <v>3018.04</v>
      </c>
      <c r="N2021" s="20" t="str">
        <v>tier - 2</v>
      </c>
      <c r="O2021" s="20" t="str">
        <v>tier - 2</v>
      </c>
      <c r="P2021" s="20" t="str">
        <v>R1012</v>
      </c>
      <c r="Q2021" s="20" t="str">
        <f>VLOOKUP(A2021,'Customer Names'!$A$1:E4355,5,FALSE)</f>
        <v>Chance B</v>
      </c>
    </row>
    <row r="2022" spans="1:17" x14ac:dyDescent="0.35">
      <c r="A2022" s="20" t="s">
        <v>345</v>
      </c>
      <c r="B2022" s="20" cm="1">
        <f t="array" ref="B2022:I2022">VLOOKUP(A2022,'Medical Examinations'!A2021:J4356,{2,3,4,5,6,7,8,9},FALSE)</f>
        <v>30.36</v>
      </c>
      <c r="C2022" s="20" t="str">
        <v>Obesity</v>
      </c>
      <c r="D2022" s="20">
        <v>9.39</v>
      </c>
      <c r="E2022" s="20" t="str">
        <v>Diabetes</v>
      </c>
      <c r="F2022" s="20" t="str">
        <v>No</v>
      </c>
      <c r="G2022" s="20" t="str">
        <v>No</v>
      </c>
      <c r="H2022" s="20" t="str">
        <v>No</v>
      </c>
      <c r="I2022" s="20">
        <v>0</v>
      </c>
      <c r="J2022" s="20" t="s">
        <v>2379</v>
      </c>
      <c r="K2022" s="21" cm="1">
        <f t="array" ref="K2022:P2022">VLOOKUP(A2022,'Hospitalisation Details'!$A$1:K4364,{5,6,8,9,10,11},FALSE)</f>
        <v>37605</v>
      </c>
      <c r="L2022" s="21" t="str">
        <v>20Years</v>
      </c>
      <c r="M2022" s="22">
        <v>3012.22</v>
      </c>
      <c r="N2022" s="20" t="str">
        <v>tier - 2</v>
      </c>
      <c r="O2022" s="20" t="str">
        <v>tier - 3</v>
      </c>
      <c r="P2022" s="20" t="str">
        <v>R1012</v>
      </c>
      <c r="Q2022" s="20" t="str">
        <f>VLOOKUP(A2022,'Customer Names'!$A$1:E4356,5,FALSE)</f>
        <v>Sean P</v>
      </c>
    </row>
    <row r="2023" spans="1:17" x14ac:dyDescent="0.35">
      <c r="A2023" s="20" t="s">
        <v>344</v>
      </c>
      <c r="B2023" s="20" cm="1">
        <f t="array" ref="B2023:I2023">VLOOKUP(A2023,'Medical Examinations'!A2022:J4357,{2,3,4,5,6,7,8,9},FALSE)</f>
        <v>19.37</v>
      </c>
      <c r="C2023" s="20" t="str">
        <v>Normal Weight</v>
      </c>
      <c r="D2023" s="20">
        <v>4.18</v>
      </c>
      <c r="E2023" s="20" t="str">
        <v>Normal</v>
      </c>
      <c r="F2023" s="20" t="str">
        <v>No</v>
      </c>
      <c r="G2023" s="20" t="str">
        <v>No</v>
      </c>
      <c r="H2023" s="20" t="str">
        <v>No</v>
      </c>
      <c r="I2023" s="20">
        <v>0</v>
      </c>
      <c r="J2023" s="20" t="s">
        <v>2379</v>
      </c>
      <c r="K2023" s="21" cm="1">
        <f t="array" ref="K2023:P2023">VLOOKUP(A2023,'Hospitalisation Details'!$A$1:K4365,{5,6,8,9,10,11},FALSE)</f>
        <v>33562</v>
      </c>
      <c r="L2023" s="21" t="str">
        <v>31Years</v>
      </c>
      <c r="M2023" s="22">
        <v>2985.67</v>
      </c>
      <c r="N2023" s="20" t="str">
        <v>tier - 2</v>
      </c>
      <c r="O2023" s="20" t="str">
        <v>tier - 2</v>
      </c>
      <c r="P2023" s="20" t="str">
        <v>R1013</v>
      </c>
      <c r="Q2023" s="20" t="str">
        <f>VLOOKUP(A2023,'Customer Names'!$A$1:E4357,5,FALSE)</f>
        <v>Therese</v>
      </c>
    </row>
    <row r="2024" spans="1:17" x14ac:dyDescent="0.35">
      <c r="A2024" s="20" t="s">
        <v>343</v>
      </c>
      <c r="B2024" s="20" cm="1">
        <f t="array" ref="B2024:I2024">VLOOKUP(A2024,'Medical Examinations'!A2023:J4358,{2,3,4,5,6,7,8,9},FALSE)</f>
        <v>16.71</v>
      </c>
      <c r="C2024" s="20" t="str">
        <v>Underweight</v>
      </c>
      <c r="D2024" s="20">
        <v>4.18</v>
      </c>
      <c r="E2024" s="20" t="str">
        <v>Normal</v>
      </c>
      <c r="F2024" s="20" t="str">
        <v>No</v>
      </c>
      <c r="G2024" s="20" t="str">
        <v>No</v>
      </c>
      <c r="H2024" s="20" t="str">
        <v>No</v>
      </c>
      <c r="I2024" s="20">
        <v>1</v>
      </c>
      <c r="J2024" s="20" t="s">
        <v>2379</v>
      </c>
      <c r="K2024" s="21" cm="1">
        <f t="array" ref="K2024:P2024">VLOOKUP(A2024,'Hospitalisation Details'!$A$1:K4366,{5,6,8,9,10,11},FALSE)</f>
        <v>31946</v>
      </c>
      <c r="L2024" s="21" t="str">
        <v>35Years</v>
      </c>
      <c r="M2024" s="22">
        <v>2979.52</v>
      </c>
      <c r="N2024" s="20" t="str">
        <v>tier - 2</v>
      </c>
      <c r="O2024" s="20" t="str">
        <v>tier - 3</v>
      </c>
      <c r="P2024" s="20" t="str">
        <v>R1013</v>
      </c>
      <c r="Q2024" s="20" t="str">
        <f>VLOOKUP(A2024,'Customer Names'!$A$1:E4358,5,FALSE)</f>
        <v>Beau</v>
      </c>
    </row>
    <row r="2025" spans="1:17" x14ac:dyDescent="0.35">
      <c r="A2025" s="20" t="s">
        <v>342</v>
      </c>
      <c r="B2025" s="20" cm="1">
        <f t="array" ref="B2025:I2025">VLOOKUP(A2025,'Medical Examinations'!A2024:J4359,{2,3,4,5,6,7,8,9},FALSE)</f>
        <v>24.1</v>
      </c>
      <c r="C2025" s="20" t="str">
        <v>Normal Weight</v>
      </c>
      <c r="D2025" s="20">
        <v>4.4000000000000004</v>
      </c>
      <c r="E2025" s="20" t="str">
        <v>Normal</v>
      </c>
      <c r="F2025" s="20" t="str">
        <v>Yes</v>
      </c>
      <c r="G2025" s="20" t="str">
        <v>No</v>
      </c>
      <c r="H2025" s="20" t="str">
        <v>No</v>
      </c>
      <c r="I2025" s="20">
        <v>1</v>
      </c>
      <c r="J2025" s="20" t="s">
        <v>2379</v>
      </c>
      <c r="K2025" s="21" cm="1">
        <f t="array" ref="K2025:P2025">VLOOKUP(A2025,'Hospitalisation Details'!$A$1:K4367,{5,6,8,9,10,11},FALSE)</f>
        <v>34966</v>
      </c>
      <c r="L2025" s="21" t="str">
        <v>27Years</v>
      </c>
      <c r="M2025" s="22">
        <v>2974.13</v>
      </c>
      <c r="N2025" s="20" t="str">
        <v>tier - 2</v>
      </c>
      <c r="O2025" s="20" t="str">
        <v>tier - 1</v>
      </c>
      <c r="P2025" s="20" t="str">
        <v>R1011</v>
      </c>
      <c r="Q2025" s="20" t="str">
        <f>VLOOKUP(A2025,'Customer Names'!$A$1:E4359,5,FALSE)</f>
        <v>Kelsey M</v>
      </c>
    </row>
    <row r="2026" spans="1:17" x14ac:dyDescent="0.35">
      <c r="A2026" s="20" t="s">
        <v>341</v>
      </c>
      <c r="B2026" s="20" cm="1">
        <f t="array" ref="B2026:I2026">VLOOKUP(A2026,'Medical Examinations'!A2025:J4360,{2,3,4,5,6,7,8,9},FALSE)</f>
        <v>29.77</v>
      </c>
      <c r="C2026" s="20" t="str">
        <v>Overweight</v>
      </c>
      <c r="D2026" s="20">
        <v>9.9</v>
      </c>
      <c r="E2026" s="20" t="str">
        <v>Diabetes</v>
      </c>
      <c r="F2026" s="20" t="str">
        <v>No</v>
      </c>
      <c r="G2026" s="20" t="str">
        <v>No</v>
      </c>
      <c r="H2026" s="20" t="str">
        <v>No</v>
      </c>
      <c r="I2026" s="20">
        <v>0</v>
      </c>
      <c r="J2026" s="20" t="s">
        <v>2379</v>
      </c>
      <c r="K2026" s="21" cm="1">
        <f t="array" ref="K2026:P2026">VLOOKUP(A2026,'Hospitalisation Details'!$A$1:K4368,{5,6,8,9,10,11},FALSE)</f>
        <v>37529</v>
      </c>
      <c r="L2026" s="21" t="str">
        <v>20Years</v>
      </c>
      <c r="M2026" s="22">
        <v>2943.41</v>
      </c>
      <c r="N2026" s="20" t="str">
        <v>tier - 2</v>
      </c>
      <c r="O2026" s="20" t="str">
        <v>tier - 3</v>
      </c>
      <c r="P2026" s="20" t="str">
        <v>R1012</v>
      </c>
      <c r="Q2026" s="20" t="str">
        <f>VLOOKUP(A2026,'Customer Names'!$A$1:E4360,5,FALSE)</f>
        <v>Gretchen</v>
      </c>
    </row>
    <row r="2027" spans="1:17" x14ac:dyDescent="0.35">
      <c r="A2027" s="20" t="s">
        <v>340</v>
      </c>
      <c r="B2027" s="20" cm="1">
        <f t="array" ref="B2027:I2027">VLOOKUP(A2027,'Medical Examinations'!A2026:J4361,{2,3,4,5,6,7,8,9},FALSE)</f>
        <v>46.53</v>
      </c>
      <c r="C2027" s="20" t="str">
        <v>Obesity</v>
      </c>
      <c r="D2027" s="20">
        <v>4.84</v>
      </c>
      <c r="E2027" s="20" t="str">
        <v>Normal</v>
      </c>
      <c r="F2027" s="20" t="str">
        <v>Yes</v>
      </c>
      <c r="G2027" s="20" t="str">
        <v>No</v>
      </c>
      <c r="H2027" s="20" t="str">
        <v>No</v>
      </c>
      <c r="I2027" s="20">
        <v>0</v>
      </c>
      <c r="J2027" s="20" t="s">
        <v>2379</v>
      </c>
      <c r="K2027" s="21" cm="1">
        <f t="array" ref="K2027:P2027">VLOOKUP(A2027,'Hospitalisation Details'!$A$1:K4369,{5,6,8,9,10,11},FALSE)</f>
        <v>35246</v>
      </c>
      <c r="L2027" s="21" t="str">
        <v>26Years</v>
      </c>
      <c r="M2027" s="22">
        <v>2927.06</v>
      </c>
      <c r="N2027" s="20" t="str">
        <v>tier - 2</v>
      </c>
      <c r="O2027" s="20" t="str">
        <v>tier - 2</v>
      </c>
      <c r="P2027" s="20" t="str">
        <v>R1013</v>
      </c>
      <c r="Q2027" s="20" t="str">
        <f>VLOOKUP(A2027,'Customer Names'!$A$1:E4361,5,FALSE)</f>
        <v xml:space="preserve">Nicholas E </v>
      </c>
    </row>
    <row r="2028" spans="1:17" x14ac:dyDescent="0.35">
      <c r="A2028" s="20" t="s">
        <v>339</v>
      </c>
      <c r="B2028" s="20" cm="1">
        <f t="array" ref="B2028:I2028">VLOOKUP(A2028,'Medical Examinations'!A2027:J4362,{2,3,4,5,6,7,8,9},FALSE)</f>
        <v>23.4</v>
      </c>
      <c r="C2028" s="20" t="str">
        <v>Normal Weight</v>
      </c>
      <c r="D2028" s="20">
        <v>5.53</v>
      </c>
      <c r="E2028" s="20" t="str">
        <v>Normal</v>
      </c>
      <c r="F2028" s="20" t="str">
        <v>No</v>
      </c>
      <c r="G2028" s="20" t="str">
        <v>No</v>
      </c>
      <c r="H2028" s="20" t="str">
        <v>Yes</v>
      </c>
      <c r="I2028" s="20">
        <v>1</v>
      </c>
      <c r="J2028" s="20" t="s">
        <v>2379</v>
      </c>
      <c r="K2028" s="21" cm="1">
        <f t="array" ref="K2028:P2028">VLOOKUP(A2028,'Hospitalisation Details'!$A$1:K4370,{5,6,8,9,10,11},FALSE)</f>
        <v>37777</v>
      </c>
      <c r="L2028" s="21" t="str">
        <v>20Years</v>
      </c>
      <c r="M2028" s="22">
        <v>2913.57</v>
      </c>
      <c r="N2028" s="20" t="str">
        <v>tier - 2</v>
      </c>
      <c r="O2028" s="20" t="str">
        <v>tier - 2</v>
      </c>
      <c r="P2028" s="20" t="str">
        <v>R1011</v>
      </c>
      <c r="Q2028" s="20" t="str">
        <f>VLOOKUP(A2028,'Customer Names'!$A$1:E4362,5,FALSE)</f>
        <v>Deborah</v>
      </c>
    </row>
    <row r="2029" spans="1:17" x14ac:dyDescent="0.35">
      <c r="A2029" s="20" t="s">
        <v>338</v>
      </c>
      <c r="B2029" s="20" cm="1">
        <f t="array" ref="B2029:I2029">VLOOKUP(A2029,'Medical Examinations'!A2028:J4363,{2,3,4,5,6,7,8,9},FALSE)</f>
        <v>30</v>
      </c>
      <c r="C2029" s="20" t="str">
        <v>Obesity</v>
      </c>
      <c r="D2029" s="20">
        <v>4.33</v>
      </c>
      <c r="E2029" s="20" t="str">
        <v>Normal</v>
      </c>
      <c r="F2029" s="20" t="str">
        <v>Yes</v>
      </c>
      <c r="G2029" s="20" t="str">
        <v>No</v>
      </c>
      <c r="H2029" s="20" t="str">
        <v>No</v>
      </c>
      <c r="I2029" s="20">
        <v>0</v>
      </c>
      <c r="J2029" s="20" t="s">
        <v>2379</v>
      </c>
      <c r="K2029" s="21" cm="1">
        <f t="array" ref="K2029:P2029">VLOOKUP(A2029,'Hospitalisation Details'!$A$1:K4371,{5,6,8,9,10,11},FALSE)</f>
        <v>35229</v>
      </c>
      <c r="L2029" s="21" t="str">
        <v>26Years</v>
      </c>
      <c r="M2029" s="22">
        <v>2904.09</v>
      </c>
      <c r="N2029" s="20" t="str">
        <v>tier - 2</v>
      </c>
      <c r="O2029" s="20" t="str">
        <v>tier - 2</v>
      </c>
      <c r="P2029" s="20" t="str">
        <v>R1011</v>
      </c>
      <c r="Q2029" s="20" t="str">
        <f>VLOOKUP(A2029,'Customer Names'!$A$1:E4363,5,FALSE)</f>
        <v xml:space="preserve">Chuck W  Jr </v>
      </c>
    </row>
    <row r="2030" spans="1:17" x14ac:dyDescent="0.35">
      <c r="A2030" s="20" t="s">
        <v>337</v>
      </c>
      <c r="B2030" s="20" cm="1">
        <f t="array" ref="B2030:I2030">VLOOKUP(A2030,'Medical Examinations'!A2029:J4364,{2,3,4,5,6,7,8,9},FALSE)</f>
        <v>29.15</v>
      </c>
      <c r="C2030" s="20" t="str">
        <v>Overweight</v>
      </c>
      <c r="D2030" s="20">
        <v>4.91</v>
      </c>
      <c r="E2030" s="20" t="str">
        <v>Normal</v>
      </c>
      <c r="F2030" s="20" t="str">
        <v>Yes</v>
      </c>
      <c r="G2030" s="20" t="str">
        <v>No</v>
      </c>
      <c r="H2030" s="20" t="str">
        <v>No</v>
      </c>
      <c r="I2030" s="20">
        <v>0</v>
      </c>
      <c r="J2030" s="20" t="s">
        <v>2379</v>
      </c>
      <c r="K2030" s="21" cm="1">
        <f t="array" ref="K2030:P2030">VLOOKUP(A2030,'Hospitalisation Details'!$A$1:K4372,{5,6,8,9,10,11},FALSE)</f>
        <v>35362</v>
      </c>
      <c r="L2030" s="21" t="str">
        <v>26Years</v>
      </c>
      <c r="M2030" s="22">
        <v>2902.91</v>
      </c>
      <c r="N2030" s="20" t="str">
        <v>tier - 2</v>
      </c>
      <c r="O2030" s="20" t="str">
        <v>tier - 2</v>
      </c>
      <c r="P2030" s="20" t="str">
        <v>R1013</v>
      </c>
      <c r="Q2030" s="20" t="str">
        <f>VLOOKUP(A2030,'Customer Names'!$A$1:E4364,5,FALSE)</f>
        <v>Daniel</v>
      </c>
    </row>
    <row r="2031" spans="1:17" x14ac:dyDescent="0.35">
      <c r="A2031" s="20" t="s">
        <v>336</v>
      </c>
      <c r="B2031" s="20" cm="1">
        <f t="array" ref="B2031:I2031">VLOOKUP(A2031,'Medical Examinations'!A2030:J4365,{2,3,4,5,6,7,8,9},FALSE)</f>
        <v>34.865000000000002</v>
      </c>
      <c r="C2031" s="20" t="str">
        <v>Obesity</v>
      </c>
      <c r="D2031" s="20">
        <v>4.8</v>
      </c>
      <c r="E2031" s="20" t="str">
        <v>Normal</v>
      </c>
      <c r="F2031" s="20" t="str">
        <v>No</v>
      </c>
      <c r="G2031" s="20" t="str">
        <v>No</v>
      </c>
      <c r="H2031" s="20" t="str">
        <v>No</v>
      </c>
      <c r="I2031" s="20">
        <v>0</v>
      </c>
      <c r="J2031" s="20" t="s">
        <v>2379</v>
      </c>
      <c r="K2031" s="21" cm="1">
        <f t="array" ref="K2031:P2031">VLOOKUP(A2031,'Hospitalisation Details'!$A$1:K4373,{5,6,8,9,10,11},FALSE)</f>
        <v>36465</v>
      </c>
      <c r="L2031" s="21" t="str">
        <v>23Years</v>
      </c>
      <c r="M2031" s="22">
        <v>2899.49</v>
      </c>
      <c r="N2031" s="20" t="str">
        <v>tier - 2</v>
      </c>
      <c r="O2031" s="20" t="str">
        <v>tier - 2</v>
      </c>
      <c r="P2031" s="20" t="str">
        <v>R1024</v>
      </c>
      <c r="Q2031" s="20" t="str">
        <f>VLOOKUP(A2031,'Customer Names'!$A$1:E4365,5,FALSE)</f>
        <v>Amany</v>
      </c>
    </row>
    <row r="2032" spans="1:17" x14ac:dyDescent="0.35">
      <c r="A2032" s="20" t="s">
        <v>335</v>
      </c>
      <c r="B2032" s="20" cm="1">
        <f t="array" ref="B2032:I2032">VLOOKUP(A2032,'Medical Examinations'!A2031:J4366,{2,3,4,5,6,7,8,9},FALSE)</f>
        <v>28.12</v>
      </c>
      <c r="C2032" s="20" t="str">
        <v>Overweight</v>
      </c>
      <c r="D2032" s="20">
        <v>5.55</v>
      </c>
      <c r="E2032" s="20" t="str">
        <v>Normal</v>
      </c>
      <c r="F2032" s="20" t="str">
        <v>Yes</v>
      </c>
      <c r="G2032" s="20" t="str">
        <v>yes</v>
      </c>
      <c r="H2032" s="20" t="str">
        <v>No</v>
      </c>
      <c r="I2032" s="20">
        <v>2</v>
      </c>
      <c r="J2032" s="20" t="s">
        <v>2379</v>
      </c>
      <c r="K2032" s="21" cm="1">
        <f t="array" ref="K2032:P2032">VLOOKUP(A2032,'Hospitalisation Details'!$A$1:K4374,{5,6,8,9,10,11},FALSE)</f>
        <v>36721</v>
      </c>
      <c r="L2032" s="21" t="str">
        <v>22Years</v>
      </c>
      <c r="M2032" s="22">
        <v>2897.46</v>
      </c>
      <c r="N2032" s="20" t="str">
        <v>tier - 2</v>
      </c>
      <c r="O2032" s="20" t="str">
        <v>tier - 1</v>
      </c>
      <c r="P2032" s="20" t="str">
        <v>R1012</v>
      </c>
      <c r="Q2032" s="20" t="str">
        <f>VLOOKUP(A2032,'Customer Names'!$A$1:E4366,5,FALSE)</f>
        <v>Kipling</v>
      </c>
    </row>
    <row r="2033" spans="1:17" x14ac:dyDescent="0.35">
      <c r="A2033" s="20" t="s">
        <v>334</v>
      </c>
      <c r="B2033" s="20" cm="1">
        <f t="array" ref="B2033:I2033">VLOOKUP(A2033,'Medical Examinations'!A2032:J4367,{2,3,4,5,6,7,8,9},FALSE)</f>
        <v>29.45</v>
      </c>
      <c r="C2033" s="20" t="str">
        <v>Overweight</v>
      </c>
      <c r="D2033" s="20">
        <v>5.24</v>
      </c>
      <c r="E2033" s="20" t="str">
        <v>Normal</v>
      </c>
      <c r="F2033" s="20" t="str">
        <v>Yes</v>
      </c>
      <c r="G2033" s="20" t="str">
        <v>No</v>
      </c>
      <c r="H2033" s="20" t="str">
        <v>No</v>
      </c>
      <c r="I2033" s="20">
        <v>0</v>
      </c>
      <c r="J2033" s="20" t="s">
        <v>2379</v>
      </c>
      <c r="K2033" s="21" cm="1">
        <f t="array" ref="K2033:P2033">VLOOKUP(A2033,'Hospitalisation Details'!$A$1:K4375,{5,6,8,9,10,11},FALSE)</f>
        <v>35237</v>
      </c>
      <c r="L2033" s="21" t="str">
        <v>26Years</v>
      </c>
      <c r="M2033" s="22">
        <v>2897.32</v>
      </c>
      <c r="N2033" s="20" t="str">
        <v>tier - 3</v>
      </c>
      <c r="O2033" s="20" t="str">
        <v>tier - 3</v>
      </c>
      <c r="P2033" s="20" t="str">
        <v>R1016</v>
      </c>
      <c r="Q2033" s="20" t="str">
        <f>VLOOKUP(A2033,'Customer Names'!$A$1:E4367,5,FALSE)</f>
        <v>Duncan</v>
      </c>
    </row>
    <row r="2034" spans="1:17" x14ac:dyDescent="0.35">
      <c r="A2034" s="20" t="s">
        <v>333</v>
      </c>
      <c r="B2034" s="20" cm="1">
        <f t="array" ref="B2034:I2034">VLOOKUP(A2034,'Medical Examinations'!A2033:J4368,{2,3,4,5,6,7,8,9},FALSE)</f>
        <v>27.94</v>
      </c>
      <c r="C2034" s="20" t="str">
        <v>Overweight</v>
      </c>
      <c r="D2034" s="20">
        <v>6.08</v>
      </c>
      <c r="E2034" s="20" t="str">
        <v>Prediabetes</v>
      </c>
      <c r="F2034" s="20" t="str">
        <v>No</v>
      </c>
      <c r="G2034" s="20" t="str">
        <v>No</v>
      </c>
      <c r="H2034" s="20" t="str">
        <v>Yes</v>
      </c>
      <c r="I2034" s="20">
        <v>1</v>
      </c>
      <c r="J2034" s="20" t="s">
        <v>2379</v>
      </c>
      <c r="K2034" s="21" cm="1">
        <f t="array" ref="K2034:P2034">VLOOKUP(A2034,'Hospitalisation Details'!$A$1:K4376,{5,6,8,9,10,11},FALSE)</f>
        <v>34193</v>
      </c>
      <c r="L2034" s="21" t="str">
        <v>29Years</v>
      </c>
      <c r="M2034" s="22">
        <v>2867.12</v>
      </c>
      <c r="N2034" s="20" t="str">
        <v>tier - 1</v>
      </c>
      <c r="O2034" s="20" t="str">
        <v>tier - 3</v>
      </c>
      <c r="P2034" s="20" t="str">
        <v>R1013</v>
      </c>
      <c r="Q2034" s="20" t="str">
        <f>VLOOKUP(A2034,'Customer Names'!$A$1:E4368,5,FALSE)</f>
        <v xml:space="preserve">Louis C </v>
      </c>
    </row>
    <row r="2035" spans="1:17" x14ac:dyDescent="0.35">
      <c r="A2035" s="20" t="s">
        <v>332</v>
      </c>
      <c r="B2035" s="20" cm="1">
        <f t="array" ref="B2035:I2035">VLOOKUP(A2035,'Medical Examinations'!A2034:J4369,{2,3,4,5,6,7,8,9},FALSE)</f>
        <v>27.2</v>
      </c>
      <c r="C2035" s="20" t="str">
        <v>Overweight</v>
      </c>
      <c r="D2035" s="20">
        <v>5.83</v>
      </c>
      <c r="E2035" s="20" t="str">
        <v>Prediabetes</v>
      </c>
      <c r="F2035" s="20" t="str">
        <v>No</v>
      </c>
      <c r="G2035" s="20" t="str">
        <v>No</v>
      </c>
      <c r="H2035" s="20" t="str">
        <v>Yes</v>
      </c>
      <c r="I2035" s="20">
        <v>1</v>
      </c>
      <c r="J2035" s="20" t="s">
        <v>2379</v>
      </c>
      <c r="K2035" s="21" cm="1">
        <f t="array" ref="K2035:P2035">VLOOKUP(A2035,'Hospitalisation Details'!$A$1:K4377,{5,6,8,9,10,11},FALSE)</f>
        <v>34274</v>
      </c>
      <c r="L2035" s="21" t="str">
        <v>29Years</v>
      </c>
      <c r="M2035" s="22">
        <v>2866.09</v>
      </c>
      <c r="N2035" s="20" t="str">
        <v>tier - 3</v>
      </c>
      <c r="O2035" s="20" t="str">
        <v>tier - 3</v>
      </c>
      <c r="P2035" s="20" t="str">
        <v>R1011</v>
      </c>
      <c r="Q2035" s="20" t="str">
        <f>VLOOKUP(A2035,'Customer Names'!$A$1:E4369,5,FALSE)</f>
        <v>Daniel J</v>
      </c>
    </row>
    <row r="2036" spans="1:17" x14ac:dyDescent="0.35">
      <c r="A2036" s="20" t="s">
        <v>331</v>
      </c>
      <c r="B2036" s="20" cm="1">
        <f t="array" ref="B2036:I2036">VLOOKUP(A2036,'Medical Examinations'!A2035:J4370,{2,3,4,5,6,7,8,9},FALSE)</f>
        <v>33.344999999999999</v>
      </c>
      <c r="C2036" s="20" t="str">
        <v>Obesity</v>
      </c>
      <c r="D2036" s="20">
        <v>4.29</v>
      </c>
      <c r="E2036" s="20" t="str">
        <v>Normal</v>
      </c>
      <c r="F2036" s="20" t="str">
        <v>No</v>
      </c>
      <c r="G2036" s="20" t="str">
        <v>No</v>
      </c>
      <c r="H2036" s="20" t="str">
        <v>No</v>
      </c>
      <c r="I2036" s="20">
        <v>1</v>
      </c>
      <c r="J2036" s="20" t="s">
        <v>2379</v>
      </c>
      <c r="K2036" s="21" cm="1">
        <f t="array" ref="K2036:P2036">VLOOKUP(A2036,'Hospitalisation Details'!$A$1:K4378,{5,6,8,9,10,11},FALSE)</f>
        <v>36042</v>
      </c>
      <c r="L2036" s="21" t="str">
        <v>24Years</v>
      </c>
      <c r="M2036" s="22">
        <v>2855.44</v>
      </c>
      <c r="N2036" s="20" t="str">
        <v>tier - 2</v>
      </c>
      <c r="O2036" s="20" t="str">
        <v>tier - 3</v>
      </c>
      <c r="P2036" s="20" t="str">
        <v>R1012</v>
      </c>
      <c r="Q2036" s="20" t="str">
        <f>VLOOKUP(A2036,'Customer Names'!$A$1:E4370,5,FALSE)</f>
        <v xml:space="preserve">Ildiko M </v>
      </c>
    </row>
    <row r="2037" spans="1:17" x14ac:dyDescent="0.35">
      <c r="A2037" s="20" t="s">
        <v>330</v>
      </c>
      <c r="B2037" s="20" cm="1">
        <f t="array" ref="B2037:I2037">VLOOKUP(A2037,'Medical Examinations'!A2036:J4371,{2,3,4,5,6,7,8,9},FALSE)</f>
        <v>29.925000000000001</v>
      </c>
      <c r="C2037" s="20" t="str">
        <v>Obesity</v>
      </c>
      <c r="D2037" s="20">
        <v>5.3</v>
      </c>
      <c r="E2037" s="20" t="str">
        <v>Normal</v>
      </c>
      <c r="F2037" s="20" t="str">
        <v>No</v>
      </c>
      <c r="G2037" s="20" t="str">
        <v>No</v>
      </c>
      <c r="H2037" s="20" t="str">
        <v>No</v>
      </c>
      <c r="I2037" s="20">
        <v>1</v>
      </c>
      <c r="J2037" s="20" t="s">
        <v>2379</v>
      </c>
      <c r="K2037" s="21" cm="1">
        <f t="array" ref="K2037:P2037">VLOOKUP(A2037,'Hospitalisation Details'!$A$1:K4379,{5,6,8,9,10,11},FALSE)</f>
        <v>35963</v>
      </c>
      <c r="L2037" s="21" t="str">
        <v>24Years</v>
      </c>
      <c r="M2037" s="22">
        <v>2850.68</v>
      </c>
      <c r="N2037" s="20" t="str">
        <v>tier - 2</v>
      </c>
      <c r="O2037" s="20" t="str">
        <v>tier - 3</v>
      </c>
      <c r="P2037" s="20" t="str">
        <v>R1012</v>
      </c>
      <c r="Q2037" s="20" t="str">
        <f>VLOOKUP(A2037,'Customer Names'!$A$1:E4371,5,FALSE)</f>
        <v xml:space="preserve">Melinda E </v>
      </c>
    </row>
    <row r="2038" spans="1:17" x14ac:dyDescent="0.35">
      <c r="A2038" s="20" t="s">
        <v>329</v>
      </c>
      <c r="B2038" s="20" cm="1">
        <f t="array" ref="B2038:I2038">VLOOKUP(A2038,'Medical Examinations'!A2037:J4372,{2,3,4,5,6,7,8,9},FALSE)</f>
        <v>24.225000000000001</v>
      </c>
      <c r="C2038" s="20" t="str">
        <v>Normal Weight</v>
      </c>
      <c r="D2038" s="20">
        <v>4.42</v>
      </c>
      <c r="E2038" s="20" t="str">
        <v>Normal</v>
      </c>
      <c r="F2038" s="20" t="str">
        <v>No</v>
      </c>
      <c r="G2038" s="20" t="str">
        <v>No</v>
      </c>
      <c r="H2038" s="20" t="str">
        <v>No</v>
      </c>
      <c r="I2038" s="20">
        <v>1</v>
      </c>
      <c r="J2038" s="20" t="s">
        <v>2379</v>
      </c>
      <c r="K2038" s="21" cm="1">
        <f t="array" ref="K2038:P2038">VLOOKUP(A2038,'Hospitalisation Details'!$A$1:K4380,{5,6,8,9,10,11},FALSE)</f>
        <v>36114</v>
      </c>
      <c r="L2038" s="21" t="str">
        <v>24Years</v>
      </c>
      <c r="M2038" s="22">
        <v>2842.76</v>
      </c>
      <c r="N2038" s="20" t="str">
        <v>tier - 2</v>
      </c>
      <c r="O2038" s="20" t="str">
        <v>tier - 3</v>
      </c>
      <c r="P2038" s="20" t="str">
        <v>R1012</v>
      </c>
      <c r="Q2038" s="20" t="str">
        <f>VLOOKUP(A2038,'Customer Names'!$A$1:E4372,5,FALSE)</f>
        <v>Ashley M</v>
      </c>
    </row>
    <row r="2039" spans="1:17" x14ac:dyDescent="0.35">
      <c r="A2039" s="20" t="s">
        <v>328</v>
      </c>
      <c r="B2039" s="20" cm="1">
        <f t="array" ref="B2039:I2039">VLOOKUP(A2039,'Medical Examinations'!A2038:J4373,{2,3,4,5,6,7,8,9},FALSE)</f>
        <v>29.68</v>
      </c>
      <c r="C2039" s="20" t="str">
        <v>Overweight</v>
      </c>
      <c r="D2039" s="20">
        <v>5.68</v>
      </c>
      <c r="E2039" s="20" t="str">
        <v>Normal</v>
      </c>
      <c r="F2039" s="20" t="str">
        <v>No</v>
      </c>
      <c r="G2039" s="20" t="str">
        <v>yes</v>
      </c>
      <c r="H2039" s="20" t="str">
        <v>No</v>
      </c>
      <c r="I2039" s="20">
        <v>1</v>
      </c>
      <c r="J2039" s="20" t="s">
        <v>2379</v>
      </c>
      <c r="K2039" s="21" cm="1">
        <f t="array" ref="K2039:P2039">VLOOKUP(A2039,'Hospitalisation Details'!$A$1:K4381,{5,6,8,9,10,11},FALSE)</f>
        <v>36800</v>
      </c>
      <c r="L2039" s="21" t="str">
        <v>22Years</v>
      </c>
      <c r="M2039" s="22">
        <v>2819.51</v>
      </c>
      <c r="N2039" s="20" t="str">
        <v>tier - 2</v>
      </c>
      <c r="O2039" s="20" t="str">
        <v>tier - 3</v>
      </c>
      <c r="P2039" s="20" t="str">
        <v>R1011</v>
      </c>
      <c r="Q2039" s="20" t="str">
        <f>VLOOKUP(A2039,'Customer Names'!$A$1:E4373,5,FALSE)</f>
        <v>Stephanie</v>
      </c>
    </row>
    <row r="2040" spans="1:17" x14ac:dyDescent="0.35">
      <c r="A2040" s="20" t="s">
        <v>327</v>
      </c>
      <c r="B2040" s="20" cm="1">
        <f t="array" ref="B2040:I2040">VLOOKUP(A2040,'Medical Examinations'!A2039:J4374,{2,3,4,5,6,7,8,9},FALSE)</f>
        <v>20.614999999999998</v>
      </c>
      <c r="C2040" s="20" t="str">
        <v>Normal Weight</v>
      </c>
      <c r="D2040" s="20">
        <v>6.05</v>
      </c>
      <c r="E2040" s="20" t="str">
        <v>Prediabetes</v>
      </c>
      <c r="F2040" s="20" t="str">
        <v>No</v>
      </c>
      <c r="G2040" s="20" t="str">
        <v>No</v>
      </c>
      <c r="H2040" s="20" t="str">
        <v>Yes</v>
      </c>
      <c r="I2040" s="20">
        <v>1</v>
      </c>
      <c r="J2040" s="20" t="s">
        <v>2379</v>
      </c>
      <c r="K2040" s="21" cm="1">
        <f t="array" ref="K2040:P2040">VLOOKUP(A2040,'Hospitalisation Details'!$A$1:K4382,{5,6,8,9,10,11},FALSE)</f>
        <v>37887</v>
      </c>
      <c r="L2040" s="21" t="str">
        <v>19Years</v>
      </c>
      <c r="M2040" s="22">
        <v>2803.7</v>
      </c>
      <c r="N2040" s="20" t="str">
        <v>tier - 2</v>
      </c>
      <c r="O2040" s="20" t="str">
        <v>tier - 1</v>
      </c>
      <c r="P2040" s="20" t="str">
        <v>R1012</v>
      </c>
      <c r="Q2040" s="20" t="str">
        <f>VLOOKUP(A2040,'Customer Names'!$A$1:E4374,5,FALSE)</f>
        <v xml:space="preserve">Sean P </v>
      </c>
    </row>
    <row r="2041" spans="1:17" x14ac:dyDescent="0.35">
      <c r="A2041" s="20" t="s">
        <v>326</v>
      </c>
      <c r="B2041" s="20" cm="1">
        <f t="array" ref="B2041:I2041">VLOOKUP(A2041,'Medical Examinations'!A2040:J4375,{2,3,4,5,6,7,8,9},FALSE)</f>
        <v>32.119999999999997</v>
      </c>
      <c r="C2041" s="20" t="str">
        <v>Obesity</v>
      </c>
      <c r="D2041" s="20">
        <v>5.33</v>
      </c>
      <c r="E2041" s="20" t="str">
        <v>Normal</v>
      </c>
      <c r="F2041" s="20" t="str">
        <v>No</v>
      </c>
      <c r="G2041" s="20" t="str">
        <v>yes</v>
      </c>
      <c r="H2041" s="20" t="str">
        <v>No</v>
      </c>
      <c r="I2041" s="20">
        <v>1</v>
      </c>
      <c r="J2041" s="20" t="s">
        <v>2379</v>
      </c>
      <c r="K2041" s="21" cm="1">
        <f t="array" ref="K2041:P2041">VLOOKUP(A2041,'Hospitalisation Details'!$A$1:K4383,{5,6,8,9,10,11},FALSE)</f>
        <v>38203</v>
      </c>
      <c r="L2041" s="21" t="str">
        <v>18Years</v>
      </c>
      <c r="M2041" s="22">
        <v>2801.26</v>
      </c>
      <c r="N2041" s="20" t="str">
        <v>tier - 2</v>
      </c>
      <c r="O2041" s="20" t="str">
        <v>tier - 3</v>
      </c>
      <c r="P2041" s="20" t="str">
        <v>R1013</v>
      </c>
      <c r="Q2041" s="20" t="str">
        <f>VLOOKUP(A2041,'Customer Names'!$A$1:E4375,5,FALSE)</f>
        <v>Emily G</v>
      </c>
    </row>
    <row r="2042" spans="1:17" x14ac:dyDescent="0.35">
      <c r="A2042" s="20" t="s">
        <v>325</v>
      </c>
      <c r="B2042" s="20" cm="1">
        <f t="array" ref="B2042:I2042">VLOOKUP(A2042,'Medical Examinations'!A2041:J4376,{2,3,4,5,6,7,8,9},FALSE)</f>
        <v>27.36</v>
      </c>
      <c r="C2042" s="20" t="str">
        <v>Overweight</v>
      </c>
      <c r="D2042" s="20">
        <v>6.22</v>
      </c>
      <c r="E2042" s="20" t="str">
        <v>Prediabetes</v>
      </c>
      <c r="F2042" s="20" t="str">
        <v>No</v>
      </c>
      <c r="G2042" s="20" t="str">
        <v>No</v>
      </c>
      <c r="H2042" s="20" t="str">
        <v>No</v>
      </c>
      <c r="I2042" s="20">
        <v>0</v>
      </c>
      <c r="J2042" s="20" t="s">
        <v>2379</v>
      </c>
      <c r="K2042" s="21" cm="1">
        <f t="array" ref="K2042:P2042">VLOOKUP(A2042,'Hospitalisation Details'!$A$1:K4384,{5,6,8,9,10,11},FALSE)</f>
        <v>36518</v>
      </c>
      <c r="L2042" s="21" t="str">
        <v>23Years</v>
      </c>
      <c r="M2042" s="22">
        <v>2789.06</v>
      </c>
      <c r="N2042" s="20" t="str">
        <v>tier - 2</v>
      </c>
      <c r="O2042" s="20" t="str">
        <v>tier - 3</v>
      </c>
      <c r="P2042" s="20" t="str">
        <v>R1012</v>
      </c>
      <c r="Q2042" s="20" t="str">
        <f>VLOOKUP(A2042,'Customer Names'!$A$1:E4376,5,FALSE)</f>
        <v>Malcolm</v>
      </c>
    </row>
    <row r="2043" spans="1:17" x14ac:dyDescent="0.35">
      <c r="A2043" s="20" t="s">
        <v>324</v>
      </c>
      <c r="B2043" s="20" cm="1">
        <f t="array" ref="B2043:I2043">VLOOKUP(A2043,'Medical Examinations'!A2042:J4377,{2,3,4,5,6,7,8,9},FALSE)</f>
        <v>17.385000000000002</v>
      </c>
      <c r="C2043" s="20" t="str">
        <v>Underweight</v>
      </c>
      <c r="D2043" s="20">
        <v>5.84</v>
      </c>
      <c r="E2043" s="20" t="str">
        <v>Prediabetes</v>
      </c>
      <c r="F2043" s="20" t="str">
        <v>No</v>
      </c>
      <c r="G2043" s="20" t="str">
        <v>No</v>
      </c>
      <c r="H2043" s="20" t="str">
        <v>No</v>
      </c>
      <c r="I2043" s="20">
        <v>0</v>
      </c>
      <c r="J2043" s="20" t="s">
        <v>2379</v>
      </c>
      <c r="K2043" s="21" cm="1">
        <f t="array" ref="K2043:P2043">VLOOKUP(A2043,'Hospitalisation Details'!$A$1:K4385,{5,6,8,9,10,11},FALSE)</f>
        <v>36401</v>
      </c>
      <c r="L2043" s="21" t="str">
        <v>23Years</v>
      </c>
      <c r="M2043" s="22">
        <v>2775.19</v>
      </c>
      <c r="N2043" s="20" t="str">
        <v>tier - 2</v>
      </c>
      <c r="O2043" s="20" t="str">
        <v>tier - 1</v>
      </c>
      <c r="P2043" s="20" t="str">
        <v>R1012</v>
      </c>
      <c r="Q2043" s="20" t="str">
        <f>VLOOKUP(A2043,'Customer Names'!$A$1:E4377,5,FALSE)</f>
        <v>Danilo</v>
      </c>
    </row>
    <row r="2044" spans="1:17" x14ac:dyDescent="0.35">
      <c r="A2044" s="20" t="s">
        <v>323</v>
      </c>
      <c r="B2044" s="20" cm="1">
        <f t="array" ref="B2044:I2044">VLOOKUP(A2044,'Medical Examinations'!A2043:J4378,{2,3,4,5,6,7,8,9},FALSE)</f>
        <v>30.13</v>
      </c>
      <c r="C2044" s="20" t="str">
        <v>Obesity</v>
      </c>
      <c r="D2044" s="20">
        <v>5.71</v>
      </c>
      <c r="E2044" s="20" t="str">
        <v>Prediabetes</v>
      </c>
      <c r="F2044" s="20" t="str">
        <v>No</v>
      </c>
      <c r="G2044" s="20" t="str">
        <v>yes</v>
      </c>
      <c r="H2044" s="20" t="str">
        <v>No</v>
      </c>
      <c r="I2044" s="20">
        <v>1</v>
      </c>
      <c r="J2044" s="20" t="s">
        <v>2379</v>
      </c>
      <c r="K2044" s="21" cm="1">
        <f t="array" ref="K2044:P2044">VLOOKUP(A2044,'Hospitalisation Details'!$A$1:K4386,{5,6,8,9,10,11},FALSE)</f>
        <v>38305</v>
      </c>
      <c r="L2044" s="21" t="str">
        <v>18Years</v>
      </c>
      <c r="M2044" s="22">
        <v>2773.46</v>
      </c>
      <c r="N2044" s="20" t="str">
        <v>tier - 2</v>
      </c>
      <c r="O2044" s="20" t="str">
        <v>tier - 1</v>
      </c>
      <c r="P2044" s="20" t="str">
        <v>R1021</v>
      </c>
      <c r="Q2044" s="20" t="str">
        <f>VLOOKUP(A2044,'Customer Names'!$A$1:E4378,5,FALSE)</f>
        <v>Mikko</v>
      </c>
    </row>
    <row r="2045" spans="1:17" x14ac:dyDescent="0.35">
      <c r="A2045" s="20" t="s">
        <v>322</v>
      </c>
      <c r="B2045" s="20" cm="1">
        <f t="array" ref="B2045:I2045">VLOOKUP(A2045,'Medical Examinations'!A2044:J4379,{2,3,4,5,6,7,8,9},FALSE)</f>
        <v>25.44</v>
      </c>
      <c r="C2045" s="20" t="str">
        <v>Overweight</v>
      </c>
      <c r="D2045" s="20">
        <v>6.04</v>
      </c>
      <c r="E2045" s="20" t="str">
        <v>Prediabetes</v>
      </c>
      <c r="F2045" s="20" t="str">
        <v>Yes</v>
      </c>
      <c r="G2045" s="20" t="str">
        <v>No</v>
      </c>
      <c r="H2045" s="20" t="str">
        <v>Yes</v>
      </c>
      <c r="I2045" s="20">
        <v>1</v>
      </c>
      <c r="J2045" s="20" t="s">
        <v>2379</v>
      </c>
      <c r="K2045" s="21" cm="1">
        <f t="array" ref="K2045:P2045">VLOOKUP(A2045,'Hospitalisation Details'!$A$1:K4387,{5,6,8,9,10,11},FALSE)</f>
        <v>35652</v>
      </c>
      <c r="L2045" s="21" t="str">
        <v>25Years</v>
      </c>
      <c r="M2045" s="22">
        <v>2758.99</v>
      </c>
      <c r="N2045" s="20" t="str">
        <v>tier - 2</v>
      </c>
      <c r="O2045" s="20" t="str">
        <v>tier - 1</v>
      </c>
      <c r="P2045" s="20" t="str">
        <v>R1012</v>
      </c>
      <c r="Q2045" s="20" t="str">
        <f>VLOOKUP(A2045,'Customer Names'!$A$1:E4379,5,FALSE)</f>
        <v xml:space="preserve">Paula C </v>
      </c>
    </row>
    <row r="2046" spans="1:17" x14ac:dyDescent="0.35">
      <c r="A2046" s="20" t="s">
        <v>321</v>
      </c>
      <c r="B2046" s="20" cm="1">
        <f t="array" ref="B2046:I2046">VLOOKUP(A2046,'Medical Examinations'!A2045:J4380,{2,3,4,5,6,7,8,9},FALSE)</f>
        <v>39.805</v>
      </c>
      <c r="C2046" s="20" t="str">
        <v>Obesity</v>
      </c>
      <c r="D2046" s="20">
        <v>4.38</v>
      </c>
      <c r="E2046" s="20" t="str">
        <v>Normal</v>
      </c>
      <c r="F2046" s="20" t="str">
        <v>No</v>
      </c>
      <c r="G2046" s="20" t="str">
        <v>yes</v>
      </c>
      <c r="H2046" s="20" t="str">
        <v>No</v>
      </c>
      <c r="I2046" s="20">
        <v>1</v>
      </c>
      <c r="J2046" s="20" t="s">
        <v>2379</v>
      </c>
      <c r="K2046" s="21" cm="1">
        <f t="array" ref="K2046:P2046">VLOOKUP(A2046,'Hospitalisation Details'!$A$1:K4388,{5,6,8,9,10,11},FALSE)</f>
        <v>36810</v>
      </c>
      <c r="L2046" s="21" t="str">
        <v>22Years</v>
      </c>
      <c r="M2046" s="22">
        <v>2755.02</v>
      </c>
      <c r="N2046" s="20" t="str">
        <v>tier - 2</v>
      </c>
      <c r="O2046" s="20" t="str">
        <v>tier - 1</v>
      </c>
      <c r="P2046" s="20" t="str">
        <v>R1024</v>
      </c>
      <c r="Q2046" s="20" t="str">
        <f>VLOOKUP(A2046,'Customer Names'!$A$1:E4380,5,FALSE)</f>
        <v xml:space="preserve">Kirsten N </v>
      </c>
    </row>
    <row r="2047" spans="1:17" x14ac:dyDescent="0.35">
      <c r="A2047" s="20" t="s">
        <v>320</v>
      </c>
      <c r="B2047" s="20" cm="1">
        <f t="array" ref="B2047:I2047">VLOOKUP(A2047,'Medical Examinations'!A2046:J4381,{2,3,4,5,6,7,8,9},FALSE)</f>
        <v>30.4</v>
      </c>
      <c r="C2047" s="20" t="str">
        <v>Obesity</v>
      </c>
      <c r="D2047" s="20">
        <v>5.56</v>
      </c>
      <c r="E2047" s="20" t="str">
        <v>Normal</v>
      </c>
      <c r="F2047" s="20" t="str">
        <v>Yes</v>
      </c>
      <c r="G2047" s="20" t="str">
        <v>yes</v>
      </c>
      <c r="H2047" s="20" t="str">
        <v>No</v>
      </c>
      <c r="I2047" s="20">
        <v>1</v>
      </c>
      <c r="J2047" s="20" t="s">
        <v>2379</v>
      </c>
      <c r="K2047" s="21" cm="1">
        <f t="array" ref="K2047:P2047">VLOOKUP(A2047,'Hospitalisation Details'!$A$1:K4389,{5,6,8,9,10,11},FALSE)</f>
        <v>36802</v>
      </c>
      <c r="L2047" s="21" t="str">
        <v>22Years</v>
      </c>
      <c r="M2047" s="22">
        <v>2741.95</v>
      </c>
      <c r="N2047" s="20" t="str">
        <v>tier - 2</v>
      </c>
      <c r="O2047" s="20" t="str">
        <v>tier - 3</v>
      </c>
      <c r="P2047" s="20" t="str">
        <v>R1024</v>
      </c>
      <c r="Q2047" s="20" t="str">
        <f>VLOOKUP(A2047,'Customer Names'!$A$1:E4381,5,FALSE)</f>
        <v>Christy</v>
      </c>
    </row>
    <row r="2048" spans="1:17" x14ac:dyDescent="0.35">
      <c r="A2048" s="20" t="s">
        <v>319</v>
      </c>
      <c r="B2048" s="20" cm="1">
        <f t="array" ref="B2048:I2048">VLOOKUP(A2048,'Medical Examinations'!A2047:J4382,{2,3,4,5,6,7,8,9},FALSE)</f>
        <v>23.18</v>
      </c>
      <c r="C2048" s="20" t="str">
        <v>Normal Weight</v>
      </c>
      <c r="D2048" s="20">
        <v>4.24</v>
      </c>
      <c r="E2048" s="20" t="str">
        <v>Normal</v>
      </c>
      <c r="F2048" s="20" t="str">
        <v>No</v>
      </c>
      <c r="G2048" s="20" t="str">
        <v>yes</v>
      </c>
      <c r="H2048" s="20" t="str">
        <v>No</v>
      </c>
      <c r="I2048" s="20">
        <v>1</v>
      </c>
      <c r="J2048" s="20" t="s">
        <v>2379</v>
      </c>
      <c r="K2048" s="21" cm="1">
        <f t="array" ref="K2048:P2048">VLOOKUP(A2048,'Hospitalisation Details'!$A$1:K4390,{5,6,8,9,10,11},FALSE)</f>
        <v>36877</v>
      </c>
      <c r="L2048" s="21" t="str">
        <v>22Years</v>
      </c>
      <c r="M2048" s="22">
        <v>2731.91</v>
      </c>
      <c r="N2048" s="20" t="str">
        <v>tier - 2</v>
      </c>
      <c r="O2048" s="20" t="str">
        <v>tier - 3</v>
      </c>
      <c r="P2048" s="20" t="str">
        <v>R1024</v>
      </c>
      <c r="Q2048" s="20" t="str">
        <f>VLOOKUP(A2048,'Customer Names'!$A$1:E4382,5,FALSE)</f>
        <v>Jennifer</v>
      </c>
    </row>
    <row r="2049" spans="1:17" x14ac:dyDescent="0.35">
      <c r="A2049" s="20" t="s">
        <v>318</v>
      </c>
      <c r="B2049" s="20" cm="1">
        <f t="array" ref="B2049:I2049">VLOOKUP(A2049,'Medical Examinations'!A2048:J4383,{2,3,4,5,6,7,8,9},FALSE)</f>
        <v>39.615000000000002</v>
      </c>
      <c r="C2049" s="20" t="str">
        <v>Obesity</v>
      </c>
      <c r="D2049" s="20">
        <v>6.32</v>
      </c>
      <c r="E2049" s="20" t="str">
        <v>Prediabetes</v>
      </c>
      <c r="F2049" s="20" t="str">
        <v>No</v>
      </c>
      <c r="G2049" s="20" t="str">
        <v>No</v>
      </c>
      <c r="H2049" s="20" t="str">
        <v>Yes</v>
      </c>
      <c r="I2049" s="20">
        <v>1</v>
      </c>
      <c r="J2049" s="20" t="s">
        <v>2379</v>
      </c>
      <c r="K2049" s="21" cm="1">
        <f t="array" ref="K2049:P2049">VLOOKUP(A2049,'Hospitalisation Details'!$A$1:K4391,{5,6,8,9,10,11},FALSE)</f>
        <v>37958</v>
      </c>
      <c r="L2049" s="21" t="str">
        <v>19Years</v>
      </c>
      <c r="M2049" s="22">
        <v>2730.11</v>
      </c>
      <c r="N2049" s="20" t="str">
        <v>tier - 2</v>
      </c>
      <c r="O2049" s="20" t="str">
        <v>tier - 3</v>
      </c>
      <c r="P2049" s="20" t="str">
        <v>R1012</v>
      </c>
      <c r="Q2049" s="20" t="str">
        <f>VLOOKUP(A2049,'Customer Names'!$A$1:E4383,5,FALSE)</f>
        <v>Jingjing</v>
      </c>
    </row>
    <row r="2050" spans="1:17" x14ac:dyDescent="0.35">
      <c r="A2050" s="20" t="s">
        <v>317</v>
      </c>
      <c r="B2050" s="20" cm="1">
        <f t="array" ref="B2050:I2050">VLOOKUP(A2050,'Medical Examinations'!A2049:J4384,{2,3,4,5,6,7,8,9},FALSE)</f>
        <v>30.59</v>
      </c>
      <c r="C2050" s="20" t="str">
        <v>Obesity</v>
      </c>
      <c r="D2050" s="20">
        <v>6.3</v>
      </c>
      <c r="E2050" s="20" t="str">
        <v>Prediabetes</v>
      </c>
      <c r="F2050" s="20" t="str">
        <v>Yes</v>
      </c>
      <c r="G2050" s="20" t="str">
        <v>No</v>
      </c>
      <c r="H2050" s="20" t="str">
        <v>Yes</v>
      </c>
      <c r="I2050" s="20">
        <v>1</v>
      </c>
      <c r="J2050" s="20" t="s">
        <v>2379</v>
      </c>
      <c r="K2050" s="21" cm="1">
        <f t="array" ref="K2050:P2050">VLOOKUP(A2050,'Hospitalisation Details'!$A$1:K4392,{5,6,8,9,10,11},FALSE)</f>
        <v>35709</v>
      </c>
      <c r="L2050" s="21" t="str">
        <v>25Years</v>
      </c>
      <c r="M2050" s="22">
        <v>2727.4</v>
      </c>
      <c r="N2050" s="20" t="str">
        <v>tier - 3</v>
      </c>
      <c r="O2050" s="20" t="str">
        <v>tier - 3</v>
      </c>
      <c r="P2050" s="20" t="str">
        <v>R1016</v>
      </c>
      <c r="Q2050" s="20" t="str">
        <f>VLOOKUP(A2050,'Customer Names'!$A$1:E4384,5,FALSE)</f>
        <v>Morgan</v>
      </c>
    </row>
    <row r="2051" spans="1:17" x14ac:dyDescent="0.35">
      <c r="A2051" s="20" t="s">
        <v>316</v>
      </c>
      <c r="B2051" s="20" cm="1">
        <f t="array" ref="B2051:I2051">VLOOKUP(A2051,'Medical Examinations'!A2050:J4385,{2,3,4,5,6,7,8,9},FALSE)</f>
        <v>16.72</v>
      </c>
      <c r="C2051" s="20" t="str">
        <v>Underweight</v>
      </c>
      <c r="D2051" s="20">
        <v>4.38</v>
      </c>
      <c r="E2051" s="20" t="str">
        <v>Normal</v>
      </c>
      <c r="F2051" s="20" t="str">
        <v>Yes</v>
      </c>
      <c r="G2051" s="20" t="str">
        <v>No</v>
      </c>
      <c r="H2051" s="20" t="str">
        <v>No</v>
      </c>
      <c r="I2051" s="20">
        <v>1</v>
      </c>
      <c r="J2051" s="20" t="s">
        <v>2379</v>
      </c>
      <c r="K2051" s="21" cm="1">
        <f t="array" ref="K2051:P2051">VLOOKUP(A2051,'Hospitalisation Details'!$A$1:K4393,{5,6,8,9,10,11},FALSE)</f>
        <v>32375</v>
      </c>
      <c r="L2051" s="21" t="str">
        <v>34Years</v>
      </c>
      <c r="M2051" s="22">
        <v>2726.06</v>
      </c>
      <c r="N2051" s="20" t="str">
        <v>tier - 2</v>
      </c>
      <c r="O2051" s="20" t="str">
        <v>tier - 2</v>
      </c>
      <c r="P2051" s="20" t="str">
        <v>R1013</v>
      </c>
      <c r="Q2051" s="20" t="str">
        <f>VLOOKUP(A2051,'Customer Names'!$A$1:E4385,5,FALSE)</f>
        <v xml:space="preserve">Patrick J </v>
      </c>
    </row>
    <row r="2052" spans="1:17" x14ac:dyDescent="0.35">
      <c r="A2052" s="20" t="s">
        <v>315</v>
      </c>
      <c r="B2052" s="20" cm="1">
        <f t="array" ref="B2052:I2052">VLOOKUP(A2052,'Medical Examinations'!A2051:J4386,{2,3,4,5,6,7,8,9},FALSE)</f>
        <v>26.22</v>
      </c>
      <c r="C2052" s="20" t="str">
        <v>Overweight</v>
      </c>
      <c r="D2052" s="20">
        <v>4.6500000000000004</v>
      </c>
      <c r="E2052" s="20" t="str">
        <v>Normal</v>
      </c>
      <c r="F2052" s="20" t="str">
        <v>Yes</v>
      </c>
      <c r="G2052" s="20" t="str">
        <v>No</v>
      </c>
      <c r="H2052" s="20" t="str">
        <v>Yes</v>
      </c>
      <c r="I2052" s="20">
        <v>1</v>
      </c>
      <c r="J2052" s="20" t="s">
        <v>2379</v>
      </c>
      <c r="K2052" s="21" cm="1">
        <f t="array" ref="K2052:P2052">VLOOKUP(A2052,'Hospitalisation Details'!$A$1:K4394,{5,6,8,9,10,11},FALSE)</f>
        <v>35733</v>
      </c>
      <c r="L2052" s="21" t="str">
        <v>25Years</v>
      </c>
      <c r="M2052" s="22">
        <v>2721.32</v>
      </c>
      <c r="N2052" s="20" t="str">
        <v>tier - 1</v>
      </c>
      <c r="O2052" s="20" t="str">
        <v>tier - 3</v>
      </c>
      <c r="P2052" s="20" t="str">
        <v>R1014</v>
      </c>
      <c r="Q2052" s="20" t="str">
        <f>VLOOKUP(A2052,'Customer Names'!$A$1:E4386,5,FALSE)</f>
        <v>Frankline</v>
      </c>
    </row>
    <row r="2053" spans="1:17" x14ac:dyDescent="0.35">
      <c r="A2053" s="20" t="s">
        <v>314</v>
      </c>
      <c r="B2053" s="20" cm="1">
        <f t="array" ref="B2053:I2053">VLOOKUP(A2053,'Medical Examinations'!A2052:J4387,{2,3,4,5,6,7,8,9},FALSE)</f>
        <v>31.824999999999999</v>
      </c>
      <c r="C2053" s="20" t="str">
        <v>Obesity</v>
      </c>
      <c r="D2053" s="20">
        <v>4.7</v>
      </c>
      <c r="E2053" s="20" t="str">
        <v>Normal</v>
      </c>
      <c r="F2053" s="20" t="str">
        <v>No</v>
      </c>
      <c r="G2053" s="20" t="str">
        <v>No</v>
      </c>
      <c r="H2053" s="20" t="str">
        <v>Yes</v>
      </c>
      <c r="I2053" s="20">
        <v>1</v>
      </c>
      <c r="J2053" s="20" t="s">
        <v>2379</v>
      </c>
      <c r="K2053" s="21" cm="1">
        <f t="array" ref="K2053:P2053">VLOOKUP(A2053,'Hospitalisation Details'!$A$1:K4395,{5,6,8,9,10,11},FALSE)</f>
        <v>37839</v>
      </c>
      <c r="L2053" s="21" t="str">
        <v>19Years</v>
      </c>
      <c r="M2053" s="22">
        <v>2719.28</v>
      </c>
      <c r="N2053" s="20" t="str">
        <v>tier - 2</v>
      </c>
      <c r="O2053" s="20" t="str">
        <v>tier - 2</v>
      </c>
      <c r="P2053" s="20" t="str">
        <v>R1012</v>
      </c>
      <c r="Q2053" s="20" t="str">
        <f>VLOOKUP(A2053,'Customer Names'!$A$1:E4387,5,FALSE)</f>
        <v xml:space="preserve">Laura T </v>
      </c>
    </row>
    <row r="2054" spans="1:17" x14ac:dyDescent="0.35">
      <c r="A2054" s="20" t="s">
        <v>313</v>
      </c>
      <c r="B2054" s="20" cm="1">
        <f t="array" ref="B2054:I2054">VLOOKUP(A2054,'Medical Examinations'!A2053:J4388,{2,3,4,5,6,7,8,9},FALSE)</f>
        <v>25.745000000000001</v>
      </c>
      <c r="C2054" s="20" t="str">
        <v>Overweight</v>
      </c>
      <c r="D2054" s="20">
        <v>4.34</v>
      </c>
      <c r="E2054" s="20" t="str">
        <v>Normal</v>
      </c>
      <c r="F2054" s="20" t="str">
        <v>No</v>
      </c>
      <c r="G2054" s="20" t="str">
        <v>No</v>
      </c>
      <c r="H2054" s="20" t="str">
        <v>Yes</v>
      </c>
      <c r="I2054" s="20">
        <v>1</v>
      </c>
      <c r="J2054" s="20" t="s">
        <v>2379</v>
      </c>
      <c r="K2054" s="21" cm="1">
        <f t="array" ref="K2054:P2054">VLOOKUP(A2054,'Hospitalisation Details'!$A$1:K4396,{5,6,8,9,10,11},FALSE)</f>
        <v>37956</v>
      </c>
      <c r="L2054" s="21" t="str">
        <v>19Years</v>
      </c>
      <c r="M2054" s="22">
        <v>2710.83</v>
      </c>
      <c r="N2054" s="20" t="str">
        <v>tier - 2</v>
      </c>
      <c r="O2054" s="20" t="str">
        <v>tier - 3</v>
      </c>
      <c r="P2054" s="20" t="str">
        <v>R1012</v>
      </c>
      <c r="Q2054" s="20" t="str">
        <f>VLOOKUP(A2054,'Customer Names'!$A$1:E4388,5,FALSE)</f>
        <v>Natalia</v>
      </c>
    </row>
    <row r="2055" spans="1:17" x14ac:dyDescent="0.35">
      <c r="A2055" s="20" t="s">
        <v>312</v>
      </c>
      <c r="B2055" s="20" cm="1">
        <f t="array" ref="B2055:I2055">VLOOKUP(A2055,'Medical Examinations'!A2054:J4389,{2,3,4,5,6,7,8,9},FALSE)</f>
        <v>24.605</v>
      </c>
      <c r="C2055" s="20" t="str">
        <v>Normal Weight</v>
      </c>
      <c r="D2055" s="20">
        <v>5.62</v>
      </c>
      <c r="E2055" s="20" t="str">
        <v>Normal</v>
      </c>
      <c r="F2055" s="20" t="str">
        <v>No</v>
      </c>
      <c r="G2055" s="20" t="str">
        <v>No</v>
      </c>
      <c r="H2055" s="20" t="str">
        <v>Yes</v>
      </c>
      <c r="I2055" s="20">
        <v>1</v>
      </c>
      <c r="J2055" s="20" t="s">
        <v>2379</v>
      </c>
      <c r="K2055" s="21" cm="1">
        <f t="array" ref="K2055:P2055">VLOOKUP(A2055,'Hospitalisation Details'!$A$1:K4397,{5,6,8,9,10,11},FALSE)</f>
        <v>37946</v>
      </c>
      <c r="L2055" s="21" t="str">
        <v>19Years</v>
      </c>
      <c r="M2055" s="22">
        <v>2709.24</v>
      </c>
      <c r="N2055" s="20" t="str">
        <v>tier - 2</v>
      </c>
      <c r="O2055" s="20" t="str">
        <v>tier - 2</v>
      </c>
      <c r="P2055" s="20" t="str">
        <v>R1012</v>
      </c>
      <c r="Q2055" s="20" t="str">
        <f>VLOOKUP(A2055,'Customer Names'!$A$1:E4389,5,FALSE)</f>
        <v xml:space="preserve">Jennifer L </v>
      </c>
    </row>
    <row r="2056" spans="1:17" x14ac:dyDescent="0.35">
      <c r="A2056" s="20" t="s">
        <v>311</v>
      </c>
      <c r="B2056" s="20" cm="1">
        <f t="array" ref="B2056:I2056">VLOOKUP(A2056,'Medical Examinations'!A2055:J4390,{2,3,4,5,6,7,8,9},FALSE)</f>
        <v>24.51</v>
      </c>
      <c r="C2056" s="20" t="str">
        <v>Normal Weight</v>
      </c>
      <c r="D2056" s="20">
        <v>4.24</v>
      </c>
      <c r="E2056" s="20" t="str">
        <v>Normal</v>
      </c>
      <c r="F2056" s="20" t="str">
        <v>No</v>
      </c>
      <c r="G2056" s="20" t="str">
        <v>No</v>
      </c>
      <c r="H2056" s="20" t="str">
        <v>Yes</v>
      </c>
      <c r="I2056" s="20">
        <v>1</v>
      </c>
      <c r="J2056" s="20" t="s">
        <v>2379</v>
      </c>
      <c r="K2056" s="21" cm="1">
        <f t="array" ref="K2056:P2056">VLOOKUP(A2056,'Hospitalisation Details'!$A$1:K4398,{5,6,8,9,10,11},FALSE)</f>
        <v>37819</v>
      </c>
      <c r="L2056" s="21" t="str">
        <v>19Years</v>
      </c>
      <c r="M2056" s="22">
        <v>2709.11</v>
      </c>
      <c r="N2056" s="20" t="str">
        <v>tier - 2</v>
      </c>
      <c r="O2056" s="20" t="str">
        <v>tier - 2</v>
      </c>
      <c r="P2056" s="20" t="str">
        <v>R1012</v>
      </c>
      <c r="Q2056" s="20" t="str">
        <f>VLOOKUP(A2056,'Customer Names'!$A$1:E4390,5,FALSE)</f>
        <v>Brooke</v>
      </c>
    </row>
    <row r="2057" spans="1:17" x14ac:dyDescent="0.35">
      <c r="A2057" s="20" t="s">
        <v>310</v>
      </c>
      <c r="B2057" s="20" cm="1">
        <f t="array" ref="B2057:I2057">VLOOKUP(A2057,'Medical Examinations'!A2056:J4391,{2,3,4,5,6,7,8,9},FALSE)</f>
        <v>31.065000000000001</v>
      </c>
      <c r="C2057" s="20" t="str">
        <v>Obesity</v>
      </c>
      <c r="D2057" s="20">
        <v>4.57</v>
      </c>
      <c r="E2057" s="20" t="str">
        <v>Normal</v>
      </c>
      <c r="F2057" s="20" t="str">
        <v>Yes</v>
      </c>
      <c r="G2057" s="20" t="str">
        <v>No</v>
      </c>
      <c r="H2057" s="20" t="str">
        <v>No</v>
      </c>
      <c r="I2057" s="20">
        <v>0</v>
      </c>
      <c r="J2057" s="20" t="s">
        <v>2379</v>
      </c>
      <c r="K2057" s="21" cm="1">
        <f t="array" ref="K2057:P2057">VLOOKUP(A2057,'Hospitalisation Details'!$A$1:K4399,{5,6,8,9,10,11},FALSE)</f>
        <v>35229</v>
      </c>
      <c r="L2057" s="21" t="str">
        <v>26Years</v>
      </c>
      <c r="M2057" s="22">
        <v>2699.57</v>
      </c>
      <c r="N2057" s="20" t="str">
        <v>tier - 2</v>
      </c>
      <c r="O2057" s="20" t="str">
        <v>tier - 1</v>
      </c>
      <c r="P2057" s="20" t="str">
        <v>R1012</v>
      </c>
      <c r="Q2057" s="20" t="str">
        <f>VLOOKUP(A2057,'Customer Names'!$A$1:E4391,5,FALSE)</f>
        <v>Jeremy M</v>
      </c>
    </row>
    <row r="2058" spans="1:17" x14ac:dyDescent="0.35">
      <c r="A2058" s="20" t="s">
        <v>309</v>
      </c>
      <c r="B2058" s="20" cm="1">
        <f t="array" ref="B2058:I2058">VLOOKUP(A2058,'Medical Examinations'!A2057:J4392,{2,3,4,5,6,7,8,9},FALSE)</f>
        <v>28.12</v>
      </c>
      <c r="C2058" s="20" t="str">
        <v>Overweight</v>
      </c>
      <c r="D2058" s="20">
        <v>5.05</v>
      </c>
      <c r="E2058" s="20" t="str">
        <v>Normal</v>
      </c>
      <c r="F2058" s="20" t="str">
        <v>No</v>
      </c>
      <c r="G2058" s="20" t="str">
        <v>No</v>
      </c>
      <c r="H2058" s="20" t="str">
        <v>No</v>
      </c>
      <c r="I2058" s="20">
        <v>0</v>
      </c>
      <c r="J2058" s="20" t="s">
        <v>2379</v>
      </c>
      <c r="K2058" s="21" cm="1">
        <f t="array" ref="K2058:P2058">VLOOKUP(A2058,'Hospitalisation Details'!$A$1:K4400,{5,6,8,9,10,11},FALSE)</f>
        <v>36322</v>
      </c>
      <c r="L2058" s="21" t="str">
        <v>23Years</v>
      </c>
      <c r="M2058" s="22">
        <v>2690.11</v>
      </c>
      <c r="N2058" s="20" t="str">
        <v>tier - 2</v>
      </c>
      <c r="O2058" s="20" t="str">
        <v>tier - 2</v>
      </c>
      <c r="P2058" s="20" t="str">
        <v>R1012</v>
      </c>
      <c r="Q2058" s="20" t="str">
        <f>VLOOKUP(A2058,'Customer Names'!$A$1:E4392,5,FALSE)</f>
        <v xml:space="preserve">Megan L </v>
      </c>
    </row>
    <row r="2059" spans="1:17" x14ac:dyDescent="0.35">
      <c r="A2059" s="20" t="s">
        <v>308</v>
      </c>
      <c r="B2059" s="20" cm="1">
        <f t="array" ref="B2059:I2059">VLOOKUP(A2059,'Medical Examinations'!A2058:J4393,{2,3,4,5,6,7,8,9},FALSE)</f>
        <v>38.06</v>
      </c>
      <c r="C2059" s="20" t="str">
        <v>Obesity</v>
      </c>
      <c r="D2059" s="20">
        <v>6.16</v>
      </c>
      <c r="E2059" s="20" t="str">
        <v>Prediabetes</v>
      </c>
      <c r="F2059" s="20" t="str">
        <v>No</v>
      </c>
      <c r="G2059" s="20" t="str">
        <v>No</v>
      </c>
      <c r="H2059" s="20" t="str">
        <v>No</v>
      </c>
      <c r="I2059" s="20">
        <v>0</v>
      </c>
      <c r="J2059" s="20" t="s">
        <v>2379</v>
      </c>
      <c r="K2059" s="21" cm="1">
        <f t="array" ref="K2059:P2059">VLOOKUP(A2059,'Hospitalisation Details'!$A$1:K4401,{5,6,8,9,10,11},FALSE)</f>
        <v>34609</v>
      </c>
      <c r="L2059" s="21" t="str">
        <v>28Years</v>
      </c>
      <c r="M2059" s="22">
        <v>2689.5</v>
      </c>
      <c r="N2059" s="20" t="str">
        <v>tier - 3</v>
      </c>
      <c r="O2059" s="20" t="str">
        <v>tier - 2</v>
      </c>
      <c r="P2059" s="20" t="str">
        <v>R1013</v>
      </c>
      <c r="Q2059" s="20" t="str">
        <f>VLOOKUP(A2059,'Customer Names'!$A$1:E4393,5,FALSE)</f>
        <v>Bryan</v>
      </c>
    </row>
    <row r="2060" spans="1:17" x14ac:dyDescent="0.35">
      <c r="A2060" s="20" t="s">
        <v>307</v>
      </c>
      <c r="B2060" s="20" cm="1">
        <f t="array" ref="B2060:I2060">VLOOKUP(A2060,'Medical Examinations'!A2059:J4394,{2,3,4,5,6,7,8,9},FALSE)</f>
        <v>24.96</v>
      </c>
      <c r="C2060" s="20" t="str">
        <v>Overweight</v>
      </c>
      <c r="D2060" s="20">
        <v>4.57</v>
      </c>
      <c r="E2060" s="20" t="str">
        <v>Normal</v>
      </c>
      <c r="F2060" s="20" t="str">
        <v>No</v>
      </c>
      <c r="G2060" s="20" t="str">
        <v>No</v>
      </c>
      <c r="H2060" s="20" t="str">
        <v>No</v>
      </c>
      <c r="I2060" s="20">
        <v>0</v>
      </c>
      <c r="J2060" s="20" t="s">
        <v>2379</v>
      </c>
      <c r="K2060" s="21" cm="1">
        <f t="array" ref="K2060:P2060">VLOOKUP(A2060,'Hospitalisation Details'!$A$1:K4402,{5,6,8,9,10,11},FALSE)</f>
        <v>34594</v>
      </c>
      <c r="L2060" s="21" t="str">
        <v>28Years</v>
      </c>
      <c r="M2060" s="22">
        <v>2684.69</v>
      </c>
      <c r="N2060" s="20" t="str">
        <v>tier - 2</v>
      </c>
      <c r="O2060" s="20" t="str">
        <v>tier - 2</v>
      </c>
      <c r="P2060" s="20" t="str">
        <v>R1013</v>
      </c>
      <c r="Q2060" s="20" t="str">
        <f>VLOOKUP(A2060,'Customer Names'!$A$1:E4394,5,FALSE)</f>
        <v>Marny</v>
      </c>
    </row>
    <row r="2061" spans="1:17" x14ac:dyDescent="0.35">
      <c r="A2061" s="20" t="s">
        <v>306</v>
      </c>
      <c r="B2061" s="20" cm="1">
        <f t="array" ref="B2061:I2061">VLOOKUP(A2061,'Medical Examinations'!A2060:J4395,{2,3,4,5,6,7,8,9},FALSE)</f>
        <v>17.670000000000002</v>
      </c>
      <c r="C2061" s="20" t="str">
        <v>Underweight</v>
      </c>
      <c r="D2061" s="20">
        <v>5.53</v>
      </c>
      <c r="E2061" s="20" t="str">
        <v>Normal</v>
      </c>
      <c r="F2061" s="20" t="str">
        <v>Yes</v>
      </c>
      <c r="G2061" s="20" t="str">
        <v>No</v>
      </c>
      <c r="H2061" s="20" t="str">
        <v>No</v>
      </c>
      <c r="I2061" s="20">
        <v>0</v>
      </c>
      <c r="J2061" s="20" t="s">
        <v>2379</v>
      </c>
      <c r="K2061" s="21" cm="1">
        <f t="array" ref="K2061:P2061">VLOOKUP(A2061,'Hospitalisation Details'!$A$1:K4403,{5,6,8,9,10,11},FALSE)</f>
        <v>35282</v>
      </c>
      <c r="L2061" s="21" t="str">
        <v>26Years</v>
      </c>
      <c r="M2061" s="22">
        <v>2680.95</v>
      </c>
      <c r="N2061" s="20" t="str">
        <v>tier - 3</v>
      </c>
      <c r="O2061" s="20" t="str">
        <v>tier - 2</v>
      </c>
      <c r="P2061" s="20" t="str">
        <v>R1012</v>
      </c>
      <c r="Q2061" s="20" t="str">
        <f>VLOOKUP(A2061,'Customer Names'!$A$1:E4395,5,FALSE)</f>
        <v>Marc</v>
      </c>
    </row>
    <row r="2062" spans="1:17" x14ac:dyDescent="0.35">
      <c r="A2062" s="20" t="s">
        <v>305</v>
      </c>
      <c r="B2062" s="20" cm="1">
        <f t="array" ref="B2062:I2062">VLOOKUP(A2062,'Medical Examinations'!A2061:J4396,{2,3,4,5,6,7,8,9},FALSE)</f>
        <v>31.35</v>
      </c>
      <c r="C2062" s="20" t="str">
        <v>Obesity</v>
      </c>
      <c r="D2062" s="20">
        <v>5.84</v>
      </c>
      <c r="E2062" s="20" t="str">
        <v>Prediabetes</v>
      </c>
      <c r="F2062" s="20" t="str">
        <v>No</v>
      </c>
      <c r="G2062" s="20" t="str">
        <v>yes</v>
      </c>
      <c r="H2062" s="20" t="str">
        <v>No</v>
      </c>
      <c r="I2062" s="20">
        <v>1</v>
      </c>
      <c r="J2062" s="20" t="s">
        <v>2379</v>
      </c>
      <c r="K2062" s="21" cm="1">
        <f t="array" ref="K2062:P2062">VLOOKUP(A2062,'Hospitalisation Details'!$A$1:K4404,{5,6,8,9,10,11},FALSE)</f>
        <v>36869</v>
      </c>
      <c r="L2062" s="21" t="str">
        <v>22Years</v>
      </c>
      <c r="M2062" s="22">
        <v>2643.27</v>
      </c>
      <c r="N2062" s="20" t="str">
        <v>tier - 2</v>
      </c>
      <c r="O2062" s="20" t="str">
        <v>tier - 1</v>
      </c>
      <c r="P2062" s="20" t="str">
        <v>R1012</v>
      </c>
      <c r="Q2062" s="20" t="str">
        <f>VLOOKUP(A2062,'Customer Names'!$A$1:E4396,5,FALSE)</f>
        <v>Benjamin L</v>
      </c>
    </row>
    <row r="2063" spans="1:17" x14ac:dyDescent="0.35">
      <c r="A2063" s="20" t="s">
        <v>304</v>
      </c>
      <c r="B2063" s="20" cm="1">
        <f t="array" ref="B2063:I2063">VLOOKUP(A2063,'Medical Examinations'!A2062:J4397,{2,3,4,5,6,7,8,9},FALSE)</f>
        <v>28.31</v>
      </c>
      <c r="C2063" s="20" t="str">
        <v>Overweight</v>
      </c>
      <c r="D2063" s="20">
        <v>6.41</v>
      </c>
      <c r="E2063" s="20" t="str">
        <v>Diabetes</v>
      </c>
      <c r="F2063" s="20" t="str">
        <v>No</v>
      </c>
      <c r="G2063" s="20" t="str">
        <v>yes</v>
      </c>
      <c r="H2063" s="20" t="str">
        <v>No</v>
      </c>
      <c r="I2063" s="20">
        <v>1</v>
      </c>
      <c r="J2063" s="20" t="s">
        <v>2379</v>
      </c>
      <c r="K2063" s="21" cm="1">
        <f t="array" ref="K2063:P2063">VLOOKUP(A2063,'Hospitalisation Details'!$A$1:K4405,{5,6,8,9,10,11},FALSE)</f>
        <v>36701</v>
      </c>
      <c r="L2063" s="21" t="str">
        <v>22Years</v>
      </c>
      <c r="M2063" s="22">
        <v>2639.04</v>
      </c>
      <c r="N2063" s="20" t="str">
        <v>tier - 2</v>
      </c>
      <c r="O2063" s="20" t="str">
        <v>tier - 2</v>
      </c>
      <c r="P2063" s="20" t="str">
        <v>R1012</v>
      </c>
      <c r="Q2063" s="20" t="str">
        <f>VLOOKUP(A2063,'Customer Names'!$A$1:E4397,5,FALSE)</f>
        <v>Rob G</v>
      </c>
    </row>
    <row r="2064" spans="1:17" x14ac:dyDescent="0.35">
      <c r="A2064" s="20" t="s">
        <v>303</v>
      </c>
      <c r="B2064" s="20" cm="1">
        <f t="array" ref="B2064:I2064">VLOOKUP(A2064,'Medical Examinations'!A2063:J4398,{2,3,4,5,6,7,8,9},FALSE)</f>
        <v>30.3</v>
      </c>
      <c r="C2064" s="20" t="str">
        <v>Obesity</v>
      </c>
      <c r="D2064" s="20">
        <v>4.7300000000000004</v>
      </c>
      <c r="E2064" s="20" t="str">
        <v>Normal</v>
      </c>
      <c r="F2064" s="20" t="str">
        <v>Yes</v>
      </c>
      <c r="G2064" s="20" t="str">
        <v>No</v>
      </c>
      <c r="H2064" s="20" t="str">
        <v>Yes</v>
      </c>
      <c r="I2064" s="20">
        <v>1</v>
      </c>
      <c r="J2064" s="20" t="s">
        <v>2379</v>
      </c>
      <c r="K2064" s="21" cm="1">
        <f t="array" ref="K2064:P2064">VLOOKUP(A2064,'Hospitalisation Details'!$A$1:K4406,{5,6,8,9,10,11},FALSE)</f>
        <v>35668</v>
      </c>
      <c r="L2064" s="21" t="str">
        <v>25Years</v>
      </c>
      <c r="M2064" s="22">
        <v>2632.99</v>
      </c>
      <c r="N2064" s="20" t="str">
        <v>tier - 2</v>
      </c>
      <c r="O2064" s="20" t="str">
        <v>tier - 1</v>
      </c>
      <c r="P2064" s="20" t="str">
        <v>R1011</v>
      </c>
      <c r="Q2064" s="20" t="str">
        <f>VLOOKUP(A2064,'Customer Names'!$A$1:E4398,5,FALSE)</f>
        <v>Stefanie A</v>
      </c>
    </row>
    <row r="2065" spans="1:17" x14ac:dyDescent="0.35">
      <c r="A2065" s="20" t="s">
        <v>302</v>
      </c>
      <c r="B2065" s="20" cm="1">
        <f t="array" ref="B2065:I2065">VLOOKUP(A2065,'Medical Examinations'!A2064:J4399,{2,3,4,5,6,7,8,9},FALSE)</f>
        <v>26.4</v>
      </c>
      <c r="C2065" s="20" t="str">
        <v>Overweight</v>
      </c>
      <c r="D2065" s="20">
        <v>6.22</v>
      </c>
      <c r="E2065" s="20" t="str">
        <v>Prediabetes</v>
      </c>
      <c r="F2065" s="20" t="str">
        <v>Yes</v>
      </c>
      <c r="G2065" s="20" t="str">
        <v>No</v>
      </c>
      <c r="H2065" s="20" t="str">
        <v>No</v>
      </c>
      <c r="I2065" s="20">
        <v>0</v>
      </c>
      <c r="J2065" s="20" t="s">
        <v>2379</v>
      </c>
      <c r="K2065" s="21" cm="1">
        <f t="array" ref="K2065:P2065">VLOOKUP(A2065,'Hospitalisation Details'!$A$1:K4407,{5,6,8,9,10,11},FALSE)</f>
        <v>37129</v>
      </c>
      <c r="L2065" s="21" t="str">
        <v>21Years</v>
      </c>
      <c r="M2065" s="22">
        <v>2597.7800000000002</v>
      </c>
      <c r="N2065" s="20" t="str">
        <v>tier - 2</v>
      </c>
      <c r="O2065" s="20" t="str">
        <v>tier - 1</v>
      </c>
      <c r="P2065" s="20" t="str">
        <v>R1011</v>
      </c>
      <c r="Q2065" s="20" t="str">
        <f>VLOOKUP(A2065,'Customer Names'!$A$1:E4399,5,FALSE)</f>
        <v>Stephanie</v>
      </c>
    </row>
    <row r="2066" spans="1:17" x14ac:dyDescent="0.35">
      <c r="A2066" s="20" t="s">
        <v>301</v>
      </c>
      <c r="B2066" s="20" cm="1">
        <f t="array" ref="B2066:I2066">VLOOKUP(A2066,'Medical Examinations'!A2065:J4400,{2,3,4,5,6,7,8,9},FALSE)</f>
        <v>22.135000000000002</v>
      </c>
      <c r="C2066" s="20" t="str">
        <v>Normal Weight</v>
      </c>
      <c r="D2066" s="20">
        <v>4.46</v>
      </c>
      <c r="E2066" s="20" t="str">
        <v>Normal</v>
      </c>
      <c r="F2066" s="20" t="str">
        <v>Yes</v>
      </c>
      <c r="G2066" s="20" t="str">
        <v>No</v>
      </c>
      <c r="H2066" s="20" t="str">
        <v>No</v>
      </c>
      <c r="I2066" s="20">
        <v>0</v>
      </c>
      <c r="J2066" s="20" t="s">
        <v>2379</v>
      </c>
      <c r="K2066" s="21" cm="1">
        <f t="array" ref="K2066:P2066">VLOOKUP(A2066,'Hospitalisation Details'!$A$1:K4408,{5,6,8,9,10,11},FALSE)</f>
        <v>37100</v>
      </c>
      <c r="L2066" s="21" t="str">
        <v>21Years</v>
      </c>
      <c r="M2066" s="22">
        <v>2585.85</v>
      </c>
      <c r="N2066" s="20" t="str">
        <v>tier - 2</v>
      </c>
      <c r="O2066" s="20" t="str">
        <v>tier - 2</v>
      </c>
      <c r="P2066" s="20" t="str">
        <v>R1024</v>
      </c>
      <c r="Q2066" s="20" t="str">
        <f>VLOOKUP(A2066,'Customer Names'!$A$1:E4400,5,FALSE)</f>
        <v xml:space="preserve">Caroline F </v>
      </c>
    </row>
    <row r="2067" spans="1:17" x14ac:dyDescent="0.35">
      <c r="A2067" s="20" t="s">
        <v>300</v>
      </c>
      <c r="B2067" s="20" cm="1">
        <f t="array" ref="B2067:I2067">VLOOKUP(A2067,'Medical Examinations'!A2066:J4401,{2,3,4,5,6,7,8,9},FALSE)</f>
        <v>17.399999999999999</v>
      </c>
      <c r="C2067" s="20" t="str">
        <v>Underweight</v>
      </c>
      <c r="D2067" s="20">
        <v>4.5</v>
      </c>
      <c r="E2067" s="20" t="str">
        <v>Normal</v>
      </c>
      <c r="F2067" s="20" t="str">
        <v>Yes</v>
      </c>
      <c r="G2067" s="20" t="str">
        <v>No</v>
      </c>
      <c r="H2067" s="20" t="str">
        <v>No</v>
      </c>
      <c r="I2067" s="20">
        <v>0</v>
      </c>
      <c r="J2067" s="20" t="s">
        <v>2379</v>
      </c>
      <c r="K2067" s="21" cm="1">
        <f t="array" ref="K2067:P2067">VLOOKUP(A2067,'Hospitalisation Details'!$A$1:K4409,{5,6,8,9,10,11},FALSE)</f>
        <v>37179</v>
      </c>
      <c r="L2067" s="21" t="str">
        <v>21Years</v>
      </c>
      <c r="M2067" s="22">
        <v>2585.27</v>
      </c>
      <c r="N2067" s="20" t="str">
        <v>tier - 2</v>
      </c>
      <c r="O2067" s="20" t="str">
        <v>tier - 3</v>
      </c>
      <c r="P2067" s="20" t="str">
        <v>R1011</v>
      </c>
      <c r="Q2067" s="20" t="str">
        <f>VLOOKUP(A2067,'Customer Names'!$A$1:E4401,5,FALSE)</f>
        <v xml:space="preserve">Julia J </v>
      </c>
    </row>
    <row r="2068" spans="1:17" x14ac:dyDescent="0.35">
      <c r="A2068" s="20" t="s">
        <v>298</v>
      </c>
      <c r="B2068" s="20" cm="1">
        <f t="array" ref="B2068:I2068">VLOOKUP(A2068,'Medical Examinations'!A2067:J4402,{2,3,4,5,6,7,8,9},FALSE)</f>
        <v>28.06</v>
      </c>
      <c r="C2068" s="20" t="str">
        <v>Overweight</v>
      </c>
      <c r="D2068" s="20">
        <v>8.93</v>
      </c>
      <c r="E2068" s="20" t="str">
        <v>Diabetes</v>
      </c>
      <c r="F2068" s="20" t="str">
        <v>No</v>
      </c>
      <c r="G2068" s="20" t="str">
        <v>No</v>
      </c>
      <c r="H2068" s="20" t="str">
        <v>No</v>
      </c>
      <c r="I2068" s="20">
        <v>0</v>
      </c>
      <c r="J2068" s="20" t="s">
        <v>2379</v>
      </c>
      <c r="K2068" s="21" cm="1">
        <f t="array" ref="K2068:P2068">VLOOKUP(A2068,'Hospitalisation Details'!$A$1:K4410,{5,6,8,9,10,11},FALSE)</f>
        <v>37457</v>
      </c>
      <c r="L2068" s="21" t="str">
        <v>20Years</v>
      </c>
      <c r="M2068" s="22">
        <v>2585.04</v>
      </c>
      <c r="N2068" s="20" t="str">
        <v>tier - 2</v>
      </c>
      <c r="O2068" s="20" t="str">
        <v>tier - 2</v>
      </c>
      <c r="P2068" s="20" t="str">
        <v>R1021</v>
      </c>
      <c r="Q2068" s="20" t="str">
        <f>VLOOKUP(A2068,'Customer Names'!$A$1:E4402,5,FALSE)</f>
        <v>Jack</v>
      </c>
    </row>
    <row r="2069" spans="1:17" x14ac:dyDescent="0.35">
      <c r="A2069" s="20" t="s">
        <v>297</v>
      </c>
      <c r="B2069" s="20" cm="1">
        <f t="array" ref="B2069:I2069">VLOOKUP(A2069,'Medical Examinations'!A2068:J4403,{2,3,4,5,6,7,8,9},FALSE)</f>
        <v>31.13</v>
      </c>
      <c r="C2069" s="20" t="str">
        <v>Obesity</v>
      </c>
      <c r="D2069" s="20">
        <v>11.02</v>
      </c>
      <c r="E2069" s="20" t="str">
        <v>Diabetes</v>
      </c>
      <c r="F2069" s="20" t="str">
        <v>No</v>
      </c>
      <c r="G2069" s="20" t="str">
        <v>No</v>
      </c>
      <c r="H2069" s="20" t="str">
        <v>No</v>
      </c>
      <c r="I2069" s="20">
        <v>0</v>
      </c>
      <c r="J2069" s="20" t="s">
        <v>2379</v>
      </c>
      <c r="K2069" s="21" cm="1">
        <f t="array" ref="K2069:P2069">VLOOKUP(A2069,'Hospitalisation Details'!$A$1:K4411,{5,6,8,9,10,11},FALSE)</f>
        <v>37540</v>
      </c>
      <c r="L2069" s="21" t="str">
        <v>20Years</v>
      </c>
      <c r="M2069" s="22">
        <v>2566.4699999999998</v>
      </c>
      <c r="N2069" s="20" t="str">
        <v>tier - 2</v>
      </c>
      <c r="O2069" s="20" t="str">
        <v>tier - 3</v>
      </c>
      <c r="P2069" s="20" t="str">
        <v>R1013</v>
      </c>
      <c r="Q2069" s="20" t="str">
        <f>VLOOKUP(A2069,'Customer Names'!$A$1:E4403,5,FALSE)</f>
        <v>Bernat</v>
      </c>
    </row>
    <row r="2070" spans="1:17" x14ac:dyDescent="0.35">
      <c r="A2070" s="20" t="s">
        <v>296</v>
      </c>
      <c r="B2070" s="20" cm="1">
        <f t="array" ref="B2070:I2070">VLOOKUP(A2070,'Medical Examinations'!A2069:J4404,{2,3,4,5,6,7,8,9},FALSE)</f>
        <v>18.46</v>
      </c>
      <c r="C2070" s="20" t="str">
        <v>Underweight</v>
      </c>
      <c r="D2070" s="20">
        <v>5.25</v>
      </c>
      <c r="E2070" s="20" t="str">
        <v>Normal</v>
      </c>
      <c r="F2070" s="20" t="str">
        <v>No</v>
      </c>
      <c r="G2070" s="20" t="str">
        <v>No</v>
      </c>
      <c r="H2070" s="20" t="str">
        <v>No</v>
      </c>
      <c r="I2070" s="20">
        <v>0</v>
      </c>
      <c r="J2070" s="20" t="s">
        <v>2379</v>
      </c>
      <c r="K2070" s="21" cm="1">
        <f t="array" ref="K2070:P2070">VLOOKUP(A2070,'Hospitalisation Details'!$A$1:K4412,{5,6,8,9,10,11},FALSE)</f>
        <v>33559</v>
      </c>
      <c r="L2070" s="21" t="str">
        <v>31Years</v>
      </c>
      <c r="M2070" s="22">
        <v>2545.6799999999998</v>
      </c>
      <c r="N2070" s="20" t="str">
        <v>tier - 2</v>
      </c>
      <c r="O2070" s="20" t="str">
        <v>tier - 1</v>
      </c>
      <c r="P2070" s="20" t="str">
        <v>R1013</v>
      </c>
      <c r="Q2070" s="20" t="str">
        <f>VLOOKUP(A2070,'Customer Names'!$A$1:E4404,5,FALSE)</f>
        <v>Hicham</v>
      </c>
    </row>
    <row r="2071" spans="1:17" x14ac:dyDescent="0.35">
      <c r="A2071" s="20" t="s">
        <v>295</v>
      </c>
      <c r="B2071" s="20" cm="1">
        <f t="array" ref="B2071:I2071">VLOOKUP(A2071,'Medical Examinations'!A2070:J4405,{2,3,4,5,6,7,8,9},FALSE)</f>
        <v>17.3</v>
      </c>
      <c r="C2071" s="20" t="str">
        <v>Underweight</v>
      </c>
      <c r="D2071" s="20">
        <v>4.75</v>
      </c>
      <c r="E2071" s="20" t="str">
        <v>Normal</v>
      </c>
      <c r="F2071" s="20" t="str">
        <v>No</v>
      </c>
      <c r="G2071" s="20" t="str">
        <v>No</v>
      </c>
      <c r="H2071" s="20" t="str">
        <v>No</v>
      </c>
      <c r="I2071" s="20">
        <v>0</v>
      </c>
      <c r="J2071" s="20" t="s">
        <v>2379</v>
      </c>
      <c r="K2071" s="21" cm="1">
        <f t="array" ref="K2071:P2071">VLOOKUP(A2071,'Hospitalisation Details'!$A$1:K4413,{5,6,8,9,10,11},FALSE)</f>
        <v>33147</v>
      </c>
      <c r="L2071" s="21" t="str">
        <v>32Years</v>
      </c>
      <c r="M2071" s="22">
        <v>2540.39</v>
      </c>
      <c r="N2071" s="20" t="str">
        <v>tier - 2</v>
      </c>
      <c r="O2071" s="20" t="str">
        <v>tier - 2</v>
      </c>
      <c r="P2071" s="20" t="str">
        <v>R1013</v>
      </c>
      <c r="Q2071" s="20" t="str">
        <f>VLOOKUP(A2071,'Customer Names'!$A$1:E4405,5,FALSE)</f>
        <v>Sarah</v>
      </c>
    </row>
    <row r="2072" spans="1:17" x14ac:dyDescent="0.35">
      <c r="A2072" s="20" t="s">
        <v>294</v>
      </c>
      <c r="B2072" s="20" cm="1">
        <f t="array" ref="B2072:I2072">VLOOKUP(A2072,'Medical Examinations'!A2071:J4406,{2,3,4,5,6,7,8,9},FALSE)</f>
        <v>35.625</v>
      </c>
      <c r="C2072" s="20" t="str">
        <v>Obesity</v>
      </c>
      <c r="D2072" s="20">
        <v>4.68</v>
      </c>
      <c r="E2072" s="20" t="str">
        <v>Normal</v>
      </c>
      <c r="F2072" s="20" t="str">
        <v>Yes</v>
      </c>
      <c r="G2072" s="20" t="str">
        <v>No</v>
      </c>
      <c r="H2072" s="20" t="str">
        <v>Yes</v>
      </c>
      <c r="I2072" s="20">
        <v>1</v>
      </c>
      <c r="J2072" s="20" t="s">
        <v>2379</v>
      </c>
      <c r="K2072" s="21" cm="1">
        <f t="array" ref="K2072:P2072">VLOOKUP(A2072,'Hospitalisation Details'!$A$1:K4414,{5,6,8,9,10,11},FALSE)</f>
        <v>35639</v>
      </c>
      <c r="L2072" s="21" t="str">
        <v>25Years</v>
      </c>
      <c r="M2072" s="22">
        <v>2534.39</v>
      </c>
      <c r="N2072" s="20" t="str">
        <v>tier - 3</v>
      </c>
      <c r="O2072" s="20" t="str">
        <v>tier - 3</v>
      </c>
      <c r="P2072" s="20" t="str">
        <v>R1012</v>
      </c>
      <c r="Q2072" s="20" t="str">
        <f>VLOOKUP(A2072,'Customer Names'!$A$1:E4406,5,FALSE)</f>
        <v>Anthony S</v>
      </c>
    </row>
    <row r="2073" spans="1:17" x14ac:dyDescent="0.35">
      <c r="A2073" s="20" t="s">
        <v>293</v>
      </c>
      <c r="B2073" s="20" cm="1">
        <f t="array" ref="B2073:I2073">VLOOKUP(A2073,'Medical Examinations'!A2072:J4407,{2,3,4,5,6,7,8,9},FALSE)</f>
        <v>20.234999999999999</v>
      </c>
      <c r="C2073" s="20" t="str">
        <v>Normal Weight</v>
      </c>
      <c r="D2073" s="20">
        <v>6.17</v>
      </c>
      <c r="E2073" s="20" t="str">
        <v>Prediabetes</v>
      </c>
      <c r="F2073" s="20" t="str">
        <v>Yes</v>
      </c>
      <c r="G2073" s="20" t="str">
        <v>yes</v>
      </c>
      <c r="H2073" s="20" t="str">
        <v>No</v>
      </c>
      <c r="I2073" s="20">
        <v>2</v>
      </c>
      <c r="J2073" s="20" t="s">
        <v>2379</v>
      </c>
      <c r="K2073" s="21" cm="1">
        <f t="array" ref="K2073:P2073">VLOOKUP(A2073,'Hospitalisation Details'!$A$1:K4415,{5,6,8,9,10,11},FALSE)</f>
        <v>36763</v>
      </c>
      <c r="L2073" s="21" t="str">
        <v>22Years</v>
      </c>
      <c r="M2073" s="22">
        <v>2527.8200000000002</v>
      </c>
      <c r="N2073" s="20" t="str">
        <v>tier - 2</v>
      </c>
      <c r="O2073" s="20" t="str">
        <v>tier - 3</v>
      </c>
      <c r="P2073" s="20" t="str">
        <v>R1012</v>
      </c>
      <c r="Q2073" s="20" t="str">
        <f>VLOOKUP(A2073,'Customer Names'!$A$1:E4407,5,FALSE)</f>
        <v>Elisabetta</v>
      </c>
    </row>
    <row r="2074" spans="1:17" x14ac:dyDescent="0.35">
      <c r="A2074" s="20" t="s">
        <v>292</v>
      </c>
      <c r="B2074" s="20" cm="1">
        <f t="array" ref="B2074:I2074">VLOOKUP(A2074,'Medical Examinations'!A2073:J4408,{2,3,4,5,6,7,8,9},FALSE)</f>
        <v>27.55</v>
      </c>
      <c r="C2074" s="20" t="str">
        <v>Overweight</v>
      </c>
      <c r="D2074" s="20">
        <v>4.5599999999999996</v>
      </c>
      <c r="E2074" s="20" t="str">
        <v>Normal</v>
      </c>
      <c r="F2074" s="20" t="str">
        <v>Yes</v>
      </c>
      <c r="G2074" s="20" t="str">
        <v>No</v>
      </c>
      <c r="H2074" s="20" t="str">
        <v>Yes</v>
      </c>
      <c r="I2074" s="20">
        <v>1</v>
      </c>
      <c r="J2074" s="20" t="s">
        <v>2379</v>
      </c>
      <c r="K2074" s="21" cm="1">
        <f t="array" ref="K2074:P2074">VLOOKUP(A2074,'Hospitalisation Details'!$A$1:K4416,{5,6,8,9,10,11},FALSE)</f>
        <v>35736</v>
      </c>
      <c r="L2074" s="21" t="str">
        <v>25Years</v>
      </c>
      <c r="M2074" s="22">
        <v>2523.17</v>
      </c>
      <c r="N2074" s="20" t="str">
        <v>tier - 3</v>
      </c>
      <c r="O2074" s="20" t="str">
        <v>tier - 1</v>
      </c>
      <c r="P2074" s="20" t="str">
        <v>R1012</v>
      </c>
      <c r="Q2074" s="20" t="str">
        <f>VLOOKUP(A2074,'Customer Names'!$A$1:E4408,5,FALSE)</f>
        <v xml:space="preserve">Trevor N </v>
      </c>
    </row>
    <row r="2075" spans="1:17" x14ac:dyDescent="0.35">
      <c r="A2075" s="20" t="s">
        <v>291</v>
      </c>
      <c r="B2075" s="20" cm="1">
        <f t="array" ref="B2075:I2075">VLOOKUP(A2075,'Medical Examinations'!A2074:J4409,{2,3,4,5,6,7,8,9},FALSE)</f>
        <v>17.97</v>
      </c>
      <c r="C2075" s="20" t="str">
        <v>Underweight</v>
      </c>
      <c r="D2075" s="20">
        <v>6.3</v>
      </c>
      <c r="E2075" s="20" t="str">
        <v>Prediabetes</v>
      </c>
      <c r="F2075" s="20" t="str">
        <v>No</v>
      </c>
      <c r="G2075" s="20" t="str">
        <v>No</v>
      </c>
      <c r="H2075" s="20" t="str">
        <v>No</v>
      </c>
      <c r="I2075" s="20">
        <v>0</v>
      </c>
      <c r="J2075" s="20" t="s">
        <v>2379</v>
      </c>
      <c r="K2075" s="21" cm="1">
        <f t="array" ref="K2075:P2075">VLOOKUP(A2075,'Hospitalisation Details'!$A$1:K4417,{5,6,8,9,10,11},FALSE)</f>
        <v>33455</v>
      </c>
      <c r="L2075" s="21" t="str">
        <v>31Years</v>
      </c>
      <c r="M2075" s="22">
        <v>2510.79</v>
      </c>
      <c r="N2075" s="20" t="str">
        <v>tier - 2</v>
      </c>
      <c r="O2075" s="20" t="str">
        <v>tier - 1</v>
      </c>
      <c r="P2075" s="20" t="str">
        <v>R1013</v>
      </c>
      <c r="Q2075" s="20" t="str">
        <f>VLOOKUP(A2075,'Customer Names'!$A$1:E4409,5,FALSE)</f>
        <v>Nancy</v>
      </c>
    </row>
    <row r="2076" spans="1:17" x14ac:dyDescent="0.35">
      <c r="A2076" s="20" t="s">
        <v>290</v>
      </c>
      <c r="B2076" s="20" cm="1">
        <f t="array" ref="B2076:I2076">VLOOKUP(A2076,'Medical Examinations'!A2075:J4410,{2,3,4,5,6,7,8,9},FALSE)</f>
        <v>29.98</v>
      </c>
      <c r="C2076" s="20" t="str">
        <v>Obesity</v>
      </c>
      <c r="D2076" s="20">
        <v>6.03</v>
      </c>
      <c r="E2076" s="20" t="str">
        <v>Prediabetes</v>
      </c>
      <c r="F2076" s="20" t="str">
        <v>No</v>
      </c>
      <c r="G2076" s="20" t="str">
        <v>yes</v>
      </c>
      <c r="H2076" s="20" t="str">
        <v>No</v>
      </c>
      <c r="I2076" s="20">
        <v>1</v>
      </c>
      <c r="J2076" s="20" t="s">
        <v>2379</v>
      </c>
      <c r="K2076" s="21" cm="1">
        <f t="array" ref="K2076:P2076">VLOOKUP(A2076,'Hospitalisation Details'!$A$1:K4418,{5,6,8,9,10,11},FALSE)</f>
        <v>38236</v>
      </c>
      <c r="L2076" s="21" t="str">
        <v>18Years</v>
      </c>
      <c r="M2076" s="22">
        <v>2500.9299999999998</v>
      </c>
      <c r="N2076" s="20" t="str">
        <v>tier - 2</v>
      </c>
      <c r="O2076" s="20" t="str">
        <v>tier - 2</v>
      </c>
      <c r="P2076" s="20" t="str">
        <v>R1012</v>
      </c>
      <c r="Q2076" s="20" t="str">
        <f>VLOOKUP(A2076,'Customer Names'!$A$1:E4410,5,FALSE)</f>
        <v xml:space="preserve">Allison R </v>
      </c>
    </row>
    <row r="2077" spans="1:17" x14ac:dyDescent="0.35">
      <c r="A2077" s="20" t="s">
        <v>289</v>
      </c>
      <c r="B2077" s="20" cm="1">
        <f t="array" ref="B2077:I2077">VLOOKUP(A2077,'Medical Examinations'!A2076:J4411,{2,3,4,5,6,7,8,9},FALSE)</f>
        <v>33.659999999999997</v>
      </c>
      <c r="C2077" s="20" t="str">
        <v>Obesity</v>
      </c>
      <c r="D2077" s="20">
        <v>4.2</v>
      </c>
      <c r="E2077" s="20" t="str">
        <v>Normal</v>
      </c>
      <c r="F2077" s="20" t="str">
        <v>Yes</v>
      </c>
      <c r="G2077" s="20" t="str">
        <v>No</v>
      </c>
      <c r="H2077" s="20" t="str">
        <v>No</v>
      </c>
      <c r="I2077" s="20">
        <v>1</v>
      </c>
      <c r="J2077" s="20" t="s">
        <v>2379</v>
      </c>
      <c r="K2077" s="21" cm="1">
        <f t="array" ref="K2077:P2077">VLOOKUP(A2077,'Hospitalisation Details'!$A$1:K4419,{5,6,8,9,10,11},FALSE)</f>
        <v>34987</v>
      </c>
      <c r="L2077" s="21" t="str">
        <v>27Years</v>
      </c>
      <c r="M2077" s="22">
        <v>2498.41</v>
      </c>
      <c r="N2077" s="20" t="str">
        <v>tier - 3</v>
      </c>
      <c r="O2077" s="20" t="str">
        <v>tier - 3</v>
      </c>
      <c r="P2077" s="20" t="str">
        <v>R1013</v>
      </c>
      <c r="Q2077" s="20" t="str">
        <f>VLOOKUP(A2077,'Customer Names'!$A$1:E4411,5,FALSE)</f>
        <v xml:space="preserve">Robert J </v>
      </c>
    </row>
    <row r="2078" spans="1:17" x14ac:dyDescent="0.35">
      <c r="A2078" s="20" t="s">
        <v>288</v>
      </c>
      <c r="B2078" s="20" cm="1">
        <f t="array" ref="B2078:I2078">VLOOKUP(A2078,'Medical Examinations'!A2077:J4412,{2,3,4,5,6,7,8,9},FALSE)</f>
        <v>32.67</v>
      </c>
      <c r="C2078" s="20" t="str">
        <v>Obesity</v>
      </c>
      <c r="D2078" s="20">
        <v>5.61</v>
      </c>
      <c r="E2078" s="20" t="str">
        <v>Normal</v>
      </c>
      <c r="F2078" s="20" t="str">
        <v>Yes</v>
      </c>
      <c r="G2078" s="20" t="str">
        <v>No</v>
      </c>
      <c r="H2078" s="20" t="str">
        <v>No</v>
      </c>
      <c r="I2078" s="20">
        <v>1</v>
      </c>
      <c r="J2078" s="20" t="s">
        <v>2379</v>
      </c>
      <c r="K2078" s="21" cm="1">
        <f t="array" ref="K2078:P2078">VLOOKUP(A2078,'Hospitalisation Details'!$A$1:K4420,{5,6,8,9,10,11},FALSE)</f>
        <v>34889</v>
      </c>
      <c r="L2078" s="21" t="str">
        <v>27Years</v>
      </c>
      <c r="M2078" s="22">
        <v>2497.04</v>
      </c>
      <c r="N2078" s="20" t="str">
        <v>tier - 3</v>
      </c>
      <c r="O2078" s="20" t="str">
        <v>tier - 3</v>
      </c>
      <c r="P2078" s="20" t="str">
        <v>R1013</v>
      </c>
      <c r="Q2078" s="20" t="str">
        <f>VLOOKUP(A2078,'Customer Names'!$A$1:E4412,5,FALSE)</f>
        <v>Nicholas</v>
      </c>
    </row>
    <row r="2079" spans="1:17" x14ac:dyDescent="0.35">
      <c r="A2079" s="20" t="s">
        <v>287</v>
      </c>
      <c r="B2079" s="20" cm="1">
        <f t="array" ref="B2079:I2079">VLOOKUP(A2079,'Medical Examinations'!A2078:J4413,{2,3,4,5,6,7,8,9},FALSE)</f>
        <v>30.5</v>
      </c>
      <c r="C2079" s="20" t="str">
        <v>Obesity</v>
      </c>
      <c r="D2079" s="20">
        <v>5.88</v>
      </c>
      <c r="E2079" s="20" t="str">
        <v>Prediabetes</v>
      </c>
      <c r="F2079" s="20" t="str">
        <v>Yes</v>
      </c>
      <c r="G2079" s="20" t="str">
        <v>No</v>
      </c>
      <c r="H2079" s="20" t="str">
        <v>No</v>
      </c>
      <c r="I2079" s="20">
        <v>1</v>
      </c>
      <c r="J2079" s="20" t="s">
        <v>2379</v>
      </c>
      <c r="K2079" s="21" cm="1">
        <f t="array" ref="K2079:P2079">VLOOKUP(A2079,'Hospitalisation Details'!$A$1:K4421,{5,6,8,9,10,11},FALSE)</f>
        <v>34986</v>
      </c>
      <c r="L2079" s="21" t="str">
        <v>27Years</v>
      </c>
      <c r="M2079" s="22">
        <v>2494.02</v>
      </c>
      <c r="N2079" s="20" t="str">
        <v>tier - 3</v>
      </c>
      <c r="O2079" s="20" t="str">
        <v>tier - 1</v>
      </c>
      <c r="P2079" s="20" t="str">
        <v>R1011</v>
      </c>
      <c r="Q2079" s="20" t="str">
        <f>VLOOKUP(A2079,'Customer Names'!$A$1:E4413,5,FALSE)</f>
        <v>Kevin L</v>
      </c>
    </row>
    <row r="2080" spans="1:17" x14ac:dyDescent="0.35">
      <c r="A2080" s="20" t="s">
        <v>286</v>
      </c>
      <c r="B2080" s="20" cm="1">
        <f t="array" ref="B2080:I2080">VLOOKUP(A2080,'Medical Examinations'!A2079:J4414,{2,3,4,5,6,7,8,9},FALSE)</f>
        <v>23.1</v>
      </c>
      <c r="C2080" s="20" t="str">
        <v>Normal Weight</v>
      </c>
      <c r="D2080" s="20">
        <v>5.92</v>
      </c>
      <c r="E2080" s="20" t="str">
        <v>Prediabetes</v>
      </c>
      <c r="F2080" s="20" t="str">
        <v>Yes</v>
      </c>
      <c r="G2080" s="20" t="str">
        <v>No</v>
      </c>
      <c r="H2080" s="20" t="str">
        <v>No</v>
      </c>
      <c r="I2080" s="20">
        <v>1</v>
      </c>
      <c r="J2080" s="20" t="s">
        <v>2379</v>
      </c>
      <c r="K2080" s="21" cm="1">
        <f t="array" ref="K2080:P2080">VLOOKUP(A2080,'Hospitalisation Details'!$A$1:K4422,{5,6,8,9,10,11},FALSE)</f>
        <v>35009</v>
      </c>
      <c r="L2080" s="21" t="str">
        <v>27Years</v>
      </c>
      <c r="M2080" s="22">
        <v>2483.7399999999998</v>
      </c>
      <c r="N2080" s="20" t="str">
        <v>tier - 3</v>
      </c>
      <c r="O2080" s="20" t="str">
        <v>tier - 2</v>
      </c>
      <c r="P2080" s="20" t="str">
        <v>R1013</v>
      </c>
      <c r="Q2080" s="20" t="str">
        <f>VLOOKUP(A2080,'Customer Names'!$A$1:E4414,5,FALSE)</f>
        <v>Bryan</v>
      </c>
    </row>
    <row r="2081" spans="1:17" x14ac:dyDescent="0.35">
      <c r="A2081" s="20" t="s">
        <v>285</v>
      </c>
      <c r="B2081" s="20" cm="1">
        <f t="array" ref="B2081:I2081">VLOOKUP(A2081,'Medical Examinations'!A2080:J4415,{2,3,4,5,6,7,8,9},FALSE)</f>
        <v>39.49</v>
      </c>
      <c r="C2081" s="20" t="str">
        <v>Obesity</v>
      </c>
      <c r="D2081" s="20">
        <v>4.8099999999999996</v>
      </c>
      <c r="E2081" s="20" t="str">
        <v>Normal</v>
      </c>
      <c r="F2081" s="20" t="str">
        <v>No</v>
      </c>
      <c r="G2081" s="20" t="str">
        <v>No</v>
      </c>
      <c r="H2081" s="20" t="str">
        <v>No</v>
      </c>
      <c r="I2081" s="20">
        <v>1</v>
      </c>
      <c r="J2081" s="20" t="s">
        <v>2379</v>
      </c>
      <c r="K2081" s="21" cm="1">
        <f t="array" ref="K2081:P2081">VLOOKUP(A2081,'Hospitalisation Details'!$A$1:K4423,{5,6,8,9,10,11},FALSE)</f>
        <v>35966</v>
      </c>
      <c r="L2081" s="21" t="str">
        <v>24Years</v>
      </c>
      <c r="M2081" s="22">
        <v>2480.98</v>
      </c>
      <c r="N2081" s="20" t="str">
        <v>tier - 2</v>
      </c>
      <c r="O2081" s="20" t="str">
        <v>tier - 2</v>
      </c>
      <c r="P2081" s="20" t="str">
        <v>R1013</v>
      </c>
      <c r="Q2081" s="20" t="str">
        <f>VLOOKUP(A2081,'Customer Names'!$A$1:E4415,5,FALSE)</f>
        <v xml:space="preserve">Janae N </v>
      </c>
    </row>
    <row r="2082" spans="1:17" x14ac:dyDescent="0.35">
      <c r="A2082" s="20" t="s">
        <v>284</v>
      </c>
      <c r="B2082" s="20" cm="1">
        <f t="array" ref="B2082:I2082">VLOOKUP(A2082,'Medical Examinations'!A2081:J4416,{2,3,4,5,6,7,8,9},FALSE)</f>
        <v>33.99</v>
      </c>
      <c r="C2082" s="20" t="str">
        <v>Obesity</v>
      </c>
      <c r="D2082" s="20">
        <v>4.55</v>
      </c>
      <c r="E2082" s="20" t="str">
        <v>Normal</v>
      </c>
      <c r="F2082" s="20" t="str">
        <v>No</v>
      </c>
      <c r="G2082" s="20" t="str">
        <v>No</v>
      </c>
      <c r="H2082" s="20" t="str">
        <v>No</v>
      </c>
      <c r="I2082" s="20">
        <v>1</v>
      </c>
      <c r="J2082" s="20" t="s">
        <v>2379</v>
      </c>
      <c r="K2082" s="21" cm="1">
        <f t="array" ref="K2082:P2082">VLOOKUP(A2082,'Hospitalisation Details'!$A$1:K4424,{5,6,8,9,10,11},FALSE)</f>
        <v>35978</v>
      </c>
      <c r="L2082" s="21" t="str">
        <v>24Years</v>
      </c>
      <c r="M2082" s="22">
        <v>2473.33</v>
      </c>
      <c r="N2082" s="20" t="str">
        <v>tier - 2</v>
      </c>
      <c r="O2082" s="20" t="str">
        <v>tier - 3</v>
      </c>
      <c r="P2082" s="20" t="str">
        <v>R1013</v>
      </c>
      <c r="Q2082" s="20" t="str">
        <f>VLOOKUP(A2082,'Customer Names'!$A$1:E4416,5,FALSE)</f>
        <v>Audrey</v>
      </c>
    </row>
    <row r="2083" spans="1:17" x14ac:dyDescent="0.35">
      <c r="A2083" s="20" t="s">
        <v>283</v>
      </c>
      <c r="B2083" s="20" cm="1">
        <f t="array" ref="B2083:I2083">VLOOKUP(A2083,'Medical Examinations'!A2082:J4417,{2,3,4,5,6,7,8,9},FALSE)</f>
        <v>27.72</v>
      </c>
      <c r="C2083" s="20" t="str">
        <v>Overweight</v>
      </c>
      <c r="D2083" s="20">
        <v>6.43</v>
      </c>
      <c r="E2083" s="20" t="str">
        <v>Diabetes</v>
      </c>
      <c r="F2083" s="20" t="str">
        <v>No</v>
      </c>
      <c r="G2083" s="20" t="str">
        <v>No</v>
      </c>
      <c r="H2083" s="20" t="str">
        <v>No</v>
      </c>
      <c r="I2083" s="20">
        <v>1</v>
      </c>
      <c r="J2083" s="20" t="s">
        <v>2379</v>
      </c>
      <c r="K2083" s="21" cm="1">
        <f t="array" ref="K2083:P2083">VLOOKUP(A2083,'Hospitalisation Details'!$A$1:K4425,{5,6,8,9,10,11},FALSE)</f>
        <v>36024</v>
      </c>
      <c r="L2083" s="21" t="str">
        <v>24Years</v>
      </c>
      <c r="M2083" s="22">
        <v>2464.62</v>
      </c>
      <c r="N2083" s="20" t="str">
        <v>tier - 2</v>
      </c>
      <c r="O2083" s="20" t="str">
        <v>tier - 3</v>
      </c>
      <c r="P2083" s="20" t="str">
        <v>R1013</v>
      </c>
      <c r="Q2083" s="20" t="str">
        <f>VLOOKUP(A2083,'Customer Names'!$A$1:E4417,5,FALSE)</f>
        <v>Laura</v>
      </c>
    </row>
    <row r="2084" spans="1:17" x14ac:dyDescent="0.35">
      <c r="A2084" s="20" t="s">
        <v>282</v>
      </c>
      <c r="B2084" s="20" cm="1">
        <f t="array" ref="B2084:I2084">VLOOKUP(A2084,'Medical Examinations'!A2083:J4418,{2,3,4,5,6,7,8,9},FALSE)</f>
        <v>30.59</v>
      </c>
      <c r="C2084" s="20" t="str">
        <v>Obesity</v>
      </c>
      <c r="D2084" s="20">
        <v>11.62</v>
      </c>
      <c r="E2084" s="20" t="str">
        <v>Diabetes</v>
      </c>
      <c r="F2084" s="20" t="str">
        <v>No</v>
      </c>
      <c r="G2084" s="20" t="str">
        <v>No</v>
      </c>
      <c r="H2084" s="20" t="str">
        <v>No</v>
      </c>
      <c r="I2084" s="20">
        <v>0</v>
      </c>
      <c r="J2084" s="20" t="s">
        <v>2379</v>
      </c>
      <c r="K2084" s="21" cm="1">
        <f t="array" ref="K2084:P2084">VLOOKUP(A2084,'Hospitalisation Details'!$A$1:K4426,{5,6,8,9,10,11},FALSE)</f>
        <v>37448</v>
      </c>
      <c r="L2084" s="21" t="str">
        <v>20Years</v>
      </c>
      <c r="M2084" s="22">
        <v>2459.7199999999998</v>
      </c>
      <c r="N2084" s="20" t="str">
        <v>tier - 2</v>
      </c>
      <c r="O2084" s="20" t="str">
        <v>tier - 2</v>
      </c>
      <c r="P2084" s="20" t="str">
        <v>R1024</v>
      </c>
      <c r="Q2084" s="20" t="str">
        <f>VLOOKUP(A2084,'Customer Names'!$A$1:E4418,5,FALSE)</f>
        <v>Nicole F</v>
      </c>
    </row>
    <row r="2085" spans="1:17" x14ac:dyDescent="0.35">
      <c r="A2085" s="20" t="s">
        <v>281</v>
      </c>
      <c r="B2085" s="20" cm="1">
        <f t="array" ref="B2085:I2085">VLOOKUP(A2085,'Medical Examinations'!A2084:J4419,{2,3,4,5,6,7,8,9},FALSE)</f>
        <v>22.6</v>
      </c>
      <c r="C2085" s="20" t="str">
        <v>Normal Weight</v>
      </c>
      <c r="D2085" s="20">
        <v>6.04</v>
      </c>
      <c r="E2085" s="20" t="str">
        <v>Prediabetes</v>
      </c>
      <c r="F2085" s="20" t="str">
        <v>No</v>
      </c>
      <c r="G2085" s="20" t="str">
        <v>No</v>
      </c>
      <c r="H2085" s="20" t="str">
        <v>No</v>
      </c>
      <c r="I2085" s="20">
        <v>1</v>
      </c>
      <c r="J2085" s="20" t="s">
        <v>2379</v>
      </c>
      <c r="K2085" s="21" cm="1">
        <f t="array" ref="K2085:P2085">VLOOKUP(A2085,'Hospitalisation Details'!$A$1:K4427,{5,6,8,9,10,11},FALSE)</f>
        <v>36118</v>
      </c>
      <c r="L2085" s="21" t="str">
        <v>24Years</v>
      </c>
      <c r="M2085" s="22">
        <v>2457.5</v>
      </c>
      <c r="N2085" s="20" t="str">
        <v>tier - 2</v>
      </c>
      <c r="O2085" s="20" t="str">
        <v>tier - 1</v>
      </c>
      <c r="P2085" s="20" t="str">
        <v>R1011</v>
      </c>
      <c r="Q2085" s="20" t="str">
        <f>VLOOKUP(A2085,'Customer Names'!$A$1:E4419,5,FALSE)</f>
        <v>Krista L</v>
      </c>
    </row>
    <row r="2086" spans="1:17" x14ac:dyDescent="0.35">
      <c r="A2086" s="20" t="s">
        <v>280</v>
      </c>
      <c r="B2086" s="20" cm="1">
        <f t="array" ref="B2086:I2086">VLOOKUP(A2086,'Medical Examinations'!A2085:J4420,{2,3,4,5,6,7,8,9},FALSE)</f>
        <v>28.785</v>
      </c>
      <c r="C2086" s="20" t="str">
        <v>Overweight</v>
      </c>
      <c r="D2086" s="20">
        <v>8.82</v>
      </c>
      <c r="E2086" s="20" t="str">
        <v>Diabetes</v>
      </c>
      <c r="F2086" s="20" t="str">
        <v>No</v>
      </c>
      <c r="G2086" s="20" t="str">
        <v>No</v>
      </c>
      <c r="H2086" s="20" t="str">
        <v>No</v>
      </c>
      <c r="I2086" s="20">
        <v>0</v>
      </c>
      <c r="J2086" s="20" t="s">
        <v>2379</v>
      </c>
      <c r="K2086" s="21" cm="1">
        <f t="array" ref="K2086:P2086">VLOOKUP(A2086,'Hospitalisation Details'!$A$1:K4428,{5,6,8,9,10,11},FALSE)</f>
        <v>37466</v>
      </c>
      <c r="L2086" s="21" t="str">
        <v>20Years</v>
      </c>
      <c r="M2086" s="22">
        <v>2457.21</v>
      </c>
      <c r="N2086" s="20" t="str">
        <v>tier - 2</v>
      </c>
      <c r="O2086" s="20" t="str">
        <v>tier - 1</v>
      </c>
      <c r="P2086" s="20" t="str">
        <v>R1024</v>
      </c>
      <c r="Q2086" s="20" t="str">
        <f>VLOOKUP(A2086,'Customer Names'!$A$1:E4420,5,FALSE)</f>
        <v>Denise</v>
      </c>
    </row>
    <row r="2087" spans="1:17" x14ac:dyDescent="0.35">
      <c r="A2087" s="20" t="s">
        <v>279</v>
      </c>
      <c r="B2087" s="20" cm="1">
        <f t="array" ref="B2087:I2087">VLOOKUP(A2087,'Medical Examinations'!A2086:J4421,{2,3,4,5,6,7,8,9},FALSE)</f>
        <v>50.38</v>
      </c>
      <c r="C2087" s="20" t="str">
        <v>Obesity</v>
      </c>
      <c r="D2087" s="20">
        <v>5.8</v>
      </c>
      <c r="E2087" s="20" t="str">
        <v>Prediabetes</v>
      </c>
      <c r="F2087" s="20" t="str">
        <v>No</v>
      </c>
      <c r="G2087" s="20" t="str">
        <v>No</v>
      </c>
      <c r="H2087" s="20" t="str">
        <v>No</v>
      </c>
      <c r="I2087" s="20">
        <v>0</v>
      </c>
      <c r="J2087" s="20" t="s">
        <v>2379</v>
      </c>
      <c r="K2087" s="21" cm="1">
        <f t="array" ref="K2087:P2087">VLOOKUP(A2087,'Hospitalisation Details'!$A$1:K4429,{5,6,8,9,10,11},FALSE)</f>
        <v>36485</v>
      </c>
      <c r="L2087" s="21" t="str">
        <v>23Years</v>
      </c>
      <c r="M2087" s="22">
        <v>2438.06</v>
      </c>
      <c r="N2087" s="20" t="str">
        <v>tier - 2</v>
      </c>
      <c r="O2087" s="20" t="str">
        <v>tier - 2</v>
      </c>
      <c r="P2087" s="20" t="str">
        <v>R1013</v>
      </c>
      <c r="Q2087" s="20" t="str">
        <f>VLOOKUP(A2087,'Customer Names'!$A$1:E4421,5,FALSE)</f>
        <v>Ariel</v>
      </c>
    </row>
    <row r="2088" spans="1:17" x14ac:dyDescent="0.35">
      <c r="A2088" s="20" t="s">
        <v>278</v>
      </c>
      <c r="B2088" s="20" cm="1">
        <f t="array" ref="B2088:I2088">VLOOKUP(A2088,'Medical Examinations'!A2087:J4422,{2,3,4,5,6,7,8,9},FALSE)</f>
        <v>35.200000000000003</v>
      </c>
      <c r="C2088" s="20" t="str">
        <v>Obesity</v>
      </c>
      <c r="D2088" s="20">
        <v>4.28</v>
      </c>
      <c r="E2088" s="20" t="str">
        <v>Normal</v>
      </c>
      <c r="F2088" s="20" t="str">
        <v>No</v>
      </c>
      <c r="G2088" s="20" t="str">
        <v>No</v>
      </c>
      <c r="H2088" s="20" t="str">
        <v>No</v>
      </c>
      <c r="I2088" s="20">
        <v>0</v>
      </c>
      <c r="J2088" s="20" t="s">
        <v>2379</v>
      </c>
      <c r="K2088" s="21" cm="1">
        <f t="array" ref="K2088:P2088">VLOOKUP(A2088,'Hospitalisation Details'!$A$1:K4430,{5,6,8,9,10,11},FALSE)</f>
        <v>36476</v>
      </c>
      <c r="L2088" s="21" t="str">
        <v>23Years</v>
      </c>
      <c r="M2088" s="22">
        <v>2416.96</v>
      </c>
      <c r="N2088" s="20" t="str">
        <v>tier - 2</v>
      </c>
      <c r="O2088" s="20" t="str">
        <v>tier - 2</v>
      </c>
      <c r="P2088" s="20" t="str">
        <v>R1011</v>
      </c>
      <c r="Q2088" s="20" t="str">
        <f>VLOOKUP(A2088,'Customer Names'!$A$1:E4422,5,FALSE)</f>
        <v>Jeremy</v>
      </c>
    </row>
    <row r="2089" spans="1:17" x14ac:dyDescent="0.35">
      <c r="A2089" s="20" t="s">
        <v>277</v>
      </c>
      <c r="B2089" s="20" cm="1">
        <f t="array" ref="B2089:I2089">VLOOKUP(A2089,'Medical Examinations'!A2088:J4423,{2,3,4,5,6,7,8,9},FALSE)</f>
        <v>35.72</v>
      </c>
      <c r="C2089" s="20" t="str">
        <v>Obesity</v>
      </c>
      <c r="D2089" s="20">
        <v>5.5</v>
      </c>
      <c r="E2089" s="20" t="str">
        <v>Normal</v>
      </c>
      <c r="F2089" s="20" t="str">
        <v>Yes</v>
      </c>
      <c r="G2089" s="20" t="str">
        <v>No</v>
      </c>
      <c r="H2089" s="20" t="str">
        <v>No</v>
      </c>
      <c r="I2089" s="20">
        <v>0</v>
      </c>
      <c r="J2089" s="20" t="s">
        <v>2379</v>
      </c>
      <c r="K2089" s="21" cm="1">
        <f t="array" ref="K2089:P2089">VLOOKUP(A2089,'Hospitalisation Details'!$A$1:K4431,{5,6,8,9,10,11},FALSE)</f>
        <v>37045</v>
      </c>
      <c r="L2089" s="21" t="str">
        <v>22Years</v>
      </c>
      <c r="M2089" s="22">
        <v>2404.73</v>
      </c>
      <c r="N2089" s="20" t="str">
        <v>tier - 2</v>
      </c>
      <c r="O2089" s="20" t="str">
        <v>tier - 3</v>
      </c>
      <c r="P2089" s="20" t="str">
        <v>R1012</v>
      </c>
      <c r="Q2089" s="20" t="str">
        <f>VLOOKUP(A2089,'Customer Names'!$A$1:E4423,5,FALSE)</f>
        <v>Rosalie</v>
      </c>
    </row>
    <row r="2090" spans="1:17" x14ac:dyDescent="0.35">
      <c r="A2090" s="20" t="s">
        <v>276</v>
      </c>
      <c r="B2090" s="20" cm="1">
        <f t="array" ref="B2090:I2090">VLOOKUP(A2090,'Medical Examinations'!A2089:J4424,{2,3,4,5,6,7,8,9},FALSE)</f>
        <v>24.51</v>
      </c>
      <c r="C2090" s="20" t="str">
        <v>Normal Weight</v>
      </c>
      <c r="D2090" s="20">
        <v>4.6900000000000004</v>
      </c>
      <c r="E2090" s="20" t="str">
        <v>Normal</v>
      </c>
      <c r="F2090" s="20" t="str">
        <v>No</v>
      </c>
      <c r="G2090" s="20" t="str">
        <v>No</v>
      </c>
      <c r="H2090" s="20" t="str">
        <v>No</v>
      </c>
      <c r="I2090" s="20">
        <v>0</v>
      </c>
      <c r="J2090" s="20" t="s">
        <v>2379</v>
      </c>
      <c r="K2090" s="21" cm="1">
        <f t="array" ref="K2090:P2090">VLOOKUP(A2090,'Hospitalisation Details'!$A$1:K4432,{5,6,8,9,10,11},FALSE)</f>
        <v>36382</v>
      </c>
      <c r="L2090" s="21" t="str">
        <v>23Years</v>
      </c>
      <c r="M2090" s="22">
        <v>2396.1</v>
      </c>
      <c r="N2090" s="20" t="str">
        <v>tier - 2</v>
      </c>
      <c r="O2090" s="20" t="str">
        <v>tier - 1</v>
      </c>
      <c r="P2090" s="20" t="str">
        <v>R1019</v>
      </c>
      <c r="Q2090" s="20" t="str">
        <f>VLOOKUP(A2090,'Customer Names'!$A$1:E4424,5,FALSE)</f>
        <v>Jay</v>
      </c>
    </row>
    <row r="2091" spans="1:17" x14ac:dyDescent="0.35">
      <c r="A2091" s="20" t="s">
        <v>274</v>
      </c>
      <c r="B2091" s="20" cm="1">
        <f t="array" ref="B2091:I2091">VLOOKUP(A2091,'Medical Examinations'!A2090:J4425,{2,3,4,5,6,7,8,9},FALSE)</f>
        <v>23.844999999999999</v>
      </c>
      <c r="C2091" s="20" t="str">
        <v>Normal Weight</v>
      </c>
      <c r="D2091" s="20">
        <v>4.43</v>
      </c>
      <c r="E2091" s="20" t="str">
        <v>Normal</v>
      </c>
      <c r="F2091" s="20" t="str">
        <v>No</v>
      </c>
      <c r="G2091" s="20" t="str">
        <v>No</v>
      </c>
      <c r="H2091" s="20" t="str">
        <v>No</v>
      </c>
      <c r="I2091" s="20">
        <v>0</v>
      </c>
      <c r="J2091" s="20" t="s">
        <v>2379</v>
      </c>
      <c r="K2091" s="21" cm="1">
        <f t="array" ref="K2091:P2091">VLOOKUP(A2091,'Hospitalisation Details'!$A$1:K4433,{5,6,8,9,10,11},FALSE)</f>
        <v>36511</v>
      </c>
      <c r="L2091" s="21" t="str">
        <v>23Years</v>
      </c>
      <c r="M2091" s="22">
        <v>2395.17</v>
      </c>
      <c r="N2091" s="20" t="str">
        <v>tier - 2</v>
      </c>
      <c r="O2091" s="20" t="str">
        <v>tier - 1</v>
      </c>
      <c r="P2091" s="20" t="str">
        <v>R1014</v>
      </c>
      <c r="Q2091" s="20" t="str">
        <f>VLOOKUP(A2091,'Customer Names'!$A$1:E4425,5,FALSE)</f>
        <v>Vitaliy</v>
      </c>
    </row>
    <row r="2092" spans="1:17" x14ac:dyDescent="0.35">
      <c r="A2092" s="20" t="s">
        <v>273</v>
      </c>
      <c r="B2092" s="20" cm="1">
        <f t="array" ref="B2092:I2092">VLOOKUP(A2092,'Medical Examinations'!A2091:J4426,{2,3,4,5,6,7,8,9},FALSE)</f>
        <v>15.68</v>
      </c>
      <c r="C2092" s="20" t="str">
        <v>Underweight</v>
      </c>
      <c r="D2092" s="20">
        <v>6.16</v>
      </c>
      <c r="E2092" s="20" t="str">
        <v>Prediabetes</v>
      </c>
      <c r="F2092" s="20" t="str">
        <v>Yes</v>
      </c>
      <c r="G2092" s="20" t="str">
        <v>No</v>
      </c>
      <c r="H2092" s="20" t="str">
        <v>No</v>
      </c>
      <c r="I2092" s="20">
        <v>1</v>
      </c>
      <c r="J2092" s="20" t="s">
        <v>2379</v>
      </c>
      <c r="K2092" s="21" cm="1">
        <f t="array" ref="K2092:P2092">VLOOKUP(A2092,'Hospitalisation Details'!$A$1:K4434,{5,6,8,9,10,11},FALSE)</f>
        <v>32489</v>
      </c>
      <c r="L2092" s="21" t="str">
        <v>34Years</v>
      </c>
      <c r="M2092" s="22">
        <v>2373.3000000000002</v>
      </c>
      <c r="N2092" s="20" t="str">
        <v>tier - 2</v>
      </c>
      <c r="O2092" s="20" t="str">
        <v>tier - 2</v>
      </c>
      <c r="P2092" s="20" t="str">
        <v>R1013</v>
      </c>
      <c r="Q2092" s="20" t="str">
        <f>VLOOKUP(A2092,'Customer Names'!$A$1:E4426,5,FALSE)</f>
        <v xml:space="preserve">Benjamin W </v>
      </c>
    </row>
    <row r="2093" spans="1:17" x14ac:dyDescent="0.35">
      <c r="A2093" s="20" t="s">
        <v>272</v>
      </c>
      <c r="B2093" s="20" cm="1">
        <f t="array" ref="B2093:I2093">VLOOKUP(A2093,'Medical Examinations'!A2092:J4427,{2,3,4,5,6,7,8,9},FALSE)</f>
        <v>32.395000000000003</v>
      </c>
      <c r="C2093" s="20" t="str">
        <v>Obesity</v>
      </c>
      <c r="D2093" s="20">
        <v>6.66</v>
      </c>
      <c r="E2093" s="20" t="str">
        <v>Diabetes</v>
      </c>
      <c r="F2093" s="20" t="str">
        <v>No</v>
      </c>
      <c r="G2093" s="20" t="str">
        <v>No</v>
      </c>
      <c r="H2093" s="20" t="str">
        <v>No</v>
      </c>
      <c r="I2093" s="20">
        <v>0</v>
      </c>
      <c r="J2093" s="20" t="s">
        <v>2379</v>
      </c>
      <c r="K2093" s="21" cm="1">
        <f t="array" ref="K2093:P2093">VLOOKUP(A2093,'Hospitalisation Details'!$A$1:K4435,{5,6,8,9,10,11},FALSE)</f>
        <v>37565</v>
      </c>
      <c r="L2093" s="21" t="str">
        <v>20Years</v>
      </c>
      <c r="M2093" s="22">
        <v>2362.23</v>
      </c>
      <c r="N2093" s="20" t="str">
        <v>tier - 2</v>
      </c>
      <c r="O2093" s="20" t="str">
        <v>tier - 1</v>
      </c>
      <c r="P2093" s="20" t="str">
        <v>R1012</v>
      </c>
      <c r="Q2093" s="20" t="str">
        <f>VLOOKUP(A2093,'Customer Names'!$A$1:E4427,5,FALSE)</f>
        <v>Jesse</v>
      </c>
    </row>
    <row r="2094" spans="1:17" x14ac:dyDescent="0.35">
      <c r="A2094" s="20" t="s">
        <v>271</v>
      </c>
      <c r="B2094" s="20" cm="1">
        <f t="array" ref="B2094:I2094">VLOOKUP(A2094,'Medical Examinations'!A2093:J4428,{2,3,4,5,6,7,8,9},FALSE)</f>
        <v>23.655000000000001</v>
      </c>
      <c r="C2094" s="20" t="str">
        <v>Normal Weight</v>
      </c>
      <c r="D2094" s="20">
        <v>5.92</v>
      </c>
      <c r="E2094" s="20" t="str">
        <v>Prediabetes</v>
      </c>
      <c r="F2094" s="20" t="str">
        <v>No</v>
      </c>
      <c r="G2094" s="20" t="str">
        <v>No</v>
      </c>
      <c r="H2094" s="20" t="str">
        <v>No</v>
      </c>
      <c r="I2094" s="20">
        <v>1</v>
      </c>
      <c r="J2094" s="20" t="s">
        <v>2379</v>
      </c>
      <c r="K2094" s="21" cm="1">
        <f t="array" ref="K2094:P2094">VLOOKUP(A2094,'Hospitalisation Details'!$A$1:K4436,{5,6,8,9,10,11},FALSE)</f>
        <v>36089</v>
      </c>
      <c r="L2094" s="21" t="str">
        <v>24Years</v>
      </c>
      <c r="M2094" s="22">
        <v>2352.9699999999998</v>
      </c>
      <c r="N2094" s="20" t="str">
        <v>tier - 3</v>
      </c>
      <c r="O2094" s="20" t="str">
        <v>tier - 3</v>
      </c>
      <c r="P2094" s="20" t="str">
        <v>R1012</v>
      </c>
      <c r="Q2094" s="20" t="str">
        <f>VLOOKUP(A2094,'Customer Names'!$A$1:E4428,5,FALSE)</f>
        <v>Mark</v>
      </c>
    </row>
    <row r="2095" spans="1:17" x14ac:dyDescent="0.35">
      <c r="A2095" s="20" t="s">
        <v>270</v>
      </c>
      <c r="B2095" s="20" cm="1">
        <f t="array" ref="B2095:I2095">VLOOKUP(A2095,'Medical Examinations'!A2094:J4429,{2,3,4,5,6,7,8,9},FALSE)</f>
        <v>28.4</v>
      </c>
      <c r="C2095" s="20" t="str">
        <v>Overweight</v>
      </c>
      <c r="D2095" s="20">
        <v>5.97</v>
      </c>
      <c r="E2095" s="20" t="str">
        <v>Prediabetes</v>
      </c>
      <c r="F2095" s="20" t="str">
        <v>No</v>
      </c>
      <c r="G2095" s="20" t="str">
        <v>No</v>
      </c>
      <c r="H2095" s="20" t="str">
        <v>Yes</v>
      </c>
      <c r="I2095" s="20">
        <v>1</v>
      </c>
      <c r="J2095" s="20" t="s">
        <v>2379</v>
      </c>
      <c r="K2095" s="21" cm="1">
        <f t="array" ref="K2095:P2095">VLOOKUP(A2095,'Hospitalisation Details'!$A$1:K4437,{5,6,8,9,10,11},FALSE)</f>
        <v>37943</v>
      </c>
      <c r="L2095" s="21" t="str">
        <v>19Years</v>
      </c>
      <c r="M2095" s="22">
        <v>2331.52</v>
      </c>
      <c r="N2095" s="20" t="str">
        <v>tier - 2</v>
      </c>
      <c r="O2095" s="20" t="str">
        <v>tier - 3</v>
      </c>
      <c r="P2095" s="20" t="str">
        <v>R1011</v>
      </c>
      <c r="Q2095" s="20" t="str">
        <f>VLOOKUP(A2095,'Customer Names'!$A$1:E4429,5,FALSE)</f>
        <v>Lauren</v>
      </c>
    </row>
    <row r="2096" spans="1:17" x14ac:dyDescent="0.35">
      <c r="A2096" s="20" t="s">
        <v>269</v>
      </c>
      <c r="B2096" s="20" cm="1">
        <f t="array" ref="B2096:I2096">VLOOKUP(A2096,'Medical Examinations'!A2095:J4430,{2,3,4,5,6,7,8,9},FALSE)</f>
        <v>35.42</v>
      </c>
      <c r="C2096" s="20" t="str">
        <v>Obesity</v>
      </c>
      <c r="D2096" s="20">
        <v>4.6399999999999997</v>
      </c>
      <c r="E2096" s="20" t="str">
        <v>Normal</v>
      </c>
      <c r="F2096" s="20" t="str">
        <v>Yes</v>
      </c>
      <c r="G2096" s="20" t="str">
        <v>No</v>
      </c>
      <c r="H2096" s="20" t="str">
        <v>No</v>
      </c>
      <c r="I2096" s="20">
        <v>0</v>
      </c>
      <c r="J2096" s="20" t="s">
        <v>2379</v>
      </c>
      <c r="K2096" s="21" cm="1">
        <f t="array" ref="K2096:P2096">VLOOKUP(A2096,'Hospitalisation Details'!$A$1:K4438,{5,6,8,9,10,11},FALSE)</f>
        <v>35416</v>
      </c>
      <c r="L2096" s="21" t="str">
        <v>26Years</v>
      </c>
      <c r="M2096" s="22">
        <v>2322.62</v>
      </c>
      <c r="N2096" s="20" t="str">
        <v>tier - 2</v>
      </c>
      <c r="O2096" s="20" t="str">
        <v>tier - 1</v>
      </c>
      <c r="P2096" s="20" t="str">
        <v>R1013</v>
      </c>
      <c r="Q2096" s="20" t="str">
        <f>VLOOKUP(A2096,'Customer Names'!$A$1:E4430,5,FALSE)</f>
        <v>Massimiliano</v>
      </c>
    </row>
    <row r="2097" spans="1:17" x14ac:dyDescent="0.35">
      <c r="A2097" s="20" t="s">
        <v>268</v>
      </c>
      <c r="B2097" s="20" cm="1">
        <f t="array" ref="B2097:I2097">VLOOKUP(A2097,'Medical Examinations'!A2096:J4431,{2,3,4,5,6,7,8,9},FALSE)</f>
        <v>26.18</v>
      </c>
      <c r="C2097" s="20" t="str">
        <v>Overweight</v>
      </c>
      <c r="D2097" s="20">
        <v>6.12</v>
      </c>
      <c r="E2097" s="20" t="str">
        <v>Prediabetes</v>
      </c>
      <c r="F2097" s="20" t="str">
        <v>No</v>
      </c>
      <c r="G2097" s="20" t="str">
        <v>yes</v>
      </c>
      <c r="H2097" s="20" t="str">
        <v>No</v>
      </c>
      <c r="I2097" s="20">
        <v>1</v>
      </c>
      <c r="J2097" s="20" t="s">
        <v>2379</v>
      </c>
      <c r="K2097" s="21" cm="1">
        <f t="array" ref="K2097:P2097">VLOOKUP(A2097,'Hospitalisation Details'!$A$1:K4439,{5,6,8,9,10,11},FALSE)</f>
        <v>38236</v>
      </c>
      <c r="L2097" s="21" t="str">
        <v>18Years</v>
      </c>
      <c r="M2097" s="22">
        <v>2304</v>
      </c>
      <c r="N2097" s="20" t="str">
        <v>tier - 2</v>
      </c>
      <c r="O2097" s="20" t="str">
        <v>tier - 3</v>
      </c>
      <c r="P2097" s="20" t="str">
        <v>R1013</v>
      </c>
      <c r="Q2097" s="20" t="str">
        <f>VLOOKUP(A2097,'Customer Names'!$A$1:E4431,5,FALSE)</f>
        <v>Josh</v>
      </c>
    </row>
    <row r="2098" spans="1:17" x14ac:dyDescent="0.35">
      <c r="A2098" s="20" t="s">
        <v>267</v>
      </c>
      <c r="B2098" s="20" cm="1">
        <f t="array" ref="B2098:I2098">VLOOKUP(A2098,'Medical Examinations'!A2097:J4432,{2,3,4,5,6,7,8,9},FALSE)</f>
        <v>20.8</v>
      </c>
      <c r="C2098" s="20" t="str">
        <v>Normal Weight</v>
      </c>
      <c r="D2098" s="20">
        <v>4.87</v>
      </c>
      <c r="E2098" s="20" t="str">
        <v>Normal</v>
      </c>
      <c r="F2098" s="20" t="str">
        <v>Yes</v>
      </c>
      <c r="G2098" s="20" t="str">
        <v>No</v>
      </c>
      <c r="H2098" s="20" t="str">
        <v>No</v>
      </c>
      <c r="I2098" s="20">
        <v>0</v>
      </c>
      <c r="J2098" s="20" t="s">
        <v>2379</v>
      </c>
      <c r="K2098" s="21" cm="1">
        <f t="array" ref="K2098:P2098">VLOOKUP(A2098,'Hospitalisation Details'!$A$1:K4440,{5,6,8,9,10,11},FALSE)</f>
        <v>35397</v>
      </c>
      <c r="L2098" s="21" t="str">
        <v>26Years</v>
      </c>
      <c r="M2098" s="22">
        <v>2302.3000000000002</v>
      </c>
      <c r="N2098" s="20" t="str">
        <v>tier - 1</v>
      </c>
      <c r="O2098" s="20" t="str">
        <v>tier - 2</v>
      </c>
      <c r="P2098" s="20" t="str">
        <v>R1011</v>
      </c>
      <c r="Q2098" s="20" t="str">
        <f>VLOOKUP(A2098,'Customer Names'!$A$1:E4432,5,FALSE)</f>
        <v>Kiyokatsu</v>
      </c>
    </row>
    <row r="2099" spans="1:17" x14ac:dyDescent="0.35">
      <c r="A2099" s="20" t="s">
        <v>266</v>
      </c>
      <c r="B2099" s="20" cm="1">
        <f t="array" ref="B2099:I2099">VLOOKUP(A2099,'Medical Examinations'!A2098:J4433,{2,3,4,5,6,7,8,9},FALSE)</f>
        <v>15.82</v>
      </c>
      <c r="C2099" s="20" t="str">
        <v>Underweight</v>
      </c>
      <c r="D2099" s="20">
        <v>4.5999999999999996</v>
      </c>
      <c r="E2099" s="20" t="str">
        <v>Normal</v>
      </c>
      <c r="F2099" s="20" t="str">
        <v>No</v>
      </c>
      <c r="G2099" s="20" t="str">
        <v>No</v>
      </c>
      <c r="H2099" s="20" t="str">
        <v>No</v>
      </c>
      <c r="I2099" s="20">
        <v>0</v>
      </c>
      <c r="J2099" s="20" t="s">
        <v>2379</v>
      </c>
      <c r="K2099" s="21" cm="1">
        <f t="array" ref="K2099:P2099">VLOOKUP(A2099,'Hospitalisation Details'!$A$1:K4441,{5,6,8,9,10,11},FALSE)</f>
        <v>32786</v>
      </c>
      <c r="L2099" s="21" t="str">
        <v>33Years</v>
      </c>
      <c r="M2099" s="22">
        <v>2295.2399999999998</v>
      </c>
      <c r="N2099" s="20" t="str">
        <v>tier - 2</v>
      </c>
      <c r="O2099" s="20" t="str">
        <v>tier - 1</v>
      </c>
      <c r="P2099" s="20" t="str">
        <v>R1013</v>
      </c>
      <c r="Q2099" s="20" t="str">
        <f>VLOOKUP(A2099,'Customer Names'!$A$1:E4433,5,FALSE)</f>
        <v>Amanda L</v>
      </c>
    </row>
    <row r="2100" spans="1:17" x14ac:dyDescent="0.35">
      <c r="A2100" s="20" t="s">
        <v>265</v>
      </c>
      <c r="B2100" s="20" cm="1">
        <f t="array" ref="B2100:I2100">VLOOKUP(A2100,'Medical Examinations'!A2099:J4434,{2,3,4,5,6,7,8,9},FALSE)</f>
        <v>17.670000000000002</v>
      </c>
      <c r="C2100" s="20" t="str">
        <v>Underweight</v>
      </c>
      <c r="D2100" s="20">
        <v>4.78</v>
      </c>
      <c r="E2100" s="20" t="str">
        <v>Normal</v>
      </c>
      <c r="F2100" s="20" t="str">
        <v>No</v>
      </c>
      <c r="G2100" s="20" t="str">
        <v>No</v>
      </c>
      <c r="H2100" s="20" t="str">
        <v>No</v>
      </c>
      <c r="I2100" s="20">
        <v>0</v>
      </c>
      <c r="J2100" s="20" t="s">
        <v>2379</v>
      </c>
      <c r="K2100" s="21" cm="1">
        <f t="array" ref="K2100:P2100">VLOOKUP(A2100,'Hospitalisation Details'!$A$1:K4442,{5,6,8,9,10,11},FALSE)</f>
        <v>33405</v>
      </c>
      <c r="L2100" s="21" t="str">
        <v>31Years</v>
      </c>
      <c r="M2100" s="22">
        <v>2277.7199999999998</v>
      </c>
      <c r="N2100" s="20" t="str">
        <v>tier - 2</v>
      </c>
      <c r="O2100" s="20" t="str">
        <v>tier - 1</v>
      </c>
      <c r="P2100" s="20" t="str">
        <v>R1013</v>
      </c>
      <c r="Q2100" s="20" t="str">
        <f>VLOOKUP(A2100,'Customer Names'!$A$1:E4434,5,FALSE)</f>
        <v>Matthew</v>
      </c>
    </row>
    <row r="2101" spans="1:17" x14ac:dyDescent="0.35">
      <c r="A2101" s="20" t="s">
        <v>264</v>
      </c>
      <c r="B2101" s="20" cm="1">
        <f t="array" ref="B2101:I2101">VLOOKUP(A2101,'Medical Examinations'!A2100:J4435,{2,3,4,5,6,7,8,9},FALSE)</f>
        <v>31.92</v>
      </c>
      <c r="C2101" s="20" t="str">
        <v>Obesity</v>
      </c>
      <c r="D2101" s="20">
        <v>11.05</v>
      </c>
      <c r="E2101" s="20" t="str">
        <v>Diabetes</v>
      </c>
      <c r="F2101" s="20" t="str">
        <v>No</v>
      </c>
      <c r="G2101" s="20" t="str">
        <v>No</v>
      </c>
      <c r="H2101" s="20" t="str">
        <v>No</v>
      </c>
      <c r="I2101" s="20">
        <v>0</v>
      </c>
      <c r="J2101" s="20" t="s">
        <v>2379</v>
      </c>
      <c r="K2101" s="21" cm="1">
        <f t="array" ref="K2101:P2101">VLOOKUP(A2101,'Hospitalisation Details'!$A$1:K4443,{5,6,8,9,10,11},FALSE)</f>
        <v>37572</v>
      </c>
      <c r="L2101" s="21" t="str">
        <v>20Years</v>
      </c>
      <c r="M2101" s="22">
        <v>2261.5700000000002</v>
      </c>
      <c r="N2101" s="20" t="str">
        <v>tier - 2</v>
      </c>
      <c r="O2101" s="20" t="str">
        <v>tier - 1</v>
      </c>
      <c r="P2101" s="20" t="str">
        <v>R1012</v>
      </c>
      <c r="Q2101" s="20" t="str">
        <f>VLOOKUP(A2101,'Customer Names'!$A$1:E4435,5,FALSE)</f>
        <v>Julia M</v>
      </c>
    </row>
    <row r="2102" spans="1:17" x14ac:dyDescent="0.35">
      <c r="A2102" s="20" t="s">
        <v>263</v>
      </c>
      <c r="B2102" s="20" cm="1">
        <f t="array" ref="B2102:I2102">VLOOKUP(A2102,'Medical Examinations'!A2101:J4436,{2,3,4,5,6,7,8,9},FALSE)</f>
        <v>28.975000000000001</v>
      </c>
      <c r="C2102" s="20" t="str">
        <v>Overweight</v>
      </c>
      <c r="D2102" s="20">
        <v>7.62</v>
      </c>
      <c r="E2102" s="20" t="str">
        <v>Diabetes</v>
      </c>
      <c r="F2102" s="20" t="str">
        <v>No</v>
      </c>
      <c r="G2102" s="20" t="str">
        <v>No</v>
      </c>
      <c r="H2102" s="20" t="str">
        <v>No</v>
      </c>
      <c r="I2102" s="20">
        <v>0</v>
      </c>
      <c r="J2102" s="20" t="s">
        <v>2379</v>
      </c>
      <c r="K2102" s="21" cm="1">
        <f t="array" ref="K2102:P2102">VLOOKUP(A2102,'Hospitalisation Details'!$A$1:K4444,{5,6,8,9,10,11},FALSE)</f>
        <v>37452</v>
      </c>
      <c r="L2102" s="21" t="str">
        <v>20Years</v>
      </c>
      <c r="M2102" s="22">
        <v>2257.48</v>
      </c>
      <c r="N2102" s="20" t="str">
        <v>tier - 2</v>
      </c>
      <c r="O2102" s="20" t="str">
        <v>tier - 1</v>
      </c>
      <c r="P2102" s="20" t="str">
        <v>R1012</v>
      </c>
      <c r="Q2102" s="20" t="str">
        <f>VLOOKUP(A2102,'Customer Names'!$A$1:E4436,5,FALSE)</f>
        <v>Rhea</v>
      </c>
    </row>
    <row r="2103" spans="1:17" x14ac:dyDescent="0.35">
      <c r="A2103" s="20" t="s">
        <v>262</v>
      </c>
      <c r="B2103" s="20" cm="1">
        <f t="array" ref="B2103:I2103">VLOOKUP(A2103,'Medical Examinations'!A2102:J4437,{2,3,4,5,6,7,8,9},FALSE)</f>
        <v>31.73</v>
      </c>
      <c r="C2103" s="20" t="str">
        <v>Obesity</v>
      </c>
      <c r="D2103" s="20">
        <v>4.78</v>
      </c>
      <c r="E2103" s="20" t="str">
        <v>Normal</v>
      </c>
      <c r="F2103" s="20" t="str">
        <v>Yes</v>
      </c>
      <c r="G2103" s="20" t="str">
        <v>yes</v>
      </c>
      <c r="H2103" s="20" t="str">
        <v>No</v>
      </c>
      <c r="I2103" s="20">
        <v>2</v>
      </c>
      <c r="J2103" s="20" t="s">
        <v>2379</v>
      </c>
      <c r="K2103" s="21" cm="1">
        <f t="array" ref="K2103:P2103">VLOOKUP(A2103,'Hospitalisation Details'!$A$1:K4445,{5,6,8,9,10,11},FALSE)</f>
        <v>36871</v>
      </c>
      <c r="L2103" s="21" t="str">
        <v>22Years</v>
      </c>
      <c r="M2103" s="22">
        <v>2254.8000000000002</v>
      </c>
      <c r="N2103" s="20" t="str">
        <v>tier - 2</v>
      </c>
      <c r="O2103" s="20" t="str">
        <v>tier - 3</v>
      </c>
      <c r="P2103" s="20" t="str">
        <v>R1016</v>
      </c>
      <c r="Q2103" s="20" t="str">
        <f>VLOOKUP(A2103,'Customer Names'!$A$1:E4437,5,FALSE)</f>
        <v>Justin</v>
      </c>
    </row>
    <row r="2104" spans="1:17" x14ac:dyDescent="0.35">
      <c r="A2104" s="20" t="s">
        <v>261</v>
      </c>
      <c r="B2104" s="20" cm="1">
        <f t="array" ref="B2104:I2104">VLOOKUP(A2104,'Medical Examinations'!A2103:J4438,{2,3,4,5,6,7,8,9},FALSE)</f>
        <v>28.88</v>
      </c>
      <c r="C2104" s="20" t="str">
        <v>Overweight</v>
      </c>
      <c r="D2104" s="20">
        <v>6.09</v>
      </c>
      <c r="E2104" s="20" t="str">
        <v>Prediabetes</v>
      </c>
      <c r="F2104" s="20" t="str">
        <v>Yes</v>
      </c>
      <c r="G2104" s="20" t="str">
        <v>yes</v>
      </c>
      <c r="H2104" s="20" t="str">
        <v>No</v>
      </c>
      <c r="I2104" s="20">
        <v>2</v>
      </c>
      <c r="J2104" s="20" t="s">
        <v>2379</v>
      </c>
      <c r="K2104" s="21" cm="1">
        <f t="array" ref="K2104:P2104">VLOOKUP(A2104,'Hospitalisation Details'!$A$1:K4446,{5,6,8,9,10,11},FALSE)</f>
        <v>36707</v>
      </c>
      <c r="L2104" s="21" t="str">
        <v>22Years</v>
      </c>
      <c r="M2104" s="22">
        <v>2250.84</v>
      </c>
      <c r="N2104" s="20" t="str">
        <v>tier - 2</v>
      </c>
      <c r="O2104" s="20" t="str">
        <v>tier - 2</v>
      </c>
      <c r="P2104" s="20" t="str">
        <v>R1018</v>
      </c>
      <c r="Q2104" s="20" t="str">
        <f>VLOOKUP(A2104,'Customer Names'!$A$1:E4438,5,FALSE)</f>
        <v xml:space="preserve">Shamus M </v>
      </c>
    </row>
    <row r="2105" spans="1:17" x14ac:dyDescent="0.35">
      <c r="A2105" s="20" t="s">
        <v>260</v>
      </c>
      <c r="B2105" s="20" cm="1">
        <f t="array" ref="B2105:I2105">VLOOKUP(A2105,'Medical Examinations'!A2104:J4439,{2,3,4,5,6,7,8,9},FALSE)</f>
        <v>25.555</v>
      </c>
      <c r="C2105" s="20" t="str">
        <v>Overweight</v>
      </c>
      <c r="D2105" s="20">
        <v>5.1100000000000003</v>
      </c>
      <c r="E2105" s="20" t="str">
        <v>Normal</v>
      </c>
      <c r="F2105" s="20" t="str">
        <v>No</v>
      </c>
      <c r="G2105" s="20" t="str">
        <v>No</v>
      </c>
      <c r="H2105" s="20" t="str">
        <v>Yes</v>
      </c>
      <c r="I2105" s="20">
        <v>1</v>
      </c>
      <c r="J2105" s="20" t="s">
        <v>2379</v>
      </c>
      <c r="K2105" s="21" cm="1">
        <f t="array" ref="K2105:P2105">VLOOKUP(A2105,'Hospitalisation Details'!$A$1:K4447,{5,6,8,9,10,11},FALSE)</f>
        <v>37965</v>
      </c>
      <c r="L2105" s="21" t="str">
        <v>19Years</v>
      </c>
      <c r="M2105" s="22">
        <v>2221.56</v>
      </c>
      <c r="N2105" s="20" t="str">
        <v>tier - 2</v>
      </c>
      <c r="O2105" s="20" t="str">
        <v>tier - 3</v>
      </c>
      <c r="P2105" s="20" t="str">
        <v>R1012</v>
      </c>
      <c r="Q2105" s="20" t="str">
        <f>VLOOKUP(A2105,'Customer Names'!$A$1:E4439,5,FALSE)</f>
        <v>Mike</v>
      </c>
    </row>
    <row r="2106" spans="1:17" x14ac:dyDescent="0.35">
      <c r="A2106" s="20" t="s">
        <v>259</v>
      </c>
      <c r="B2106" s="20" cm="1">
        <f t="array" ref="B2106:I2106">VLOOKUP(A2106,'Medical Examinations'!A2105:J4440,{2,3,4,5,6,7,8,9},FALSE)</f>
        <v>37.29</v>
      </c>
      <c r="C2106" s="20" t="str">
        <v>Obesity</v>
      </c>
      <c r="D2106" s="20">
        <v>4.46</v>
      </c>
      <c r="E2106" s="20" t="str">
        <v>Normal</v>
      </c>
      <c r="F2106" s="20" t="str">
        <v>No</v>
      </c>
      <c r="G2106" s="20" t="str">
        <v>yes</v>
      </c>
      <c r="H2106" s="20" t="str">
        <v>No</v>
      </c>
      <c r="I2106" s="20">
        <v>1</v>
      </c>
      <c r="J2106" s="20" t="s">
        <v>2379</v>
      </c>
      <c r="K2106" s="21" cm="1">
        <f t="array" ref="K2106:P2106">VLOOKUP(A2106,'Hospitalisation Details'!$A$1:K4448,{5,6,8,9,10,11},FALSE)</f>
        <v>38333</v>
      </c>
      <c r="L2106" s="21" t="str">
        <v>18Years</v>
      </c>
      <c r="M2106" s="22">
        <v>2219.4499999999998</v>
      </c>
      <c r="N2106" s="20" t="str">
        <v>tier - 2</v>
      </c>
      <c r="O2106" s="20" t="str">
        <v>tier - 1</v>
      </c>
      <c r="P2106" s="20" t="str">
        <v>R1013</v>
      </c>
      <c r="Q2106" s="20" t="str">
        <f>VLOOKUP(A2106,'Customer Names'!$A$1:E4440,5,FALSE)</f>
        <v>Mary Beth</v>
      </c>
    </row>
    <row r="2107" spans="1:17" x14ac:dyDescent="0.35">
      <c r="A2107" s="20" t="s">
        <v>258</v>
      </c>
      <c r="B2107" s="20" cm="1">
        <f t="array" ref="B2107:I2107">VLOOKUP(A2107,'Medical Examinations'!A2106:J4441,{2,3,4,5,6,7,8,9},FALSE)</f>
        <v>40.28</v>
      </c>
      <c r="C2107" s="20" t="str">
        <v>Obesity</v>
      </c>
      <c r="D2107" s="20">
        <v>6.11</v>
      </c>
      <c r="E2107" s="20" t="str">
        <v>Prediabetes</v>
      </c>
      <c r="F2107" s="20" t="str">
        <v>No</v>
      </c>
      <c r="G2107" s="20" t="str">
        <v>yes</v>
      </c>
      <c r="H2107" s="20" t="str">
        <v>No</v>
      </c>
      <c r="I2107" s="20">
        <v>1</v>
      </c>
      <c r="J2107" s="20" t="s">
        <v>2379</v>
      </c>
      <c r="K2107" s="21" cm="1">
        <f t="array" ref="K2107:P2107">VLOOKUP(A2107,'Hospitalisation Details'!$A$1:K4449,{5,6,8,9,10,11},FALSE)</f>
        <v>38255</v>
      </c>
      <c r="L2107" s="21" t="str">
        <v>18Years</v>
      </c>
      <c r="M2107" s="22">
        <v>2217.6</v>
      </c>
      <c r="N2107" s="20" t="str">
        <v>tier - 2</v>
      </c>
      <c r="O2107" s="20" t="str">
        <v>tier - 1</v>
      </c>
      <c r="P2107" s="20" t="str">
        <v>R1024</v>
      </c>
      <c r="Q2107" s="20" t="str">
        <f>VLOOKUP(A2107,'Customer Names'!$A$1:E4441,5,FALSE)</f>
        <v>Erin</v>
      </c>
    </row>
    <row r="2108" spans="1:17" x14ac:dyDescent="0.35">
      <c r="A2108" s="20" t="s">
        <v>257</v>
      </c>
      <c r="B2108" s="20" cm="1">
        <f t="array" ref="B2108:I2108">VLOOKUP(A2108,'Medical Examinations'!A2107:J4442,{2,3,4,5,6,7,8,9},FALSE)</f>
        <v>40.185000000000002</v>
      </c>
      <c r="C2108" s="20" t="str">
        <v>Obesity</v>
      </c>
      <c r="D2108" s="20">
        <v>4.66</v>
      </c>
      <c r="E2108" s="20" t="str">
        <v>Normal</v>
      </c>
      <c r="F2108" s="20" t="str">
        <v>No</v>
      </c>
      <c r="G2108" s="20" t="str">
        <v>yes</v>
      </c>
      <c r="H2108" s="20" t="str">
        <v>No</v>
      </c>
      <c r="I2108" s="20">
        <v>1</v>
      </c>
      <c r="J2108" s="20" t="s">
        <v>2379</v>
      </c>
      <c r="K2108" s="21" cm="1">
        <f t="array" ref="K2108:P2108">VLOOKUP(A2108,'Hospitalisation Details'!$A$1:K4450,{5,6,8,9,10,11},FALSE)</f>
        <v>38151</v>
      </c>
      <c r="L2108" s="21" t="str">
        <v>18Years</v>
      </c>
      <c r="M2108" s="22">
        <v>2217.4699999999998</v>
      </c>
      <c r="N2108" s="20" t="str">
        <v>tier - 2</v>
      </c>
      <c r="O2108" s="20" t="str">
        <v>tier - 1</v>
      </c>
      <c r="P2108" s="20" t="str">
        <v>R1024</v>
      </c>
      <c r="Q2108" s="20" t="str">
        <f>VLOOKUP(A2108,'Customer Names'!$A$1:E4442,5,FALSE)</f>
        <v>Hallie</v>
      </c>
    </row>
    <row r="2109" spans="1:17" x14ac:dyDescent="0.35">
      <c r="A2109" s="20" t="s">
        <v>256</v>
      </c>
      <c r="B2109" s="20" cm="1">
        <f t="array" ref="B2109:I2109">VLOOKUP(A2109,'Medical Examinations'!A2108:J4443,{2,3,4,5,6,7,8,9},FALSE)</f>
        <v>23.57</v>
      </c>
      <c r="C2109" s="20" t="str">
        <v>Normal Weight</v>
      </c>
      <c r="D2109" s="20">
        <v>6.14</v>
      </c>
      <c r="E2109" s="20" t="str">
        <v>Prediabetes</v>
      </c>
      <c r="F2109" s="20" t="str">
        <v>No</v>
      </c>
      <c r="G2109" s="20" t="str">
        <v>No</v>
      </c>
      <c r="H2109" s="20" t="str">
        <v>No</v>
      </c>
      <c r="I2109" s="20">
        <v>0</v>
      </c>
      <c r="J2109" s="20" t="s">
        <v>2379</v>
      </c>
      <c r="K2109" s="21" cm="1">
        <f t="array" ref="K2109:P2109">VLOOKUP(A2109,'Hospitalisation Details'!$A$1:K4451,{5,6,8,9,10,11},FALSE)</f>
        <v>34655</v>
      </c>
      <c r="L2109" s="21" t="str">
        <v>28Years</v>
      </c>
      <c r="M2109" s="22">
        <v>2213.21</v>
      </c>
      <c r="N2109" s="20" t="str">
        <v>tier - 2</v>
      </c>
      <c r="O2109" s="20" t="str">
        <v>tier - 2</v>
      </c>
      <c r="P2109" s="20" t="str">
        <v>R1013</v>
      </c>
      <c r="Q2109" s="20" t="str">
        <f>VLOOKUP(A2109,'Customer Names'!$A$1:E4443,5,FALSE)</f>
        <v>Paige P</v>
      </c>
    </row>
    <row r="2110" spans="1:17" x14ac:dyDescent="0.35">
      <c r="A2110" s="20" t="s">
        <v>255</v>
      </c>
      <c r="B2110" s="20" cm="1">
        <f t="array" ref="B2110:I2110">VLOOKUP(A2110,'Medical Examinations'!A2109:J4444,{2,3,4,5,6,7,8,9},FALSE)</f>
        <v>35.625</v>
      </c>
      <c r="C2110" s="20" t="str">
        <v>Obesity</v>
      </c>
      <c r="D2110" s="20">
        <v>6.21</v>
      </c>
      <c r="E2110" s="20" t="str">
        <v>Prediabetes</v>
      </c>
      <c r="F2110" s="20" t="str">
        <v>No</v>
      </c>
      <c r="G2110" s="20" t="str">
        <v>yes</v>
      </c>
      <c r="H2110" s="20" t="str">
        <v>No</v>
      </c>
      <c r="I2110" s="20">
        <v>1</v>
      </c>
      <c r="J2110" s="20" t="s">
        <v>2379</v>
      </c>
      <c r="K2110" s="21" cm="1">
        <f t="array" ref="K2110:P2110">VLOOKUP(A2110,'Hospitalisation Details'!$A$1:K4452,{5,6,8,9,10,11},FALSE)</f>
        <v>38195</v>
      </c>
      <c r="L2110" s="21" t="str">
        <v>18Years</v>
      </c>
      <c r="M2110" s="22">
        <v>2211.13</v>
      </c>
      <c r="N2110" s="20" t="str">
        <v>tier - 2</v>
      </c>
      <c r="O2110" s="20" t="str">
        <v>tier - 2</v>
      </c>
      <c r="P2110" s="20" t="str">
        <v>R1024</v>
      </c>
      <c r="Q2110" s="20" t="str">
        <f>VLOOKUP(A2110,'Customer Names'!$A$1:E4444,5,FALSE)</f>
        <v>Ji</v>
      </c>
    </row>
    <row r="2111" spans="1:17" x14ac:dyDescent="0.35">
      <c r="A2111" s="20" t="s">
        <v>254</v>
      </c>
      <c r="B2111" s="20" cm="1">
        <f t="array" ref="B2111:I2111">VLOOKUP(A2111,'Medical Examinations'!A2110:J4445,{2,3,4,5,6,7,8,9},FALSE)</f>
        <v>33.155000000000001</v>
      </c>
      <c r="C2111" s="20" t="str">
        <v>Obesity</v>
      </c>
      <c r="D2111" s="20">
        <v>4.5999999999999996</v>
      </c>
      <c r="E2111" s="20" t="str">
        <v>Normal</v>
      </c>
      <c r="F2111" s="20" t="str">
        <v>No</v>
      </c>
      <c r="G2111" s="20" t="str">
        <v>yes</v>
      </c>
      <c r="H2111" s="20" t="str">
        <v>No</v>
      </c>
      <c r="I2111" s="20">
        <v>1</v>
      </c>
      <c r="J2111" s="20" t="s">
        <v>2379</v>
      </c>
      <c r="K2111" s="21" cm="1">
        <f t="array" ref="K2111:P2111">VLOOKUP(A2111,'Hospitalisation Details'!$A$1:K4453,{5,6,8,9,10,11},FALSE)</f>
        <v>38205</v>
      </c>
      <c r="L2111" s="21" t="str">
        <v>18Years</v>
      </c>
      <c r="M2111" s="22">
        <v>2207.6999999999998</v>
      </c>
      <c r="N2111" s="20" t="str">
        <v>tier - 2</v>
      </c>
      <c r="O2111" s="20" t="str">
        <v>tier - 2</v>
      </c>
      <c r="P2111" s="20" t="str">
        <v>R1024</v>
      </c>
      <c r="Q2111" s="20" t="str">
        <f>VLOOKUP(A2111,'Customer Names'!$A$1:E4445,5,FALSE)</f>
        <v>Carissa A</v>
      </c>
    </row>
    <row r="2112" spans="1:17" x14ac:dyDescent="0.35">
      <c r="A2112" s="20" t="s">
        <v>253</v>
      </c>
      <c r="B2112" s="20" cm="1">
        <f t="array" ref="B2112:I2112">VLOOKUP(A2112,'Medical Examinations'!A2111:J4446,{2,3,4,5,6,7,8,9},FALSE)</f>
        <v>31.92</v>
      </c>
      <c r="C2112" s="20" t="str">
        <v>Obesity</v>
      </c>
      <c r="D2112" s="20">
        <v>5.04</v>
      </c>
      <c r="E2112" s="20" t="str">
        <v>Normal</v>
      </c>
      <c r="F2112" s="20" t="str">
        <v>No</v>
      </c>
      <c r="G2112" s="20" t="str">
        <v>yes</v>
      </c>
      <c r="H2112" s="20" t="str">
        <v>No</v>
      </c>
      <c r="I2112" s="20">
        <v>1</v>
      </c>
      <c r="J2112" s="20" t="s">
        <v>2379</v>
      </c>
      <c r="K2112" s="21" cm="1">
        <f t="array" ref="K2112:P2112">VLOOKUP(A2112,'Hospitalisation Details'!$A$1:K4454,{5,6,8,9,10,11},FALSE)</f>
        <v>38304</v>
      </c>
      <c r="L2112" s="21" t="str">
        <v>18Years</v>
      </c>
      <c r="M2112" s="22">
        <v>2205.98</v>
      </c>
      <c r="N2112" s="20" t="str">
        <v>tier - 2</v>
      </c>
      <c r="O2112" s="20" t="str">
        <v>tier - 3</v>
      </c>
      <c r="P2112" s="20" t="str">
        <v>R1024</v>
      </c>
      <c r="Q2112" s="20" t="str">
        <f>VLOOKUP(A2112,'Customer Names'!$A$1:E4446,5,FALSE)</f>
        <v>Mona</v>
      </c>
    </row>
    <row r="2113" spans="1:17" x14ac:dyDescent="0.35">
      <c r="A2113" s="20" t="s">
        <v>252</v>
      </c>
      <c r="B2113" s="20" cm="1">
        <f t="array" ref="B2113:I2113">VLOOKUP(A2113,'Medical Examinations'!A2112:J4447,{2,3,4,5,6,7,8,9},FALSE)</f>
        <v>30.305</v>
      </c>
      <c r="C2113" s="20" t="str">
        <v>Obesity</v>
      </c>
      <c r="D2113" s="20">
        <v>5.08</v>
      </c>
      <c r="E2113" s="20" t="str">
        <v>Normal</v>
      </c>
      <c r="F2113" s="20" t="str">
        <v>No</v>
      </c>
      <c r="G2113" s="20" t="str">
        <v>yes</v>
      </c>
      <c r="H2113" s="20" t="str">
        <v>No</v>
      </c>
      <c r="I2113" s="20">
        <v>1</v>
      </c>
      <c r="J2113" s="20" t="s">
        <v>2379</v>
      </c>
      <c r="K2113" s="21" cm="1">
        <f t="array" ref="K2113:P2113">VLOOKUP(A2113,'Hospitalisation Details'!$A$1:K4455,{5,6,8,9,10,11},FALSE)</f>
        <v>38288</v>
      </c>
      <c r="L2113" s="21" t="str">
        <v>18Years</v>
      </c>
      <c r="M2113" s="22">
        <v>2203.7399999999998</v>
      </c>
      <c r="N2113" s="20" t="str">
        <v>tier - 2</v>
      </c>
      <c r="O2113" s="20" t="str">
        <v>tier - 2</v>
      </c>
      <c r="P2113" s="20" t="str">
        <v>R1024</v>
      </c>
      <c r="Q2113" s="20" t="str">
        <f>VLOOKUP(A2113,'Customer Names'!$A$1:E4447,5,FALSE)</f>
        <v xml:space="preserve">Kristin R </v>
      </c>
    </row>
    <row r="2114" spans="1:17" x14ac:dyDescent="0.35">
      <c r="A2114" s="20" t="s">
        <v>251</v>
      </c>
      <c r="B2114" s="20" cm="1">
        <f t="array" ref="B2114:I2114">VLOOKUP(A2114,'Medical Examinations'!A2113:J4448,{2,3,4,5,6,7,8,9},FALSE)</f>
        <v>30.114999999999998</v>
      </c>
      <c r="C2114" s="20" t="str">
        <v>Obesity</v>
      </c>
      <c r="D2114" s="20">
        <v>4.38</v>
      </c>
      <c r="E2114" s="20" t="str">
        <v>Normal</v>
      </c>
      <c r="F2114" s="20" t="str">
        <v>No</v>
      </c>
      <c r="G2114" s="20" t="str">
        <v>yes</v>
      </c>
      <c r="H2114" s="20" t="str">
        <v>No</v>
      </c>
      <c r="I2114" s="20">
        <v>1</v>
      </c>
      <c r="J2114" s="20" t="s">
        <v>2379</v>
      </c>
      <c r="K2114" s="21" cm="1">
        <f t="array" ref="K2114:P2114">VLOOKUP(A2114,'Hospitalisation Details'!$A$1:K4456,{5,6,8,9,10,11},FALSE)</f>
        <v>38205</v>
      </c>
      <c r="L2114" s="21" t="str">
        <v>18Years</v>
      </c>
      <c r="M2114" s="22">
        <v>2203.4699999999998</v>
      </c>
      <c r="N2114" s="20" t="str">
        <v>tier - 2</v>
      </c>
      <c r="O2114" s="20" t="str">
        <v>tier - 2</v>
      </c>
      <c r="P2114" s="20" t="str">
        <v>R1024</v>
      </c>
      <c r="Q2114" s="20" t="str">
        <f>VLOOKUP(A2114,'Customer Names'!$A$1:E4448,5,FALSE)</f>
        <v>Beth</v>
      </c>
    </row>
    <row r="2115" spans="1:17" x14ac:dyDescent="0.35">
      <c r="A2115" s="20" t="s">
        <v>250</v>
      </c>
      <c r="B2115" s="20" cm="1">
        <f t="array" ref="B2115:I2115">VLOOKUP(A2115,'Medical Examinations'!A2114:J4449,{2,3,4,5,6,7,8,9},FALSE)</f>
        <v>24.09</v>
      </c>
      <c r="C2115" s="20" t="str">
        <v>Normal Weight</v>
      </c>
      <c r="D2115" s="20">
        <v>4.79</v>
      </c>
      <c r="E2115" s="20" t="str">
        <v>Normal</v>
      </c>
      <c r="F2115" s="20" t="str">
        <v>No</v>
      </c>
      <c r="G2115" s="20" t="str">
        <v>yes</v>
      </c>
      <c r="H2115" s="20" t="str">
        <v>No</v>
      </c>
      <c r="I2115" s="20">
        <v>1</v>
      </c>
      <c r="J2115" s="20" t="s">
        <v>2379</v>
      </c>
      <c r="K2115" s="21" cm="1">
        <f t="array" ref="K2115:P2115">VLOOKUP(A2115,'Hospitalisation Details'!$A$1:K4457,{5,6,8,9,10,11},FALSE)</f>
        <v>38195</v>
      </c>
      <c r="L2115" s="21" t="str">
        <v>18Years</v>
      </c>
      <c r="M2115" s="22">
        <v>2201.1</v>
      </c>
      <c r="N2115" s="20" t="str">
        <v>tier - 2</v>
      </c>
      <c r="O2115" s="20" t="str">
        <v>tier - 3</v>
      </c>
      <c r="P2115" s="20" t="str">
        <v>R1013</v>
      </c>
      <c r="Q2115" s="20" t="str">
        <f>VLOOKUP(A2115,'Customer Names'!$A$1:E4449,5,FALSE)</f>
        <v>Allison</v>
      </c>
    </row>
    <row r="2116" spans="1:17" x14ac:dyDescent="0.35">
      <c r="A2116" s="20" t="s">
        <v>249</v>
      </c>
      <c r="B2116" s="20" cm="1">
        <f t="array" ref="B2116:I2116">VLOOKUP(A2116,'Medical Examinations'!A2115:J4450,{2,3,4,5,6,7,8,9},FALSE)</f>
        <v>28.215</v>
      </c>
      <c r="C2116" s="20" t="str">
        <v>Overweight</v>
      </c>
      <c r="D2116" s="20">
        <v>4.21</v>
      </c>
      <c r="E2116" s="20" t="str">
        <v>Normal</v>
      </c>
      <c r="F2116" s="20" t="str">
        <v>No</v>
      </c>
      <c r="G2116" s="20" t="str">
        <v>yes</v>
      </c>
      <c r="H2116" s="20" t="str">
        <v>No</v>
      </c>
      <c r="I2116" s="20">
        <v>1</v>
      </c>
      <c r="J2116" s="20" t="s">
        <v>2379</v>
      </c>
      <c r="K2116" s="21" cm="1">
        <f t="array" ref="K2116:P2116">VLOOKUP(A2116,'Hospitalisation Details'!$A$1:K4458,{5,6,8,9,10,11},FALSE)</f>
        <v>38242</v>
      </c>
      <c r="L2116" s="21" t="str">
        <v>18Years</v>
      </c>
      <c r="M2116" s="22">
        <v>2200.83</v>
      </c>
      <c r="N2116" s="20" t="str">
        <v>tier - 2</v>
      </c>
      <c r="O2116" s="20" t="str">
        <v>tier - 2</v>
      </c>
      <c r="P2116" s="20" t="str">
        <v>R1024</v>
      </c>
      <c r="Q2116" s="20" t="str">
        <f>VLOOKUP(A2116,'Customer Names'!$A$1:E4450,5,FALSE)</f>
        <v>Ashley E</v>
      </c>
    </row>
    <row r="2117" spans="1:17" x14ac:dyDescent="0.35">
      <c r="A2117" s="20" t="s">
        <v>247</v>
      </c>
      <c r="B2117" s="20" cm="1">
        <f t="array" ref="B2117:I2117">VLOOKUP(A2117,'Medical Examinations'!A2116:J4451,{2,3,4,5,6,7,8,9},FALSE)</f>
        <v>26.315000000000001</v>
      </c>
      <c r="C2117" s="20" t="str">
        <v>Overweight</v>
      </c>
      <c r="D2117" s="20">
        <v>5.47</v>
      </c>
      <c r="E2117" s="20" t="str">
        <v>Normal</v>
      </c>
      <c r="F2117" s="20" t="str">
        <v>No</v>
      </c>
      <c r="G2117" s="20" t="str">
        <v>yes</v>
      </c>
      <c r="H2117" s="20" t="str">
        <v>No</v>
      </c>
      <c r="I2117" s="20">
        <v>1</v>
      </c>
      <c r="J2117" s="20" t="s">
        <v>2379</v>
      </c>
      <c r="K2117" s="21" cm="1">
        <f t="array" ref="K2117:P2117">VLOOKUP(A2117,'Hospitalisation Details'!$A$1:K4459,{5,6,8,9,10,11},FALSE)</f>
        <v>38233</v>
      </c>
      <c r="L2117" s="21" t="str">
        <v>18Years</v>
      </c>
      <c r="M2117" s="22">
        <v>2198.19</v>
      </c>
      <c r="N2117" s="20" t="str">
        <v>tier - 2</v>
      </c>
      <c r="O2117" s="20" t="str">
        <v>tier - 1</v>
      </c>
      <c r="P2117" s="20" t="str">
        <v>R1023</v>
      </c>
      <c r="Q2117" s="20" t="str">
        <f>VLOOKUP(A2117,'Customer Names'!$A$1:E4451,5,FALSE)</f>
        <v xml:space="preserve">Hilary K </v>
      </c>
    </row>
    <row r="2118" spans="1:17" x14ac:dyDescent="0.35">
      <c r="A2118" s="20" t="s">
        <v>245</v>
      </c>
      <c r="B2118" s="20" cm="1">
        <f t="array" ref="B2118:I2118">VLOOKUP(A2118,'Medical Examinations'!A2117:J4452,{2,3,4,5,6,7,8,9},FALSE)</f>
        <v>25.08</v>
      </c>
      <c r="C2118" s="20" t="str">
        <v>Overweight</v>
      </c>
      <c r="D2118" s="20">
        <v>5.09</v>
      </c>
      <c r="E2118" s="20" t="str">
        <v>Normal</v>
      </c>
      <c r="F2118" s="20" t="str">
        <v>No</v>
      </c>
      <c r="G2118" s="20" t="str">
        <v>yes</v>
      </c>
      <c r="H2118" s="20" t="str">
        <v>No</v>
      </c>
      <c r="I2118" s="20">
        <v>1</v>
      </c>
      <c r="J2118" s="20" t="s">
        <v>2379</v>
      </c>
      <c r="K2118" s="21" cm="1">
        <f t="array" ref="K2118:P2118">VLOOKUP(A2118,'Hospitalisation Details'!$A$1:K4460,{5,6,8,9,10,11},FALSE)</f>
        <v>38328</v>
      </c>
      <c r="L2118" s="21" t="str">
        <v>18Years</v>
      </c>
      <c r="M2118" s="22">
        <v>2196.4699999999998</v>
      </c>
      <c r="N2118" s="20" t="str">
        <v>tier - 2</v>
      </c>
      <c r="O2118" s="20" t="str">
        <v>tier - 3</v>
      </c>
      <c r="P2118" s="20" t="str">
        <v>R1024</v>
      </c>
      <c r="Q2118" s="20" t="str">
        <f>VLOOKUP(A2118,'Customer Names'!$A$1:E4452,5,FALSE)</f>
        <v>Dominique</v>
      </c>
    </row>
    <row r="2119" spans="1:17" x14ac:dyDescent="0.35">
      <c r="A2119" s="20" t="s">
        <v>244</v>
      </c>
      <c r="B2119" s="20" cm="1">
        <f t="array" ref="B2119:I2119">VLOOKUP(A2119,'Medical Examinations'!A2118:J4453,{2,3,4,5,6,7,8,9},FALSE)</f>
        <v>15.41</v>
      </c>
      <c r="C2119" s="20" t="str">
        <v>Underweight</v>
      </c>
      <c r="D2119" s="20">
        <v>5.08</v>
      </c>
      <c r="E2119" s="20" t="str">
        <v>Normal</v>
      </c>
      <c r="F2119" s="20" t="str">
        <v>No</v>
      </c>
      <c r="G2119" s="20" t="str">
        <v>No</v>
      </c>
      <c r="H2119" s="20" t="str">
        <v>No</v>
      </c>
      <c r="I2119" s="20">
        <v>0</v>
      </c>
      <c r="J2119" s="20" t="s">
        <v>2379</v>
      </c>
      <c r="K2119" s="21" cm="1">
        <f t="array" ref="K2119:P2119">VLOOKUP(A2119,'Hospitalisation Details'!$A$1:K4461,{5,6,8,9,10,11},FALSE)</f>
        <v>33588</v>
      </c>
      <c r="L2119" s="21" t="str">
        <v>31Years</v>
      </c>
      <c r="M2119" s="22">
        <v>2193.1999999999998</v>
      </c>
      <c r="N2119" s="20" t="str">
        <v>tier - 2</v>
      </c>
      <c r="O2119" s="20" t="str">
        <v>tier - 2</v>
      </c>
      <c r="P2119" s="20" t="str">
        <v>R1012</v>
      </c>
      <c r="Q2119" s="20" t="str">
        <f>VLOOKUP(A2119,'Customer Names'!$A$1:E4453,5,FALSE)</f>
        <v>Carlos I</v>
      </c>
    </row>
    <row r="2120" spans="1:17" x14ac:dyDescent="0.35">
      <c r="A2120" s="20" t="s">
        <v>243</v>
      </c>
      <c r="B2120" s="20" cm="1">
        <f t="array" ref="B2120:I2120">VLOOKUP(A2120,'Medical Examinations'!A2119:J4454,{2,3,4,5,6,7,8,9},FALSE)</f>
        <v>23.83</v>
      </c>
      <c r="C2120" s="20" t="str">
        <v>Normal Weight</v>
      </c>
      <c r="D2120" s="20">
        <v>5.68</v>
      </c>
      <c r="E2120" s="20" t="str">
        <v>Normal</v>
      </c>
      <c r="F2120" s="20" t="str">
        <v>No</v>
      </c>
      <c r="G2120" s="20" t="str">
        <v>No</v>
      </c>
      <c r="H2120" s="20" t="str">
        <v>No</v>
      </c>
      <c r="I2120" s="20">
        <v>0</v>
      </c>
      <c r="J2120" s="20" t="s">
        <v>2379</v>
      </c>
      <c r="K2120" s="21" cm="1">
        <f t="array" ref="K2120:P2120">VLOOKUP(A2120,'Hospitalisation Details'!$A$1:K4462,{5,6,8,9,10,11},FALSE)</f>
        <v>34604</v>
      </c>
      <c r="L2120" s="21" t="str">
        <v>28Years</v>
      </c>
      <c r="M2120" s="22">
        <v>2170.08</v>
      </c>
      <c r="N2120" s="20" t="str">
        <v>tier - 2</v>
      </c>
      <c r="O2120" s="20" t="str">
        <v>tier - 2</v>
      </c>
      <c r="P2120" s="20" t="str">
        <v>R1013</v>
      </c>
      <c r="Q2120" s="20" t="str">
        <f>VLOOKUP(A2120,'Customer Names'!$A$1:E4454,5,FALSE)</f>
        <v>Matthew</v>
      </c>
    </row>
    <row r="2121" spans="1:17" x14ac:dyDescent="0.35">
      <c r="A2121" s="20" t="s">
        <v>242</v>
      </c>
      <c r="B2121" s="20" cm="1">
        <f t="array" ref="B2121:I2121">VLOOKUP(A2121,'Medical Examinations'!A2120:J4455,{2,3,4,5,6,7,8,9},FALSE)</f>
        <v>36</v>
      </c>
      <c r="C2121" s="20" t="str">
        <v>Obesity</v>
      </c>
      <c r="D2121" s="20">
        <v>4.66</v>
      </c>
      <c r="E2121" s="20" t="str">
        <v>Normal</v>
      </c>
      <c r="F2121" s="20" t="str">
        <v>No</v>
      </c>
      <c r="G2121" s="20" t="str">
        <v>yes</v>
      </c>
      <c r="H2121" s="20" t="str">
        <v>No</v>
      </c>
      <c r="I2121" s="20">
        <v>1</v>
      </c>
      <c r="J2121" s="20" t="s">
        <v>2379</v>
      </c>
      <c r="K2121" s="21" cm="1">
        <f t="array" ref="K2121:P2121">VLOOKUP(A2121,'Hospitalisation Details'!$A$1:K4463,{5,6,8,9,10,11},FALSE)</f>
        <v>36761</v>
      </c>
      <c r="L2121" s="21" t="str">
        <v>22Years</v>
      </c>
      <c r="M2121" s="22">
        <v>2166.73</v>
      </c>
      <c r="N2121" s="20" t="str">
        <v>tier - 2</v>
      </c>
      <c r="O2121" s="20" t="str">
        <v>tier - 2</v>
      </c>
      <c r="P2121" s="20" t="str">
        <v>R1011</v>
      </c>
      <c r="Q2121" s="20" t="str">
        <f>VLOOKUP(A2121,'Customer Names'!$A$1:E4455,5,FALSE)</f>
        <v>Kara</v>
      </c>
    </row>
    <row r="2122" spans="1:17" x14ac:dyDescent="0.35">
      <c r="A2122" s="20" t="s">
        <v>241</v>
      </c>
      <c r="B2122" s="20" cm="1">
        <f t="array" ref="B2122:I2122">VLOOKUP(A2122,'Medical Examinations'!A2121:J4456,{2,3,4,5,6,7,8,9},FALSE)</f>
        <v>28.82</v>
      </c>
      <c r="C2122" s="20" t="str">
        <v>Overweight</v>
      </c>
      <c r="D2122" s="20">
        <v>5.59</v>
      </c>
      <c r="E2122" s="20" t="str">
        <v>Normal</v>
      </c>
      <c r="F2122" s="20" t="str">
        <v>No</v>
      </c>
      <c r="G2122" s="20" t="str">
        <v>yes</v>
      </c>
      <c r="H2122" s="20" t="str">
        <v>No</v>
      </c>
      <c r="I2122" s="20">
        <v>1</v>
      </c>
      <c r="J2122" s="20" t="s">
        <v>2379</v>
      </c>
      <c r="K2122" s="21" cm="1">
        <f t="array" ref="K2122:P2122">VLOOKUP(A2122,'Hospitalisation Details'!$A$1:K4464,{5,6,8,9,10,11},FALSE)</f>
        <v>36870</v>
      </c>
      <c r="L2122" s="21" t="str">
        <v>22Years</v>
      </c>
      <c r="M2122" s="22">
        <v>2156.75</v>
      </c>
      <c r="N2122" s="20" t="str">
        <v>tier - 2</v>
      </c>
      <c r="O2122" s="20" t="str">
        <v>tier - 2</v>
      </c>
      <c r="P2122" s="20" t="str">
        <v>R1013</v>
      </c>
      <c r="Q2122" s="20" t="str">
        <f>VLOOKUP(A2122,'Customer Names'!$A$1:E4456,5,FALSE)</f>
        <v>Sarah S</v>
      </c>
    </row>
    <row r="2123" spans="1:17" x14ac:dyDescent="0.35">
      <c r="A2123" s="20" t="s">
        <v>240</v>
      </c>
      <c r="B2123" s="20" cm="1">
        <f t="array" ref="B2123:I2123">VLOOKUP(A2123,'Medical Examinations'!A2122:J4457,{2,3,4,5,6,7,8,9},FALSE)</f>
        <v>28.05</v>
      </c>
      <c r="C2123" s="20" t="str">
        <v>Overweight</v>
      </c>
      <c r="D2123" s="20">
        <v>6.2</v>
      </c>
      <c r="E2123" s="20" t="str">
        <v>Prediabetes</v>
      </c>
      <c r="F2123" s="20" t="str">
        <v>No</v>
      </c>
      <c r="G2123" s="20" t="str">
        <v>yes</v>
      </c>
      <c r="H2123" s="20" t="str">
        <v>No</v>
      </c>
      <c r="I2123" s="20">
        <v>1</v>
      </c>
      <c r="J2123" s="20" t="s">
        <v>2379</v>
      </c>
      <c r="K2123" s="21" cm="1">
        <f t="array" ref="K2123:P2123">VLOOKUP(A2123,'Hospitalisation Details'!$A$1:K4465,{5,6,8,9,10,11},FALSE)</f>
        <v>36859</v>
      </c>
      <c r="L2123" s="21" t="str">
        <v>22Years</v>
      </c>
      <c r="M2123" s="22">
        <v>2155.6799999999998</v>
      </c>
      <c r="N2123" s="20" t="str">
        <v>tier - 2</v>
      </c>
      <c r="O2123" s="20" t="str">
        <v>tier - 3</v>
      </c>
      <c r="P2123" s="20" t="str">
        <v>R1013</v>
      </c>
      <c r="Q2123" s="20" t="str">
        <f>VLOOKUP(A2123,'Customer Names'!$A$1:E4457,5,FALSE)</f>
        <v xml:space="preserve">Shauna R </v>
      </c>
    </row>
    <row r="2124" spans="1:17" x14ac:dyDescent="0.35">
      <c r="A2124" s="20" t="s">
        <v>239</v>
      </c>
      <c r="B2124" s="20" cm="1">
        <f t="array" ref="B2124:I2124">VLOOKUP(A2124,'Medical Examinations'!A2123:J4458,{2,3,4,5,6,7,8,9},FALSE)</f>
        <v>27.1</v>
      </c>
      <c r="C2124" s="20" t="str">
        <v>Overweight</v>
      </c>
      <c r="D2124" s="20">
        <v>4.45</v>
      </c>
      <c r="E2124" s="20" t="str">
        <v>Normal</v>
      </c>
      <c r="F2124" s="20" t="str">
        <v>No</v>
      </c>
      <c r="G2124" s="20" t="str">
        <v>yes</v>
      </c>
      <c r="H2124" s="20" t="str">
        <v>No</v>
      </c>
      <c r="I2124" s="20">
        <v>1</v>
      </c>
      <c r="J2124" s="20" t="s">
        <v>2379</v>
      </c>
      <c r="K2124" s="21" cm="1">
        <f t="array" ref="K2124:P2124">VLOOKUP(A2124,'Hospitalisation Details'!$A$1:K4466,{5,6,8,9,10,11},FALSE)</f>
        <v>36821</v>
      </c>
      <c r="L2124" s="21" t="str">
        <v>22Years</v>
      </c>
      <c r="M2124" s="22">
        <v>2154.36</v>
      </c>
      <c r="N2124" s="20" t="str">
        <v>tier - 2</v>
      </c>
      <c r="O2124" s="20" t="str">
        <v>tier - 2</v>
      </c>
      <c r="P2124" s="20" t="str">
        <v>R1011</v>
      </c>
      <c r="Q2124" s="20" t="str">
        <f>VLOOKUP(A2124,'Customer Names'!$A$1:E4458,5,FALSE)</f>
        <v xml:space="preserve">Lindsay J </v>
      </c>
    </row>
    <row r="2125" spans="1:17" x14ac:dyDescent="0.35">
      <c r="A2125" s="20" t="s">
        <v>238</v>
      </c>
      <c r="B2125" s="20" cm="1">
        <f t="array" ref="B2125:I2125">VLOOKUP(A2125,'Medical Examinations'!A2124:J4459,{2,3,4,5,6,7,8,9},FALSE)</f>
        <v>24.3</v>
      </c>
      <c r="C2125" s="20" t="str">
        <v>Normal Weight</v>
      </c>
      <c r="D2125" s="20">
        <v>6.1</v>
      </c>
      <c r="E2125" s="20" t="str">
        <v>Prediabetes</v>
      </c>
      <c r="F2125" s="20" t="str">
        <v>Yes</v>
      </c>
      <c r="G2125" s="20" t="str">
        <v>yes</v>
      </c>
      <c r="H2125" s="20" t="str">
        <v>No</v>
      </c>
      <c r="I2125" s="20">
        <v>1</v>
      </c>
      <c r="J2125" s="20" t="s">
        <v>2379</v>
      </c>
      <c r="K2125" s="21" cm="1">
        <f t="array" ref="K2125:P2125">VLOOKUP(A2125,'Hospitalisation Details'!$A$1:K4467,{5,6,8,9,10,11},FALSE)</f>
        <v>36887</v>
      </c>
      <c r="L2125" s="21" t="str">
        <v>22Years</v>
      </c>
      <c r="M2125" s="22">
        <v>2150.4699999999998</v>
      </c>
      <c r="N2125" s="20" t="str">
        <v>tier - 2</v>
      </c>
      <c r="O2125" s="20" t="str">
        <v>tier - 3</v>
      </c>
      <c r="P2125" s="20" t="str">
        <v>R1011</v>
      </c>
      <c r="Q2125" s="20" t="str">
        <f>VLOOKUP(A2125,'Customer Names'!$A$1:E4459,5,FALSE)</f>
        <v xml:space="preserve">Danya A </v>
      </c>
    </row>
    <row r="2126" spans="1:17" x14ac:dyDescent="0.35">
      <c r="A2126" s="20" t="s">
        <v>237</v>
      </c>
      <c r="B2126" s="20" cm="1">
        <f t="array" ref="B2126:I2126">VLOOKUP(A2126,'Medical Examinations'!A2125:J4460,{2,3,4,5,6,7,8,9},FALSE)</f>
        <v>30.72</v>
      </c>
      <c r="C2126" s="20" t="str">
        <v>Obesity</v>
      </c>
      <c r="D2126" s="20">
        <v>6.06</v>
      </c>
      <c r="E2126" s="20" t="str">
        <v>Prediabetes</v>
      </c>
      <c r="F2126" s="20" t="str">
        <v>No</v>
      </c>
      <c r="G2126" s="20" t="str">
        <v>yes</v>
      </c>
      <c r="H2126" s="20" t="str">
        <v>No</v>
      </c>
      <c r="I2126" s="20">
        <v>1</v>
      </c>
      <c r="J2126" s="20" t="s">
        <v>2379</v>
      </c>
      <c r="K2126" s="21" cm="1">
        <f t="array" ref="K2126:P2126">VLOOKUP(A2126,'Hospitalisation Details'!$A$1:K4468,{5,6,8,9,10,11},FALSE)</f>
        <v>38264</v>
      </c>
      <c r="L2126" s="21" t="str">
        <v>18Years</v>
      </c>
      <c r="M2126" s="22">
        <v>2144.85</v>
      </c>
      <c r="N2126" s="20" t="str">
        <v>tier - 2</v>
      </c>
      <c r="O2126" s="20" t="str">
        <v>tier - 1</v>
      </c>
      <c r="P2126" s="20" t="str">
        <v>R1011</v>
      </c>
      <c r="Q2126" s="20" t="str">
        <f>VLOOKUP(A2126,'Customer Names'!$A$1:E4460,5,FALSE)</f>
        <v>Lorraine</v>
      </c>
    </row>
    <row r="2127" spans="1:17" x14ac:dyDescent="0.35">
      <c r="A2127" s="20" t="s">
        <v>236</v>
      </c>
      <c r="B2127" s="20" cm="1">
        <f t="array" ref="B2127:I2127">VLOOKUP(A2127,'Medical Examinations'!A2126:J4461,{2,3,4,5,6,7,8,9},FALSE)</f>
        <v>37.43</v>
      </c>
      <c r="C2127" s="20" t="str">
        <v>Obesity</v>
      </c>
      <c r="D2127" s="20">
        <v>4.5599999999999996</v>
      </c>
      <c r="E2127" s="20" t="str">
        <v>Normal</v>
      </c>
      <c r="F2127" s="20" t="str">
        <v>No</v>
      </c>
      <c r="G2127" s="20" t="str">
        <v>No</v>
      </c>
      <c r="H2127" s="20" t="str">
        <v>Yes</v>
      </c>
      <c r="I2127" s="20">
        <v>1</v>
      </c>
      <c r="J2127" s="20" t="s">
        <v>2379</v>
      </c>
      <c r="K2127" s="21" cm="1">
        <f t="array" ref="K2127:P2127">VLOOKUP(A2127,'Hospitalisation Details'!$A$1:K4469,{5,6,8,9,10,11},FALSE)</f>
        <v>37852</v>
      </c>
      <c r="L2127" s="21" t="str">
        <v>19Years</v>
      </c>
      <c r="M2127" s="22">
        <v>2138.0700000000002</v>
      </c>
      <c r="N2127" s="20" t="str">
        <v>tier - 2</v>
      </c>
      <c r="O2127" s="20" t="str">
        <v>tier - 1</v>
      </c>
      <c r="P2127" s="20" t="str">
        <v>R1012</v>
      </c>
      <c r="Q2127" s="20" t="str">
        <f>VLOOKUP(A2127,'Customer Names'!$A$1:E4461,5,FALSE)</f>
        <v xml:space="preserve">Jennifer L </v>
      </c>
    </row>
    <row r="2128" spans="1:17" x14ac:dyDescent="0.35">
      <c r="A2128" s="20" t="s">
        <v>235</v>
      </c>
      <c r="B2128" s="20" cm="1">
        <f t="array" ref="B2128:I2128">VLOOKUP(A2128,'Medical Examinations'!A2127:J4462,{2,3,4,5,6,7,8,9},FALSE)</f>
        <v>25.74</v>
      </c>
      <c r="C2128" s="20" t="str">
        <v>Overweight</v>
      </c>
      <c r="D2128" s="20">
        <v>6.41</v>
      </c>
      <c r="E2128" s="20" t="str">
        <v>Diabetes</v>
      </c>
      <c r="F2128" s="20" t="str">
        <v>Yes</v>
      </c>
      <c r="G2128" s="20" t="str">
        <v>No</v>
      </c>
      <c r="H2128" s="20" t="str">
        <v>Yes</v>
      </c>
      <c r="I2128" s="20">
        <v>1</v>
      </c>
      <c r="J2128" s="20" t="s">
        <v>2379</v>
      </c>
      <c r="K2128" s="21" cm="1">
        <f t="array" ref="K2128:P2128">VLOOKUP(A2128,'Hospitalisation Details'!$A$1:K4470,{5,6,8,9,10,11},FALSE)</f>
        <v>35676</v>
      </c>
      <c r="L2128" s="21" t="str">
        <v>25Years</v>
      </c>
      <c r="M2128" s="22">
        <v>2137.65</v>
      </c>
      <c r="N2128" s="20" t="str">
        <v>tier - 3</v>
      </c>
      <c r="O2128" s="20" t="str">
        <v>tier - 1</v>
      </c>
      <c r="P2128" s="20" t="str">
        <v>R1013</v>
      </c>
      <c r="Q2128" s="20" t="str">
        <f>VLOOKUP(A2128,'Customer Names'!$A$1:E4462,5,FALSE)</f>
        <v xml:space="preserve">Jesus Sr </v>
      </c>
    </row>
    <row r="2129" spans="1:17" x14ac:dyDescent="0.35">
      <c r="A2129" s="20" t="s">
        <v>234</v>
      </c>
      <c r="B2129" s="20" cm="1">
        <f t="array" ref="B2129:I2129">VLOOKUP(A2129,'Medical Examinations'!A2128:J4463,{2,3,4,5,6,7,8,9},FALSE)</f>
        <v>36.575000000000003</v>
      </c>
      <c r="C2129" s="20" t="str">
        <v>Obesity</v>
      </c>
      <c r="D2129" s="20">
        <v>5.57</v>
      </c>
      <c r="E2129" s="20" t="str">
        <v>Normal</v>
      </c>
      <c r="F2129" s="20" t="str">
        <v>No</v>
      </c>
      <c r="G2129" s="20" t="str">
        <v>No</v>
      </c>
      <c r="H2129" s="20" t="str">
        <v>Yes</v>
      </c>
      <c r="I2129" s="20">
        <v>1</v>
      </c>
      <c r="J2129" s="20" t="s">
        <v>2379</v>
      </c>
      <c r="K2129" s="21" cm="1">
        <f t="array" ref="K2129:P2129">VLOOKUP(A2129,'Hospitalisation Details'!$A$1:K4471,{5,6,8,9,10,11},FALSE)</f>
        <v>37890</v>
      </c>
      <c r="L2129" s="21" t="str">
        <v>19Years</v>
      </c>
      <c r="M2129" s="22">
        <v>2136.88</v>
      </c>
      <c r="N2129" s="20" t="str">
        <v>tier - 2</v>
      </c>
      <c r="O2129" s="20" t="str">
        <v>tier - 2</v>
      </c>
      <c r="P2129" s="20" t="str">
        <v>R1012</v>
      </c>
      <c r="Q2129" s="20" t="str">
        <f>VLOOKUP(A2129,'Customer Names'!$A$1:E4463,5,FALSE)</f>
        <v>Kristen</v>
      </c>
    </row>
    <row r="2130" spans="1:17" x14ac:dyDescent="0.35">
      <c r="A2130" s="20" t="s">
        <v>233</v>
      </c>
      <c r="B2130" s="20" cm="1">
        <f t="array" ref="B2130:I2130">VLOOKUP(A2130,'Medical Examinations'!A2129:J4464,{2,3,4,5,6,7,8,9},FALSE)</f>
        <v>35.15</v>
      </c>
      <c r="C2130" s="20" t="str">
        <v>Obesity</v>
      </c>
      <c r="D2130" s="20">
        <v>5.47</v>
      </c>
      <c r="E2130" s="20" t="str">
        <v>Normal</v>
      </c>
      <c r="F2130" s="20" t="str">
        <v>No</v>
      </c>
      <c r="G2130" s="20" t="str">
        <v>No</v>
      </c>
      <c r="H2130" s="20" t="str">
        <v>Yes</v>
      </c>
      <c r="I2130" s="20">
        <v>1</v>
      </c>
      <c r="J2130" s="20" t="s">
        <v>2379</v>
      </c>
      <c r="K2130" s="21" cm="1">
        <f t="array" ref="K2130:P2130">VLOOKUP(A2130,'Hospitalisation Details'!$A$1:K4472,{5,6,8,9,10,11},FALSE)</f>
        <v>37865</v>
      </c>
      <c r="L2130" s="21" t="str">
        <v>19Years</v>
      </c>
      <c r="M2130" s="22">
        <v>2134.9</v>
      </c>
      <c r="N2130" s="20" t="str">
        <v>tier - 2</v>
      </c>
      <c r="O2130" s="20" t="str">
        <v>tier - 3</v>
      </c>
      <c r="P2130" s="20" t="str">
        <v>R1012</v>
      </c>
      <c r="Q2130" s="20" t="str">
        <f>VLOOKUP(A2130,'Customer Names'!$A$1:E4464,5,FALSE)</f>
        <v xml:space="preserve">Catherine C </v>
      </c>
    </row>
    <row r="2131" spans="1:17" x14ac:dyDescent="0.35">
      <c r="A2131" s="20" t="s">
        <v>232</v>
      </c>
      <c r="B2131" s="20" cm="1">
        <f t="array" ref="B2131:I2131">VLOOKUP(A2131,'Medical Examinations'!A2130:J4465,{2,3,4,5,6,7,8,9},FALSE)</f>
        <v>32.11</v>
      </c>
      <c r="C2131" s="20" t="str">
        <v>Obesity</v>
      </c>
      <c r="D2131" s="20">
        <v>4.43</v>
      </c>
      <c r="E2131" s="20" t="str">
        <v>Normal</v>
      </c>
      <c r="F2131" s="20" t="str">
        <v>No</v>
      </c>
      <c r="G2131" s="20" t="str">
        <v>No</v>
      </c>
      <c r="H2131" s="20" t="str">
        <v>Yes</v>
      </c>
      <c r="I2131" s="20">
        <v>1</v>
      </c>
      <c r="J2131" s="20" t="s">
        <v>2379</v>
      </c>
      <c r="K2131" s="21" cm="1">
        <f t="array" ref="K2131:P2131">VLOOKUP(A2131,'Hospitalisation Details'!$A$1:K4473,{5,6,8,9,10,11},FALSE)</f>
        <v>37977</v>
      </c>
      <c r="L2131" s="21" t="str">
        <v>19Years</v>
      </c>
      <c r="M2131" s="22">
        <v>2130.6799999999998</v>
      </c>
      <c r="N2131" s="20" t="str">
        <v>tier - 2</v>
      </c>
      <c r="O2131" s="20" t="str">
        <v>tier - 3</v>
      </c>
      <c r="P2131" s="20" t="str">
        <v>R1012</v>
      </c>
      <c r="Q2131" s="20" t="str">
        <f>VLOOKUP(A2131,'Customer Names'!$A$1:E4465,5,FALSE)</f>
        <v>Paula</v>
      </c>
    </row>
    <row r="2132" spans="1:17" x14ac:dyDescent="0.35">
      <c r="A2132" s="20" t="s">
        <v>231</v>
      </c>
      <c r="B2132" s="20" cm="1">
        <f t="array" ref="B2132:I2132">VLOOKUP(A2132,'Medical Examinations'!A2131:J4466,{2,3,4,5,6,7,8,9},FALSE)</f>
        <v>30.495000000000001</v>
      </c>
      <c r="C2132" s="20" t="str">
        <v>Obesity</v>
      </c>
      <c r="D2132" s="20">
        <v>4.95</v>
      </c>
      <c r="E2132" s="20" t="str">
        <v>Normal</v>
      </c>
      <c r="F2132" s="20" t="str">
        <v>No</v>
      </c>
      <c r="G2132" s="20" t="str">
        <v>No</v>
      </c>
      <c r="H2132" s="20" t="str">
        <v>Yes</v>
      </c>
      <c r="I2132" s="20">
        <v>1</v>
      </c>
      <c r="J2132" s="20" t="s">
        <v>2379</v>
      </c>
      <c r="K2132" s="21" cm="1">
        <f t="array" ref="K2132:P2132">VLOOKUP(A2132,'Hospitalisation Details'!$A$1:K4474,{5,6,8,9,10,11},FALSE)</f>
        <v>37863</v>
      </c>
      <c r="L2132" s="21" t="str">
        <v>19Years</v>
      </c>
      <c r="M2132" s="22">
        <v>2128.4299999999998</v>
      </c>
      <c r="N2132" s="20" t="str">
        <v>tier - 2</v>
      </c>
      <c r="O2132" s="20" t="str">
        <v>tier - 1</v>
      </c>
      <c r="P2132" s="20" t="str">
        <v>R1012</v>
      </c>
      <c r="Q2132" s="20" t="str">
        <f>VLOOKUP(A2132,'Customer Names'!$A$1:E4466,5,FALSE)</f>
        <v>Evan</v>
      </c>
    </row>
    <row r="2133" spans="1:17" x14ac:dyDescent="0.35">
      <c r="A2133" s="20" t="s">
        <v>230</v>
      </c>
      <c r="B2133" s="20" cm="1">
        <f t="array" ref="B2133:I2133">VLOOKUP(A2133,'Medical Examinations'!A2132:J4467,{2,3,4,5,6,7,8,9},FALSE)</f>
        <v>29.24</v>
      </c>
      <c r="C2133" s="20" t="str">
        <v>Overweight</v>
      </c>
      <c r="D2133" s="20">
        <v>4.04</v>
      </c>
      <c r="E2133" s="20" t="str">
        <v>Normal</v>
      </c>
      <c r="F2133" s="20" t="str">
        <v>No</v>
      </c>
      <c r="G2133" s="20" t="str">
        <v>yes</v>
      </c>
      <c r="H2133" s="20" t="str">
        <v>No</v>
      </c>
      <c r="I2133" s="20">
        <v>1</v>
      </c>
      <c r="J2133" s="20" t="s">
        <v>2379</v>
      </c>
      <c r="K2133" s="21" cm="1">
        <f t="array" ref="K2133:P2133">VLOOKUP(A2133,'Hospitalisation Details'!$A$1:K4475,{5,6,8,9,10,11},FALSE)</f>
        <v>38295</v>
      </c>
      <c r="L2133" s="21" t="str">
        <v>18Years</v>
      </c>
      <c r="M2133" s="22">
        <v>2118.61</v>
      </c>
      <c r="N2133" s="20" t="str">
        <v>tier - 2</v>
      </c>
      <c r="O2133" s="20" t="str">
        <v>tier - 1</v>
      </c>
      <c r="P2133" s="20" t="str">
        <v>R1012</v>
      </c>
      <c r="Q2133" s="20" t="str">
        <f>VLOOKUP(A2133,'Customer Names'!$A$1:E4467,5,FALSE)</f>
        <v>Nathan J</v>
      </c>
    </row>
    <row r="2134" spans="1:17" x14ac:dyDescent="0.35">
      <c r="A2134" s="20" t="s">
        <v>229</v>
      </c>
      <c r="B2134" s="20" cm="1">
        <f t="array" ref="B2134:I2134">VLOOKUP(A2134,'Medical Examinations'!A2133:J4468,{2,3,4,5,6,7,8,9},FALSE)</f>
        <v>22.515000000000001</v>
      </c>
      <c r="C2134" s="20" t="str">
        <v>Normal Weight</v>
      </c>
      <c r="D2134" s="20">
        <v>5.93</v>
      </c>
      <c r="E2134" s="20" t="str">
        <v>Prediabetes</v>
      </c>
      <c r="F2134" s="20" t="str">
        <v>No</v>
      </c>
      <c r="G2134" s="20" t="str">
        <v>No</v>
      </c>
      <c r="H2134" s="20" t="str">
        <v>Yes</v>
      </c>
      <c r="I2134" s="20">
        <v>1</v>
      </c>
      <c r="J2134" s="20" t="s">
        <v>2379</v>
      </c>
      <c r="K2134" s="21" cm="1">
        <f t="array" ref="K2134:P2134">VLOOKUP(A2134,'Hospitalisation Details'!$A$1:K4476,{5,6,8,9,10,11},FALSE)</f>
        <v>37894</v>
      </c>
      <c r="L2134" s="21" t="str">
        <v>19Years</v>
      </c>
      <c r="M2134" s="22">
        <v>2117.34</v>
      </c>
      <c r="N2134" s="20" t="str">
        <v>tier - 2</v>
      </c>
      <c r="O2134" s="20" t="str">
        <v>tier - 3</v>
      </c>
      <c r="P2134" s="20" t="str">
        <v>R1012</v>
      </c>
      <c r="Q2134" s="20" t="str">
        <f>VLOOKUP(A2134,'Customer Names'!$A$1:E4468,5,FALSE)</f>
        <v>Ashley M</v>
      </c>
    </row>
    <row r="2135" spans="1:17" x14ac:dyDescent="0.35">
      <c r="A2135" s="20" t="s">
        <v>228</v>
      </c>
      <c r="B2135" s="20" cm="1">
        <f t="array" ref="B2135:I2135">VLOOKUP(A2135,'Medical Examinations'!A2134:J4469,{2,3,4,5,6,7,8,9},FALSE)</f>
        <v>15.65</v>
      </c>
      <c r="C2135" s="20" t="str">
        <v>Underweight</v>
      </c>
      <c r="D2135" s="20">
        <v>4.2300000000000004</v>
      </c>
      <c r="E2135" s="20" t="str">
        <v>Normal</v>
      </c>
      <c r="F2135" s="20" t="str">
        <v>No</v>
      </c>
      <c r="G2135" s="20" t="str">
        <v>No</v>
      </c>
      <c r="H2135" s="20" t="str">
        <v>No</v>
      </c>
      <c r="I2135" s="20">
        <v>0</v>
      </c>
      <c r="J2135" s="20" t="s">
        <v>2379</v>
      </c>
      <c r="K2135" s="21" cm="1">
        <f t="array" ref="K2135:P2135">VLOOKUP(A2135,'Hospitalisation Details'!$A$1:K4477,{5,6,8,9,10,11},FALSE)</f>
        <v>32710</v>
      </c>
      <c r="L2135" s="21" t="str">
        <v>33Years</v>
      </c>
      <c r="M2135" s="22">
        <v>2106.2600000000002</v>
      </c>
      <c r="N2135" s="20" t="str">
        <v>tier - 2</v>
      </c>
      <c r="O2135" s="20" t="str">
        <v>tier - 2</v>
      </c>
      <c r="P2135" s="20" t="str">
        <v>R1013</v>
      </c>
      <c r="Q2135" s="20" t="str">
        <f>VLOOKUP(A2135,'Customer Names'!$A$1:E4469,5,FALSE)</f>
        <v>Jason</v>
      </c>
    </row>
    <row r="2136" spans="1:17" x14ac:dyDescent="0.35">
      <c r="A2136" s="20" t="s">
        <v>227</v>
      </c>
      <c r="B2136" s="20" cm="1">
        <f t="array" ref="B2136:I2136">VLOOKUP(A2136,'Medical Examinations'!A2135:J4470,{2,3,4,5,6,7,8,9},FALSE)</f>
        <v>27.36</v>
      </c>
      <c r="C2136" s="20" t="str">
        <v>Overweight</v>
      </c>
      <c r="D2136" s="20">
        <v>5.59</v>
      </c>
      <c r="E2136" s="20" t="str">
        <v>Normal</v>
      </c>
      <c r="F2136" s="20" t="str">
        <v>Yes</v>
      </c>
      <c r="G2136" s="20" t="str">
        <v>No</v>
      </c>
      <c r="H2136" s="20" t="str">
        <v>No</v>
      </c>
      <c r="I2136" s="20">
        <v>0</v>
      </c>
      <c r="J2136" s="20" t="s">
        <v>2379</v>
      </c>
      <c r="K2136" s="21" cm="1">
        <f t="array" ref="K2136:P2136">VLOOKUP(A2136,'Hospitalisation Details'!$A$1:K4478,{5,6,8,9,10,11},FALSE)</f>
        <v>37223</v>
      </c>
      <c r="L2136" s="21" t="str">
        <v>21Years</v>
      </c>
      <c r="M2136" s="22">
        <v>2104.11</v>
      </c>
      <c r="N2136" s="20" t="str">
        <v>tier - 2</v>
      </c>
      <c r="O2136" s="20" t="str">
        <v>tier - 1</v>
      </c>
      <c r="P2136" s="20" t="str">
        <v>R1016</v>
      </c>
      <c r="Q2136" s="20" t="str">
        <f>VLOOKUP(A2136,'Customer Names'!$A$1:E4470,5,FALSE)</f>
        <v>Marshall</v>
      </c>
    </row>
    <row r="2137" spans="1:17" x14ac:dyDescent="0.35">
      <c r="A2137" s="20" t="s">
        <v>226</v>
      </c>
      <c r="B2137" s="20" cm="1">
        <f t="array" ref="B2137:I2137">VLOOKUP(A2137,'Medical Examinations'!A2136:J4471,{2,3,4,5,6,7,8,9},FALSE)</f>
        <v>22.3</v>
      </c>
      <c r="C2137" s="20" t="str">
        <v>Normal Weight</v>
      </c>
      <c r="D2137" s="20">
        <v>4.8899999999999997</v>
      </c>
      <c r="E2137" s="20" t="str">
        <v>Normal</v>
      </c>
      <c r="F2137" s="20" t="str">
        <v>Yes</v>
      </c>
      <c r="G2137" s="20" t="str">
        <v>No</v>
      </c>
      <c r="H2137" s="20" t="str">
        <v>No</v>
      </c>
      <c r="I2137" s="20">
        <v>0</v>
      </c>
      <c r="J2137" s="20" t="s">
        <v>2379</v>
      </c>
      <c r="K2137" s="21" cm="1">
        <f t="array" ref="K2137:P2137">VLOOKUP(A2137,'Hospitalisation Details'!$A$1:K4479,{5,6,8,9,10,11},FALSE)</f>
        <v>37064</v>
      </c>
      <c r="L2137" s="21" t="str">
        <v>21Years</v>
      </c>
      <c r="M2137" s="22">
        <v>2103.08</v>
      </c>
      <c r="N2137" s="20" t="str">
        <v>tier - 3</v>
      </c>
      <c r="O2137" s="20" t="str">
        <v>tier - 2</v>
      </c>
      <c r="P2137" s="20" t="str">
        <v>R1011</v>
      </c>
      <c r="Q2137" s="20" t="str">
        <f>VLOOKUP(A2137,'Customer Names'!$A$1:E4471,5,FALSE)</f>
        <v>Lavar</v>
      </c>
    </row>
    <row r="2138" spans="1:17" x14ac:dyDescent="0.35">
      <c r="A2138" s="20" t="s">
        <v>225</v>
      </c>
      <c r="B2138" s="20" cm="1">
        <f t="array" ref="B2138:I2138">VLOOKUP(A2138,'Medical Examinations'!A2137:J4472,{2,3,4,5,6,7,8,9},FALSE)</f>
        <v>26.03</v>
      </c>
      <c r="C2138" s="20" t="str">
        <v>Overweight</v>
      </c>
      <c r="D2138" s="20">
        <v>5.81</v>
      </c>
      <c r="E2138" s="20" t="str">
        <v>Prediabetes</v>
      </c>
      <c r="F2138" s="20" t="str">
        <v>Yes</v>
      </c>
      <c r="G2138" s="20" t="str">
        <v>No</v>
      </c>
      <c r="H2138" s="20" t="str">
        <v>No</v>
      </c>
      <c r="I2138" s="20">
        <v>0</v>
      </c>
      <c r="J2138" s="20" t="s">
        <v>2379</v>
      </c>
      <c r="K2138" s="21" cm="1">
        <f t="array" ref="K2138:P2138">VLOOKUP(A2138,'Hospitalisation Details'!$A$1:K4480,{5,6,8,9,10,11},FALSE)</f>
        <v>37117</v>
      </c>
      <c r="L2138" s="21" t="str">
        <v>21Years</v>
      </c>
      <c r="M2138" s="22">
        <v>2102.2600000000002</v>
      </c>
      <c r="N2138" s="20" t="str">
        <v>tier - 3</v>
      </c>
      <c r="O2138" s="20" t="str">
        <v>tier - 2</v>
      </c>
      <c r="P2138" s="20" t="str">
        <v>R1019</v>
      </c>
      <c r="Q2138" s="20" t="str">
        <f>VLOOKUP(A2138,'Customer Names'!$A$1:E4472,5,FALSE)</f>
        <v xml:space="preserve">Charlie T </v>
      </c>
    </row>
    <row r="2139" spans="1:17" x14ac:dyDescent="0.35">
      <c r="A2139" s="20" t="s">
        <v>224</v>
      </c>
      <c r="B2139" s="20" cm="1">
        <f t="array" ref="B2139:I2139">VLOOKUP(A2139,'Medical Examinations'!A2138:J4473,{2,3,4,5,6,7,8,9},FALSE)</f>
        <v>27.74</v>
      </c>
      <c r="C2139" s="20" t="str">
        <v>Overweight</v>
      </c>
      <c r="D2139" s="20">
        <v>4.29</v>
      </c>
      <c r="E2139" s="20" t="str">
        <v>Normal</v>
      </c>
      <c r="F2139" s="20" t="str">
        <v>No</v>
      </c>
      <c r="G2139" s="20" t="str">
        <v>yes</v>
      </c>
      <c r="H2139" s="20" t="str">
        <v>No</v>
      </c>
      <c r="I2139" s="20">
        <v>1</v>
      </c>
      <c r="J2139" s="20" t="s">
        <v>2379</v>
      </c>
      <c r="K2139" s="21" cm="1">
        <f t="array" ref="K2139:P2139">VLOOKUP(A2139,'Hospitalisation Details'!$A$1:K4481,{5,6,8,9,10,11},FALSE)</f>
        <v>38150</v>
      </c>
      <c r="L2139" s="21" t="str">
        <v>18Years</v>
      </c>
      <c r="M2139" s="22">
        <v>2094.1</v>
      </c>
      <c r="N2139" s="20" t="str">
        <v>tier - 3</v>
      </c>
      <c r="O2139" s="20" t="str">
        <v>tier - 2</v>
      </c>
      <c r="P2139" s="20" t="str">
        <v>R1025</v>
      </c>
      <c r="Q2139" s="20" t="str">
        <f>VLOOKUP(A2139,'Customer Names'!$A$1:E4473,5,FALSE)</f>
        <v>Lauren</v>
      </c>
    </row>
    <row r="2140" spans="1:17" x14ac:dyDescent="0.35">
      <c r="A2140" s="20" t="s">
        <v>223</v>
      </c>
      <c r="B2140" s="20" cm="1">
        <f t="array" ref="B2140:I2140">VLOOKUP(A2140,'Medical Examinations'!A2139:J4474,{2,3,4,5,6,7,8,9},FALSE)</f>
        <v>32.11</v>
      </c>
      <c r="C2140" s="20" t="str">
        <v>Obesity</v>
      </c>
      <c r="D2140" s="20">
        <v>4.03</v>
      </c>
      <c r="E2140" s="20" t="str">
        <v>Normal</v>
      </c>
      <c r="F2140" s="20" t="str">
        <v>Yes</v>
      </c>
      <c r="G2140" s="20" t="str">
        <v>yes</v>
      </c>
      <c r="H2140" s="20" t="str">
        <v>No</v>
      </c>
      <c r="I2140" s="20">
        <v>2</v>
      </c>
      <c r="J2140" s="20" t="s">
        <v>2379</v>
      </c>
      <c r="K2140" s="21" cm="1">
        <f t="array" ref="K2140:P2140">VLOOKUP(A2140,'Hospitalisation Details'!$A$1:K4482,{5,6,8,9,10,11},FALSE)</f>
        <v>36733</v>
      </c>
      <c r="L2140" s="21" t="str">
        <v>22Years</v>
      </c>
      <c r="M2140" s="22">
        <v>2055.3200000000002</v>
      </c>
      <c r="N2140" s="20" t="str">
        <v>tier - 3</v>
      </c>
      <c r="O2140" s="20" t="str">
        <v>tier - 3</v>
      </c>
      <c r="P2140" s="20" t="str">
        <v>R1012</v>
      </c>
      <c r="Q2140" s="20" t="str">
        <f>VLOOKUP(A2140,'Customer Names'!$A$1:E4474,5,FALSE)</f>
        <v>Arthur</v>
      </c>
    </row>
    <row r="2141" spans="1:17" x14ac:dyDescent="0.35">
      <c r="A2141" s="20" t="s">
        <v>222</v>
      </c>
      <c r="B2141" s="20" cm="1">
        <f t="array" ref="B2141:I2141">VLOOKUP(A2141,'Medical Examinations'!A2140:J4475,{2,3,4,5,6,7,8,9},FALSE)</f>
        <v>25.175000000000001</v>
      </c>
      <c r="C2141" s="20" t="str">
        <v>Overweight</v>
      </c>
      <c r="D2141" s="20">
        <v>6.29</v>
      </c>
      <c r="E2141" s="20" t="str">
        <v>Prediabetes</v>
      </c>
      <c r="F2141" s="20" t="str">
        <v>Yes</v>
      </c>
      <c r="G2141" s="20" t="str">
        <v>yes</v>
      </c>
      <c r="H2141" s="20" t="str">
        <v>No</v>
      </c>
      <c r="I2141" s="20">
        <v>2</v>
      </c>
      <c r="J2141" s="20" t="s">
        <v>2379</v>
      </c>
      <c r="K2141" s="21" cm="1">
        <f t="array" ref="K2141:P2141">VLOOKUP(A2141,'Hospitalisation Details'!$A$1:K4483,{5,6,8,9,10,11},FALSE)</f>
        <v>36771</v>
      </c>
      <c r="L2141" s="21" t="str">
        <v>22Years</v>
      </c>
      <c r="M2141" s="22">
        <v>2045.69</v>
      </c>
      <c r="N2141" s="20" t="str">
        <v>tier - 3</v>
      </c>
      <c r="O2141" s="20" t="str">
        <v>tier - 3</v>
      </c>
      <c r="P2141" s="20" t="str">
        <v>R1012</v>
      </c>
      <c r="Q2141" s="20" t="str">
        <f>VLOOKUP(A2141,'Customer Names'!$A$1:E4475,5,FALSE)</f>
        <v>Thomas</v>
      </c>
    </row>
    <row r="2142" spans="1:17" x14ac:dyDescent="0.35">
      <c r="A2142" s="20" t="s">
        <v>221</v>
      </c>
      <c r="B2142" s="20" cm="1">
        <f t="array" ref="B2142:I2142">VLOOKUP(A2142,'Medical Examinations'!A2141:J4476,{2,3,4,5,6,7,8,9},FALSE)</f>
        <v>39.49</v>
      </c>
      <c r="C2142" s="20" t="str">
        <v>Obesity</v>
      </c>
      <c r="D2142" s="20">
        <v>4.4800000000000004</v>
      </c>
      <c r="E2142" s="20" t="str">
        <v>Normal</v>
      </c>
      <c r="F2142" s="20" t="str">
        <v>Yes</v>
      </c>
      <c r="G2142" s="20" t="str">
        <v>No</v>
      </c>
      <c r="H2142" s="20" t="str">
        <v>No</v>
      </c>
      <c r="I2142" s="20">
        <v>0</v>
      </c>
      <c r="J2142" s="20" t="s">
        <v>2379</v>
      </c>
      <c r="K2142" s="21" cm="1">
        <f t="array" ref="K2142:P2142">VLOOKUP(A2142,'Hospitalisation Details'!$A$1:K4484,{5,6,8,9,10,11},FALSE)</f>
        <v>37107</v>
      </c>
      <c r="L2142" s="21" t="str">
        <v>21Years</v>
      </c>
      <c r="M2142" s="22">
        <v>2026.97</v>
      </c>
      <c r="N2142" s="20" t="str">
        <v>tier - 3</v>
      </c>
      <c r="O2142" s="20" t="str">
        <v>tier - 2</v>
      </c>
      <c r="P2142" s="20" t="str">
        <v>R1013</v>
      </c>
      <c r="Q2142" s="20" t="str">
        <f>VLOOKUP(A2142,'Customer Names'!$A$1:E4476,5,FALSE)</f>
        <v>Jennifer</v>
      </c>
    </row>
    <row r="2143" spans="1:17" x14ac:dyDescent="0.35">
      <c r="A2143" s="20" t="s">
        <v>220</v>
      </c>
      <c r="B2143" s="20" cm="1">
        <f t="array" ref="B2143:I2143">VLOOKUP(A2143,'Medical Examinations'!A2142:J4477,{2,3,4,5,6,7,8,9},FALSE)</f>
        <v>34.869999999999997</v>
      </c>
      <c r="C2143" s="20" t="str">
        <v>Obesity</v>
      </c>
      <c r="D2143" s="20">
        <v>5.51</v>
      </c>
      <c r="E2143" s="20" t="str">
        <v>Normal</v>
      </c>
      <c r="F2143" s="20" t="str">
        <v>Yes</v>
      </c>
      <c r="G2143" s="20" t="str">
        <v>No</v>
      </c>
      <c r="H2143" s="20" t="str">
        <v>No</v>
      </c>
      <c r="I2143" s="20">
        <v>0</v>
      </c>
      <c r="J2143" s="20" t="s">
        <v>2379</v>
      </c>
      <c r="K2143" s="21" cm="1">
        <f t="array" ref="K2143:P2143">VLOOKUP(A2143,'Hospitalisation Details'!$A$1:K4485,{5,6,8,9,10,11},FALSE)</f>
        <v>37140</v>
      </c>
      <c r="L2143" s="21" t="str">
        <v>21Years</v>
      </c>
      <c r="M2143" s="22">
        <v>2020.55</v>
      </c>
      <c r="N2143" s="20" t="str">
        <v>tier - 3</v>
      </c>
      <c r="O2143" s="20" t="str">
        <v>tier - 2</v>
      </c>
      <c r="P2143" s="20" t="str">
        <v>R1013</v>
      </c>
      <c r="Q2143" s="20" t="str">
        <f>VLOOKUP(A2143,'Customer Names'!$A$1:E4477,5,FALSE)</f>
        <v>Tammy</v>
      </c>
    </row>
    <row r="2144" spans="1:17" x14ac:dyDescent="0.35">
      <c r="A2144" s="20" t="s">
        <v>219</v>
      </c>
      <c r="B2144" s="20" cm="1">
        <f t="array" ref="B2144:I2144">VLOOKUP(A2144,'Medical Examinations'!A2143:J4478,{2,3,4,5,6,7,8,9},FALSE)</f>
        <v>34.6</v>
      </c>
      <c r="C2144" s="20" t="str">
        <v>Obesity</v>
      </c>
      <c r="D2144" s="20">
        <v>4.5</v>
      </c>
      <c r="E2144" s="20" t="str">
        <v>Normal</v>
      </c>
      <c r="F2144" s="20" t="str">
        <v>Yes</v>
      </c>
      <c r="G2144" s="20" t="str">
        <v>No</v>
      </c>
      <c r="H2144" s="20" t="str">
        <v>No</v>
      </c>
      <c r="I2144" s="20">
        <v>0</v>
      </c>
      <c r="J2144" s="20" t="s">
        <v>2379</v>
      </c>
      <c r="K2144" s="21" cm="1">
        <f t="array" ref="K2144:P2144">VLOOKUP(A2144,'Hospitalisation Details'!$A$1:K4486,{5,6,8,9,10,11},FALSE)</f>
        <v>37073</v>
      </c>
      <c r="L2144" s="21" t="str">
        <v>21Years</v>
      </c>
      <c r="M2144" s="22">
        <v>2020.18</v>
      </c>
      <c r="N2144" s="20" t="str">
        <v>tier - 3</v>
      </c>
      <c r="O2144" s="20" t="str">
        <v>tier - 1</v>
      </c>
      <c r="P2144" s="20" t="str">
        <v>R1011</v>
      </c>
      <c r="Q2144" s="20" t="str">
        <f>VLOOKUP(A2144,'Customer Names'!$A$1:E4478,5,FALSE)</f>
        <v>Lena</v>
      </c>
    </row>
    <row r="2145" spans="1:17" x14ac:dyDescent="0.35">
      <c r="A2145" s="20" t="s">
        <v>218</v>
      </c>
      <c r="B2145" s="20" cm="1">
        <f t="array" ref="B2145:I2145">VLOOKUP(A2145,'Medical Examinations'!A2144:J4479,{2,3,4,5,6,7,8,9},FALSE)</f>
        <v>25.8</v>
      </c>
      <c r="C2145" s="20" t="str">
        <v>Overweight</v>
      </c>
      <c r="D2145" s="20">
        <v>6.29</v>
      </c>
      <c r="E2145" s="20" t="str">
        <v>Prediabetes</v>
      </c>
      <c r="F2145" s="20" t="str">
        <v>Yes</v>
      </c>
      <c r="G2145" s="20" t="str">
        <v>No</v>
      </c>
      <c r="H2145" s="20" t="str">
        <v>No</v>
      </c>
      <c r="I2145" s="20">
        <v>0</v>
      </c>
      <c r="J2145" s="20" t="s">
        <v>2379</v>
      </c>
      <c r="K2145" s="21" cm="1">
        <f t="array" ref="K2145:P2145">VLOOKUP(A2145,'Hospitalisation Details'!$A$1:K4487,{5,6,8,9,10,11},FALSE)</f>
        <v>37117</v>
      </c>
      <c r="L2145" s="21" t="str">
        <v>21Years</v>
      </c>
      <c r="M2145" s="22">
        <v>2007.95</v>
      </c>
      <c r="N2145" s="20" t="str">
        <v>tier - 3</v>
      </c>
      <c r="O2145" s="20" t="str">
        <v>tier - 2</v>
      </c>
      <c r="P2145" s="20" t="str">
        <v>R1011</v>
      </c>
      <c r="Q2145" s="20" t="str">
        <f>VLOOKUP(A2145,'Customer Names'!$A$1:E4479,5,FALSE)</f>
        <v>Valentina</v>
      </c>
    </row>
    <row r="2146" spans="1:17" x14ac:dyDescent="0.35">
      <c r="A2146" s="20" t="s">
        <v>217</v>
      </c>
      <c r="B2146" s="20" cm="1">
        <f t="array" ref="B2146:I2146">VLOOKUP(A2146,'Medical Examinations'!A2145:J4480,{2,3,4,5,6,7,8,9},FALSE)</f>
        <v>35.86</v>
      </c>
      <c r="C2146" s="20" t="str">
        <v>Obesity</v>
      </c>
      <c r="D2146" s="20">
        <v>4.33</v>
      </c>
      <c r="E2146" s="20" t="str">
        <v>Normal</v>
      </c>
      <c r="F2146" s="20" t="str">
        <v>No</v>
      </c>
      <c r="G2146" s="20" t="str">
        <v>No</v>
      </c>
      <c r="H2146" s="20" t="str">
        <v>No</v>
      </c>
      <c r="I2146" s="20">
        <v>1</v>
      </c>
      <c r="J2146" s="20" t="s">
        <v>2379</v>
      </c>
      <c r="K2146" s="21" cm="1">
        <f t="array" ref="K2146:P2146">VLOOKUP(A2146,'Hospitalisation Details'!$A$1:K4488,{5,6,8,9,10,11},FALSE)</f>
        <v>36052</v>
      </c>
      <c r="L2146" s="21" t="str">
        <v>24Years</v>
      </c>
      <c r="M2146" s="22">
        <v>1986.93</v>
      </c>
      <c r="N2146" s="20" t="str">
        <v>tier - 3</v>
      </c>
      <c r="O2146" s="20" t="str">
        <v>tier - 2</v>
      </c>
      <c r="P2146" s="20" t="str">
        <v>R1013</v>
      </c>
      <c r="Q2146" s="20" t="str">
        <f>VLOOKUP(A2146,'Customer Names'!$A$1:E4480,5,FALSE)</f>
        <v xml:space="preserve">Russell N </v>
      </c>
    </row>
    <row r="2147" spans="1:17" x14ac:dyDescent="0.35">
      <c r="A2147" s="20" t="s">
        <v>216</v>
      </c>
      <c r="B2147" s="20" cm="1">
        <f t="array" ref="B2147:I2147">VLOOKUP(A2147,'Medical Examinations'!A2146:J4481,{2,3,4,5,6,7,8,9},FALSE)</f>
        <v>40.47</v>
      </c>
      <c r="C2147" s="20" t="str">
        <v>Obesity</v>
      </c>
      <c r="D2147" s="20">
        <v>11.15</v>
      </c>
      <c r="E2147" s="20" t="str">
        <v>Diabetes</v>
      </c>
      <c r="F2147" s="20" t="str">
        <v>No</v>
      </c>
      <c r="G2147" s="20" t="str">
        <v>No</v>
      </c>
      <c r="H2147" s="20" t="str">
        <v>No</v>
      </c>
      <c r="I2147" s="20">
        <v>0</v>
      </c>
      <c r="J2147" s="20" t="s">
        <v>2379</v>
      </c>
      <c r="K2147" s="21" cm="1">
        <f t="array" ref="K2147:P2147">VLOOKUP(A2147,'Hospitalisation Details'!$A$1:K4489,{5,6,8,9,10,11},FALSE)</f>
        <v>37528</v>
      </c>
      <c r="L2147" s="21" t="str">
        <v>20Years</v>
      </c>
      <c r="M2147" s="22">
        <v>1984.45</v>
      </c>
      <c r="N2147" s="20" t="str">
        <v>tier - 3</v>
      </c>
      <c r="O2147" s="20" t="str">
        <v>tier - 3</v>
      </c>
      <c r="P2147" s="20" t="str">
        <v>R1016</v>
      </c>
      <c r="Q2147" s="20" t="str">
        <f>VLOOKUP(A2147,'Customer Names'!$A$1:E4481,5,FALSE)</f>
        <v xml:space="preserve">Scott R </v>
      </c>
    </row>
    <row r="2148" spans="1:17" x14ac:dyDescent="0.35">
      <c r="A2148" s="20" t="s">
        <v>215</v>
      </c>
      <c r="B2148" s="20" cm="1">
        <f t="array" ref="B2148:I2148">VLOOKUP(A2148,'Medical Examinations'!A2147:J4482,{2,3,4,5,6,7,8,9},FALSE)</f>
        <v>32.01</v>
      </c>
      <c r="C2148" s="20" t="str">
        <v>Obesity</v>
      </c>
      <c r="D2148" s="20">
        <v>6.45</v>
      </c>
      <c r="E2148" s="20" t="str">
        <v>Diabetes</v>
      </c>
      <c r="F2148" s="20" t="str">
        <v>No</v>
      </c>
      <c r="G2148" s="20" t="str">
        <v>No</v>
      </c>
      <c r="H2148" s="20" t="str">
        <v>No</v>
      </c>
      <c r="I2148" s="20">
        <v>1</v>
      </c>
      <c r="J2148" s="20" t="s">
        <v>2379</v>
      </c>
      <c r="K2148" s="21" cm="1">
        <f t="array" ref="K2148:P2148">VLOOKUP(A2148,'Hospitalisation Details'!$A$1:K4490,{5,6,8,9,10,11},FALSE)</f>
        <v>36158</v>
      </c>
      <c r="L2148" s="21" t="str">
        <v>24Years</v>
      </c>
      <c r="M2148" s="22">
        <v>1981.58</v>
      </c>
      <c r="N2148" s="20" t="str">
        <v>tier - 3</v>
      </c>
      <c r="O2148" s="20" t="str">
        <v>tier - 1</v>
      </c>
      <c r="P2148" s="20" t="str">
        <v>R1013</v>
      </c>
      <c r="Q2148" s="20" t="str">
        <f>VLOOKUP(A2148,'Customer Names'!$A$1:E4482,5,FALSE)</f>
        <v xml:space="preserve">Jose Francisco Sr </v>
      </c>
    </row>
    <row r="2149" spans="1:17" x14ac:dyDescent="0.35">
      <c r="A2149" s="20" t="s">
        <v>214</v>
      </c>
      <c r="B2149" s="20" cm="1">
        <f t="array" ref="B2149:I2149">VLOOKUP(A2149,'Medical Examinations'!A2148:J4483,{2,3,4,5,6,7,8,9},FALSE)</f>
        <v>33</v>
      </c>
      <c r="C2149" s="20" t="str">
        <v>Obesity</v>
      </c>
      <c r="D2149" s="20">
        <v>9.27</v>
      </c>
      <c r="E2149" s="20" t="str">
        <v>Diabetes</v>
      </c>
      <c r="F2149" s="20" t="str">
        <v>No</v>
      </c>
      <c r="G2149" s="20" t="str">
        <v>No</v>
      </c>
      <c r="H2149" s="20" t="str">
        <v>No</v>
      </c>
      <c r="I2149" s="20">
        <v>0</v>
      </c>
      <c r="J2149" s="20" t="s">
        <v>2379</v>
      </c>
      <c r="K2149" s="21" cm="1">
        <f t="array" ref="K2149:P2149">VLOOKUP(A2149,'Hospitalisation Details'!$A$1:K4491,{5,6,8,9,10,11},FALSE)</f>
        <v>37453</v>
      </c>
      <c r="L2149" s="21" t="str">
        <v>20Years</v>
      </c>
      <c r="M2149" s="22">
        <v>1980.07</v>
      </c>
      <c r="N2149" s="20" t="str">
        <v>tier - 3</v>
      </c>
      <c r="O2149" s="20" t="str">
        <v>tier - 3</v>
      </c>
      <c r="P2149" s="20" t="str">
        <v>R1011</v>
      </c>
      <c r="Q2149" s="20" t="str">
        <f>VLOOKUP(A2149,'Customer Names'!$A$1:E4483,5,FALSE)</f>
        <v>Paul J</v>
      </c>
    </row>
    <row r="2150" spans="1:17" x14ac:dyDescent="0.35">
      <c r="A2150" s="20" t="s">
        <v>213</v>
      </c>
      <c r="B2150" s="20" cm="1">
        <f t="array" ref="B2150:I2150">VLOOKUP(A2150,'Medical Examinations'!A2149:J4484,{2,3,4,5,6,7,8,9},FALSE)</f>
        <v>29.3</v>
      </c>
      <c r="C2150" s="20" t="str">
        <v>Overweight</v>
      </c>
      <c r="D2150" s="20">
        <v>6.15</v>
      </c>
      <c r="E2150" s="20" t="str">
        <v>Prediabetes</v>
      </c>
      <c r="F2150" s="20" t="str">
        <v>No</v>
      </c>
      <c r="G2150" s="20" t="str">
        <v>No</v>
      </c>
      <c r="H2150" s="20" t="str">
        <v>No</v>
      </c>
      <c r="I2150" s="20">
        <v>1</v>
      </c>
      <c r="J2150" s="20" t="s">
        <v>2379</v>
      </c>
      <c r="K2150" s="21" cm="1">
        <f t="array" ref="K2150:P2150">VLOOKUP(A2150,'Hospitalisation Details'!$A$1:K4492,{5,6,8,9,10,11},FALSE)</f>
        <v>36067</v>
      </c>
      <c r="L2150" s="21" t="str">
        <v>24Years</v>
      </c>
      <c r="M2150" s="22">
        <v>1977.82</v>
      </c>
      <c r="N2150" s="20" t="str">
        <v>tier - 3</v>
      </c>
      <c r="O2150" s="20" t="str">
        <v>tier - 1</v>
      </c>
      <c r="P2150" s="20" t="str">
        <v>R1011</v>
      </c>
      <c r="Q2150" s="20" t="str">
        <f>VLOOKUP(A2150,'Customer Names'!$A$1:E4484,5,FALSE)</f>
        <v>Adam</v>
      </c>
    </row>
    <row r="2151" spans="1:17" x14ac:dyDescent="0.35">
      <c r="A2151" s="20" t="s">
        <v>212</v>
      </c>
      <c r="B2151" s="20" cm="1">
        <f t="array" ref="B2151:I2151">VLOOKUP(A2151,'Medical Examinations'!A2150:J4485,{2,3,4,5,6,7,8,9},FALSE)</f>
        <v>25.8</v>
      </c>
      <c r="C2151" s="20" t="str">
        <v>Overweight</v>
      </c>
      <c r="D2151" s="20">
        <v>4.13</v>
      </c>
      <c r="E2151" s="20" t="str">
        <v>Normal</v>
      </c>
      <c r="F2151" s="20" t="str">
        <v>No</v>
      </c>
      <c r="G2151" s="20" t="str">
        <v>No</v>
      </c>
      <c r="H2151" s="20" t="str">
        <v>No</v>
      </c>
      <c r="I2151" s="20">
        <v>1</v>
      </c>
      <c r="J2151" s="20" t="s">
        <v>2379</v>
      </c>
      <c r="K2151" s="21" cm="1">
        <f t="array" ref="K2151:P2151">VLOOKUP(A2151,'Hospitalisation Details'!$A$1:K4493,{5,6,8,9,10,11},FALSE)</f>
        <v>36073</v>
      </c>
      <c r="L2151" s="21" t="str">
        <v>24Years</v>
      </c>
      <c r="M2151" s="22">
        <v>1972.95</v>
      </c>
      <c r="N2151" s="20" t="str">
        <v>tier - 3</v>
      </c>
      <c r="O2151" s="20" t="str">
        <v>tier - 1</v>
      </c>
      <c r="P2151" s="20" t="str">
        <v>R1011</v>
      </c>
      <c r="Q2151" s="20" t="str">
        <f>VLOOKUP(A2151,'Customer Names'!$A$1:E4485,5,FALSE)</f>
        <v xml:space="preserve">Edward J </v>
      </c>
    </row>
    <row r="2152" spans="1:17" x14ac:dyDescent="0.35">
      <c r="A2152" s="20" t="s">
        <v>211</v>
      </c>
      <c r="B2152" s="20" cm="1">
        <f t="array" ref="B2152:I2152">VLOOKUP(A2152,'Medical Examinations'!A2151:J4486,{2,3,4,5,6,7,8,9},FALSE)</f>
        <v>23.4</v>
      </c>
      <c r="C2152" s="20" t="str">
        <v>Normal Weight</v>
      </c>
      <c r="D2152" s="20">
        <v>4.24</v>
      </c>
      <c r="E2152" s="20" t="str">
        <v>Normal</v>
      </c>
      <c r="F2152" s="20" t="str">
        <v>No</v>
      </c>
      <c r="G2152" s="20" t="str">
        <v>No</v>
      </c>
      <c r="H2152" s="20" t="str">
        <v>No</v>
      </c>
      <c r="I2152" s="20">
        <v>1</v>
      </c>
      <c r="J2152" s="20" t="s">
        <v>2379</v>
      </c>
      <c r="K2152" s="21" cm="1">
        <f t="array" ref="K2152:P2152">VLOOKUP(A2152,'Hospitalisation Details'!$A$1:K4494,{5,6,8,9,10,11},FALSE)</f>
        <v>36066</v>
      </c>
      <c r="L2152" s="21" t="str">
        <v>24Years</v>
      </c>
      <c r="M2152" s="22">
        <v>1969.61</v>
      </c>
      <c r="N2152" s="20" t="str">
        <v>tier - 3</v>
      </c>
      <c r="O2152" s="20" t="str">
        <v>tier - 3</v>
      </c>
      <c r="P2152" s="20" t="str">
        <v>R1011</v>
      </c>
      <c r="Q2152" s="20" t="str">
        <f>VLOOKUP(A2152,'Customer Names'!$A$1:E4486,5,FALSE)</f>
        <v xml:space="preserve">Patrick A </v>
      </c>
    </row>
    <row r="2153" spans="1:17" x14ac:dyDescent="0.35">
      <c r="A2153" s="20" t="s">
        <v>210</v>
      </c>
      <c r="B2153" s="20" cm="1">
        <f t="array" ref="B2153:I2153">VLOOKUP(A2153,'Medical Examinations'!A2152:J4487,{2,3,4,5,6,7,8,9},FALSE)</f>
        <v>27.93</v>
      </c>
      <c r="C2153" s="20" t="str">
        <v>Overweight</v>
      </c>
      <c r="D2153" s="20">
        <v>9.8800000000000008</v>
      </c>
      <c r="E2153" s="20" t="str">
        <v>Diabetes</v>
      </c>
      <c r="F2153" s="20" t="str">
        <v>No</v>
      </c>
      <c r="G2153" s="20" t="str">
        <v>No</v>
      </c>
      <c r="H2153" s="20" t="str">
        <v>No</v>
      </c>
      <c r="I2153" s="20">
        <v>0</v>
      </c>
      <c r="J2153" s="20" t="s">
        <v>2379</v>
      </c>
      <c r="K2153" s="21" cm="1">
        <f t="array" ref="K2153:P2153">VLOOKUP(A2153,'Hospitalisation Details'!$A$1:K4495,{5,6,8,9,10,11},FALSE)</f>
        <v>37466</v>
      </c>
      <c r="L2153" s="21" t="str">
        <v>20Years</v>
      </c>
      <c r="M2153" s="22">
        <v>1967.02</v>
      </c>
      <c r="N2153" s="20" t="str">
        <v>tier - 3</v>
      </c>
      <c r="O2153" s="20" t="str">
        <v>tier - 2</v>
      </c>
      <c r="P2153" s="20" t="str">
        <v>R1016</v>
      </c>
      <c r="Q2153" s="20" t="str">
        <f>VLOOKUP(A2153,'Customer Names'!$A$1:E4487,5,FALSE)</f>
        <v>Geraint H</v>
      </c>
    </row>
    <row r="2154" spans="1:17" x14ac:dyDescent="0.35">
      <c r="A2154" s="20" t="s">
        <v>209</v>
      </c>
      <c r="B2154" s="20" cm="1">
        <f t="array" ref="B2154:I2154">VLOOKUP(A2154,'Medical Examinations'!A2153:J4488,{2,3,4,5,6,7,8,9},FALSE)</f>
        <v>22</v>
      </c>
      <c r="C2154" s="20" t="str">
        <v>Normal Weight</v>
      </c>
      <c r="D2154" s="20">
        <v>9.5</v>
      </c>
      <c r="E2154" s="20" t="str">
        <v>Diabetes</v>
      </c>
      <c r="F2154" s="20" t="str">
        <v>No</v>
      </c>
      <c r="G2154" s="20" t="str">
        <v>No</v>
      </c>
      <c r="H2154" s="20" t="str">
        <v>No</v>
      </c>
      <c r="I2154" s="20">
        <v>0</v>
      </c>
      <c r="J2154" s="20" t="s">
        <v>2379</v>
      </c>
      <c r="K2154" s="21" cm="1">
        <f t="array" ref="K2154:P2154">VLOOKUP(A2154,'Hospitalisation Details'!$A$1:K4496,{5,6,8,9,10,11},FALSE)</f>
        <v>37506</v>
      </c>
      <c r="L2154" s="21" t="str">
        <v>20Years</v>
      </c>
      <c r="M2154" s="22">
        <v>1964.78</v>
      </c>
      <c r="N2154" s="20" t="str">
        <v>tier - 3</v>
      </c>
      <c r="O2154" s="20" t="str">
        <v>tier - 1</v>
      </c>
      <c r="P2154" s="20" t="str">
        <v>R1011</v>
      </c>
      <c r="Q2154" s="20" t="str">
        <f>VLOOKUP(A2154,'Customer Names'!$A$1:E4488,5,FALSE)</f>
        <v>Dj</v>
      </c>
    </row>
    <row r="2155" spans="1:17" x14ac:dyDescent="0.35">
      <c r="A2155" s="20" t="s">
        <v>208</v>
      </c>
      <c r="B2155" s="20" cm="1">
        <f t="array" ref="B2155:I2155">VLOOKUP(A2155,'Medical Examinations'!A2154:J4489,{2,3,4,5,6,7,8,9},FALSE)</f>
        <v>36.86</v>
      </c>
      <c r="C2155" s="20" t="str">
        <v>Obesity</v>
      </c>
      <c r="D2155" s="20">
        <v>4.97</v>
      </c>
      <c r="E2155" s="20" t="str">
        <v>Normal</v>
      </c>
      <c r="F2155" s="20" t="str">
        <v>Yes</v>
      </c>
      <c r="G2155" s="20" t="str">
        <v>No</v>
      </c>
      <c r="H2155" s="20" t="str">
        <v>No</v>
      </c>
      <c r="I2155" s="20">
        <v>0</v>
      </c>
      <c r="J2155" s="20" t="s">
        <v>2379</v>
      </c>
      <c r="K2155" s="21" cm="1">
        <f t="array" ref="K2155:P2155">VLOOKUP(A2155,'Hospitalisation Details'!$A$1:K4497,{5,6,8,9,10,11},FALSE)</f>
        <v>37234</v>
      </c>
      <c r="L2155" s="21" t="str">
        <v>21Years</v>
      </c>
      <c r="M2155" s="22">
        <v>1917.32</v>
      </c>
      <c r="N2155" s="20" t="str">
        <v>tier - 3</v>
      </c>
      <c r="O2155" s="20" t="str">
        <v>tier - 2</v>
      </c>
      <c r="P2155" s="20" t="str">
        <v>R1012</v>
      </c>
      <c r="Q2155" s="20" t="str">
        <f>VLOOKUP(A2155,'Customer Names'!$A$1:E4489,5,FALSE)</f>
        <v>Zachary A</v>
      </c>
    </row>
    <row r="2156" spans="1:17" x14ac:dyDescent="0.35">
      <c r="A2156" s="20" t="s">
        <v>207</v>
      </c>
      <c r="B2156" s="20" cm="1">
        <f t="array" ref="B2156:I2156">VLOOKUP(A2156,'Medical Examinations'!A2155:J4490,{2,3,4,5,6,7,8,9},FALSE)</f>
        <v>31.254999999999999</v>
      </c>
      <c r="C2156" s="20" t="str">
        <v>Obesity</v>
      </c>
      <c r="D2156" s="20">
        <v>5.49</v>
      </c>
      <c r="E2156" s="20" t="str">
        <v>Normal</v>
      </c>
      <c r="F2156" s="20" t="str">
        <v>Yes</v>
      </c>
      <c r="G2156" s="20" t="str">
        <v>No</v>
      </c>
      <c r="H2156" s="20" t="str">
        <v>No</v>
      </c>
      <c r="I2156" s="20">
        <v>0</v>
      </c>
      <c r="J2156" s="20" t="s">
        <v>2379</v>
      </c>
      <c r="K2156" s="21" cm="1">
        <f t="array" ref="K2156:P2156">VLOOKUP(A2156,'Hospitalisation Details'!$A$1:K4498,{5,6,8,9,10,11},FALSE)</f>
        <v>37106</v>
      </c>
      <c r="L2156" s="21" t="str">
        <v>21Years</v>
      </c>
      <c r="M2156" s="22">
        <v>1909.53</v>
      </c>
      <c r="N2156" s="20" t="str">
        <v>tier - 3</v>
      </c>
      <c r="O2156" s="20" t="str">
        <v>tier - 3</v>
      </c>
      <c r="P2156" s="20" t="str">
        <v>R1012</v>
      </c>
      <c r="Q2156" s="20" t="str">
        <f>VLOOKUP(A2156,'Customer Names'!$A$1:E4490,5,FALSE)</f>
        <v xml:space="preserve">Brian W </v>
      </c>
    </row>
    <row r="2157" spans="1:17" x14ac:dyDescent="0.35">
      <c r="A2157" s="20" t="s">
        <v>206</v>
      </c>
      <c r="B2157" s="20" cm="1">
        <f t="array" ref="B2157:I2157">VLOOKUP(A2157,'Medical Examinations'!A2156:J4491,{2,3,4,5,6,7,8,9},FALSE)</f>
        <v>23.06</v>
      </c>
      <c r="C2157" s="20" t="str">
        <v>Normal Weight</v>
      </c>
      <c r="D2157" s="20">
        <v>4.47</v>
      </c>
      <c r="E2157" s="20" t="str">
        <v>Normal</v>
      </c>
      <c r="F2157" s="20" t="str">
        <v>No</v>
      </c>
      <c r="G2157" s="20" t="str">
        <v>No</v>
      </c>
      <c r="H2157" s="20" t="str">
        <v>No</v>
      </c>
      <c r="I2157" s="20">
        <v>0</v>
      </c>
      <c r="J2157" s="20" t="s">
        <v>2379</v>
      </c>
      <c r="K2157" s="21" cm="1">
        <f t="array" ref="K2157:P2157">VLOOKUP(A2157,'Hospitalisation Details'!$A$1:K4499,{5,6,8,9,10,11},FALSE)</f>
        <v>34613</v>
      </c>
      <c r="L2157" s="21" t="str">
        <v>28Years</v>
      </c>
      <c r="M2157" s="22">
        <v>1908.9</v>
      </c>
      <c r="N2157" s="20" t="str">
        <v>tier - 3</v>
      </c>
      <c r="O2157" s="20" t="str">
        <v>tier - 3</v>
      </c>
      <c r="P2157" s="20" t="str">
        <v>R1013</v>
      </c>
      <c r="Q2157" s="20" t="str">
        <f>VLOOKUP(A2157,'Customer Names'!$A$1:E4491,5,FALSE)</f>
        <v>Joe</v>
      </c>
    </row>
    <row r="2158" spans="1:17" x14ac:dyDescent="0.35">
      <c r="A2158" s="20" t="s">
        <v>205</v>
      </c>
      <c r="B2158" s="20" cm="1">
        <f t="array" ref="B2158:I2158">VLOOKUP(A2158,'Medical Examinations'!A2157:J4492,{2,3,4,5,6,7,8,9},FALSE)</f>
        <v>28.975000000000001</v>
      </c>
      <c r="C2158" s="20" t="str">
        <v>Overweight</v>
      </c>
      <c r="D2158" s="20">
        <v>4.34</v>
      </c>
      <c r="E2158" s="20" t="str">
        <v>Normal</v>
      </c>
      <c r="F2158" s="20" t="str">
        <v>Yes</v>
      </c>
      <c r="G2158" s="20" t="str">
        <v>No</v>
      </c>
      <c r="H2158" s="20" t="str">
        <v>No</v>
      </c>
      <c r="I2158" s="20">
        <v>0</v>
      </c>
      <c r="J2158" s="20" t="s">
        <v>2379</v>
      </c>
      <c r="K2158" s="21" cm="1">
        <f t="array" ref="K2158:P2158">VLOOKUP(A2158,'Hospitalisation Details'!$A$1:K4500,{5,6,8,9,10,11},FALSE)</f>
        <v>37113</v>
      </c>
      <c r="L2158" s="21" t="str">
        <v>21Years</v>
      </c>
      <c r="M2158" s="22">
        <v>1906.36</v>
      </c>
      <c r="N2158" s="20" t="str">
        <v>tier - 3</v>
      </c>
      <c r="O2158" s="20" t="str">
        <v>tier - 1</v>
      </c>
      <c r="P2158" s="20" t="str">
        <v>R1012</v>
      </c>
      <c r="Q2158" s="20" t="str">
        <f>VLOOKUP(A2158,'Customer Names'!$A$1:E4492,5,FALSE)</f>
        <v>Stephen</v>
      </c>
    </row>
    <row r="2159" spans="1:17" x14ac:dyDescent="0.35">
      <c r="A2159" s="20" t="s">
        <v>204</v>
      </c>
      <c r="B2159" s="20" cm="1">
        <f t="array" ref="B2159:I2159">VLOOKUP(A2159,'Medical Examinations'!A2158:J4493,{2,3,4,5,6,7,8,9},FALSE)</f>
        <v>33.299999999999997</v>
      </c>
      <c r="C2159" s="20" t="str">
        <v>Obesity</v>
      </c>
      <c r="D2159" s="20">
        <v>9.49</v>
      </c>
      <c r="E2159" s="20" t="str">
        <v>Diabetes</v>
      </c>
      <c r="F2159" s="20" t="str">
        <v>No</v>
      </c>
      <c r="G2159" s="20" t="str">
        <v>No</v>
      </c>
      <c r="H2159" s="20" t="str">
        <v>No</v>
      </c>
      <c r="I2159" s="20">
        <v>0</v>
      </c>
      <c r="J2159" s="20" t="s">
        <v>2379</v>
      </c>
      <c r="K2159" s="21" cm="1">
        <f t="array" ref="K2159:P2159">VLOOKUP(A2159,'Hospitalisation Details'!$A$1:K4501,{5,6,8,9,10,11},FALSE)</f>
        <v>37489</v>
      </c>
      <c r="L2159" s="21" t="str">
        <v>20Years</v>
      </c>
      <c r="M2159" s="22">
        <v>1880.49</v>
      </c>
      <c r="N2159" s="20" t="str">
        <v>tier - 3</v>
      </c>
      <c r="O2159" s="20" t="str">
        <v>tier - 1</v>
      </c>
      <c r="P2159" s="20" t="str">
        <v>R1011</v>
      </c>
      <c r="Q2159" s="20" t="str">
        <f>VLOOKUP(A2159,'Customer Names'!$A$1:E4493,5,FALSE)</f>
        <v xml:space="preserve">Ellen L </v>
      </c>
    </row>
    <row r="2160" spans="1:17" x14ac:dyDescent="0.35">
      <c r="A2160" s="20" t="s">
        <v>203</v>
      </c>
      <c r="B2160" s="20" cm="1">
        <f t="array" ref="B2160:I2160">VLOOKUP(A2160,'Medical Examinations'!A2159:J4494,{2,3,4,5,6,7,8,9},FALSE)</f>
        <v>33</v>
      </c>
      <c r="C2160" s="20" t="str">
        <v>Obesity</v>
      </c>
      <c r="D2160" s="20">
        <v>10.16</v>
      </c>
      <c r="E2160" s="20" t="str">
        <v>Diabetes</v>
      </c>
      <c r="F2160" s="20" t="str">
        <v>No</v>
      </c>
      <c r="G2160" s="20" t="str">
        <v>No</v>
      </c>
      <c r="H2160" s="20" t="str">
        <v>No</v>
      </c>
      <c r="I2160" s="20">
        <v>0</v>
      </c>
      <c r="J2160" s="20" t="s">
        <v>2379</v>
      </c>
      <c r="K2160" s="21" cm="1">
        <f t="array" ref="K2160:P2160">VLOOKUP(A2160,'Hospitalisation Details'!$A$1:K4502,{5,6,8,9,10,11},FALSE)</f>
        <v>37497</v>
      </c>
      <c r="L2160" s="21" t="str">
        <v>20Years</v>
      </c>
      <c r="M2160" s="22">
        <v>1880.07</v>
      </c>
      <c r="N2160" s="20" t="str">
        <v>tier - 3</v>
      </c>
      <c r="O2160" s="20" t="str">
        <v>tier - 2</v>
      </c>
      <c r="P2160" s="20" t="str">
        <v>R1013</v>
      </c>
      <c r="Q2160" s="20" t="str">
        <f>VLOOKUP(A2160,'Customer Names'!$A$1:E4494,5,FALSE)</f>
        <v>Cindy</v>
      </c>
    </row>
    <row r="2161" spans="1:17" x14ac:dyDescent="0.35">
      <c r="A2161" s="20" t="s">
        <v>202</v>
      </c>
      <c r="B2161" s="20" cm="1">
        <f t="array" ref="B2161:I2161">VLOOKUP(A2161,'Medical Examinations'!A2160:J4495,{2,3,4,5,6,7,8,9},FALSE)</f>
        <v>31.46</v>
      </c>
      <c r="C2161" s="20" t="str">
        <v>Obesity</v>
      </c>
      <c r="D2161" s="20">
        <v>11.19</v>
      </c>
      <c r="E2161" s="20" t="str">
        <v>Diabetes</v>
      </c>
      <c r="F2161" s="20" t="str">
        <v>No</v>
      </c>
      <c r="G2161" s="20" t="str">
        <v>No</v>
      </c>
      <c r="H2161" s="20" t="str">
        <v>No</v>
      </c>
      <c r="I2161" s="20">
        <v>0</v>
      </c>
      <c r="J2161" s="20" t="s">
        <v>2379</v>
      </c>
      <c r="K2161" s="21" cm="1">
        <f t="array" ref="K2161:P2161">VLOOKUP(A2161,'Hospitalisation Details'!$A$1:K4503,{5,6,8,9,10,11},FALSE)</f>
        <v>37558</v>
      </c>
      <c r="L2161" s="21" t="str">
        <v>20Years</v>
      </c>
      <c r="M2161" s="22">
        <v>1877.93</v>
      </c>
      <c r="N2161" s="20" t="str">
        <v>tier - 3</v>
      </c>
      <c r="O2161" s="20" t="str">
        <v>tier - 1</v>
      </c>
      <c r="P2161" s="20" t="str">
        <v>R1013</v>
      </c>
      <c r="Q2161" s="20" t="str">
        <f>VLOOKUP(A2161,'Customer Names'!$A$1:E4495,5,FALSE)</f>
        <v xml:space="preserve">Abigail R </v>
      </c>
    </row>
    <row r="2162" spans="1:17" x14ac:dyDescent="0.35">
      <c r="A2162" s="20" t="s">
        <v>201</v>
      </c>
      <c r="B2162" s="20" cm="1">
        <f t="array" ref="B2162:I2162">VLOOKUP(A2162,'Medical Examinations'!A2161:J4496,{2,3,4,5,6,7,8,9},FALSE)</f>
        <v>29.6</v>
      </c>
      <c r="C2162" s="20" t="str">
        <v>Overweight</v>
      </c>
      <c r="D2162" s="20">
        <v>11.03</v>
      </c>
      <c r="E2162" s="20" t="str">
        <v>Diabetes</v>
      </c>
      <c r="F2162" s="20" t="str">
        <v>No</v>
      </c>
      <c r="G2162" s="20" t="str">
        <v>No</v>
      </c>
      <c r="H2162" s="20" t="str">
        <v>No</v>
      </c>
      <c r="I2162" s="20">
        <v>0</v>
      </c>
      <c r="J2162" s="20" t="s">
        <v>2379</v>
      </c>
      <c r="K2162" s="21" cm="1">
        <f t="array" ref="K2162:P2162">VLOOKUP(A2162,'Hospitalisation Details'!$A$1:K4504,{5,6,8,9,10,11},FALSE)</f>
        <v>37521</v>
      </c>
      <c r="L2162" s="21" t="str">
        <v>20Years</v>
      </c>
      <c r="M2162" s="22">
        <v>1875.34</v>
      </c>
      <c r="N2162" s="20" t="str">
        <v>tier - 3</v>
      </c>
      <c r="O2162" s="20" t="str">
        <v>tier - 2</v>
      </c>
      <c r="P2162" s="20" t="str">
        <v>R1011</v>
      </c>
      <c r="Q2162" s="20" t="str">
        <f>VLOOKUP(A2162,'Customer Names'!$A$1:E4496,5,FALSE)</f>
        <v xml:space="preserve">Amy L </v>
      </c>
    </row>
    <row r="2163" spans="1:17" x14ac:dyDescent="0.35">
      <c r="A2163" s="20" t="s">
        <v>200</v>
      </c>
      <c r="B2163" s="20" cm="1">
        <f t="array" ref="B2163:I2163">VLOOKUP(A2163,'Medical Examinations'!A2162:J4497,{2,3,4,5,6,7,8,9},FALSE)</f>
        <v>22.05</v>
      </c>
      <c r="C2163" s="20" t="str">
        <v>Normal Weight</v>
      </c>
      <c r="D2163" s="20">
        <v>4.43</v>
      </c>
      <c r="E2163" s="20" t="str">
        <v>Normal</v>
      </c>
      <c r="F2163" s="20" t="str">
        <v>Yes</v>
      </c>
      <c r="G2163" s="20" t="str">
        <v>No</v>
      </c>
      <c r="H2163" s="20" t="str">
        <v>No</v>
      </c>
      <c r="I2163" s="20">
        <v>0</v>
      </c>
      <c r="J2163" s="20" t="s">
        <v>2379</v>
      </c>
      <c r="K2163" s="21" cm="1">
        <f t="array" ref="K2163:P2163">VLOOKUP(A2163,'Hospitalisation Details'!$A$1:K4505,{5,6,8,9,10,11},FALSE)</f>
        <v>35248</v>
      </c>
      <c r="L2163" s="21" t="str">
        <v>26Years</v>
      </c>
      <c r="M2163" s="22">
        <v>1865.98</v>
      </c>
      <c r="N2163" s="20" t="str">
        <v>tier - 3</v>
      </c>
      <c r="O2163" s="20" t="str">
        <v>tier - 3</v>
      </c>
      <c r="P2163" s="20" t="str">
        <v>R1012</v>
      </c>
      <c r="Q2163" s="20" t="str">
        <f>VLOOKUP(A2163,'Customer Names'!$A$1:E4497,5,FALSE)</f>
        <v>Amy</v>
      </c>
    </row>
    <row r="2164" spans="1:17" x14ac:dyDescent="0.35">
      <c r="A2164" s="20" t="s">
        <v>198</v>
      </c>
      <c r="B2164" s="20" cm="1">
        <f t="array" ref="B2164:I2164">VLOOKUP(A2164,'Medical Examinations'!A2163:J4498,{2,3,4,5,6,7,8,9},FALSE)</f>
        <v>27.06</v>
      </c>
      <c r="C2164" s="20" t="str">
        <v>Overweight</v>
      </c>
      <c r="D2164" s="20">
        <v>6.14</v>
      </c>
      <c r="E2164" s="20" t="str">
        <v>Prediabetes</v>
      </c>
      <c r="F2164" s="20" t="str">
        <v>No</v>
      </c>
      <c r="G2164" s="20" t="str">
        <v>yes</v>
      </c>
      <c r="H2164" s="20" t="str">
        <v>No</v>
      </c>
      <c r="I2164" s="20">
        <v>1</v>
      </c>
      <c r="J2164" s="20" t="s">
        <v>2379</v>
      </c>
      <c r="K2164" s="21" cm="1">
        <f t="array" ref="K2164:P2164">VLOOKUP(A2164,'Hospitalisation Details'!$A$1:K4506,{5,6,8,9,10,11},FALSE)</f>
        <v>38348</v>
      </c>
      <c r="L2164" s="21" t="str">
        <v>18Years</v>
      </c>
      <c r="M2164" s="22">
        <v>1863.45</v>
      </c>
      <c r="N2164" s="20" t="str">
        <v>tier - 3</v>
      </c>
      <c r="O2164" s="20" t="str">
        <v>tier - 1</v>
      </c>
      <c r="P2164" s="20" t="str">
        <v>R1025</v>
      </c>
      <c r="Q2164" s="20" t="str">
        <f>VLOOKUP(A2164,'Customer Names'!$A$1:E4498,5,FALSE)</f>
        <v>Grace H</v>
      </c>
    </row>
    <row r="2165" spans="1:17" x14ac:dyDescent="0.35">
      <c r="A2165" s="20" t="s">
        <v>197</v>
      </c>
      <c r="B2165" s="20" cm="1">
        <f t="array" ref="B2165:I2165">VLOOKUP(A2165,'Medical Examinations'!A2164:J4499,{2,3,4,5,6,7,8,9},FALSE)</f>
        <v>20.49</v>
      </c>
      <c r="C2165" s="20" t="str">
        <v>Normal Weight</v>
      </c>
      <c r="D2165" s="20">
        <v>4.87</v>
      </c>
      <c r="E2165" s="20" t="str">
        <v>Normal</v>
      </c>
      <c r="F2165" s="20" t="str">
        <v>No</v>
      </c>
      <c r="G2165" s="20" t="str">
        <v>No</v>
      </c>
      <c r="H2165" s="20" t="str">
        <v>No</v>
      </c>
      <c r="I2165" s="20">
        <v>0</v>
      </c>
      <c r="J2165" s="20" t="s">
        <v>2379</v>
      </c>
      <c r="K2165" s="21" cm="1">
        <f t="array" ref="K2165:P2165">VLOOKUP(A2165,'Hospitalisation Details'!$A$1:K4507,{5,6,8,9,10,11},FALSE)</f>
        <v>34674</v>
      </c>
      <c r="L2165" s="21" t="str">
        <v>28Years</v>
      </c>
      <c r="M2165" s="22">
        <v>1850.55</v>
      </c>
      <c r="N2165" s="20" t="str">
        <v>tier - 3</v>
      </c>
      <c r="O2165" s="20" t="str">
        <v>tier - 2</v>
      </c>
      <c r="P2165" s="20" t="str">
        <v>R1012</v>
      </c>
      <c r="Q2165" s="20" t="str">
        <f>VLOOKUP(A2165,'Customer Names'!$A$1:E4499,5,FALSE)</f>
        <v xml:space="preserve">Caitie J </v>
      </c>
    </row>
    <row r="2166" spans="1:17" x14ac:dyDescent="0.35">
      <c r="A2166" s="20" t="s">
        <v>196</v>
      </c>
      <c r="B2166" s="20" cm="1">
        <f t="array" ref="B2166:I2166">VLOOKUP(A2166,'Medical Examinations'!A2165:J4500,{2,3,4,5,6,7,8,9},FALSE)</f>
        <v>28.4</v>
      </c>
      <c r="C2166" s="20" t="str">
        <v>Overweight</v>
      </c>
      <c r="D2166" s="20">
        <v>4.3</v>
      </c>
      <c r="E2166" s="20" t="str">
        <v>Normal</v>
      </c>
      <c r="F2166" s="20" t="str">
        <v>No</v>
      </c>
      <c r="G2166" s="20" t="str">
        <v>No</v>
      </c>
      <c r="H2166" s="20" t="str">
        <v>Yes</v>
      </c>
      <c r="I2166" s="20">
        <v>1</v>
      </c>
      <c r="J2166" s="20" t="s">
        <v>2379</v>
      </c>
      <c r="K2166" s="21" cm="1">
        <f t="array" ref="K2166:P2166">VLOOKUP(A2166,'Hospitalisation Details'!$A$1:K4508,{5,6,8,9,10,11},FALSE)</f>
        <v>37822</v>
      </c>
      <c r="L2166" s="21" t="str">
        <v>19Years</v>
      </c>
      <c r="M2166" s="22">
        <v>1842.52</v>
      </c>
      <c r="N2166" s="20" t="str">
        <v>tier - 3</v>
      </c>
      <c r="O2166" s="20" t="str">
        <v>tier - 2</v>
      </c>
      <c r="P2166" s="20" t="str">
        <v>R1011</v>
      </c>
      <c r="Q2166" s="20" t="str">
        <f>VLOOKUP(A2166,'Customer Names'!$A$1:E4500,5,FALSE)</f>
        <v>Benjamin</v>
      </c>
    </row>
    <row r="2167" spans="1:17" x14ac:dyDescent="0.35">
      <c r="A2167" s="20" t="s">
        <v>195</v>
      </c>
      <c r="B2167" s="20" cm="1">
        <f t="array" ref="B2167:I2167">VLOOKUP(A2167,'Medical Examinations'!A2166:J4501,{2,3,4,5,6,7,8,9},FALSE)</f>
        <v>41.91</v>
      </c>
      <c r="C2167" s="20" t="str">
        <v>Obesity</v>
      </c>
      <c r="D2167" s="20">
        <v>6.19</v>
      </c>
      <c r="E2167" s="20" t="str">
        <v>Prediabetes</v>
      </c>
      <c r="F2167" s="20" t="str">
        <v>No</v>
      </c>
      <c r="G2167" s="20" t="str">
        <v>No</v>
      </c>
      <c r="H2167" s="20" t="str">
        <v>No</v>
      </c>
      <c r="I2167" s="20">
        <v>0</v>
      </c>
      <c r="J2167" s="20" t="s">
        <v>2379</v>
      </c>
      <c r="K2167" s="21" cm="1">
        <f t="array" ref="K2167:P2167">VLOOKUP(A2167,'Hospitalisation Details'!$A$1:K4509,{5,6,8,9,10,11},FALSE)</f>
        <v>36506</v>
      </c>
      <c r="L2167" s="21" t="str">
        <v>23Years</v>
      </c>
      <c r="M2167" s="22">
        <v>1837.28</v>
      </c>
      <c r="N2167" s="20" t="str">
        <v>tier - 3</v>
      </c>
      <c r="O2167" s="20" t="str">
        <v>tier - 2</v>
      </c>
      <c r="P2167" s="20" t="str">
        <v>R1013</v>
      </c>
      <c r="Q2167" s="20" t="str">
        <f>VLOOKUP(A2167,'Customer Names'!$A$1:E4501,5,FALSE)</f>
        <v>Ian T</v>
      </c>
    </row>
    <row r="2168" spans="1:17" x14ac:dyDescent="0.35">
      <c r="A2168" s="20" t="s">
        <v>194</v>
      </c>
      <c r="B2168" s="20" cm="1">
        <f t="array" ref="B2168:I2168">VLOOKUP(A2168,'Medical Examinations'!A2167:J4502,{2,3,4,5,6,7,8,9},FALSE)</f>
        <v>24.6</v>
      </c>
      <c r="C2168" s="20" t="str">
        <v>Normal Weight</v>
      </c>
      <c r="D2168" s="20">
        <v>6.19</v>
      </c>
      <c r="E2168" s="20" t="str">
        <v>Prediabetes</v>
      </c>
      <c r="F2168" s="20" t="str">
        <v>No</v>
      </c>
      <c r="G2168" s="20" t="str">
        <v>No</v>
      </c>
      <c r="H2168" s="20" t="str">
        <v>Yes</v>
      </c>
      <c r="I2168" s="20">
        <v>1</v>
      </c>
      <c r="J2168" s="20" t="s">
        <v>2379</v>
      </c>
      <c r="K2168" s="21" cm="1">
        <f t="array" ref="K2168:P2168">VLOOKUP(A2168,'Hospitalisation Details'!$A$1:K4510,{5,6,8,9,10,11},FALSE)</f>
        <v>37837</v>
      </c>
      <c r="L2168" s="21" t="str">
        <v>19Years</v>
      </c>
      <c r="M2168" s="22">
        <v>1837.24</v>
      </c>
      <c r="N2168" s="20" t="str">
        <v>tier - 3</v>
      </c>
      <c r="O2168" s="20" t="str">
        <v>tier - 2</v>
      </c>
      <c r="P2168" s="20" t="str">
        <v>R1011</v>
      </c>
      <c r="Q2168" s="20" t="str">
        <f>VLOOKUP(A2168,'Customer Names'!$A$1:E4502,5,FALSE)</f>
        <v>Tadese</v>
      </c>
    </row>
    <row r="2169" spans="1:17" x14ac:dyDescent="0.35">
      <c r="A2169" s="20" t="s">
        <v>193</v>
      </c>
      <c r="B2169" s="20" cm="1">
        <f t="array" ref="B2169:I2169">VLOOKUP(A2169,'Medical Examinations'!A2168:J4503,{2,3,4,5,6,7,8,9},FALSE)</f>
        <v>20.9</v>
      </c>
      <c r="C2169" s="20" t="str">
        <v>Normal Weight</v>
      </c>
      <c r="D2169" s="20">
        <v>5.12</v>
      </c>
      <c r="E2169" s="20" t="str">
        <v>Normal</v>
      </c>
      <c r="F2169" s="20" t="str">
        <v>No</v>
      </c>
      <c r="G2169" s="20" t="str">
        <v>No</v>
      </c>
      <c r="H2169" s="20" t="str">
        <v>Yes</v>
      </c>
      <c r="I2169" s="20">
        <v>1</v>
      </c>
      <c r="J2169" s="20" t="s">
        <v>2379</v>
      </c>
      <c r="K2169" s="21" cm="1">
        <f t="array" ref="K2169:P2169">VLOOKUP(A2169,'Hospitalisation Details'!$A$1:K4511,{5,6,8,9,10,11},FALSE)</f>
        <v>37844</v>
      </c>
      <c r="L2169" s="21" t="str">
        <v>19Years</v>
      </c>
      <c r="M2169" s="22">
        <v>1832.09</v>
      </c>
      <c r="N2169" s="20" t="str">
        <v>tier - 3</v>
      </c>
      <c r="O2169" s="20" t="str">
        <v>tier - 3</v>
      </c>
      <c r="P2169" s="20" t="str">
        <v>R1011</v>
      </c>
      <c r="Q2169" s="20" t="str">
        <f>VLOOKUP(A2169,'Customer Names'!$A$1:E4503,5,FALSE)</f>
        <v>Jonathan</v>
      </c>
    </row>
    <row r="2170" spans="1:17" x14ac:dyDescent="0.35">
      <c r="A2170" s="20" t="s">
        <v>192</v>
      </c>
      <c r="B2170" s="20" cm="1">
        <f t="array" ref="B2170:I2170">VLOOKUP(A2170,'Medical Examinations'!A2169:J4504,{2,3,4,5,6,7,8,9},FALSE)</f>
        <v>34.4</v>
      </c>
      <c r="C2170" s="20" t="str">
        <v>Obesity</v>
      </c>
      <c r="D2170" s="20">
        <v>4.04</v>
      </c>
      <c r="E2170" s="20" t="str">
        <v>Normal</v>
      </c>
      <c r="F2170" s="20" t="str">
        <v>No</v>
      </c>
      <c r="G2170" s="20" t="str">
        <v>No</v>
      </c>
      <c r="H2170" s="20" t="str">
        <v>No</v>
      </c>
      <c r="I2170" s="20">
        <v>0</v>
      </c>
      <c r="J2170" s="20" t="s">
        <v>2379</v>
      </c>
      <c r="K2170" s="21" cm="1">
        <f t="array" ref="K2170:P2170">VLOOKUP(A2170,'Hospitalisation Details'!$A$1:K4512,{5,6,8,9,10,11},FALSE)</f>
        <v>36434</v>
      </c>
      <c r="L2170" s="21" t="str">
        <v>23Years</v>
      </c>
      <c r="M2170" s="22">
        <v>1826.84</v>
      </c>
      <c r="N2170" s="20" t="str">
        <v>tier - 3</v>
      </c>
      <c r="O2170" s="20" t="str">
        <v>tier - 2</v>
      </c>
      <c r="P2170" s="20" t="str">
        <v>R1011</v>
      </c>
      <c r="Q2170" s="20" t="str">
        <f>VLOOKUP(A2170,'Customer Names'!$A$1:E4504,5,FALSE)</f>
        <v>Dathan</v>
      </c>
    </row>
    <row r="2171" spans="1:17" x14ac:dyDescent="0.35">
      <c r="A2171" s="20" t="s">
        <v>191</v>
      </c>
      <c r="B2171" s="20" cm="1">
        <f t="array" ref="B2171:I2171">VLOOKUP(A2171,'Medical Examinations'!A2170:J4505,{2,3,4,5,6,7,8,9},FALSE)</f>
        <v>32.56</v>
      </c>
      <c r="C2171" s="20" t="str">
        <v>Obesity</v>
      </c>
      <c r="D2171" s="20">
        <v>5.36</v>
      </c>
      <c r="E2171" s="20" t="str">
        <v>Normal</v>
      </c>
      <c r="F2171" s="20" t="str">
        <v>No</v>
      </c>
      <c r="G2171" s="20" t="str">
        <v>No</v>
      </c>
      <c r="H2171" s="20" t="str">
        <v>No</v>
      </c>
      <c r="I2171" s="20">
        <v>0</v>
      </c>
      <c r="J2171" s="20" t="s">
        <v>2379</v>
      </c>
      <c r="K2171" s="21" cm="1">
        <f t="array" ref="K2171:P2171">VLOOKUP(A2171,'Hospitalisation Details'!$A$1:K4513,{5,6,8,9,10,11},FALSE)</f>
        <v>36481</v>
      </c>
      <c r="L2171" s="21" t="str">
        <v>23Years</v>
      </c>
      <c r="M2171" s="22">
        <v>1824.29</v>
      </c>
      <c r="N2171" s="20" t="str">
        <v>tier - 3</v>
      </c>
      <c r="O2171" s="20" t="str">
        <v>tier - 3</v>
      </c>
      <c r="P2171" s="20" t="str">
        <v>R1013</v>
      </c>
      <c r="Q2171" s="20" t="str">
        <f>VLOOKUP(A2171,'Customer Names'!$A$1:E4505,5,FALSE)</f>
        <v>Eric</v>
      </c>
    </row>
    <row r="2172" spans="1:17" x14ac:dyDescent="0.35">
      <c r="A2172" s="20" t="s">
        <v>190</v>
      </c>
      <c r="B2172" s="20" cm="1">
        <f t="array" ref="B2172:I2172">VLOOKUP(A2172,'Medical Examinations'!A2171:J4506,{2,3,4,5,6,7,8,9},FALSE)</f>
        <v>27.98</v>
      </c>
      <c r="C2172" s="20" t="str">
        <v>Overweight</v>
      </c>
      <c r="D2172" s="20">
        <v>4.38</v>
      </c>
      <c r="E2172" s="20" t="str">
        <v>Normal</v>
      </c>
      <c r="F2172" s="20" t="str">
        <v>No</v>
      </c>
      <c r="G2172" s="20" t="str">
        <v>yes</v>
      </c>
      <c r="H2172" s="20" t="str">
        <v>No</v>
      </c>
      <c r="I2172" s="20">
        <v>1</v>
      </c>
      <c r="J2172" s="20" t="s">
        <v>2379</v>
      </c>
      <c r="K2172" s="21" cm="1">
        <f t="array" ref="K2172:P2172">VLOOKUP(A2172,'Hospitalisation Details'!$A$1:K4514,{5,6,8,9,10,11},FALSE)</f>
        <v>38218</v>
      </c>
      <c r="L2172" s="21" t="str">
        <v>18Years</v>
      </c>
      <c r="M2172" s="22">
        <v>1822.54</v>
      </c>
      <c r="N2172" s="20" t="str">
        <v>tier - 3</v>
      </c>
      <c r="O2172" s="20" t="str">
        <v>tier - 1</v>
      </c>
      <c r="P2172" s="20" t="str">
        <v>R1012</v>
      </c>
      <c r="Q2172" s="20" t="str">
        <f>VLOOKUP(A2172,'Customer Names'!$A$1:E4506,5,FALSE)</f>
        <v>Allison M</v>
      </c>
    </row>
    <row r="2173" spans="1:17" x14ac:dyDescent="0.35">
      <c r="A2173" s="20" t="s">
        <v>189</v>
      </c>
      <c r="B2173" s="20" cm="1">
        <f t="array" ref="B2173:I2173">VLOOKUP(A2173,'Medical Examinations'!A2172:J4507,{2,3,4,5,6,7,8,9},FALSE)</f>
        <v>26.51</v>
      </c>
      <c r="C2173" s="20" t="str">
        <v>Overweight</v>
      </c>
      <c r="D2173" s="20">
        <v>4.58</v>
      </c>
      <c r="E2173" s="20" t="str">
        <v>Normal</v>
      </c>
      <c r="F2173" s="20" t="str">
        <v>No</v>
      </c>
      <c r="G2173" s="20" t="str">
        <v>No</v>
      </c>
      <c r="H2173" s="20" t="str">
        <v>No</v>
      </c>
      <c r="I2173" s="20">
        <v>0</v>
      </c>
      <c r="J2173" s="20" t="s">
        <v>2379</v>
      </c>
      <c r="K2173" s="21" cm="1">
        <f t="array" ref="K2173:P2173">VLOOKUP(A2173,'Hospitalisation Details'!$A$1:K4515,{5,6,8,9,10,11},FALSE)</f>
        <v>36428</v>
      </c>
      <c r="L2173" s="21" t="str">
        <v>23Years</v>
      </c>
      <c r="M2173" s="22">
        <v>1815.88</v>
      </c>
      <c r="N2173" s="20" t="str">
        <v>tier - 3</v>
      </c>
      <c r="O2173" s="20" t="str">
        <v>tier - 3</v>
      </c>
      <c r="P2173" s="20" t="str">
        <v>R1013</v>
      </c>
      <c r="Q2173" s="20" t="str">
        <f>VLOOKUP(A2173,'Customer Names'!$A$1:E4507,5,FALSE)</f>
        <v>Paul</v>
      </c>
    </row>
    <row r="2174" spans="1:17" x14ac:dyDescent="0.35">
      <c r="A2174" s="20" t="s">
        <v>188</v>
      </c>
      <c r="B2174" s="20" cm="1">
        <f t="array" ref="B2174:I2174">VLOOKUP(A2174,'Medical Examinations'!A2173:J4508,{2,3,4,5,6,7,8,9},FALSE)</f>
        <v>29.734999999999999</v>
      </c>
      <c r="C2174" s="20" t="str">
        <v>Overweight</v>
      </c>
      <c r="D2174" s="20">
        <v>11.92</v>
      </c>
      <c r="E2174" s="20" t="str">
        <v>Diabetes</v>
      </c>
      <c r="F2174" s="20" t="str">
        <v>No</v>
      </c>
      <c r="G2174" s="20" t="str">
        <v>No</v>
      </c>
      <c r="H2174" s="20" t="str">
        <v>No</v>
      </c>
      <c r="I2174" s="20">
        <v>0</v>
      </c>
      <c r="J2174" s="20" t="s">
        <v>2379</v>
      </c>
      <c r="K2174" s="21" cm="1">
        <f t="array" ref="K2174:P2174">VLOOKUP(A2174,'Hospitalisation Details'!$A$1:K4516,{5,6,8,9,10,11},FALSE)</f>
        <v>37603</v>
      </c>
      <c r="L2174" s="21" t="str">
        <v>20Years</v>
      </c>
      <c r="M2174" s="22">
        <v>1769.53</v>
      </c>
      <c r="N2174" s="20" t="str">
        <v>tier - 3</v>
      </c>
      <c r="O2174" s="20" t="str">
        <v>tier - 3</v>
      </c>
      <c r="P2174" s="20" t="str">
        <v>R1012</v>
      </c>
      <c r="Q2174" s="20" t="str">
        <f>VLOOKUP(A2174,'Customer Names'!$A$1:E4508,5,FALSE)</f>
        <v>Aaron R</v>
      </c>
    </row>
    <row r="2175" spans="1:17" x14ac:dyDescent="0.35">
      <c r="A2175" s="20" t="s">
        <v>187</v>
      </c>
      <c r="B2175" s="20" cm="1">
        <f t="array" ref="B2175:I2175">VLOOKUP(A2175,'Medical Examinations'!A2174:J4509,{2,3,4,5,6,7,8,9},FALSE)</f>
        <v>40.5</v>
      </c>
      <c r="C2175" s="20" t="str">
        <v>Obesity</v>
      </c>
      <c r="D2175" s="20">
        <v>5.4</v>
      </c>
      <c r="E2175" s="20" t="str">
        <v>Normal</v>
      </c>
      <c r="F2175" s="20" t="str">
        <v>No</v>
      </c>
      <c r="G2175" s="20" t="str">
        <v>No</v>
      </c>
      <c r="H2175" s="20" t="str">
        <v>Yes</v>
      </c>
      <c r="I2175" s="20">
        <v>1</v>
      </c>
      <c r="J2175" s="20" t="s">
        <v>2379</v>
      </c>
      <c r="K2175" s="21" cm="1">
        <f t="array" ref="K2175:P2175">VLOOKUP(A2175,'Hospitalisation Details'!$A$1:K4517,{5,6,8,9,10,11},FALSE)</f>
        <v>37944</v>
      </c>
      <c r="L2175" s="21" t="str">
        <v>19Years</v>
      </c>
      <c r="M2175" s="22">
        <v>1759.34</v>
      </c>
      <c r="N2175" s="20" t="str">
        <v>tier - 3</v>
      </c>
      <c r="O2175" s="20" t="str">
        <v>tier - 1</v>
      </c>
      <c r="P2175" s="20" t="str">
        <v>R1011</v>
      </c>
      <c r="Q2175" s="20" t="str">
        <f>VLOOKUP(A2175,'Customer Names'!$A$1:E4509,5,FALSE)</f>
        <v xml:space="preserve">Caitlin H </v>
      </c>
    </row>
    <row r="2176" spans="1:17" x14ac:dyDescent="0.35">
      <c r="A2176" s="20" t="s">
        <v>186</v>
      </c>
      <c r="B2176" s="20" cm="1">
        <f t="array" ref="B2176:I2176">VLOOKUP(A2176,'Medical Examinations'!A2175:J4510,{2,3,4,5,6,7,8,9},FALSE)</f>
        <v>25.64</v>
      </c>
      <c r="C2176" s="20" t="str">
        <v>Overweight</v>
      </c>
      <c r="D2176" s="20">
        <v>4.76</v>
      </c>
      <c r="E2176" s="20" t="str">
        <v>Normal</v>
      </c>
      <c r="F2176" s="20" t="str">
        <v>No</v>
      </c>
      <c r="G2176" s="20" t="str">
        <v>No</v>
      </c>
      <c r="H2176" s="20" t="str">
        <v>No</v>
      </c>
      <c r="I2176" s="20">
        <v>1</v>
      </c>
      <c r="J2176" s="20" t="s">
        <v>2379</v>
      </c>
      <c r="K2176" s="21" cm="1">
        <f t="array" ref="K2176:P2176">VLOOKUP(A2176,'Hospitalisation Details'!$A$1:K4518,{5,6,8,9,10,11},FALSE)</f>
        <v>36075</v>
      </c>
      <c r="L2176" s="21" t="str">
        <v>24Years</v>
      </c>
      <c r="M2176" s="22">
        <v>1756.6</v>
      </c>
      <c r="N2176" s="20" t="str">
        <v>tier - 3</v>
      </c>
      <c r="O2176" s="20" t="str">
        <v>tier - 3</v>
      </c>
      <c r="P2176" s="20" t="str">
        <v>R1013</v>
      </c>
      <c r="Q2176" s="20" t="str">
        <f>VLOOKUP(A2176,'Customer Names'!$A$1:E4510,5,FALSE)</f>
        <v xml:space="preserve">Harald E </v>
      </c>
    </row>
    <row r="2177" spans="1:17" x14ac:dyDescent="0.35">
      <c r="A2177" s="20" t="s">
        <v>185</v>
      </c>
      <c r="B2177" s="20" cm="1">
        <f t="array" ref="B2177:I2177">VLOOKUP(A2177,'Medical Examinations'!A2176:J4511,{2,3,4,5,6,7,8,9},FALSE)</f>
        <v>32.9</v>
      </c>
      <c r="C2177" s="20" t="str">
        <v>Obesity</v>
      </c>
      <c r="D2177" s="20">
        <v>4.78</v>
      </c>
      <c r="E2177" s="20" t="str">
        <v>Normal</v>
      </c>
      <c r="F2177" s="20" t="str">
        <v>No</v>
      </c>
      <c r="G2177" s="20" t="str">
        <v>No</v>
      </c>
      <c r="H2177" s="20" t="str">
        <v>Yes</v>
      </c>
      <c r="I2177" s="20">
        <v>1</v>
      </c>
      <c r="J2177" s="20" t="s">
        <v>2379</v>
      </c>
      <c r="K2177" s="21" cm="1">
        <f t="array" ref="K2177:P2177">VLOOKUP(A2177,'Hospitalisation Details'!$A$1:K4519,{5,6,8,9,10,11},FALSE)</f>
        <v>37890</v>
      </c>
      <c r="L2177" s="21" t="str">
        <v>19Years</v>
      </c>
      <c r="M2177" s="22">
        <v>1748.77</v>
      </c>
      <c r="N2177" s="20" t="str">
        <v>tier - 3</v>
      </c>
      <c r="O2177" s="20" t="str">
        <v>tier - 1</v>
      </c>
      <c r="P2177" s="20" t="str">
        <v>R1011</v>
      </c>
      <c r="Q2177" s="20" t="str">
        <f>VLOOKUP(A2177,'Customer Names'!$A$1:E4511,5,FALSE)</f>
        <v xml:space="preserve">Siobhan A </v>
      </c>
    </row>
    <row r="2178" spans="1:17" x14ac:dyDescent="0.35">
      <c r="A2178" s="20" t="s">
        <v>184</v>
      </c>
      <c r="B2178" s="20" cm="1">
        <f t="array" ref="B2178:I2178">VLOOKUP(A2178,'Medical Examinations'!A2177:J4512,{2,3,4,5,6,7,8,9},FALSE)</f>
        <v>29.8</v>
      </c>
      <c r="C2178" s="20" t="str">
        <v>Overweight</v>
      </c>
      <c r="D2178" s="20">
        <v>4.26</v>
      </c>
      <c r="E2178" s="20" t="str">
        <v>Normal</v>
      </c>
      <c r="F2178" s="20" t="str">
        <v>No</v>
      </c>
      <c r="G2178" s="20" t="str">
        <v>No</v>
      </c>
      <c r="H2178" s="20" t="str">
        <v>Yes</v>
      </c>
      <c r="I2178" s="20">
        <v>1</v>
      </c>
      <c r="J2178" s="20" t="s">
        <v>2379</v>
      </c>
      <c r="K2178" s="21" cm="1">
        <f t="array" ref="K2178:P2178">VLOOKUP(A2178,'Hospitalisation Details'!$A$1:K4520,{5,6,8,9,10,11},FALSE)</f>
        <v>37830</v>
      </c>
      <c r="L2178" s="21" t="str">
        <v>19Years</v>
      </c>
      <c r="M2178" s="22">
        <v>1744.47</v>
      </c>
      <c r="N2178" s="20" t="str">
        <v>tier - 3</v>
      </c>
      <c r="O2178" s="20" t="str">
        <v>tier - 1</v>
      </c>
      <c r="P2178" s="20" t="str">
        <v>R1011</v>
      </c>
      <c r="Q2178" s="20" t="str">
        <f>VLOOKUP(A2178,'Customer Names'!$A$1:E4512,5,FALSE)</f>
        <v xml:space="preserve">Andrea J </v>
      </c>
    </row>
    <row r="2179" spans="1:17" x14ac:dyDescent="0.35">
      <c r="A2179" s="20" t="s">
        <v>183</v>
      </c>
      <c r="B2179" s="20" cm="1">
        <f t="array" ref="B2179:I2179">VLOOKUP(A2179,'Medical Examinations'!A2178:J4513,{2,3,4,5,6,7,8,9},FALSE)</f>
        <v>28.9</v>
      </c>
      <c r="C2179" s="20" t="str">
        <v>Overweight</v>
      </c>
      <c r="D2179" s="20">
        <v>5.85</v>
      </c>
      <c r="E2179" s="20" t="str">
        <v>Prediabetes</v>
      </c>
      <c r="F2179" s="20" t="str">
        <v>No</v>
      </c>
      <c r="G2179" s="20" t="str">
        <v>No</v>
      </c>
      <c r="H2179" s="20" t="str">
        <v>Yes</v>
      </c>
      <c r="I2179" s="20">
        <v>1</v>
      </c>
      <c r="J2179" s="20" t="s">
        <v>2379</v>
      </c>
      <c r="K2179" s="21" cm="1">
        <f t="array" ref="K2179:P2179">VLOOKUP(A2179,'Hospitalisation Details'!$A$1:K4521,{5,6,8,9,10,11},FALSE)</f>
        <v>37827</v>
      </c>
      <c r="L2179" s="21" t="str">
        <v>19Years</v>
      </c>
      <c r="M2179" s="22">
        <v>1743.21</v>
      </c>
      <c r="N2179" s="20" t="str">
        <v>tier - 3</v>
      </c>
      <c r="O2179" s="20" t="str">
        <v>tier - 1</v>
      </c>
      <c r="P2179" s="20" t="str">
        <v>R1011</v>
      </c>
      <c r="Q2179" s="20" t="str">
        <f>VLOOKUP(A2179,'Customer Names'!$A$1:E4513,5,FALSE)</f>
        <v>Marie</v>
      </c>
    </row>
    <row r="2180" spans="1:17" x14ac:dyDescent="0.35">
      <c r="A2180" s="20" t="s">
        <v>182</v>
      </c>
      <c r="B2180" s="20" cm="1">
        <f t="array" ref="B2180:I2180">VLOOKUP(A2180,'Medical Examinations'!A2179:J4514,{2,3,4,5,6,7,8,9},FALSE)</f>
        <v>24.7</v>
      </c>
      <c r="C2180" s="20" t="str">
        <v>Normal Weight</v>
      </c>
      <c r="D2180" s="20">
        <v>5.32</v>
      </c>
      <c r="E2180" s="20" t="str">
        <v>Normal</v>
      </c>
      <c r="F2180" s="20" t="str">
        <v>No</v>
      </c>
      <c r="G2180" s="20" t="str">
        <v>No</v>
      </c>
      <c r="H2180" s="20" t="str">
        <v>Yes</v>
      </c>
      <c r="I2180" s="20">
        <v>1</v>
      </c>
      <c r="J2180" s="20" t="s">
        <v>2379</v>
      </c>
      <c r="K2180" s="21" cm="1">
        <f t="array" ref="K2180:P2180">VLOOKUP(A2180,'Hospitalisation Details'!$A$1:K4522,{5,6,8,9,10,11},FALSE)</f>
        <v>37939</v>
      </c>
      <c r="L2180" s="21" t="str">
        <v>19Years</v>
      </c>
      <c r="M2180" s="22">
        <v>1737.38</v>
      </c>
      <c r="N2180" s="20" t="str">
        <v>tier - 3</v>
      </c>
      <c r="O2180" s="20" t="str">
        <v>tier - 2</v>
      </c>
      <c r="P2180" s="20" t="str">
        <v>R1011</v>
      </c>
      <c r="Q2180" s="20" t="str">
        <f>VLOOKUP(A2180,'Customer Names'!$A$1:E4514,5,FALSE)</f>
        <v xml:space="preserve">Rachel A </v>
      </c>
    </row>
    <row r="2181" spans="1:17" x14ac:dyDescent="0.35">
      <c r="A2181" s="20" t="s">
        <v>181</v>
      </c>
      <c r="B2181" s="20" cm="1">
        <f t="array" ref="B2181:I2181">VLOOKUP(A2181,'Medical Examinations'!A2180:J4515,{2,3,4,5,6,7,8,9},FALSE)</f>
        <v>20.6</v>
      </c>
      <c r="C2181" s="20" t="str">
        <v>Normal Weight</v>
      </c>
      <c r="D2181" s="20">
        <v>5.14</v>
      </c>
      <c r="E2181" s="20" t="str">
        <v>Normal</v>
      </c>
      <c r="F2181" s="20" t="str">
        <v>No</v>
      </c>
      <c r="G2181" s="20" t="str">
        <v>No</v>
      </c>
      <c r="H2181" s="20" t="str">
        <v>Yes</v>
      </c>
      <c r="I2181" s="20">
        <v>1</v>
      </c>
      <c r="J2181" s="20" t="s">
        <v>2379</v>
      </c>
      <c r="K2181" s="21" cm="1">
        <f t="array" ref="K2181:P2181">VLOOKUP(A2181,'Hospitalisation Details'!$A$1:K4523,{5,6,8,9,10,11},FALSE)</f>
        <v>37934</v>
      </c>
      <c r="L2181" s="21" t="str">
        <v>19Years</v>
      </c>
      <c r="M2181" s="22">
        <v>1731.68</v>
      </c>
      <c r="N2181" s="20" t="str">
        <v>tier - 3</v>
      </c>
      <c r="O2181" s="20" t="str">
        <v>tier - 2</v>
      </c>
      <c r="P2181" s="20" t="str">
        <v>R1011</v>
      </c>
      <c r="Q2181" s="20" t="str">
        <f>VLOOKUP(A2181,'Customer Names'!$A$1:E4515,5,FALSE)</f>
        <v>Emma</v>
      </c>
    </row>
    <row r="2182" spans="1:17" x14ac:dyDescent="0.35">
      <c r="A2182" s="20" t="s">
        <v>180</v>
      </c>
      <c r="B2182" s="20" cm="1">
        <f t="array" ref="B2182:I2182">VLOOKUP(A2182,'Medical Examinations'!A2181:J4516,{2,3,4,5,6,7,8,9},FALSE)</f>
        <v>18.600000000000001</v>
      </c>
      <c r="C2182" s="20" t="str">
        <v>Normal Weight</v>
      </c>
      <c r="D2182" s="20">
        <v>5</v>
      </c>
      <c r="E2182" s="20" t="str">
        <v>Normal</v>
      </c>
      <c r="F2182" s="20" t="str">
        <v>No</v>
      </c>
      <c r="G2182" s="20" t="str">
        <v>No</v>
      </c>
      <c r="H2182" s="20" t="str">
        <v>Yes</v>
      </c>
      <c r="I2182" s="20">
        <v>1</v>
      </c>
      <c r="J2182" s="20" t="s">
        <v>2379</v>
      </c>
      <c r="K2182" s="21" cm="1">
        <f t="array" ref="K2182:P2182">VLOOKUP(A2182,'Hospitalisation Details'!$A$1:K4524,{5,6,8,9,10,11},FALSE)</f>
        <v>37865</v>
      </c>
      <c r="L2182" s="21" t="str">
        <v>19Years</v>
      </c>
      <c r="M2182" s="22">
        <v>1728.9</v>
      </c>
      <c r="N2182" s="20" t="str">
        <v>tier - 3</v>
      </c>
      <c r="O2182" s="20" t="str">
        <v>tier - 2</v>
      </c>
      <c r="P2182" s="20" t="str">
        <v>R1011</v>
      </c>
      <c r="Q2182" s="20" t="str">
        <f>VLOOKUP(A2182,'Customer Names'!$A$1:E4516,5,FALSE)</f>
        <v>Kiersten</v>
      </c>
    </row>
    <row r="2183" spans="1:17" x14ac:dyDescent="0.35">
      <c r="A2183" s="20" t="s">
        <v>179</v>
      </c>
      <c r="B2183" s="20" cm="1">
        <f t="array" ref="B2183:I2183">VLOOKUP(A2183,'Medical Examinations'!A2182:J4517,{2,3,4,5,6,7,8,9},FALSE)</f>
        <v>17.8</v>
      </c>
      <c r="C2183" s="20" t="str">
        <v>Underweight</v>
      </c>
      <c r="D2183" s="20">
        <v>4.55</v>
      </c>
      <c r="E2183" s="20" t="str">
        <v>Normal</v>
      </c>
      <c r="F2183" s="20" t="str">
        <v>No</v>
      </c>
      <c r="G2183" s="20" t="str">
        <v>No</v>
      </c>
      <c r="H2183" s="20" t="str">
        <v>Yes</v>
      </c>
      <c r="I2183" s="20">
        <v>1</v>
      </c>
      <c r="J2183" s="20" t="s">
        <v>2379</v>
      </c>
      <c r="K2183" s="21" cm="1">
        <f t="array" ref="K2183:P2183">VLOOKUP(A2183,'Hospitalisation Details'!$A$1:K4525,{5,6,8,9,10,11},FALSE)</f>
        <v>37946</v>
      </c>
      <c r="L2183" s="21" t="str">
        <v>19Years</v>
      </c>
      <c r="M2183" s="22">
        <v>1727.79</v>
      </c>
      <c r="N2183" s="20" t="str">
        <v>tier - 3</v>
      </c>
      <c r="O2183" s="20" t="str">
        <v>tier - 3</v>
      </c>
      <c r="P2183" s="20" t="str">
        <v>R1011</v>
      </c>
      <c r="Q2183" s="20" t="str">
        <f>VLOOKUP(A2183,'Customer Names'!$A$1:E4517,5,FALSE)</f>
        <v>Rachael</v>
      </c>
    </row>
    <row r="2184" spans="1:17" x14ac:dyDescent="0.35">
      <c r="A2184" s="20" t="s">
        <v>178</v>
      </c>
      <c r="B2184" s="20" cm="1">
        <f t="array" ref="B2184:I2184">VLOOKUP(A2184,'Medical Examinations'!A2183:J4518,{2,3,4,5,6,7,8,9},FALSE)</f>
        <v>35.200000000000003</v>
      </c>
      <c r="C2184" s="20" t="str">
        <v>Obesity</v>
      </c>
      <c r="D2184" s="20">
        <v>5.97</v>
      </c>
      <c r="E2184" s="20" t="str">
        <v>Prediabetes</v>
      </c>
      <c r="F2184" s="20" t="str">
        <v>No</v>
      </c>
      <c r="G2184" s="20" t="str">
        <v>yes</v>
      </c>
      <c r="H2184" s="20" t="str">
        <v>No</v>
      </c>
      <c r="I2184" s="20">
        <v>1</v>
      </c>
      <c r="J2184" s="20" t="s">
        <v>2379</v>
      </c>
      <c r="K2184" s="21" cm="1">
        <f t="array" ref="K2184:P2184">VLOOKUP(A2184,'Hospitalisation Details'!$A$1:K4526,{5,6,8,9,10,11},FALSE)</f>
        <v>38239</v>
      </c>
      <c r="L2184" s="21" t="str">
        <v>18Years</v>
      </c>
      <c r="M2184" s="22">
        <v>1727.54</v>
      </c>
      <c r="N2184" s="20" t="str">
        <v>tier - 3</v>
      </c>
      <c r="O2184" s="20" t="str">
        <v>tier - 1</v>
      </c>
      <c r="P2184" s="20" t="str">
        <v>R1013</v>
      </c>
      <c r="Q2184" s="20" t="str">
        <f>VLOOKUP(A2184,'Customer Names'!$A$1:E4518,5,FALSE)</f>
        <v xml:space="preserve">Timothy P </v>
      </c>
    </row>
    <row r="2185" spans="1:17" x14ac:dyDescent="0.35">
      <c r="A2185" s="20" t="s">
        <v>177</v>
      </c>
      <c r="B2185" s="20" cm="1">
        <f t="array" ref="B2185:I2185">VLOOKUP(A2185,'Medical Examinations'!A2184:J4519,{2,3,4,5,6,7,8,9},FALSE)</f>
        <v>33.770000000000003</v>
      </c>
      <c r="C2185" s="20" t="str">
        <v>Obesity</v>
      </c>
      <c r="D2185" s="20">
        <v>4.0199999999999996</v>
      </c>
      <c r="E2185" s="20" t="str">
        <v>Normal</v>
      </c>
      <c r="F2185" s="20" t="str">
        <v>No</v>
      </c>
      <c r="G2185" s="20" t="str">
        <v>yes</v>
      </c>
      <c r="H2185" s="20" t="str">
        <v>No</v>
      </c>
      <c r="I2185" s="20">
        <v>1</v>
      </c>
      <c r="J2185" s="20" t="s">
        <v>2379</v>
      </c>
      <c r="K2185" s="21" cm="1">
        <f t="array" ref="K2185:P2185">VLOOKUP(A2185,'Hospitalisation Details'!$A$1:K4527,{5,6,8,9,10,11},FALSE)</f>
        <v>38281</v>
      </c>
      <c r="L2185" s="21" t="str">
        <v>18Years</v>
      </c>
      <c r="M2185" s="22">
        <v>1725.55</v>
      </c>
      <c r="N2185" s="20" t="str">
        <v>tier - 3</v>
      </c>
      <c r="O2185" s="20" t="str">
        <v>tier - 2</v>
      </c>
      <c r="P2185" s="20" t="str">
        <v>R1013</v>
      </c>
      <c r="Q2185" s="20" t="str">
        <f>VLOOKUP(A2185,'Customer Names'!$A$1:E4519,5,FALSE)</f>
        <v>Lelisa</v>
      </c>
    </row>
    <row r="2186" spans="1:17" x14ac:dyDescent="0.35">
      <c r="A2186" s="20" t="s">
        <v>176</v>
      </c>
      <c r="B2186" s="20" cm="1">
        <f t="array" ref="B2186:I2186">VLOOKUP(A2186,'Medical Examinations'!A2185:J4520,{2,3,4,5,6,7,8,9},FALSE)</f>
        <v>30.03</v>
      </c>
      <c r="C2186" s="20" t="str">
        <v>Obesity</v>
      </c>
      <c r="D2186" s="20">
        <v>4.04</v>
      </c>
      <c r="E2186" s="20" t="str">
        <v>Normal</v>
      </c>
      <c r="F2186" s="20" t="str">
        <v>No</v>
      </c>
      <c r="G2186" s="20" t="str">
        <v>yes</v>
      </c>
      <c r="H2186" s="20" t="str">
        <v>No</v>
      </c>
      <c r="I2186" s="20">
        <v>1</v>
      </c>
      <c r="J2186" s="20" t="s">
        <v>2379</v>
      </c>
      <c r="K2186" s="21" cm="1">
        <f t="array" ref="K2186:P2186">VLOOKUP(A2186,'Hospitalisation Details'!$A$1:K4528,{5,6,8,9,10,11},FALSE)</f>
        <v>38241</v>
      </c>
      <c r="L2186" s="21" t="str">
        <v>18Years</v>
      </c>
      <c r="M2186" s="22">
        <v>1720.35</v>
      </c>
      <c r="N2186" s="20" t="str">
        <v>tier - 3</v>
      </c>
      <c r="O2186" s="20" t="str">
        <v>tier - 3</v>
      </c>
      <c r="P2186" s="20" t="str">
        <v>R1013</v>
      </c>
      <c r="Q2186" s="20" t="str">
        <f>VLOOKUP(A2186,'Customer Names'!$A$1:E4520,5,FALSE)</f>
        <v>Nate</v>
      </c>
    </row>
    <row r="2187" spans="1:17" x14ac:dyDescent="0.35">
      <c r="A2187" s="20" t="s">
        <v>175</v>
      </c>
      <c r="B2187" s="20" cm="1">
        <f t="array" ref="B2187:I2187">VLOOKUP(A2187,'Medical Examinations'!A2186:J4521,{2,3,4,5,6,7,8,9},FALSE)</f>
        <v>29.37</v>
      </c>
      <c r="C2187" s="20" t="str">
        <v>Overweight</v>
      </c>
      <c r="D2187" s="20">
        <v>5.54</v>
      </c>
      <c r="E2187" s="20" t="str">
        <v>Normal</v>
      </c>
      <c r="F2187" s="20" t="str">
        <v>No</v>
      </c>
      <c r="G2187" s="20" t="str">
        <v>yes</v>
      </c>
      <c r="H2187" s="20" t="str">
        <v>No</v>
      </c>
      <c r="I2187" s="20">
        <v>1</v>
      </c>
      <c r="J2187" s="20" t="s">
        <v>2379</v>
      </c>
      <c r="K2187" s="21" cm="1">
        <f t="array" ref="K2187:P2187">VLOOKUP(A2187,'Hospitalisation Details'!$A$1:K4529,{5,6,8,9,10,11},FALSE)</f>
        <v>38148</v>
      </c>
      <c r="L2187" s="21" t="str">
        <v>18Years</v>
      </c>
      <c r="M2187" s="22">
        <v>1719.44</v>
      </c>
      <c r="N2187" s="20" t="str">
        <v>tier - 3</v>
      </c>
      <c r="O2187" s="20" t="str">
        <v>tier - 3</v>
      </c>
      <c r="P2187" s="20" t="str">
        <v>R1013</v>
      </c>
      <c r="Q2187" s="20" t="str">
        <f>VLOOKUP(A2187,'Customer Names'!$A$1:E4521,5,FALSE)</f>
        <v xml:space="preserve">Chris C </v>
      </c>
    </row>
    <row r="2188" spans="1:17" x14ac:dyDescent="0.35">
      <c r="A2188" s="20" t="s">
        <v>174</v>
      </c>
      <c r="B2188" s="20" cm="1">
        <f t="array" ref="B2188:I2188">VLOOKUP(A2188,'Medical Examinations'!A2187:J4522,{2,3,4,5,6,7,8,9},FALSE)</f>
        <v>28.5</v>
      </c>
      <c r="C2188" s="20" t="str">
        <v>Overweight</v>
      </c>
      <c r="D2188" s="20">
        <v>4.03</v>
      </c>
      <c r="E2188" s="20" t="str">
        <v>Normal</v>
      </c>
      <c r="F2188" s="20" t="str">
        <v>No</v>
      </c>
      <c r="G2188" s="20" t="str">
        <v>yes</v>
      </c>
      <c r="H2188" s="20" t="str">
        <v>No</v>
      </c>
      <c r="I2188" s="20">
        <v>1</v>
      </c>
      <c r="J2188" s="20" t="s">
        <v>2379</v>
      </c>
      <c r="K2188" s="21" cm="1">
        <f t="array" ref="K2188:P2188">VLOOKUP(A2188,'Hospitalisation Details'!$A$1:K4530,{5,6,8,9,10,11},FALSE)</f>
        <v>38251</v>
      </c>
      <c r="L2188" s="21" t="str">
        <v>18Years</v>
      </c>
      <c r="M2188" s="22">
        <v>1712.23</v>
      </c>
      <c r="N2188" s="20" t="str">
        <v>tier - 3</v>
      </c>
      <c r="O2188" s="20" t="str">
        <v>tier - 1</v>
      </c>
      <c r="P2188" s="20" t="str">
        <v>R1016</v>
      </c>
      <c r="Q2188" s="20" t="str">
        <f>VLOOKUP(A2188,'Customer Names'!$A$1:E4522,5,FALSE)</f>
        <v>Scott</v>
      </c>
    </row>
    <row r="2189" spans="1:17" x14ac:dyDescent="0.35">
      <c r="A2189" s="20" t="s">
        <v>173</v>
      </c>
      <c r="B2189" s="20" cm="1">
        <f t="array" ref="B2189:I2189">VLOOKUP(A2189,'Medical Examinations'!A2188:J4523,{2,3,4,5,6,7,8,9},FALSE)</f>
        <v>23.32</v>
      </c>
      <c r="C2189" s="20" t="str">
        <v>Normal Weight</v>
      </c>
      <c r="D2189" s="20">
        <v>5.62</v>
      </c>
      <c r="E2189" s="20" t="str">
        <v>Normal</v>
      </c>
      <c r="F2189" s="20" t="str">
        <v>No</v>
      </c>
      <c r="G2189" s="20" t="str">
        <v>yes</v>
      </c>
      <c r="H2189" s="20" t="str">
        <v>No</v>
      </c>
      <c r="I2189" s="20">
        <v>1</v>
      </c>
      <c r="J2189" s="20" t="s">
        <v>2379</v>
      </c>
      <c r="K2189" s="21" cm="1">
        <f t="array" ref="K2189:P2189">VLOOKUP(A2189,'Hospitalisation Details'!$A$1:K4531,{5,6,8,9,10,11},FALSE)</f>
        <v>38249</v>
      </c>
      <c r="L2189" s="21" t="str">
        <v>18Years</v>
      </c>
      <c r="M2189" s="22">
        <v>1711.03</v>
      </c>
      <c r="N2189" s="20" t="str">
        <v>tier - 3</v>
      </c>
      <c r="O2189" s="20" t="str">
        <v>tier - 3</v>
      </c>
      <c r="P2189" s="20" t="str">
        <v>R1013</v>
      </c>
      <c r="Q2189" s="20" t="str">
        <f>VLOOKUP(A2189,'Customer Names'!$A$1:E4523,5,FALSE)</f>
        <v>Kevin</v>
      </c>
    </row>
    <row r="2190" spans="1:17" x14ac:dyDescent="0.35">
      <c r="A2190" s="20" t="s">
        <v>172</v>
      </c>
      <c r="B2190" s="20" cm="1">
        <f t="array" ref="B2190:I2190">VLOOKUP(A2190,'Medical Examinations'!A2189:J4524,{2,3,4,5,6,7,8,9},FALSE)</f>
        <v>26.125</v>
      </c>
      <c r="C2190" s="20" t="str">
        <v>Overweight</v>
      </c>
      <c r="D2190" s="20">
        <v>5.27</v>
      </c>
      <c r="E2190" s="20" t="str">
        <v>Normal</v>
      </c>
      <c r="F2190" s="20" t="str">
        <v>No</v>
      </c>
      <c r="G2190" s="20" t="str">
        <v>yes</v>
      </c>
      <c r="H2190" s="20" t="str">
        <v>No</v>
      </c>
      <c r="I2190" s="20">
        <v>1</v>
      </c>
      <c r="J2190" s="20" t="s">
        <v>2379</v>
      </c>
      <c r="K2190" s="21" cm="1">
        <f t="array" ref="K2190:P2190">VLOOKUP(A2190,'Hospitalisation Details'!$A$1:K4532,{5,6,8,9,10,11},FALSE)</f>
        <v>38333</v>
      </c>
      <c r="L2190" s="21" t="str">
        <v>18Years</v>
      </c>
      <c r="M2190" s="22">
        <v>1708.93</v>
      </c>
      <c r="N2190" s="20" t="str">
        <v>tier - 3</v>
      </c>
      <c r="O2190" s="20" t="str">
        <v>tier - 1</v>
      </c>
      <c r="P2190" s="20" t="str">
        <v>R1019</v>
      </c>
      <c r="Q2190" s="20" t="str">
        <f>VLOOKUP(A2190,'Customer Names'!$A$1:E4524,5,FALSE)</f>
        <v xml:space="preserve">Erik C </v>
      </c>
    </row>
    <row r="2191" spans="1:17" x14ac:dyDescent="0.35">
      <c r="A2191" s="20" t="s">
        <v>171</v>
      </c>
      <c r="B2191" s="20" cm="1">
        <f t="array" ref="B2191:I2191">VLOOKUP(A2191,'Medical Examinations'!A2190:J4525,{2,3,4,5,6,7,8,9},FALSE)</f>
        <v>25.46</v>
      </c>
      <c r="C2191" s="20" t="str">
        <v>Overweight</v>
      </c>
      <c r="D2191" s="20">
        <v>5.18</v>
      </c>
      <c r="E2191" s="20" t="str">
        <v>Normal</v>
      </c>
      <c r="F2191" s="20" t="str">
        <v>No</v>
      </c>
      <c r="G2191" s="20" t="str">
        <v>yes</v>
      </c>
      <c r="H2191" s="20" t="str">
        <v>No</v>
      </c>
      <c r="I2191" s="20">
        <v>1</v>
      </c>
      <c r="J2191" s="20" t="s">
        <v>2379</v>
      </c>
      <c r="K2191" s="21" cm="1">
        <f t="array" ref="K2191:P2191">VLOOKUP(A2191,'Hospitalisation Details'!$A$1:K4533,{5,6,8,9,10,11},FALSE)</f>
        <v>38277</v>
      </c>
      <c r="L2191" s="21" t="str">
        <v>18Years</v>
      </c>
      <c r="M2191" s="22">
        <v>1708</v>
      </c>
      <c r="N2191" s="20" t="str">
        <v>tier - 3</v>
      </c>
      <c r="O2191" s="20" t="str">
        <v>tier - 2</v>
      </c>
      <c r="P2191" s="20" t="str">
        <v>R1016</v>
      </c>
      <c r="Q2191" s="20" t="str">
        <f>VLOOKUP(A2191,'Customer Names'!$A$1:E4525,5,FALSE)</f>
        <v>Shawn C</v>
      </c>
    </row>
    <row r="2192" spans="1:17" x14ac:dyDescent="0.35">
      <c r="A2192" s="20" t="s">
        <v>170</v>
      </c>
      <c r="B2192" s="20" cm="1">
        <f t="array" ref="B2192:I2192">VLOOKUP(A2192,'Medical Examinations'!A2191:J4526,{2,3,4,5,6,7,8,9},FALSE)</f>
        <v>23.75</v>
      </c>
      <c r="C2192" s="20" t="str">
        <v>Normal Weight</v>
      </c>
      <c r="D2192" s="20">
        <v>5.27</v>
      </c>
      <c r="E2192" s="20" t="str">
        <v>Normal</v>
      </c>
      <c r="F2192" s="20" t="str">
        <v>No</v>
      </c>
      <c r="G2192" s="20" t="str">
        <v>yes</v>
      </c>
      <c r="H2192" s="20" t="str">
        <v>No</v>
      </c>
      <c r="I2192" s="20">
        <v>1</v>
      </c>
      <c r="J2192" s="20" t="s">
        <v>2379</v>
      </c>
      <c r="K2192" s="21" cm="1">
        <f t="array" ref="K2192:P2192">VLOOKUP(A2192,'Hospitalisation Details'!$A$1:K4534,{5,6,8,9,10,11},FALSE)</f>
        <v>38327</v>
      </c>
      <c r="L2192" s="21" t="str">
        <v>18Years</v>
      </c>
      <c r="M2192" s="22">
        <v>1705.62</v>
      </c>
      <c r="N2192" s="20" t="str">
        <v>tier - 2</v>
      </c>
      <c r="O2192" s="20" t="str">
        <v>tier - 2</v>
      </c>
      <c r="P2192" s="20" t="str">
        <v>R1015</v>
      </c>
      <c r="Q2192" s="20" t="str">
        <f>VLOOKUP(A2192,'Customer Names'!$A$1:E4526,5,FALSE)</f>
        <v xml:space="preserve">Vajin L </v>
      </c>
    </row>
    <row r="2193" spans="1:17" x14ac:dyDescent="0.35">
      <c r="A2193" s="20" t="s">
        <v>168</v>
      </c>
      <c r="B2193" s="20" cm="1">
        <f t="array" ref="B2193:I2193">VLOOKUP(A2193,'Medical Examinations'!A2192:J4527,{2,3,4,5,6,7,8,9},FALSE)</f>
        <v>23.085000000000001</v>
      </c>
      <c r="C2193" s="20" t="str">
        <v>Normal Weight</v>
      </c>
      <c r="D2193" s="20">
        <v>5.62</v>
      </c>
      <c r="E2193" s="20" t="str">
        <v>Normal</v>
      </c>
      <c r="F2193" s="20" t="str">
        <v>No</v>
      </c>
      <c r="G2193" s="20" t="str">
        <v>yes</v>
      </c>
      <c r="H2193" s="20" t="str">
        <v>No</v>
      </c>
      <c r="I2193" s="20">
        <v>1</v>
      </c>
      <c r="J2193" s="20" t="s">
        <v>2379</v>
      </c>
      <c r="K2193" s="21" cm="1">
        <f t="array" ref="K2193:P2193">VLOOKUP(A2193,'Hospitalisation Details'!$A$1:K4535,{5,6,8,9,10,11},FALSE)</f>
        <v>38335</v>
      </c>
      <c r="L2193" s="21" t="str">
        <v>18Years</v>
      </c>
      <c r="M2193" s="22">
        <v>1704.7</v>
      </c>
      <c r="N2193" s="20" t="str">
        <v>tier - 2</v>
      </c>
      <c r="O2193" s="20" t="str">
        <v>tier - 3</v>
      </c>
      <c r="P2193" s="20" t="str">
        <v>R1018</v>
      </c>
      <c r="Q2193" s="20" t="str">
        <f>VLOOKUP(A2193,'Customer Names'!$A$1:E4527,5,FALSE)</f>
        <v xml:space="preserve">John K  Jr </v>
      </c>
    </row>
    <row r="2194" spans="1:17" x14ac:dyDescent="0.35">
      <c r="A2194" s="20" t="s">
        <v>166</v>
      </c>
      <c r="B2194" s="20" cm="1">
        <f t="array" ref="B2194:I2194">VLOOKUP(A2194,'Medical Examinations'!A2193:J4528,{2,3,4,5,6,7,8,9},FALSE)</f>
        <v>22.99</v>
      </c>
      <c r="C2194" s="20" t="str">
        <v>Normal Weight</v>
      </c>
      <c r="D2194" s="20">
        <v>5.0599999999999996</v>
      </c>
      <c r="E2194" s="20" t="str">
        <v>Normal</v>
      </c>
      <c r="F2194" s="20" t="str">
        <v>No</v>
      </c>
      <c r="G2194" s="20" t="str">
        <v>yes</v>
      </c>
      <c r="H2194" s="20" t="str">
        <v>No</v>
      </c>
      <c r="I2194" s="20">
        <v>1</v>
      </c>
      <c r="J2194" s="20" t="s">
        <v>2379</v>
      </c>
      <c r="K2194" s="21" cm="1">
        <f t="array" ref="K2194:P2194">VLOOKUP(A2194,'Hospitalisation Details'!$A$1:K4536,{5,6,8,9,10,11},FALSE)</f>
        <v>38298</v>
      </c>
      <c r="L2194" s="21" t="str">
        <v>18Years</v>
      </c>
      <c r="M2194" s="22">
        <v>1704.57</v>
      </c>
      <c r="N2194" s="20" t="str">
        <v>tier - 2</v>
      </c>
      <c r="O2194" s="20" t="str">
        <v>tier - 1</v>
      </c>
      <c r="P2194" s="20" t="str">
        <v>R1016</v>
      </c>
      <c r="Q2194" s="20" t="str">
        <f>VLOOKUP(A2194,'Customer Names'!$A$1:E4528,5,FALSE)</f>
        <v xml:space="preserve">Kevin J </v>
      </c>
    </row>
    <row r="2195" spans="1:17" x14ac:dyDescent="0.35">
      <c r="A2195" s="20" t="s">
        <v>164</v>
      </c>
      <c r="B2195" s="20" cm="1">
        <f t="array" ref="B2195:I2195">VLOOKUP(A2195,'Medical Examinations'!A2194:J4529,{2,3,4,5,6,7,8,9},FALSE)</f>
        <v>21.47</v>
      </c>
      <c r="C2195" s="20" t="str">
        <v>Normal Weight</v>
      </c>
      <c r="D2195" s="20">
        <v>4.6900000000000004</v>
      </c>
      <c r="E2195" s="20" t="str">
        <v>Normal</v>
      </c>
      <c r="F2195" s="20" t="str">
        <v>No</v>
      </c>
      <c r="G2195" s="20" t="str">
        <v>yes</v>
      </c>
      <c r="H2195" s="20" t="str">
        <v>No</v>
      </c>
      <c r="I2195" s="20">
        <v>1</v>
      </c>
      <c r="J2195" s="20" t="s">
        <v>2379</v>
      </c>
      <c r="K2195" s="21" cm="1">
        <f t="array" ref="K2195:P2195">VLOOKUP(A2195,'Hospitalisation Details'!$A$1:K4537,{5,6,8,9,10,11},FALSE)</f>
        <v>38331</v>
      </c>
      <c r="L2195" s="21" t="str">
        <v>18Years</v>
      </c>
      <c r="M2195" s="22">
        <v>1702.46</v>
      </c>
      <c r="N2195" s="20" t="str">
        <v>tier - 2</v>
      </c>
      <c r="O2195" s="20" t="str">
        <v>tier - 3</v>
      </c>
      <c r="P2195" s="20" t="str">
        <v>R1019</v>
      </c>
      <c r="Q2195" s="20" t="str">
        <f>VLOOKUP(A2195,'Customer Names'!$A$1:E4529,5,FALSE)</f>
        <v xml:space="preserve">Kirby W </v>
      </c>
    </row>
    <row r="2196" spans="1:17" x14ac:dyDescent="0.35">
      <c r="A2196" s="20" t="s">
        <v>162</v>
      </c>
      <c r="B2196" s="20" cm="1">
        <f t="array" ref="B2196:I2196">VLOOKUP(A2196,'Medical Examinations'!A2195:J4530,{2,3,4,5,6,7,8,9},FALSE)</f>
        <v>15.96</v>
      </c>
      <c r="C2196" s="20" t="str">
        <v>Underweight</v>
      </c>
      <c r="D2196" s="20">
        <v>5.44</v>
      </c>
      <c r="E2196" s="20" t="str">
        <v>Normal</v>
      </c>
      <c r="F2196" s="20" t="str">
        <v>No</v>
      </c>
      <c r="G2196" s="20" t="str">
        <v>yes</v>
      </c>
      <c r="H2196" s="20" t="str">
        <v>No</v>
      </c>
      <c r="I2196" s="20">
        <v>1</v>
      </c>
      <c r="J2196" s="20" t="s">
        <v>2379</v>
      </c>
      <c r="K2196" s="21" cm="1">
        <f t="array" ref="K2196:P2196">VLOOKUP(A2196,'Hospitalisation Details'!$A$1:K4538,{5,6,8,9,10,11},FALSE)</f>
        <v>38308</v>
      </c>
      <c r="L2196" s="21" t="str">
        <v>18Years</v>
      </c>
      <c r="M2196" s="22">
        <v>1694.8</v>
      </c>
      <c r="N2196" s="20" t="str">
        <v>tier - 2</v>
      </c>
      <c r="O2196" s="20" t="str">
        <v>tier - 2</v>
      </c>
      <c r="P2196" s="20" t="str">
        <v>R1015</v>
      </c>
      <c r="Q2196" s="20" t="str">
        <f>VLOOKUP(A2196,'Customer Names'!$A$1:E4530,5,FALSE)</f>
        <v>J A</v>
      </c>
    </row>
    <row r="2197" spans="1:17" x14ac:dyDescent="0.35">
      <c r="A2197" s="20" t="s">
        <v>161</v>
      </c>
      <c r="B2197" s="20" cm="1">
        <f t="array" ref="B2197:I2197">VLOOKUP(A2197,'Medical Examinations'!A2196:J4531,{2,3,4,5,6,7,8,9},FALSE)</f>
        <v>39.5</v>
      </c>
      <c r="C2197" s="20" t="str">
        <v>Obesity</v>
      </c>
      <c r="D2197" s="20">
        <v>5.05</v>
      </c>
      <c r="E2197" s="20" t="str">
        <v>Normal</v>
      </c>
      <c r="F2197" s="20" t="str">
        <v>No</v>
      </c>
      <c r="G2197" s="20" t="str">
        <v>yes</v>
      </c>
      <c r="H2197" s="20" t="str">
        <v>No</v>
      </c>
      <c r="I2197" s="20">
        <v>1</v>
      </c>
      <c r="J2197" s="20" t="s">
        <v>2379</v>
      </c>
      <c r="K2197" s="21" cm="1">
        <f t="array" ref="K2197:P2197">VLOOKUP(A2197,'Hospitalisation Details'!$A$1:K4539,{5,6,8,9,10,11},FALSE)</f>
        <v>36820</v>
      </c>
      <c r="L2197" s="21" t="str">
        <v>22Years</v>
      </c>
      <c r="M2197" s="22">
        <v>1682.6</v>
      </c>
      <c r="N2197" s="20" t="str">
        <v>tier - 2</v>
      </c>
      <c r="O2197" s="20" t="str">
        <v>tier - 2</v>
      </c>
      <c r="P2197" s="20" t="str">
        <v>R1011</v>
      </c>
      <c r="Q2197" s="20" t="str">
        <f>VLOOKUP(A2197,'Customer Names'!$A$1:E4531,5,FALSE)</f>
        <v xml:space="preserve">Dustin G </v>
      </c>
    </row>
    <row r="2198" spans="1:17" x14ac:dyDescent="0.35">
      <c r="A2198" s="20" t="s">
        <v>160</v>
      </c>
      <c r="B2198" s="20" cm="1">
        <f t="array" ref="B2198:I2198">VLOOKUP(A2198,'Medical Examinations'!A2197:J4532,{2,3,4,5,6,7,8,9},FALSE)</f>
        <v>33.770000000000003</v>
      </c>
      <c r="C2198" s="20" t="str">
        <v>Obesity</v>
      </c>
      <c r="D2198" s="20">
        <v>6</v>
      </c>
      <c r="E2198" s="20" t="str">
        <v>Prediabetes</v>
      </c>
      <c r="F2198" s="20" t="str">
        <v>No</v>
      </c>
      <c r="G2198" s="20" t="str">
        <v>yes</v>
      </c>
      <c r="H2198" s="20" t="str">
        <v>No</v>
      </c>
      <c r="I2198" s="20">
        <v>1</v>
      </c>
      <c r="J2198" s="20" t="s">
        <v>2379</v>
      </c>
      <c r="K2198" s="21" cm="1">
        <f t="array" ref="K2198:P2198">VLOOKUP(A2198,'Hospitalisation Details'!$A$1:K4540,{5,6,8,9,10,11},FALSE)</f>
        <v>36687</v>
      </c>
      <c r="L2198" s="21" t="str">
        <v>22Years</v>
      </c>
      <c r="M2198" s="22">
        <v>1674.63</v>
      </c>
      <c r="N2198" s="20" t="str">
        <v>tier - 2</v>
      </c>
      <c r="O2198" s="20" t="str">
        <v>tier - 2</v>
      </c>
      <c r="P2198" s="20" t="str">
        <v>R1013</v>
      </c>
      <c r="Q2198" s="20" t="str">
        <f>VLOOKUP(A2198,'Customer Names'!$A$1:E4532,5,FALSE)</f>
        <v>Anthony G</v>
      </c>
    </row>
    <row r="2199" spans="1:17" x14ac:dyDescent="0.35">
      <c r="A2199" s="20" t="s">
        <v>159</v>
      </c>
      <c r="B2199" s="20" cm="1">
        <f t="array" ref="B2199:I2199">VLOOKUP(A2199,'Medical Examinations'!A2198:J4533,{2,3,4,5,6,7,8,9},FALSE)</f>
        <v>26.84</v>
      </c>
      <c r="C2199" s="20" t="str">
        <v>Overweight</v>
      </c>
      <c r="D2199" s="20">
        <v>5.99</v>
      </c>
      <c r="E2199" s="20" t="str">
        <v>Prediabetes</v>
      </c>
      <c r="F2199" s="20" t="str">
        <v>Yes</v>
      </c>
      <c r="G2199" s="20" t="str">
        <v>yes</v>
      </c>
      <c r="H2199" s="20" t="str">
        <v>No</v>
      </c>
      <c r="I2199" s="20">
        <v>1</v>
      </c>
      <c r="J2199" s="20" t="s">
        <v>2379</v>
      </c>
      <c r="K2199" s="21" cm="1">
        <f t="array" ref="K2199:P2199">VLOOKUP(A2199,'Hospitalisation Details'!$A$1:K4541,{5,6,8,9,10,11},FALSE)</f>
        <v>36822</v>
      </c>
      <c r="L2199" s="21" t="str">
        <v>22Years</v>
      </c>
      <c r="M2199" s="22">
        <v>1665</v>
      </c>
      <c r="N2199" s="20" t="str">
        <v>tier - 2</v>
      </c>
      <c r="O2199" s="20" t="str">
        <v>tier - 2</v>
      </c>
      <c r="P2199" s="20" t="str">
        <v>R1013</v>
      </c>
      <c r="Q2199" s="20" t="str">
        <f>VLOOKUP(A2199,'Customer Names'!$A$1:E4533,5,FALSE)</f>
        <v>Ryan</v>
      </c>
    </row>
    <row r="2200" spans="1:17" x14ac:dyDescent="0.35">
      <c r="A2200" s="20" t="s">
        <v>158</v>
      </c>
      <c r="B2200" s="20" cm="1">
        <f t="array" ref="B2200:I2200">VLOOKUP(A2200,'Medical Examinations'!A2199:J4534,{2,3,4,5,6,7,8,9},FALSE)</f>
        <v>35.53</v>
      </c>
      <c r="C2200" s="20" t="str">
        <v>Obesity</v>
      </c>
      <c r="D2200" s="20">
        <v>4.3600000000000003</v>
      </c>
      <c r="E2200" s="20" t="str">
        <v>Normal</v>
      </c>
      <c r="F2200" s="20" t="str">
        <v>No</v>
      </c>
      <c r="G2200" s="20" t="str">
        <v>No</v>
      </c>
      <c r="H2200" s="20" t="str">
        <v>Yes</v>
      </c>
      <c r="I2200" s="20">
        <v>1</v>
      </c>
      <c r="J2200" s="20" t="s">
        <v>2379</v>
      </c>
      <c r="K2200" s="21" cm="1">
        <f t="array" ref="K2200:P2200">VLOOKUP(A2200,'Hospitalisation Details'!$A$1:K4542,{5,6,8,9,10,11},FALSE)</f>
        <v>37985</v>
      </c>
      <c r="L2200" s="21" t="str">
        <v>19Years</v>
      </c>
      <c r="M2200" s="22">
        <v>1646.43</v>
      </c>
      <c r="N2200" s="20" t="str">
        <v>tier - 2</v>
      </c>
      <c r="O2200" s="20" t="str">
        <v>tier - 1</v>
      </c>
      <c r="P2200" s="20" t="str">
        <v>R1012</v>
      </c>
      <c r="Q2200" s="20" t="str">
        <f>VLOOKUP(A2200,'Customer Names'!$A$1:E4534,5,FALSE)</f>
        <v>Eric N</v>
      </c>
    </row>
    <row r="2201" spans="1:17" x14ac:dyDescent="0.35">
      <c r="A2201" s="20" t="s">
        <v>157</v>
      </c>
      <c r="B2201" s="20" cm="1">
        <f t="array" ref="B2201:I2201">VLOOKUP(A2201,'Medical Examinations'!A2200:J4535,{2,3,4,5,6,7,8,9},FALSE)</f>
        <v>30.59</v>
      </c>
      <c r="C2201" s="20" t="str">
        <v>Obesity</v>
      </c>
      <c r="D2201" s="20">
        <v>4.41</v>
      </c>
      <c r="E2201" s="20" t="str">
        <v>Normal</v>
      </c>
      <c r="F2201" s="20" t="str">
        <v>No</v>
      </c>
      <c r="G2201" s="20" t="str">
        <v>No</v>
      </c>
      <c r="H2201" s="20" t="str">
        <v>Yes</v>
      </c>
      <c r="I2201" s="20">
        <v>1</v>
      </c>
      <c r="J2201" s="20" t="s">
        <v>2379</v>
      </c>
      <c r="K2201" s="21" cm="1">
        <f t="array" ref="K2201:P2201">VLOOKUP(A2201,'Hospitalisation Details'!$A$1:K4543,{5,6,8,9,10,11},FALSE)</f>
        <v>37854</v>
      </c>
      <c r="L2201" s="21" t="str">
        <v>19Years</v>
      </c>
      <c r="M2201" s="22">
        <v>1639.56</v>
      </c>
      <c r="N2201" s="20" t="str">
        <v>tier - 2</v>
      </c>
      <c r="O2201" s="20" t="str">
        <v>tier - 2</v>
      </c>
      <c r="P2201" s="20" t="str">
        <v>R1012</v>
      </c>
      <c r="Q2201" s="20" t="str">
        <f>VLOOKUP(A2201,'Customer Names'!$A$1:E4535,5,FALSE)</f>
        <v>Connor</v>
      </c>
    </row>
    <row r="2202" spans="1:17" x14ac:dyDescent="0.35">
      <c r="A2202" s="20" t="s">
        <v>156</v>
      </c>
      <c r="B2202" s="20" cm="1">
        <f t="array" ref="B2202:I2202">VLOOKUP(A2202,'Medical Examinations'!A2201:J4536,{2,3,4,5,6,7,8,9},FALSE)</f>
        <v>30.59</v>
      </c>
      <c r="C2202" s="20" t="str">
        <v>Obesity</v>
      </c>
      <c r="D2202" s="20">
        <v>4.17</v>
      </c>
      <c r="E2202" s="20" t="str">
        <v>Normal</v>
      </c>
      <c r="F2202" s="20" t="str">
        <v>No</v>
      </c>
      <c r="G2202" s="20" t="str">
        <v>No</v>
      </c>
      <c r="H2202" s="20" t="str">
        <v>Yes</v>
      </c>
      <c r="I2202" s="20">
        <v>1</v>
      </c>
      <c r="J2202" s="20" t="s">
        <v>2379</v>
      </c>
      <c r="K2202" s="21" cm="1">
        <f t="array" ref="K2202:P2202">VLOOKUP(A2202,'Hospitalisation Details'!$A$1:K4544,{5,6,8,9,10,11},FALSE)</f>
        <v>37880</v>
      </c>
      <c r="L2202" s="21" t="str">
        <v>19Years</v>
      </c>
      <c r="M2202" s="22">
        <v>1639.56</v>
      </c>
      <c r="N2202" s="20" t="str">
        <v>tier - 2</v>
      </c>
      <c r="O2202" s="20" t="str">
        <v>tier - 2</v>
      </c>
      <c r="P2202" s="20" t="str">
        <v>R1012</v>
      </c>
      <c r="Q2202" s="20" t="str">
        <f>VLOOKUP(A2202,'Customer Names'!$A$1:E4536,5,FALSE)</f>
        <v xml:space="preserve">Patrick H </v>
      </c>
    </row>
    <row r="2203" spans="1:17" x14ac:dyDescent="0.35">
      <c r="A2203" s="20" t="s">
        <v>155</v>
      </c>
      <c r="B2203" s="20" cm="1">
        <f t="array" ref="B2203:I2203">VLOOKUP(A2203,'Medical Examinations'!A2202:J4537,{2,3,4,5,6,7,8,9},FALSE)</f>
        <v>27.835000000000001</v>
      </c>
      <c r="C2203" s="20" t="str">
        <v>Overweight</v>
      </c>
      <c r="D2203" s="20">
        <v>4.4400000000000004</v>
      </c>
      <c r="E2203" s="20" t="str">
        <v>Normal</v>
      </c>
      <c r="F2203" s="20" t="str">
        <v>No</v>
      </c>
      <c r="G2203" s="20" t="str">
        <v>No</v>
      </c>
      <c r="H2203" s="20" t="str">
        <v>Yes</v>
      </c>
      <c r="I2203" s="20">
        <v>1</v>
      </c>
      <c r="J2203" s="20" t="s">
        <v>2379</v>
      </c>
      <c r="K2203" s="21" cm="1">
        <f t="array" ref="K2203:P2203">VLOOKUP(A2203,'Hospitalisation Details'!$A$1:K4545,{5,6,8,9,10,11},FALSE)</f>
        <v>37985</v>
      </c>
      <c r="L2203" s="21" t="str">
        <v>19Years</v>
      </c>
      <c r="M2203" s="22">
        <v>1635.73</v>
      </c>
      <c r="N2203" s="20" t="str">
        <v>tier - 2</v>
      </c>
      <c r="O2203" s="20" t="str">
        <v>tier - 3</v>
      </c>
      <c r="P2203" s="20" t="str">
        <v>R1012</v>
      </c>
      <c r="Q2203" s="20" t="str">
        <f>VLOOKUP(A2203,'Customer Names'!$A$1:E4537,5,FALSE)</f>
        <v>Tyler</v>
      </c>
    </row>
    <row r="2204" spans="1:17" x14ac:dyDescent="0.35">
      <c r="A2204" s="20" t="s">
        <v>154</v>
      </c>
      <c r="B2204" s="20" cm="1">
        <f t="array" ref="B2204:I2204">VLOOKUP(A2204,'Medical Examinations'!A2203:J4538,{2,3,4,5,6,7,8,9},FALSE)</f>
        <v>40.26</v>
      </c>
      <c r="C2204" s="20" t="str">
        <v>Obesity</v>
      </c>
      <c r="D2204" s="20">
        <v>5.52</v>
      </c>
      <c r="E2204" s="20" t="str">
        <v>Normal</v>
      </c>
      <c r="F2204" s="20" t="str">
        <v>No</v>
      </c>
      <c r="G2204" s="20" t="str">
        <v>yes</v>
      </c>
      <c r="H2204" s="20" t="str">
        <v>No</v>
      </c>
      <c r="I2204" s="20">
        <v>1</v>
      </c>
      <c r="J2204" s="20" t="s">
        <v>2379</v>
      </c>
      <c r="K2204" s="21" cm="1">
        <f t="array" ref="K2204:P2204">VLOOKUP(A2204,'Hospitalisation Details'!$A$1:K4546,{5,6,8,9,10,11},FALSE)</f>
        <v>38151</v>
      </c>
      <c r="L2204" s="21" t="str">
        <v>18Years</v>
      </c>
      <c r="M2204" s="22">
        <v>1634.57</v>
      </c>
      <c r="N2204" s="20" t="str">
        <v>tier - 2</v>
      </c>
      <c r="O2204" s="20" t="str">
        <v>tier - 2</v>
      </c>
      <c r="P2204" s="20" t="str">
        <v>R1013</v>
      </c>
      <c r="Q2204" s="20" t="str">
        <f>VLOOKUP(A2204,'Customer Names'!$A$1:E4538,5,FALSE)</f>
        <v xml:space="preserve">Deborah L </v>
      </c>
    </row>
    <row r="2205" spans="1:17" x14ac:dyDescent="0.35">
      <c r="A2205" s="20" t="s">
        <v>153</v>
      </c>
      <c r="B2205" s="20" cm="1">
        <f t="array" ref="B2205:I2205">VLOOKUP(A2205,'Medical Examinations'!A2204:J4539,{2,3,4,5,6,7,8,9},FALSE)</f>
        <v>39.82</v>
      </c>
      <c r="C2205" s="20" t="str">
        <v>Obesity</v>
      </c>
      <c r="D2205" s="20">
        <v>6.01</v>
      </c>
      <c r="E2205" s="20" t="str">
        <v>Prediabetes</v>
      </c>
      <c r="F2205" s="20" t="str">
        <v>No</v>
      </c>
      <c r="G2205" s="20" t="str">
        <v>yes</v>
      </c>
      <c r="H2205" s="20" t="str">
        <v>No</v>
      </c>
      <c r="I2205" s="20">
        <v>1</v>
      </c>
      <c r="J2205" s="20" t="s">
        <v>2379</v>
      </c>
      <c r="K2205" s="21" cm="1">
        <f t="array" ref="K2205:P2205">VLOOKUP(A2205,'Hospitalisation Details'!$A$1:K4547,{5,6,8,9,10,11},FALSE)</f>
        <v>38207</v>
      </c>
      <c r="L2205" s="21" t="str">
        <v>18Years</v>
      </c>
      <c r="M2205" s="22">
        <v>1633.96</v>
      </c>
      <c r="N2205" s="20" t="str">
        <v>tier - 2</v>
      </c>
      <c r="O2205" s="20" t="str">
        <v>tier - 1</v>
      </c>
      <c r="P2205" s="20" t="str">
        <v>R1013</v>
      </c>
      <c r="Q2205" s="20" t="str">
        <f>VLOOKUP(A2205,'Customer Names'!$A$1:E4539,5,FALSE)</f>
        <v>Andrea K</v>
      </c>
    </row>
    <row r="2206" spans="1:17" x14ac:dyDescent="0.35">
      <c r="A2206" s="20" t="s">
        <v>152</v>
      </c>
      <c r="B2206" s="20" cm="1">
        <f t="array" ref="B2206:I2206">VLOOKUP(A2206,'Medical Examinations'!A2205:J4540,{2,3,4,5,6,7,8,9},FALSE)</f>
        <v>39.159999999999997</v>
      </c>
      <c r="C2206" s="20" t="str">
        <v>Obesity</v>
      </c>
      <c r="D2206" s="20">
        <v>5.81</v>
      </c>
      <c r="E2206" s="20" t="str">
        <v>Prediabetes</v>
      </c>
      <c r="F2206" s="20" t="str">
        <v>No</v>
      </c>
      <c r="G2206" s="20" t="str">
        <v>yes</v>
      </c>
      <c r="H2206" s="20" t="str">
        <v>No</v>
      </c>
      <c r="I2206" s="20">
        <v>1</v>
      </c>
      <c r="J2206" s="20" t="s">
        <v>2379</v>
      </c>
      <c r="K2206" s="21" cm="1">
        <f t="array" ref="K2206:P2206">VLOOKUP(A2206,'Hospitalisation Details'!$A$1:K4548,{5,6,8,9,10,11},FALSE)</f>
        <v>38334</v>
      </c>
      <c r="L2206" s="21" t="str">
        <v>18Years</v>
      </c>
      <c r="M2206" s="22">
        <v>1633.04</v>
      </c>
      <c r="N2206" s="20" t="str">
        <v>tier - 2</v>
      </c>
      <c r="O2206" s="20" t="str">
        <v>tier - 2</v>
      </c>
      <c r="P2206" s="20" t="str">
        <v>R1013</v>
      </c>
      <c r="Q2206" s="20" t="str">
        <f>VLOOKUP(A2206,'Customer Names'!$A$1:E4540,5,FALSE)</f>
        <v>Elleree</v>
      </c>
    </row>
    <row r="2207" spans="1:17" x14ac:dyDescent="0.35">
      <c r="A2207" s="20" t="s">
        <v>151</v>
      </c>
      <c r="B2207" s="20" cm="1">
        <f t="array" ref="B2207:I2207">VLOOKUP(A2207,'Medical Examinations'!A2206:J4541,{2,3,4,5,6,7,8,9},FALSE)</f>
        <v>25.555</v>
      </c>
      <c r="C2207" s="20" t="str">
        <v>Overweight</v>
      </c>
      <c r="D2207" s="20">
        <v>4.37</v>
      </c>
      <c r="E2207" s="20" t="str">
        <v>Normal</v>
      </c>
      <c r="F2207" s="20" t="str">
        <v>No</v>
      </c>
      <c r="G2207" s="20" t="str">
        <v>No</v>
      </c>
      <c r="H2207" s="20" t="str">
        <v>Yes</v>
      </c>
      <c r="I2207" s="20">
        <v>1</v>
      </c>
      <c r="J2207" s="20" t="s">
        <v>2379</v>
      </c>
      <c r="K2207" s="21" cm="1">
        <f t="array" ref="K2207:P2207">VLOOKUP(A2207,'Hospitalisation Details'!$A$1:K4549,{5,6,8,9,10,11},FALSE)</f>
        <v>37880</v>
      </c>
      <c r="L2207" s="21" t="str">
        <v>19Years</v>
      </c>
      <c r="M2207" s="22">
        <v>1632.56</v>
      </c>
      <c r="N2207" s="20" t="str">
        <v>tier - 2</v>
      </c>
      <c r="O2207" s="20" t="str">
        <v>tier - 2</v>
      </c>
      <c r="P2207" s="20" t="str">
        <v>R1012</v>
      </c>
      <c r="Q2207" s="20" t="str">
        <f>VLOOKUP(A2207,'Customer Names'!$A$1:E4541,5,FALSE)</f>
        <v>Brandon J</v>
      </c>
    </row>
    <row r="2208" spans="1:17" x14ac:dyDescent="0.35">
      <c r="A2208" s="20" t="s">
        <v>150</v>
      </c>
      <c r="B2208" s="20" cm="1">
        <f t="array" ref="B2208:I2208">VLOOKUP(A2208,'Medical Examinations'!A2207:J4542,{2,3,4,5,6,7,8,9},FALSE)</f>
        <v>25.175000000000001</v>
      </c>
      <c r="C2208" s="20" t="str">
        <v>Overweight</v>
      </c>
      <c r="D2208" s="20">
        <v>5.74</v>
      </c>
      <c r="E2208" s="20" t="str">
        <v>Prediabetes</v>
      </c>
      <c r="F2208" s="20" t="str">
        <v>No</v>
      </c>
      <c r="G2208" s="20" t="str">
        <v>No</v>
      </c>
      <c r="H2208" s="20" t="str">
        <v>Yes</v>
      </c>
      <c r="I2208" s="20">
        <v>1</v>
      </c>
      <c r="J2208" s="20" t="s">
        <v>2379</v>
      </c>
      <c r="K2208" s="21" cm="1">
        <f t="array" ref="K2208:P2208">VLOOKUP(A2208,'Hospitalisation Details'!$A$1:K4550,{5,6,8,9,10,11},FALSE)</f>
        <v>37897</v>
      </c>
      <c r="L2208" s="21" t="str">
        <v>19Years</v>
      </c>
      <c r="M2208" s="22">
        <v>1632.04</v>
      </c>
      <c r="N2208" s="20" t="str">
        <v>tier - 2</v>
      </c>
      <c r="O2208" s="20" t="str">
        <v>tier - 2</v>
      </c>
      <c r="P2208" s="20" t="str">
        <v>R1012</v>
      </c>
      <c r="Q2208" s="20" t="str">
        <f>VLOOKUP(A2208,'Customer Names'!$A$1:E4542,5,FALSE)</f>
        <v>Steve</v>
      </c>
    </row>
    <row r="2209" spans="1:17" x14ac:dyDescent="0.35">
      <c r="A2209" s="20" t="s">
        <v>149</v>
      </c>
      <c r="B2209" s="20" cm="1">
        <f t="array" ref="B2209:I2209">VLOOKUP(A2209,'Medical Examinations'!A2208:J4543,{2,3,4,5,6,7,8,9},FALSE)</f>
        <v>38.28</v>
      </c>
      <c r="C2209" s="20" t="str">
        <v>Obesity</v>
      </c>
      <c r="D2209" s="20">
        <v>5.39</v>
      </c>
      <c r="E2209" s="20" t="str">
        <v>Normal</v>
      </c>
      <c r="F2209" s="20" t="str">
        <v>No</v>
      </c>
      <c r="G2209" s="20" t="str">
        <v>yes</v>
      </c>
      <c r="H2209" s="20" t="str">
        <v>No</v>
      </c>
      <c r="I2209" s="20">
        <v>1</v>
      </c>
      <c r="J2209" s="20" t="s">
        <v>2379</v>
      </c>
      <c r="K2209" s="21" cm="1">
        <f t="array" ref="K2209:P2209">VLOOKUP(A2209,'Hospitalisation Details'!$A$1:K4551,{5,6,8,9,10,11},FALSE)</f>
        <v>38177</v>
      </c>
      <c r="L2209" s="21" t="str">
        <v>18Years</v>
      </c>
      <c r="M2209" s="22">
        <v>1631.82</v>
      </c>
      <c r="N2209" s="20" t="str">
        <v>tier - 2</v>
      </c>
      <c r="O2209" s="20" t="str">
        <v>tier - 1</v>
      </c>
      <c r="P2209" s="20" t="str">
        <v>R1013</v>
      </c>
      <c r="Q2209" s="20" t="str">
        <f>VLOOKUP(A2209,'Customer Names'!$A$1:E4543,5,FALSE)</f>
        <v xml:space="preserve">Nina Wavik Sr </v>
      </c>
    </row>
    <row r="2210" spans="1:17" x14ac:dyDescent="0.35">
      <c r="A2210" s="20" t="s">
        <v>148</v>
      </c>
      <c r="B2210" s="20" cm="1">
        <f t="array" ref="B2210:I2210">VLOOKUP(A2210,'Medical Examinations'!A2209:J4544,{2,3,4,5,6,7,8,9},FALSE)</f>
        <v>38.17</v>
      </c>
      <c r="C2210" s="20" t="str">
        <v>Obesity</v>
      </c>
      <c r="D2210" s="20">
        <v>4.07</v>
      </c>
      <c r="E2210" s="20" t="str">
        <v>Normal</v>
      </c>
      <c r="F2210" s="20" t="str">
        <v>No</v>
      </c>
      <c r="G2210" s="20" t="str">
        <v>yes</v>
      </c>
      <c r="H2210" s="20" t="str">
        <v>No</v>
      </c>
      <c r="I2210" s="20">
        <v>1</v>
      </c>
      <c r="J2210" s="20" t="s">
        <v>2379</v>
      </c>
      <c r="K2210" s="21" cm="1">
        <f t="array" ref="K2210:P2210">VLOOKUP(A2210,'Hospitalisation Details'!$A$1:K4552,{5,6,8,9,10,11},FALSE)</f>
        <v>38326</v>
      </c>
      <c r="L2210" s="21" t="str">
        <v>18Years</v>
      </c>
      <c r="M2210" s="22">
        <v>1631.67</v>
      </c>
      <c r="N2210" s="20" t="str">
        <v>tier - 2</v>
      </c>
      <c r="O2210" s="20" t="str">
        <v>tier - 3</v>
      </c>
      <c r="P2210" s="20" t="str">
        <v>R1013</v>
      </c>
      <c r="Q2210" s="20" t="str">
        <f>VLOOKUP(A2210,'Customer Names'!$A$1:E4544,5,FALSE)</f>
        <v>Dani</v>
      </c>
    </row>
    <row r="2211" spans="1:17" x14ac:dyDescent="0.35">
      <c r="A2211" s="20" t="s">
        <v>147</v>
      </c>
      <c r="B2211" s="20" cm="1">
        <f t="array" ref="B2211:I2211">VLOOKUP(A2211,'Medical Examinations'!A2210:J4545,{2,3,4,5,6,7,8,9},FALSE)</f>
        <v>36.85</v>
      </c>
      <c r="C2211" s="20" t="str">
        <v>Obesity</v>
      </c>
      <c r="D2211" s="20">
        <v>5.49</v>
      </c>
      <c r="E2211" s="20" t="str">
        <v>Normal</v>
      </c>
      <c r="F2211" s="20" t="str">
        <v>No</v>
      </c>
      <c r="G2211" s="20" t="str">
        <v>yes</v>
      </c>
      <c r="H2211" s="20" t="str">
        <v>No</v>
      </c>
      <c r="I2211" s="20">
        <v>1</v>
      </c>
      <c r="J2211" s="20" t="s">
        <v>2379</v>
      </c>
      <c r="K2211" s="21" cm="1">
        <f t="array" ref="K2211:P2211">VLOOKUP(A2211,'Hospitalisation Details'!$A$1:K4553,{5,6,8,9,10,11},FALSE)</f>
        <v>38264</v>
      </c>
      <c r="L2211" s="21" t="str">
        <v>18Years</v>
      </c>
      <c r="M2211" s="22">
        <v>1629.83</v>
      </c>
      <c r="N2211" s="20" t="str">
        <v>tier - 2</v>
      </c>
      <c r="O2211" s="20" t="str">
        <v>tier - 2</v>
      </c>
      <c r="P2211" s="20" t="str">
        <v>R1013</v>
      </c>
      <c r="Q2211" s="20" t="str">
        <f>VLOOKUP(A2211,'Customer Names'!$A$1:E4545,5,FALSE)</f>
        <v xml:space="preserve">Jennifer A </v>
      </c>
    </row>
    <row r="2212" spans="1:17" x14ac:dyDescent="0.35">
      <c r="A2212" s="20" t="s">
        <v>146</v>
      </c>
      <c r="B2212" s="20" cm="1">
        <f t="array" ref="B2212:I2212">VLOOKUP(A2212,'Medical Examinations'!A2211:J4546,{2,3,4,5,6,7,8,9},FALSE)</f>
        <v>22.61</v>
      </c>
      <c r="C2212" s="20" t="str">
        <v>Normal Weight</v>
      </c>
      <c r="D2212" s="20">
        <v>5.68</v>
      </c>
      <c r="E2212" s="20" t="str">
        <v>Normal</v>
      </c>
      <c r="F2212" s="20" t="str">
        <v>No</v>
      </c>
      <c r="G2212" s="20" t="str">
        <v>No</v>
      </c>
      <c r="H2212" s="20" t="str">
        <v>Yes</v>
      </c>
      <c r="I2212" s="20">
        <v>1</v>
      </c>
      <c r="J2212" s="20" t="s">
        <v>2379</v>
      </c>
      <c r="K2212" s="21" cm="1">
        <f t="array" ref="K2212:P2212">VLOOKUP(A2212,'Hospitalisation Details'!$A$1:K4554,{5,6,8,9,10,11},FALSE)</f>
        <v>37819</v>
      </c>
      <c r="L2212" s="21" t="str">
        <v>19Years</v>
      </c>
      <c r="M2212" s="22">
        <v>1628.47</v>
      </c>
      <c r="N2212" s="20" t="str">
        <v>tier - 2</v>
      </c>
      <c r="O2212" s="20" t="str">
        <v>tier - 1</v>
      </c>
      <c r="P2212" s="20" t="str">
        <v>R1012</v>
      </c>
      <c r="Q2212" s="20" t="str">
        <f>VLOOKUP(A2212,'Customer Names'!$A$1:E4546,5,FALSE)</f>
        <v>Martin</v>
      </c>
    </row>
    <row r="2213" spans="1:17" x14ac:dyDescent="0.35">
      <c r="A2213" s="20" t="s">
        <v>145</v>
      </c>
      <c r="B2213" s="20" cm="1">
        <f t="array" ref="B2213:I2213">VLOOKUP(A2213,'Medical Examinations'!A2212:J4547,{2,3,4,5,6,7,8,9},FALSE)</f>
        <v>21.754999999999999</v>
      </c>
      <c r="C2213" s="20" t="str">
        <v>Normal Weight</v>
      </c>
      <c r="D2213" s="20">
        <v>6.09</v>
      </c>
      <c r="E2213" s="20" t="str">
        <v>Prediabetes</v>
      </c>
      <c r="F2213" s="20" t="str">
        <v>No</v>
      </c>
      <c r="G2213" s="20" t="str">
        <v>No</v>
      </c>
      <c r="H2213" s="20" t="str">
        <v>Yes</v>
      </c>
      <c r="I2213" s="20">
        <v>1</v>
      </c>
      <c r="J2213" s="20" t="s">
        <v>2379</v>
      </c>
      <c r="K2213" s="21" cm="1">
        <f t="array" ref="K2213:P2213">VLOOKUP(A2213,'Hospitalisation Details'!$A$1:K4555,{5,6,8,9,10,11},FALSE)</f>
        <v>37959</v>
      </c>
      <c r="L2213" s="21" t="str">
        <v>19Years</v>
      </c>
      <c r="M2213" s="22">
        <v>1627.28</v>
      </c>
      <c r="N2213" s="20" t="str">
        <v>tier - 2</v>
      </c>
      <c r="O2213" s="20" t="str">
        <v>tier - 2</v>
      </c>
      <c r="P2213" s="20" t="str">
        <v>R1012</v>
      </c>
      <c r="Q2213" s="20" t="str">
        <f>VLOOKUP(A2213,'Customer Names'!$A$1:E4547,5,FALSE)</f>
        <v>Steve</v>
      </c>
    </row>
    <row r="2214" spans="1:17" x14ac:dyDescent="0.35">
      <c r="A2214" s="20" t="s">
        <v>144</v>
      </c>
      <c r="B2214" s="20" cm="1">
        <f t="array" ref="B2214:I2214">VLOOKUP(A2214,'Medical Examinations'!A2213:J4548,{2,3,4,5,6,7,8,9},FALSE)</f>
        <v>20.425000000000001</v>
      </c>
      <c r="C2214" s="20" t="str">
        <v>Normal Weight</v>
      </c>
      <c r="D2214" s="20">
        <v>5.53</v>
      </c>
      <c r="E2214" s="20" t="str">
        <v>Normal</v>
      </c>
      <c r="F2214" s="20" t="str">
        <v>No</v>
      </c>
      <c r="G2214" s="20" t="str">
        <v>No</v>
      </c>
      <c r="H2214" s="20" t="str">
        <v>Yes</v>
      </c>
      <c r="I2214" s="20">
        <v>1</v>
      </c>
      <c r="J2214" s="20" t="s">
        <v>2379</v>
      </c>
      <c r="K2214" s="21" cm="1">
        <f t="array" ref="K2214:P2214">VLOOKUP(A2214,'Hospitalisation Details'!$A$1:K4556,{5,6,8,9,10,11},FALSE)</f>
        <v>37873</v>
      </c>
      <c r="L2214" s="21" t="str">
        <v>19Years</v>
      </c>
      <c r="M2214" s="22">
        <v>1625.43</v>
      </c>
      <c r="N2214" s="20" t="str">
        <v>tier - 2</v>
      </c>
      <c r="O2214" s="20" t="str">
        <v>tier - 3</v>
      </c>
      <c r="P2214" s="20" t="str">
        <v>R1012</v>
      </c>
      <c r="Q2214" s="20" t="str">
        <f>VLOOKUP(A2214,'Customer Names'!$A$1:E4548,5,FALSE)</f>
        <v>Christopher</v>
      </c>
    </row>
    <row r="2215" spans="1:17" x14ac:dyDescent="0.35">
      <c r="A2215" s="20" t="s">
        <v>143</v>
      </c>
      <c r="B2215" s="20" cm="1">
        <f t="array" ref="B2215:I2215">VLOOKUP(A2215,'Medical Examinations'!A2214:J4549,{2,3,4,5,6,7,8,9},FALSE)</f>
        <v>31.35</v>
      </c>
      <c r="C2215" s="20" t="str">
        <v>Obesity</v>
      </c>
      <c r="D2215" s="20">
        <v>4.28</v>
      </c>
      <c r="E2215" s="20" t="str">
        <v>Normal</v>
      </c>
      <c r="F2215" s="20" t="str">
        <v>No</v>
      </c>
      <c r="G2215" s="20" t="str">
        <v>yes</v>
      </c>
      <c r="H2215" s="20" t="str">
        <v>No</v>
      </c>
      <c r="I2215" s="20">
        <v>1</v>
      </c>
      <c r="J2215" s="20" t="s">
        <v>2379</v>
      </c>
      <c r="K2215" s="21" cm="1">
        <f t="array" ref="K2215:P2215">VLOOKUP(A2215,'Hospitalisation Details'!$A$1:K4557,{5,6,8,9,10,11},FALSE)</f>
        <v>38193</v>
      </c>
      <c r="L2215" s="21" t="str">
        <v>18Years</v>
      </c>
      <c r="M2215" s="22">
        <v>1622.19</v>
      </c>
      <c r="N2215" s="20" t="str">
        <v>tier - 2</v>
      </c>
      <c r="O2215" s="20" t="str">
        <v>tier - 1</v>
      </c>
      <c r="P2215" s="20" t="str">
        <v>R1013</v>
      </c>
      <c r="Q2215" s="20" t="str">
        <f>VLOOKUP(A2215,'Customer Names'!$A$1:E4549,5,FALSE)</f>
        <v xml:space="preserve">Kathryn M </v>
      </c>
    </row>
    <row r="2216" spans="1:17" x14ac:dyDescent="0.35">
      <c r="A2216" s="20" t="s">
        <v>142</v>
      </c>
      <c r="B2216" s="20" cm="1">
        <f t="array" ref="B2216:I2216">VLOOKUP(A2216,'Medical Examinations'!A2215:J4550,{2,3,4,5,6,7,8,9},FALSE)</f>
        <v>31.13</v>
      </c>
      <c r="C2216" s="20" t="str">
        <v>Obesity</v>
      </c>
      <c r="D2216" s="20">
        <v>6.01</v>
      </c>
      <c r="E2216" s="20" t="str">
        <v>Prediabetes</v>
      </c>
      <c r="F2216" s="20" t="str">
        <v>No</v>
      </c>
      <c r="G2216" s="20" t="str">
        <v>yes</v>
      </c>
      <c r="H2216" s="20" t="str">
        <v>No</v>
      </c>
      <c r="I2216" s="20">
        <v>1</v>
      </c>
      <c r="J2216" s="20" t="s">
        <v>2379</v>
      </c>
      <c r="K2216" s="21" cm="1">
        <f t="array" ref="K2216:P2216">VLOOKUP(A2216,'Hospitalisation Details'!$A$1:K4558,{5,6,8,9,10,11},FALSE)</f>
        <v>38220</v>
      </c>
      <c r="L2216" s="21" t="str">
        <v>18Years</v>
      </c>
      <c r="M2216" s="22">
        <v>1621.88</v>
      </c>
      <c r="N2216" s="20" t="str">
        <v>tier - 2</v>
      </c>
      <c r="O2216" s="20" t="str">
        <v>tier - 2</v>
      </c>
      <c r="P2216" s="20" t="str">
        <v>R1013</v>
      </c>
      <c r="Q2216" s="20" t="str">
        <f>VLOOKUP(A2216,'Customer Names'!$A$1:E4550,5,FALSE)</f>
        <v>Emily</v>
      </c>
    </row>
    <row r="2217" spans="1:17" x14ac:dyDescent="0.35">
      <c r="A2217" s="20" t="s">
        <v>141</v>
      </c>
      <c r="B2217" s="20" cm="1">
        <f t="array" ref="B2217:I2217">VLOOKUP(A2217,'Medical Examinations'!A2216:J4551,{2,3,4,5,6,7,8,9},FALSE)</f>
        <v>17.48</v>
      </c>
      <c r="C2217" s="20" t="str">
        <v>Underweight</v>
      </c>
      <c r="D2217" s="20">
        <v>4.59</v>
      </c>
      <c r="E2217" s="20" t="str">
        <v>Normal</v>
      </c>
      <c r="F2217" s="20" t="str">
        <v>No</v>
      </c>
      <c r="G2217" s="20" t="str">
        <v>No</v>
      </c>
      <c r="H2217" s="20" t="str">
        <v>Yes</v>
      </c>
      <c r="I2217" s="20">
        <v>1</v>
      </c>
      <c r="J2217" s="20" t="s">
        <v>2379</v>
      </c>
      <c r="K2217" s="21" cm="1">
        <f t="array" ref="K2217:P2217">VLOOKUP(A2217,'Hospitalisation Details'!$A$1:K4559,{5,6,8,9,10,11},FALSE)</f>
        <v>37878</v>
      </c>
      <c r="L2217" s="21" t="str">
        <v>19Years</v>
      </c>
      <c r="M2217" s="22">
        <v>1621.34</v>
      </c>
      <c r="N2217" s="20" t="str">
        <v>tier - 2</v>
      </c>
      <c r="O2217" s="20" t="str">
        <v>tier - 2</v>
      </c>
      <c r="P2217" s="20" t="str">
        <v>R1012</v>
      </c>
      <c r="Q2217" s="20" t="str">
        <f>VLOOKUP(A2217,'Customer Names'!$A$1:E4551,5,FALSE)</f>
        <v>Trent A</v>
      </c>
    </row>
    <row r="2218" spans="1:17" x14ac:dyDescent="0.35">
      <c r="A2218" s="20" t="s">
        <v>140</v>
      </c>
      <c r="B2218" s="20" cm="1">
        <f t="array" ref="B2218:I2218">VLOOKUP(A2218,'Medical Examinations'!A2217:J4552,{2,3,4,5,6,7,8,9},FALSE)</f>
        <v>22.57</v>
      </c>
      <c r="C2218" s="20" t="str">
        <v>Normal Weight</v>
      </c>
      <c r="D2218" s="20">
        <v>5.8</v>
      </c>
      <c r="E2218" s="20" t="str">
        <v>Prediabetes</v>
      </c>
      <c r="F2218" s="20" t="str">
        <v>Yes</v>
      </c>
      <c r="G2218" s="20" t="str">
        <v>No</v>
      </c>
      <c r="H2218" s="20" t="str">
        <v>No</v>
      </c>
      <c r="I2218" s="20">
        <v>1</v>
      </c>
      <c r="J2218" s="20" t="s">
        <v>2379</v>
      </c>
      <c r="K2218" s="21" cm="1">
        <f t="array" ref="K2218:P2218">VLOOKUP(A2218,'Hospitalisation Details'!$A$1:K4560,{5,6,8,9,10,11},FALSE)</f>
        <v>34916</v>
      </c>
      <c r="L2218" s="21" t="str">
        <v>27Years</v>
      </c>
      <c r="M2218" s="22">
        <v>1617.16</v>
      </c>
      <c r="N2218" s="20" t="str">
        <v>tier - 2</v>
      </c>
      <c r="O2218" s="20" t="str">
        <v>tier - 1</v>
      </c>
      <c r="P2218" s="20" t="str">
        <v>R1013</v>
      </c>
      <c r="Q2218" s="20" t="str">
        <f>VLOOKUP(A2218,'Customer Names'!$A$1:E4552,5,FALSE)</f>
        <v>Jennifer E</v>
      </c>
    </row>
    <row r="2219" spans="1:17" x14ac:dyDescent="0.35">
      <c r="A2219" s="20" t="s">
        <v>139</v>
      </c>
      <c r="B2219" s="20" cm="1">
        <f t="array" ref="B2219:I2219">VLOOKUP(A2219,'Medical Examinations'!A2218:J4553,{2,3,4,5,6,7,8,9},FALSE)</f>
        <v>26.73</v>
      </c>
      <c r="C2219" s="20" t="str">
        <v>Overweight</v>
      </c>
      <c r="D2219" s="20">
        <v>5.08</v>
      </c>
      <c r="E2219" s="20" t="str">
        <v>Normal</v>
      </c>
      <c r="F2219" s="20" t="str">
        <v>No</v>
      </c>
      <c r="G2219" s="20" t="str">
        <v>yes</v>
      </c>
      <c r="H2219" s="20" t="str">
        <v>No</v>
      </c>
      <c r="I2219" s="20">
        <v>1</v>
      </c>
      <c r="J2219" s="20" t="s">
        <v>2379</v>
      </c>
      <c r="K2219" s="21" cm="1">
        <f t="array" ref="K2219:P2219">VLOOKUP(A2219,'Hospitalisation Details'!$A$1:K4561,{5,6,8,9,10,11},FALSE)</f>
        <v>38190</v>
      </c>
      <c r="L2219" s="21" t="str">
        <v>18Years</v>
      </c>
      <c r="M2219" s="22">
        <v>1615.77</v>
      </c>
      <c r="N2219" s="20" t="str">
        <v>tier - 2</v>
      </c>
      <c r="O2219" s="20" t="str">
        <v>tier - 1</v>
      </c>
      <c r="P2219" s="20" t="str">
        <v>R1013</v>
      </c>
      <c r="Q2219" s="20" t="str">
        <f>VLOOKUP(A2219,'Customer Names'!$A$1:E4553,5,FALSE)</f>
        <v>Polly</v>
      </c>
    </row>
    <row r="2220" spans="1:17" x14ac:dyDescent="0.35">
      <c r="A2220" s="20" t="s">
        <v>138</v>
      </c>
      <c r="B2220" s="20" cm="1">
        <f t="array" ref="B2220:I2220">VLOOKUP(A2220,'Medical Examinations'!A2219:J4554,{2,3,4,5,6,7,8,9},FALSE)</f>
        <v>20.79</v>
      </c>
      <c r="C2220" s="20" t="str">
        <v>Normal Weight</v>
      </c>
      <c r="D2220" s="20">
        <v>5.84</v>
      </c>
      <c r="E2220" s="20" t="str">
        <v>Prediabetes</v>
      </c>
      <c r="F2220" s="20" t="str">
        <v>No</v>
      </c>
      <c r="G2220" s="20" t="str">
        <v>yes</v>
      </c>
      <c r="H2220" s="20" t="str">
        <v>No</v>
      </c>
      <c r="I2220" s="20">
        <v>1</v>
      </c>
      <c r="J2220" s="20" t="s">
        <v>2379</v>
      </c>
      <c r="K2220" s="21" cm="1">
        <f t="array" ref="K2220:P2220">VLOOKUP(A2220,'Hospitalisation Details'!$A$1:K4562,{5,6,8,9,10,11},FALSE)</f>
        <v>38310</v>
      </c>
      <c r="L2220" s="21" t="str">
        <v>18Years</v>
      </c>
      <c r="M2220" s="22">
        <v>1607.51</v>
      </c>
      <c r="N2220" s="20" t="str">
        <v>tier - 2</v>
      </c>
      <c r="O2220" s="20" t="str">
        <v>tier - 3</v>
      </c>
      <c r="P2220" s="20" t="str">
        <v>R1013</v>
      </c>
      <c r="Q2220" s="20" t="str">
        <f>VLOOKUP(A2220,'Customer Names'!$A$1:E4554,5,FALSE)</f>
        <v>Elizabeth</v>
      </c>
    </row>
    <row r="2221" spans="1:17" x14ac:dyDescent="0.35">
      <c r="A2221" s="20" t="s">
        <v>137</v>
      </c>
      <c r="B2221" s="20" cm="1">
        <f t="array" ref="B2221:I2221">VLOOKUP(A2221,'Medical Examinations'!A2220:J4555,{2,3,4,5,6,7,8,9},FALSE)</f>
        <v>20.149999999999999</v>
      </c>
      <c r="C2221" s="20" t="str">
        <v>Normal Weight</v>
      </c>
      <c r="D2221" s="20">
        <v>4.1500000000000004</v>
      </c>
      <c r="E2221" s="20" t="str">
        <v>Normal</v>
      </c>
      <c r="F2221" s="20" t="str">
        <v>No</v>
      </c>
      <c r="G2221" s="20" t="str">
        <v>No</v>
      </c>
      <c r="H2221" s="20" t="str">
        <v>No</v>
      </c>
      <c r="I2221" s="20">
        <v>1</v>
      </c>
      <c r="J2221" s="20" t="s">
        <v>2379</v>
      </c>
      <c r="K2221" s="21" cm="1">
        <f t="array" ref="K2221:P2221">VLOOKUP(A2221,'Hospitalisation Details'!$A$1:K4563,{5,6,8,9,10,11},FALSE)</f>
        <v>33869</v>
      </c>
      <c r="L2221" s="21" t="str">
        <v>30Years</v>
      </c>
      <c r="M2221" s="22">
        <v>1566.88</v>
      </c>
      <c r="N2221" s="20" t="str">
        <v>tier - 2</v>
      </c>
      <c r="O2221" s="20" t="str">
        <v>tier - 1</v>
      </c>
      <c r="P2221" s="20" t="str">
        <v>R1013</v>
      </c>
      <c r="Q2221" s="20" t="str">
        <f>VLOOKUP(A2221,'Customer Names'!$A$1:E4555,5,FALSE)</f>
        <v xml:space="preserve">Tiffany A </v>
      </c>
    </row>
    <row r="2222" spans="1:17" x14ac:dyDescent="0.35">
      <c r="A2222" s="20" t="s">
        <v>136</v>
      </c>
      <c r="B2222" s="20" cm="1">
        <f t="array" ref="B2222:I2222">VLOOKUP(A2222,'Medical Examinations'!A2221:J4556,{2,3,4,5,6,7,8,9},FALSE)</f>
        <v>36.85</v>
      </c>
      <c r="C2222" s="20" t="str">
        <v>Obesity</v>
      </c>
      <c r="D2222" s="20">
        <v>4.3600000000000003</v>
      </c>
      <c r="E2222" s="20" t="str">
        <v>Normal</v>
      </c>
      <c r="F2222" s="20" t="str">
        <v>Yes</v>
      </c>
      <c r="G2222" s="20" t="str">
        <v>No</v>
      </c>
      <c r="H2222" s="20" t="str">
        <v>No</v>
      </c>
      <c r="I2222" s="20">
        <v>0</v>
      </c>
      <c r="J2222" s="20" t="s">
        <v>2379</v>
      </c>
      <c r="K2222" s="21" cm="1">
        <f t="array" ref="K2222:P2222">VLOOKUP(A2222,'Hospitalisation Details'!$A$1:K4564,{5,6,8,9,10,11},FALSE)</f>
        <v>37230</v>
      </c>
      <c r="L2222" s="21" t="str">
        <v>21Years</v>
      </c>
      <c r="M2222" s="22">
        <v>1534.3</v>
      </c>
      <c r="N2222" s="20" t="str">
        <v>tier - 2</v>
      </c>
      <c r="O2222" s="20" t="str">
        <v>tier - 2</v>
      </c>
      <c r="P2222" s="20" t="str">
        <v>R1013</v>
      </c>
      <c r="Q2222" s="20" t="str">
        <f>VLOOKUP(A2222,'Customer Names'!$A$1:E4556,5,FALSE)</f>
        <v>Cole</v>
      </c>
    </row>
    <row r="2223" spans="1:17" x14ac:dyDescent="0.35">
      <c r="A2223" s="20" t="s">
        <v>135</v>
      </c>
      <c r="B2223" s="20" cm="1">
        <f t="array" ref="B2223:I2223">VLOOKUP(A2223,'Medical Examinations'!A2222:J4557,{2,3,4,5,6,7,8,9},FALSE)</f>
        <v>35.53</v>
      </c>
      <c r="C2223" s="20" t="str">
        <v>Obesity</v>
      </c>
      <c r="D2223" s="20">
        <v>4.55</v>
      </c>
      <c r="E2223" s="20" t="str">
        <v>Normal</v>
      </c>
      <c r="F2223" s="20" t="str">
        <v>Yes</v>
      </c>
      <c r="G2223" s="20" t="str">
        <v>No</v>
      </c>
      <c r="H2223" s="20" t="str">
        <v>No</v>
      </c>
      <c r="I2223" s="20">
        <v>0</v>
      </c>
      <c r="J2223" s="20" t="s">
        <v>2379</v>
      </c>
      <c r="K2223" s="21" cm="1">
        <f t="array" ref="K2223:P2223">VLOOKUP(A2223,'Hospitalisation Details'!$A$1:K4565,{5,6,8,9,10,11},FALSE)</f>
        <v>37044</v>
      </c>
      <c r="L2223" s="21" t="str">
        <v>22Years</v>
      </c>
      <c r="M2223" s="22">
        <v>1532.47</v>
      </c>
      <c r="N2223" s="20" t="str">
        <v>tier - 2</v>
      </c>
      <c r="O2223" s="20" t="str">
        <v>tier - 2</v>
      </c>
      <c r="P2223" s="20" t="str">
        <v>R1013</v>
      </c>
      <c r="Q2223" s="20" t="str">
        <f>VLOOKUP(A2223,'Customer Names'!$A$1:E4557,5,FALSE)</f>
        <v xml:space="preserve">Matthew T </v>
      </c>
    </row>
    <row r="2224" spans="1:17" x14ac:dyDescent="0.35">
      <c r="A2224" s="20" t="s">
        <v>134</v>
      </c>
      <c r="B2224" s="20" cm="1">
        <f t="array" ref="B2224:I2224">VLOOKUP(A2224,'Medical Examinations'!A2223:J4558,{2,3,4,5,6,7,8,9},FALSE)</f>
        <v>31.1</v>
      </c>
      <c r="C2224" s="20" t="str">
        <v>Obesity</v>
      </c>
      <c r="D2224" s="20">
        <v>4.37</v>
      </c>
      <c r="E2224" s="20" t="str">
        <v>Normal</v>
      </c>
      <c r="F2224" s="20" t="str">
        <v>Yes</v>
      </c>
      <c r="G2224" s="20" t="str">
        <v>No</v>
      </c>
      <c r="H2224" s="20" t="str">
        <v>No</v>
      </c>
      <c r="I2224" s="20">
        <v>0</v>
      </c>
      <c r="J2224" s="20" t="s">
        <v>2379</v>
      </c>
      <c r="K2224" s="21" cm="1">
        <f t="array" ref="K2224:P2224">VLOOKUP(A2224,'Hospitalisation Details'!$A$1:K4566,{5,6,8,9,10,11},FALSE)</f>
        <v>37079</v>
      </c>
      <c r="L2224" s="21" t="str">
        <v>21Years</v>
      </c>
      <c r="M2224" s="22">
        <v>1526.31</v>
      </c>
      <c r="N2224" s="20" t="str">
        <v>tier - 2</v>
      </c>
      <c r="O2224" s="20" t="str">
        <v>tier - 3</v>
      </c>
      <c r="P2224" s="20" t="str">
        <v>R1011</v>
      </c>
      <c r="Q2224" s="20" t="str">
        <f>VLOOKUP(A2224,'Customer Names'!$A$1:E4558,5,FALSE)</f>
        <v>Zachary</v>
      </c>
    </row>
    <row r="2225" spans="1:17" x14ac:dyDescent="0.35">
      <c r="A2225" s="20" t="s">
        <v>133</v>
      </c>
      <c r="B2225" s="20" cm="1">
        <f t="array" ref="B2225:I2225">VLOOKUP(A2225,'Medical Examinations'!A2224:J4559,{2,3,4,5,6,7,8,9},FALSE)</f>
        <v>23.21</v>
      </c>
      <c r="C2225" s="20" t="str">
        <v>Normal Weight</v>
      </c>
      <c r="D2225" s="20">
        <v>5.24</v>
      </c>
      <c r="E2225" s="20" t="str">
        <v>Normal</v>
      </c>
      <c r="F2225" s="20" t="str">
        <v>Yes</v>
      </c>
      <c r="G2225" s="20" t="str">
        <v>No</v>
      </c>
      <c r="H2225" s="20" t="str">
        <v>No</v>
      </c>
      <c r="I2225" s="20">
        <v>0</v>
      </c>
      <c r="J2225" s="20" t="s">
        <v>2379</v>
      </c>
      <c r="K2225" s="21" cm="1">
        <f t="array" ref="K2225:P2225">VLOOKUP(A2225,'Hospitalisation Details'!$A$1:K4567,{5,6,8,9,10,11},FALSE)</f>
        <v>37128</v>
      </c>
      <c r="L2225" s="21" t="str">
        <v>21Years</v>
      </c>
      <c r="M2225" s="22">
        <v>1515.34</v>
      </c>
      <c r="N2225" s="20" t="str">
        <v>tier - 2</v>
      </c>
      <c r="O2225" s="20" t="str">
        <v>tier - 3</v>
      </c>
      <c r="P2225" s="20" t="str">
        <v>R1013</v>
      </c>
      <c r="Q2225" s="20" t="str">
        <f>VLOOKUP(A2225,'Customer Names'!$A$1:E4559,5,FALSE)</f>
        <v xml:space="preserve">Matthew T </v>
      </c>
    </row>
    <row r="2226" spans="1:17" x14ac:dyDescent="0.35">
      <c r="A2226" s="20" t="s">
        <v>132</v>
      </c>
      <c r="B2226" s="20" cm="1">
        <f t="array" ref="B2226:I2226">VLOOKUP(A2226,'Medical Examinations'!A2225:J4560,{2,3,4,5,6,7,8,9},FALSE)</f>
        <v>18.36</v>
      </c>
      <c r="C2226" s="20" t="str">
        <v>Underweight</v>
      </c>
      <c r="D2226" s="20">
        <v>5.96</v>
      </c>
      <c r="E2226" s="20" t="str">
        <v>Prediabetes</v>
      </c>
      <c r="F2226" s="20" t="str">
        <v>No</v>
      </c>
      <c r="G2226" s="20" t="str">
        <v>No</v>
      </c>
      <c r="H2226" s="20" t="str">
        <v>No</v>
      </c>
      <c r="I2226" s="20">
        <v>1</v>
      </c>
      <c r="J2226" s="20" t="s">
        <v>2379</v>
      </c>
      <c r="K2226" s="21" cm="1">
        <f t="array" ref="K2226:P2226">VLOOKUP(A2226,'Hospitalisation Details'!$A$1:K4568,{5,6,8,9,10,11},FALSE)</f>
        <v>35965</v>
      </c>
      <c r="L2226" s="21" t="str">
        <v>24Years</v>
      </c>
      <c r="M2226" s="22">
        <v>1497</v>
      </c>
      <c r="N2226" s="20" t="str">
        <v>tier - 2</v>
      </c>
      <c r="O2226" s="20" t="str">
        <v>tier - 2</v>
      </c>
      <c r="P2226" s="20" t="str">
        <v>R1013</v>
      </c>
      <c r="Q2226" s="20" t="str">
        <f>VLOOKUP(A2226,'Customer Names'!$A$1:E4560,5,FALSE)</f>
        <v>Pat</v>
      </c>
    </row>
    <row r="2227" spans="1:17" x14ac:dyDescent="0.35">
      <c r="A2227" s="20" t="s">
        <v>131</v>
      </c>
      <c r="B2227" s="20" cm="1">
        <f t="array" ref="B2227:I2227">VLOOKUP(A2227,'Medical Examinations'!A2226:J4561,{2,3,4,5,6,7,8,9},FALSE)</f>
        <v>15.92</v>
      </c>
      <c r="C2227" s="20" t="str">
        <v>Underweight</v>
      </c>
      <c r="D2227" s="20">
        <v>4.76</v>
      </c>
      <c r="E2227" s="20" t="str">
        <v>Normal</v>
      </c>
      <c r="F2227" s="20" t="str">
        <v>Yes</v>
      </c>
      <c r="G2227" s="20" t="str">
        <v>No</v>
      </c>
      <c r="H2227" s="20" t="str">
        <v>No</v>
      </c>
      <c r="I2227" s="20">
        <v>1</v>
      </c>
      <c r="J2227" s="20" t="s">
        <v>2379</v>
      </c>
      <c r="K2227" s="21" cm="1">
        <f t="array" ref="K2227:P2227">VLOOKUP(A2227,'Hospitalisation Details'!$A$1:K4569,{5,6,8,9,10,11},FALSE)</f>
        <v>34979</v>
      </c>
      <c r="L2227" s="21" t="str">
        <v>27Years</v>
      </c>
      <c r="M2227" s="22">
        <v>1493</v>
      </c>
      <c r="N2227" s="20" t="str">
        <v>tier - 2</v>
      </c>
      <c r="O2227" s="20" t="str">
        <v>tier - 3</v>
      </c>
      <c r="P2227" s="20" t="str">
        <v>R1013</v>
      </c>
      <c r="Q2227" s="20" t="str">
        <f>VLOOKUP(A2227,'Customer Names'!$A$1:E4561,5,FALSE)</f>
        <v>Ashley</v>
      </c>
    </row>
    <row r="2228" spans="1:17" x14ac:dyDescent="0.35">
      <c r="A2228" s="20" t="s">
        <v>130</v>
      </c>
      <c r="B2228" s="20" cm="1">
        <f t="array" ref="B2228:I2228">VLOOKUP(A2228,'Medical Examinations'!A2227:J4562,{2,3,4,5,6,7,8,9},FALSE)</f>
        <v>15.17</v>
      </c>
      <c r="C2228" s="20" t="str">
        <v>Underweight</v>
      </c>
      <c r="D2228" s="20">
        <v>4.3</v>
      </c>
      <c r="E2228" s="20" t="str">
        <v>Normal</v>
      </c>
      <c r="F2228" s="20" t="str">
        <v>Yes</v>
      </c>
      <c r="G2228" s="20" t="str">
        <v>No</v>
      </c>
      <c r="H2228" s="20" t="str">
        <v>Yes</v>
      </c>
      <c r="I2228" s="20">
        <v>1</v>
      </c>
      <c r="J2228" s="20" t="s">
        <v>2379</v>
      </c>
      <c r="K2228" s="21" cm="1">
        <f t="array" ref="K2228:P2228">VLOOKUP(A2228,'Hospitalisation Details'!$A$1:K4570,{5,6,8,9,10,11},FALSE)</f>
        <v>35590</v>
      </c>
      <c r="L2228" s="21" t="str">
        <v>25Years</v>
      </c>
      <c r="M2228" s="22">
        <v>1481</v>
      </c>
      <c r="N2228" s="20" t="str">
        <v>tier - 2</v>
      </c>
      <c r="O2228" s="20" t="str">
        <v>tier - 1</v>
      </c>
      <c r="P2228" s="20" t="str">
        <v>R1012</v>
      </c>
      <c r="Q2228" s="20" t="str">
        <f>VLOOKUP(A2228,'Customer Names'!$A$1:E4562,5,FALSE)</f>
        <v xml:space="preserve">Elizabeth A </v>
      </c>
    </row>
    <row r="2229" spans="1:17" x14ac:dyDescent="0.35">
      <c r="A2229" s="20" t="s">
        <v>129</v>
      </c>
      <c r="B2229" s="20" cm="1">
        <f t="array" ref="B2229:I2229">VLOOKUP(A2229,'Medical Examinations'!A2228:J4563,{2,3,4,5,6,7,8,9},FALSE)</f>
        <v>16.63</v>
      </c>
      <c r="C2229" s="20" t="str">
        <v>Underweight</v>
      </c>
      <c r="D2229" s="20">
        <v>4.5</v>
      </c>
      <c r="E2229" s="20" t="str">
        <v>Normal</v>
      </c>
      <c r="F2229" s="20" t="str">
        <v>No</v>
      </c>
      <c r="G2229" s="20" t="str">
        <v>No</v>
      </c>
      <c r="H2229" s="20" t="str">
        <v>No</v>
      </c>
      <c r="I2229" s="20">
        <v>1</v>
      </c>
      <c r="J2229" s="20" t="s">
        <v>2379</v>
      </c>
      <c r="K2229" s="21" cm="1">
        <f t="array" ref="K2229:P2229">VLOOKUP(A2229,'Hospitalisation Details'!$A$1:K4571,{5,6,8,9,10,11},FALSE)</f>
        <v>36136</v>
      </c>
      <c r="L2229" s="21" t="str">
        <v>24Years</v>
      </c>
      <c r="M2229" s="22">
        <v>1477</v>
      </c>
      <c r="N2229" s="20" t="str">
        <v>tier - 2</v>
      </c>
      <c r="O2229" s="20" t="str">
        <v>tier - 1</v>
      </c>
      <c r="P2229" s="20" t="str">
        <v>R1013</v>
      </c>
      <c r="Q2229" s="20" t="str">
        <f>VLOOKUP(A2229,'Customer Names'!$A$1:E4563,5,FALSE)</f>
        <v xml:space="preserve">Rebecca M </v>
      </c>
    </row>
    <row r="2230" spans="1:17" x14ac:dyDescent="0.35">
      <c r="A2230" s="20" t="s">
        <v>128</v>
      </c>
      <c r="B2230" s="20" cm="1">
        <f t="array" ref="B2230:I2230">VLOOKUP(A2230,'Medical Examinations'!A2229:J4564,{2,3,4,5,6,7,8,9},FALSE)</f>
        <v>19.39</v>
      </c>
      <c r="C2230" s="20" t="str">
        <v>Normal Weight</v>
      </c>
      <c r="D2230" s="20">
        <v>5.59</v>
      </c>
      <c r="E2230" s="20" t="str">
        <v>Normal</v>
      </c>
      <c r="F2230" s="20" t="str">
        <v>No</v>
      </c>
      <c r="G2230" s="20" t="str">
        <v>No</v>
      </c>
      <c r="H2230" s="20" t="str">
        <v>Yes</v>
      </c>
      <c r="I2230" s="20">
        <v>1</v>
      </c>
      <c r="J2230" s="20" t="s">
        <v>2379</v>
      </c>
      <c r="K2230" s="21" cm="1">
        <f t="array" ref="K2230:P2230">VLOOKUP(A2230,'Hospitalisation Details'!$A$1:K4572,{5,6,8,9,10,11},FALSE)</f>
        <v>37792</v>
      </c>
      <c r="L2230" s="21" t="str">
        <v>19Years</v>
      </c>
      <c r="M2230" s="22">
        <v>1467</v>
      </c>
      <c r="N2230" s="20" t="str">
        <v>tier - 2</v>
      </c>
      <c r="O2230" s="20" t="str">
        <v>tier - 2</v>
      </c>
      <c r="P2230" s="20" t="str">
        <v>R1013</v>
      </c>
      <c r="Q2230" s="20" t="str">
        <f>VLOOKUP(A2230,'Customer Names'!$A$1:E4564,5,FALSE)</f>
        <v>Ruth</v>
      </c>
    </row>
    <row r="2231" spans="1:17" x14ac:dyDescent="0.35">
      <c r="A2231" s="20" t="s">
        <v>127</v>
      </c>
      <c r="B2231" s="20" cm="1">
        <f t="array" ref="B2231:I2231">VLOOKUP(A2231,'Medical Examinations'!A2230:J4565,{2,3,4,5,6,7,8,9},FALSE)</f>
        <v>17.34</v>
      </c>
      <c r="C2231" s="20" t="str">
        <v>Underweight</v>
      </c>
      <c r="D2231" s="20">
        <v>6.29</v>
      </c>
      <c r="E2231" s="20" t="str">
        <v>Prediabetes</v>
      </c>
      <c r="F2231" s="20" t="str">
        <v>Yes</v>
      </c>
      <c r="G2231" s="20" t="str">
        <v>No</v>
      </c>
      <c r="H2231" s="20" t="str">
        <v>Yes</v>
      </c>
      <c r="I2231" s="20">
        <v>1</v>
      </c>
      <c r="J2231" s="20" t="s">
        <v>2379</v>
      </c>
      <c r="K2231" s="21" cm="1">
        <f t="array" ref="K2231:P2231">VLOOKUP(A2231,'Hospitalisation Details'!$A$1:K4573,{5,6,8,9,10,11},FALSE)</f>
        <v>35600</v>
      </c>
      <c r="L2231" s="21" t="str">
        <v>25Years</v>
      </c>
      <c r="M2231" s="22">
        <v>1445</v>
      </c>
      <c r="N2231" s="20" t="str">
        <v>tier - 2</v>
      </c>
      <c r="O2231" s="20" t="str">
        <v>tier - 1</v>
      </c>
      <c r="P2231" s="20" t="str">
        <v>R1013</v>
      </c>
      <c r="Q2231" s="20" t="str">
        <f>VLOOKUP(A2231,'Customer Names'!$A$1:E4565,5,FALSE)</f>
        <v>Gregory S</v>
      </c>
    </row>
    <row r="2232" spans="1:17" x14ac:dyDescent="0.35">
      <c r="A2232" s="20" t="s">
        <v>126</v>
      </c>
      <c r="B2232" s="20" cm="1">
        <f t="array" ref="B2232:I2232">VLOOKUP(A2232,'Medical Examinations'!A2231:J4566,{2,3,4,5,6,7,8,9},FALSE)</f>
        <v>17.940000000000001</v>
      </c>
      <c r="C2232" s="20" t="str">
        <v>Underweight</v>
      </c>
      <c r="D2232" s="20">
        <v>4.1900000000000004</v>
      </c>
      <c r="E2232" s="20" t="str">
        <v>Normal</v>
      </c>
      <c r="F2232" s="20" t="str">
        <v>No</v>
      </c>
      <c r="G2232" s="20" t="str">
        <v>yes</v>
      </c>
      <c r="H2232" s="20" t="str">
        <v>No</v>
      </c>
      <c r="I2232" s="20">
        <v>1</v>
      </c>
      <c r="J2232" s="20" t="s">
        <v>2379</v>
      </c>
      <c r="K2232" s="21" cm="1">
        <f t="array" ref="K2232:P2232">VLOOKUP(A2232,'Hospitalisation Details'!$A$1:K4574,{5,6,8,9,10,11},FALSE)</f>
        <v>36770</v>
      </c>
      <c r="L2232" s="21" t="str">
        <v>22Years</v>
      </c>
      <c r="M2232" s="22">
        <v>1438</v>
      </c>
      <c r="N2232" s="20" t="str">
        <v>tier - 2</v>
      </c>
      <c r="O2232" s="20" t="str">
        <v>tier - 2</v>
      </c>
      <c r="P2232" s="20" t="str">
        <v>R1013</v>
      </c>
      <c r="Q2232" s="20" t="str">
        <f>VLOOKUP(A2232,'Customer Names'!$A$1:E4566,5,FALSE)</f>
        <v>Alexandra S</v>
      </c>
    </row>
    <row r="2233" spans="1:17" x14ac:dyDescent="0.35">
      <c r="A2233" s="20" t="s">
        <v>125</v>
      </c>
      <c r="B2233" s="20" cm="1">
        <f t="array" ref="B2233:I2233">VLOOKUP(A2233,'Medical Examinations'!A2232:J4567,{2,3,4,5,6,7,8,9},FALSE)</f>
        <v>16.670000000000002</v>
      </c>
      <c r="C2233" s="20" t="str">
        <v>Underweight</v>
      </c>
      <c r="D2233" s="20">
        <v>4.7</v>
      </c>
      <c r="E2233" s="20" t="str">
        <v>Normal</v>
      </c>
      <c r="F2233" s="20" t="str">
        <v>Yes</v>
      </c>
      <c r="G2233" s="20" t="str">
        <v>No</v>
      </c>
      <c r="H2233" s="20" t="str">
        <v>Yes</v>
      </c>
      <c r="I2233" s="20">
        <v>1</v>
      </c>
      <c r="J2233" s="20" t="s">
        <v>2379</v>
      </c>
      <c r="K2233" s="21" cm="1">
        <f t="array" ref="K2233:P2233">VLOOKUP(A2233,'Hospitalisation Details'!$A$1:K4575,{5,6,8,9,10,11},FALSE)</f>
        <v>35769</v>
      </c>
      <c r="L2233" s="21" t="str">
        <v>25Years</v>
      </c>
      <c r="M2233" s="22">
        <v>1422</v>
      </c>
      <c r="N2233" s="20" t="str">
        <v>tier - 2</v>
      </c>
      <c r="O2233" s="20" t="str">
        <v>tier - 2</v>
      </c>
      <c r="P2233" s="20" t="str">
        <v>R1013</v>
      </c>
      <c r="Q2233" s="20" t="str">
        <f>VLOOKUP(A2233,'Customer Names'!$A$1:E4567,5,FALSE)</f>
        <v>Hillary</v>
      </c>
    </row>
    <row r="2234" spans="1:17" x14ac:dyDescent="0.35">
      <c r="A2234" s="20" t="s">
        <v>124</v>
      </c>
      <c r="B2234" s="20" cm="1">
        <f t="array" ref="B2234:I2234">VLOOKUP(A2234,'Medical Examinations'!A2233:J4568,{2,3,4,5,6,7,8,9},FALSE)</f>
        <v>20.58</v>
      </c>
      <c r="C2234" s="20" t="str">
        <v>Normal Weight</v>
      </c>
      <c r="D2234" s="20">
        <v>5.64</v>
      </c>
      <c r="E2234" s="20" t="str">
        <v>Normal</v>
      </c>
      <c r="F2234" s="20" t="str">
        <v>Yes</v>
      </c>
      <c r="G2234" s="20" t="str">
        <v>No</v>
      </c>
      <c r="H2234" s="20" t="str">
        <v>No</v>
      </c>
      <c r="I2234" s="20">
        <v>0</v>
      </c>
      <c r="J2234" s="20" t="s">
        <v>2379</v>
      </c>
      <c r="K2234" s="21" cm="1">
        <f t="array" ref="K2234:P2234">VLOOKUP(A2234,'Hospitalisation Details'!$A$1:K4576,{5,6,8,9,10,11},FALSE)</f>
        <v>37126</v>
      </c>
      <c r="L2234" s="21" t="str">
        <v>21Years</v>
      </c>
      <c r="M2234" s="22">
        <v>1421</v>
      </c>
      <c r="N2234" s="20" t="str">
        <v>tier - 2</v>
      </c>
      <c r="O2234" s="20" t="str">
        <v>tier - 2</v>
      </c>
      <c r="P2234" s="20" t="str">
        <v>R1013</v>
      </c>
      <c r="Q2234" s="20" t="str">
        <f>VLOOKUP(A2234,'Customer Names'!$A$1:E4568,5,FALSE)</f>
        <v xml:space="preserve">Amy K </v>
      </c>
    </row>
    <row r="2235" spans="1:17" x14ac:dyDescent="0.35">
      <c r="A2235" s="20" t="s">
        <v>123</v>
      </c>
      <c r="B2235" s="20" cm="1">
        <f t="array" ref="B2235:I2235">VLOOKUP(A2235,'Medical Examinations'!A2234:J4569,{2,3,4,5,6,7,8,9},FALSE)</f>
        <v>16.5</v>
      </c>
      <c r="C2235" s="20" t="str">
        <v>Underweight</v>
      </c>
      <c r="D2235" s="20">
        <v>4.1100000000000003</v>
      </c>
      <c r="E2235" s="20" t="str">
        <v>Normal</v>
      </c>
      <c r="F2235" s="20" t="str">
        <v>Yes</v>
      </c>
      <c r="G2235" s="20" t="str">
        <v>No</v>
      </c>
      <c r="H2235" s="20" t="str">
        <v>No</v>
      </c>
      <c r="I2235" s="20">
        <v>0</v>
      </c>
      <c r="J2235" s="20" t="s">
        <v>2379</v>
      </c>
      <c r="K2235" s="21" cm="1">
        <f t="array" ref="K2235:P2235">VLOOKUP(A2235,'Hospitalisation Details'!$A$1:K4577,{5,6,8,9,10,11},FALSE)</f>
        <v>35239</v>
      </c>
      <c r="L2235" s="21" t="str">
        <v>26Years</v>
      </c>
      <c r="M2235" s="22">
        <v>1417</v>
      </c>
      <c r="N2235" s="20" t="str">
        <v>tier - 2</v>
      </c>
      <c r="O2235" s="20" t="str">
        <v>tier - 3</v>
      </c>
      <c r="P2235" s="20" t="str">
        <v>R1013</v>
      </c>
      <c r="Q2235" s="20" t="str">
        <f>VLOOKUP(A2235,'Customer Names'!$A$1:E4569,5,FALSE)</f>
        <v>Scott</v>
      </c>
    </row>
    <row r="2236" spans="1:17" x14ac:dyDescent="0.35">
      <c r="A2236" s="20" t="s">
        <v>122</v>
      </c>
      <c r="B2236" s="20" cm="1">
        <f t="array" ref="B2236:I2236">VLOOKUP(A2236,'Medical Examinations'!A2235:J4570,{2,3,4,5,6,7,8,9},FALSE)</f>
        <v>15.41</v>
      </c>
      <c r="C2236" s="20" t="str">
        <v>Underweight</v>
      </c>
      <c r="D2236" s="20">
        <v>5.43</v>
      </c>
      <c r="E2236" s="20" t="str">
        <v>Normal</v>
      </c>
      <c r="F2236" s="20" t="str">
        <v>Yes</v>
      </c>
      <c r="G2236" s="20" t="str">
        <v>No</v>
      </c>
      <c r="H2236" s="20" t="str">
        <v>Yes</v>
      </c>
      <c r="I2236" s="20">
        <v>1</v>
      </c>
      <c r="J2236" s="20" t="s">
        <v>2379</v>
      </c>
      <c r="K2236" s="21" cm="1">
        <f t="array" ref="K2236:P2236">VLOOKUP(A2236,'Hospitalisation Details'!$A$1:K4578,{5,6,8,9,10,11},FALSE)</f>
        <v>35730</v>
      </c>
      <c r="L2236" s="21" t="str">
        <v>25Years</v>
      </c>
      <c r="M2236" s="22">
        <v>1402</v>
      </c>
      <c r="N2236" s="20" t="str">
        <v>tier - 2</v>
      </c>
      <c r="O2236" s="20" t="str">
        <v>tier - 3</v>
      </c>
      <c r="P2236" s="20" t="str">
        <v>R1011</v>
      </c>
      <c r="Q2236" s="20" t="str">
        <f>VLOOKUP(A2236,'Customer Names'!$A$1:E4570,5,FALSE)</f>
        <v>John</v>
      </c>
    </row>
    <row r="2237" spans="1:17" x14ac:dyDescent="0.35">
      <c r="A2237" s="20" t="s">
        <v>121</v>
      </c>
      <c r="B2237" s="20" cm="1">
        <f t="array" ref="B2237:I2237">VLOOKUP(A2237,'Medical Examinations'!A2236:J4571,{2,3,4,5,6,7,8,9},FALSE)</f>
        <v>24.59</v>
      </c>
      <c r="C2237" s="20" t="str">
        <v>Normal Weight</v>
      </c>
      <c r="D2237" s="20">
        <v>4.38</v>
      </c>
      <c r="E2237" s="20" t="str">
        <v>Normal</v>
      </c>
      <c r="F2237" s="20" t="str">
        <v>No</v>
      </c>
      <c r="G2237" s="20" t="str">
        <v>No</v>
      </c>
      <c r="H2237" s="20" t="str">
        <v>No</v>
      </c>
      <c r="I2237" s="20">
        <v>1</v>
      </c>
      <c r="J2237" s="20" t="s">
        <v>2379</v>
      </c>
      <c r="K2237" s="21" cm="1">
        <f t="array" ref="K2237:P2237">VLOOKUP(A2237,'Hospitalisation Details'!$A$1:K4579,{5,6,8,9,10,11},FALSE)</f>
        <v>36043</v>
      </c>
      <c r="L2237" s="21" t="str">
        <v>24Years</v>
      </c>
      <c r="M2237" s="22">
        <v>1400.44</v>
      </c>
      <c r="N2237" s="20" t="str">
        <v>tier - 2</v>
      </c>
      <c r="O2237" s="20" t="str">
        <v>tier - 2</v>
      </c>
      <c r="P2237" s="20" t="str">
        <v>R1013</v>
      </c>
      <c r="Q2237" s="20" t="str">
        <f>VLOOKUP(A2237,'Customer Names'!$A$1:E4571,5,FALSE)</f>
        <v>Maaikel</v>
      </c>
    </row>
    <row r="2238" spans="1:17" x14ac:dyDescent="0.35">
      <c r="A2238" s="20" t="s">
        <v>120</v>
      </c>
      <c r="B2238" s="20" cm="1">
        <f t="array" ref="B2238:I2238">VLOOKUP(A2238,'Medical Examinations'!A2237:J4572,{2,3,4,5,6,7,8,9},FALSE)</f>
        <v>33.33</v>
      </c>
      <c r="C2238" s="20" t="str">
        <v>Obesity</v>
      </c>
      <c r="D2238" s="20">
        <v>9.7899999999999991</v>
      </c>
      <c r="E2238" s="20" t="str">
        <v>Diabetes</v>
      </c>
      <c r="F2238" s="20" t="str">
        <v>No</v>
      </c>
      <c r="G2238" s="20" t="str">
        <v>No</v>
      </c>
      <c r="H2238" s="20" t="str">
        <v>No</v>
      </c>
      <c r="I2238" s="20">
        <v>0</v>
      </c>
      <c r="J2238" s="20" t="s">
        <v>2379</v>
      </c>
      <c r="K2238" s="21" cm="1">
        <f t="array" ref="K2238:P2238">VLOOKUP(A2238,'Hospitalisation Details'!$A$1:K4580,{5,6,8,9,10,11},FALSE)</f>
        <v>37612</v>
      </c>
      <c r="L2238" s="21" t="str">
        <v>20Years</v>
      </c>
      <c r="M2238" s="22">
        <v>1391.53</v>
      </c>
      <c r="N2238" s="20" t="str">
        <v>tier - 2</v>
      </c>
      <c r="O2238" s="20" t="str">
        <v>tier - 1</v>
      </c>
      <c r="P2238" s="20" t="str">
        <v>R1013</v>
      </c>
      <c r="Q2238" s="20" t="str">
        <f>VLOOKUP(A2238,'Customer Names'!$A$1:E4572,5,FALSE)</f>
        <v>Daniel C</v>
      </c>
    </row>
    <row r="2239" spans="1:17" x14ac:dyDescent="0.35">
      <c r="A2239" s="20" t="s">
        <v>119</v>
      </c>
      <c r="B2239" s="20" cm="1">
        <f t="array" ref="B2239:I2239">VLOOKUP(A2239,'Medical Examinations'!A2238:J4573,{2,3,4,5,6,7,8,9},FALSE)</f>
        <v>18.5</v>
      </c>
      <c r="C2239" s="20" t="str">
        <v>Normal Weight</v>
      </c>
      <c r="D2239" s="20">
        <v>11.84</v>
      </c>
      <c r="E2239" s="20" t="str">
        <v>Diabetes</v>
      </c>
      <c r="F2239" s="20" t="str">
        <v>No</v>
      </c>
      <c r="G2239" s="20" t="str">
        <v>No</v>
      </c>
      <c r="H2239" s="20" t="str">
        <v>No</v>
      </c>
      <c r="I2239" s="20">
        <v>0</v>
      </c>
      <c r="J2239" s="20" t="s">
        <v>2379</v>
      </c>
      <c r="K2239" s="21" cm="1">
        <f t="array" ref="K2239:P2239">VLOOKUP(A2239,'Hospitalisation Details'!$A$1:K4581,{5,6,8,9,10,11},FALSE)</f>
        <v>37574</v>
      </c>
      <c r="L2239" s="21" t="str">
        <v>20Years</v>
      </c>
      <c r="M2239" s="22">
        <v>1390</v>
      </c>
      <c r="N2239" s="20" t="str">
        <v>tier - 2</v>
      </c>
      <c r="O2239" s="20" t="str">
        <v>tier - 2</v>
      </c>
      <c r="P2239" s="20" t="str">
        <v>R1013</v>
      </c>
      <c r="Q2239" s="20" t="str">
        <f>VLOOKUP(A2239,'Customer Names'!$A$1:E4573,5,FALSE)</f>
        <v xml:space="preserve">Christopher S </v>
      </c>
    </row>
    <row r="2240" spans="1:17" x14ac:dyDescent="0.35">
      <c r="A2240" s="20" t="s">
        <v>118</v>
      </c>
      <c r="B2240" s="20" cm="1">
        <f t="array" ref="B2240:I2240">VLOOKUP(A2240,'Medical Examinations'!A2239:J4574,{2,3,4,5,6,7,8,9},FALSE)</f>
        <v>18.579999999999998</v>
      </c>
      <c r="C2240" s="20" t="str">
        <v>Normal Weight</v>
      </c>
      <c r="D2240" s="20">
        <v>6.22</v>
      </c>
      <c r="E2240" s="20" t="str">
        <v>Prediabetes</v>
      </c>
      <c r="F2240" s="20" t="str">
        <v>No</v>
      </c>
      <c r="G2240" s="20" t="str">
        <v>No</v>
      </c>
      <c r="H2240" s="20" t="str">
        <v>No</v>
      </c>
      <c r="I2240" s="20">
        <v>0</v>
      </c>
      <c r="J2240" s="20" t="s">
        <v>2379</v>
      </c>
      <c r="K2240" s="21" cm="1">
        <f t="array" ref="K2240:P2240">VLOOKUP(A2240,'Hospitalisation Details'!$A$1:K4582,{5,6,8,9,10,11},FALSE)</f>
        <v>36347</v>
      </c>
      <c r="L2240" s="21" t="str">
        <v>23Years</v>
      </c>
      <c r="M2240" s="22">
        <v>1389</v>
      </c>
      <c r="N2240" s="20" t="str">
        <v>tier - 2</v>
      </c>
      <c r="O2240" s="20" t="str">
        <v>tier - 2</v>
      </c>
      <c r="P2240" s="20" t="str">
        <v>R1013</v>
      </c>
      <c r="Q2240" s="20" t="str">
        <f>VLOOKUP(A2240,'Customer Names'!$A$1:E4574,5,FALSE)</f>
        <v>William R</v>
      </c>
    </row>
    <row r="2241" spans="1:17" x14ac:dyDescent="0.35">
      <c r="A2241" s="20" t="s">
        <v>117</v>
      </c>
      <c r="B2241" s="20" cm="1">
        <f t="array" ref="B2241:I2241">VLOOKUP(A2241,'Medical Examinations'!A2240:J4575,{2,3,4,5,6,7,8,9},FALSE)</f>
        <v>16.64</v>
      </c>
      <c r="C2241" s="20" t="str">
        <v>Underweight</v>
      </c>
      <c r="D2241" s="20">
        <v>10.01</v>
      </c>
      <c r="E2241" s="20" t="str">
        <v>Diabetes</v>
      </c>
      <c r="F2241" s="20" t="str">
        <v>No</v>
      </c>
      <c r="G2241" s="20" t="str">
        <v>No</v>
      </c>
      <c r="H2241" s="20" t="str">
        <v>No</v>
      </c>
      <c r="I2241" s="20">
        <v>0</v>
      </c>
      <c r="J2241" s="20" t="s">
        <v>2379</v>
      </c>
      <c r="K2241" s="21" cm="1">
        <f t="array" ref="K2241:P2241">VLOOKUP(A2241,'Hospitalisation Details'!$A$1:K4583,{5,6,8,9,10,11},FALSE)</f>
        <v>37483</v>
      </c>
      <c r="L2241" s="21" t="str">
        <v>20Years</v>
      </c>
      <c r="M2241" s="22">
        <v>1382</v>
      </c>
      <c r="N2241" s="20" t="str">
        <v>tier - 2</v>
      </c>
      <c r="O2241" s="20" t="str">
        <v>tier - 1</v>
      </c>
      <c r="P2241" s="20" t="str">
        <v>R1013</v>
      </c>
      <c r="Q2241" s="20" t="str">
        <f>VLOOKUP(A2241,'Customer Names'!$A$1:E4575,5,FALSE)</f>
        <v>Lyndsy</v>
      </c>
    </row>
    <row r="2242" spans="1:17" x14ac:dyDescent="0.35">
      <c r="A2242" s="20" t="s">
        <v>116</v>
      </c>
      <c r="B2242" s="20" cm="1">
        <f t="array" ref="B2242:I2242">VLOOKUP(A2242,'Medical Examinations'!A2241:J4576,{2,3,4,5,6,7,8,9},FALSE)</f>
        <v>19.329999999999998</v>
      </c>
      <c r="C2242" s="20" t="str">
        <v>Normal Weight</v>
      </c>
      <c r="D2242" s="20">
        <v>4.32</v>
      </c>
      <c r="E2242" s="20" t="str">
        <v>Normal</v>
      </c>
      <c r="F2242" s="20" t="str">
        <v>No</v>
      </c>
      <c r="G2242" s="20" t="str">
        <v>No</v>
      </c>
      <c r="H2242" s="20" t="str">
        <v>No</v>
      </c>
      <c r="I2242" s="20">
        <v>1</v>
      </c>
      <c r="J2242" s="20" t="s">
        <v>2379</v>
      </c>
      <c r="K2242" s="21" cm="1">
        <f t="array" ref="K2242:P2242">VLOOKUP(A2242,'Hospitalisation Details'!$A$1:K4584,{5,6,8,9,10,11},FALSE)</f>
        <v>36132</v>
      </c>
      <c r="L2242" s="21" t="str">
        <v>24Years</v>
      </c>
      <c r="M2242" s="22">
        <v>1359</v>
      </c>
      <c r="N2242" s="20" t="str">
        <v>tier - 2</v>
      </c>
      <c r="O2242" s="20" t="str">
        <v>tier - 1</v>
      </c>
      <c r="P2242" s="20" t="str">
        <v>R1013</v>
      </c>
      <c r="Q2242" s="20" t="str">
        <f>VLOOKUP(A2242,'Customer Names'!$A$1:E4576,5,FALSE)</f>
        <v>Jessica</v>
      </c>
    </row>
    <row r="2243" spans="1:17" x14ac:dyDescent="0.35">
      <c r="A2243" s="20" t="s">
        <v>115</v>
      </c>
      <c r="B2243" s="20" cm="1">
        <f t="array" ref="B2243:I2243">VLOOKUP(A2243,'Medical Examinations'!A2242:J4577,{2,3,4,5,6,7,8,9},FALSE)</f>
        <v>21.26</v>
      </c>
      <c r="C2243" s="20" t="str">
        <v>Normal Weight</v>
      </c>
      <c r="D2243" s="20">
        <v>5.65</v>
      </c>
      <c r="E2243" s="20" t="str">
        <v>Normal</v>
      </c>
      <c r="F2243" s="20" t="str">
        <v>Yes</v>
      </c>
      <c r="G2243" s="20" t="str">
        <v>No</v>
      </c>
      <c r="H2243" s="20" t="str">
        <v>Yes</v>
      </c>
      <c r="I2243" s="20">
        <v>1</v>
      </c>
      <c r="J2243" s="20" t="s">
        <v>2379</v>
      </c>
      <c r="K2243" s="21" cm="1">
        <f t="array" ref="K2243:P2243">VLOOKUP(A2243,'Hospitalisation Details'!$A$1:K4585,{5,6,8,9,10,11},FALSE)</f>
        <v>35741</v>
      </c>
      <c r="L2243" s="21" t="str">
        <v>25Years</v>
      </c>
      <c r="M2243" s="22">
        <v>1341.16</v>
      </c>
      <c r="N2243" s="20" t="str">
        <v>tier - 2</v>
      </c>
      <c r="O2243" s="20" t="str">
        <v>tier - 2</v>
      </c>
      <c r="P2243" s="20" t="str">
        <v>R1012</v>
      </c>
      <c r="Q2243" s="20" t="str">
        <f>VLOOKUP(A2243,'Customer Names'!$A$1:E4577,5,FALSE)</f>
        <v>Anna</v>
      </c>
    </row>
    <row r="2244" spans="1:17" x14ac:dyDescent="0.35">
      <c r="A2244" s="20" t="s">
        <v>114</v>
      </c>
      <c r="B2244" s="20" cm="1">
        <f t="array" ref="B2244:I2244">VLOOKUP(A2244,'Medical Examinations'!A2243:J4578,{2,3,4,5,6,7,8,9},FALSE)</f>
        <v>15.6</v>
      </c>
      <c r="C2244" s="20" t="str">
        <v>Underweight</v>
      </c>
      <c r="D2244" s="20">
        <v>4.12</v>
      </c>
      <c r="E2244" s="20" t="str">
        <v>Normal</v>
      </c>
      <c r="F2244" s="20" t="str">
        <v>Yes</v>
      </c>
      <c r="G2244" s="20" t="str">
        <v>No</v>
      </c>
      <c r="H2244" s="20" t="str">
        <v>No</v>
      </c>
      <c r="I2244" s="20">
        <v>1</v>
      </c>
      <c r="J2244" s="20" t="s">
        <v>2379</v>
      </c>
      <c r="K2244" s="21" cm="1">
        <f t="array" ref="K2244:P2244">VLOOKUP(A2244,'Hospitalisation Details'!$A$1:K4586,{5,6,8,9,10,11},FALSE)</f>
        <v>34910</v>
      </c>
      <c r="L2244" s="21" t="str">
        <v>27Years</v>
      </c>
      <c r="M2244" s="22">
        <v>1338</v>
      </c>
      <c r="N2244" s="20" t="str">
        <v>tier - 2</v>
      </c>
      <c r="O2244" s="20" t="str">
        <v>tier - 3</v>
      </c>
      <c r="P2244" s="20" t="str">
        <v>R1012</v>
      </c>
      <c r="Q2244" s="20" t="str">
        <f>VLOOKUP(A2244,'Customer Names'!$A$1:E4578,5,FALSE)</f>
        <v>Jordan</v>
      </c>
    </row>
    <row r="2245" spans="1:17" x14ac:dyDescent="0.35">
      <c r="A2245" s="20" t="s">
        <v>113</v>
      </c>
      <c r="B2245" s="20" cm="1">
        <f t="array" ref="B2245:I2245">VLOOKUP(A2245,'Medical Examinations'!A2244:J4579,{2,3,4,5,6,7,8,9},FALSE)</f>
        <v>24.39</v>
      </c>
      <c r="C2245" s="20" t="str">
        <v>Normal Weight</v>
      </c>
      <c r="D2245" s="20">
        <v>6.24</v>
      </c>
      <c r="E2245" s="20" t="str">
        <v>Prediabetes</v>
      </c>
      <c r="F2245" s="20" t="str">
        <v>No</v>
      </c>
      <c r="G2245" s="20" t="str">
        <v>No</v>
      </c>
      <c r="H2245" s="20" t="str">
        <v>No</v>
      </c>
      <c r="I2245" s="20">
        <v>1</v>
      </c>
      <c r="J2245" s="20" t="s">
        <v>2379</v>
      </c>
      <c r="K2245" s="21" cm="1">
        <f t="array" ref="K2245:P2245">VLOOKUP(A2245,'Hospitalisation Details'!$A$1:K4587,{5,6,8,9,10,11},FALSE)</f>
        <v>35988</v>
      </c>
      <c r="L2245" s="21" t="str">
        <v>24Years</v>
      </c>
      <c r="M2245" s="22">
        <v>1332.61</v>
      </c>
      <c r="N2245" s="20" t="str">
        <v>tier - 2</v>
      </c>
      <c r="O2245" s="20" t="str">
        <v>tier - 3</v>
      </c>
      <c r="P2245" s="20" t="str">
        <v>R1013</v>
      </c>
      <c r="Q2245" s="20" t="str">
        <f>VLOOKUP(A2245,'Customer Names'!$A$1:E4579,5,FALSE)</f>
        <v>Brian</v>
      </c>
    </row>
    <row r="2246" spans="1:17" x14ac:dyDescent="0.35">
      <c r="A2246" s="20" t="s">
        <v>112</v>
      </c>
      <c r="B2246" s="20" cm="1">
        <f t="array" ref="B2246:I2246">VLOOKUP(A2246,'Medical Examinations'!A2245:J4580,{2,3,4,5,6,7,8,9},FALSE)</f>
        <v>24.75</v>
      </c>
      <c r="C2246" s="20" t="str">
        <v>Normal Weight</v>
      </c>
      <c r="D2246" s="20">
        <v>4.83</v>
      </c>
      <c r="E2246" s="20" t="str">
        <v>Normal</v>
      </c>
      <c r="F2246" s="20" t="str">
        <v>No</v>
      </c>
      <c r="G2246" s="20" t="str">
        <v>No</v>
      </c>
      <c r="H2246" s="20" t="str">
        <v>No</v>
      </c>
      <c r="I2246" s="20">
        <v>0</v>
      </c>
      <c r="J2246" s="20" t="s">
        <v>2379</v>
      </c>
      <c r="K2246" s="21" cm="1">
        <f t="array" ref="K2246:P2246">VLOOKUP(A2246,'Hospitalisation Details'!$A$1:K4588,{5,6,8,9,10,11},FALSE)</f>
        <v>36447</v>
      </c>
      <c r="L2246" s="21" t="str">
        <v>23Years</v>
      </c>
      <c r="M2246" s="22">
        <v>1329.17</v>
      </c>
      <c r="N2246" s="20" t="str">
        <v>tier - 2</v>
      </c>
      <c r="O2246" s="20" t="str">
        <v>tier - 3</v>
      </c>
      <c r="P2246" s="20" t="str">
        <v>R1013</v>
      </c>
      <c r="Q2246" s="20" t="str">
        <f>VLOOKUP(A2246,'Customer Names'!$A$1:E4580,5,FALSE)</f>
        <v>Katherine A</v>
      </c>
    </row>
    <row r="2247" spans="1:17" x14ac:dyDescent="0.35">
      <c r="A2247" s="20" t="s">
        <v>111</v>
      </c>
      <c r="B2247" s="20" cm="1">
        <f t="array" ref="B2247:I2247">VLOOKUP(A2247,'Medical Examinations'!A2246:J4581,{2,3,4,5,6,7,8,9},FALSE)</f>
        <v>20.88</v>
      </c>
      <c r="C2247" s="20" t="str">
        <v>Normal Weight</v>
      </c>
      <c r="D2247" s="20">
        <v>7.4</v>
      </c>
      <c r="E2247" s="20" t="str">
        <v>Diabetes</v>
      </c>
      <c r="F2247" s="20" t="str">
        <v>No</v>
      </c>
      <c r="G2247" s="20" t="str">
        <v>No</v>
      </c>
      <c r="H2247" s="20" t="str">
        <v>No</v>
      </c>
      <c r="I2247" s="20">
        <v>0</v>
      </c>
      <c r="J2247" s="20" t="s">
        <v>2379</v>
      </c>
      <c r="K2247" s="21" cm="1">
        <f t="array" ref="K2247:P2247">VLOOKUP(A2247,'Hospitalisation Details'!$A$1:K4589,{5,6,8,9,10,11},FALSE)</f>
        <v>37542</v>
      </c>
      <c r="L2247" s="21" t="str">
        <v>20Years</v>
      </c>
      <c r="M2247" s="22">
        <v>1315</v>
      </c>
      <c r="N2247" s="20" t="str">
        <v>tier - 2</v>
      </c>
      <c r="O2247" s="20" t="str">
        <v>tier - 2</v>
      </c>
      <c r="P2247" s="20" t="str">
        <v>R1013</v>
      </c>
      <c r="Q2247" s="20" t="str">
        <f>VLOOKUP(A2247,'Customer Names'!$A$1:E4581,5,FALSE)</f>
        <v>Melanie</v>
      </c>
    </row>
    <row r="2248" spans="1:17" x14ac:dyDescent="0.35">
      <c r="A2248" s="20" t="s">
        <v>110</v>
      </c>
      <c r="B2248" s="20" cm="1">
        <f t="array" ref="B2248:I2248">VLOOKUP(A2248,'Medical Examinations'!A2247:J4582,{2,3,4,5,6,7,8,9},FALSE)</f>
        <v>20.43</v>
      </c>
      <c r="C2248" s="20" t="str">
        <v>Normal Weight</v>
      </c>
      <c r="D2248" s="20">
        <v>4.54</v>
      </c>
      <c r="E2248" s="20" t="str">
        <v>Normal</v>
      </c>
      <c r="F2248" s="20" t="str">
        <v>No</v>
      </c>
      <c r="G2248" s="20" t="str">
        <v>No</v>
      </c>
      <c r="H2248" s="20" t="str">
        <v>No</v>
      </c>
      <c r="I2248" s="20">
        <v>0</v>
      </c>
      <c r="J2248" s="20" t="s">
        <v>2379</v>
      </c>
      <c r="K2248" s="21" cm="1">
        <f t="array" ref="K2248:P2248">VLOOKUP(A2248,'Hospitalisation Details'!$A$1:K4590,{5,6,8,9,10,11},FALSE)</f>
        <v>36496</v>
      </c>
      <c r="L2248" s="21" t="str">
        <v>23Years</v>
      </c>
      <c r="M2248" s="22">
        <v>1304</v>
      </c>
      <c r="N2248" s="20" t="str">
        <v>tier - 2</v>
      </c>
      <c r="O2248" s="20" t="str">
        <v>tier - 2</v>
      </c>
      <c r="P2248" s="20" t="str">
        <v>R1013</v>
      </c>
      <c r="Q2248" s="20" t="str">
        <f>VLOOKUP(A2248,'Customer Names'!$A$1:E4582,5,FALSE)</f>
        <v>Jessica</v>
      </c>
    </row>
    <row r="2249" spans="1:17" x14ac:dyDescent="0.35">
      <c r="A2249" s="20" t="s">
        <v>109</v>
      </c>
      <c r="B2249" s="20" cm="1">
        <f t="array" ref="B2249:I2249">VLOOKUP(A2249,'Medical Examinations'!A2248:J4583,{2,3,4,5,6,7,8,9},FALSE)</f>
        <v>15.18</v>
      </c>
      <c r="C2249" s="20" t="str">
        <v>Underweight</v>
      </c>
      <c r="D2249" s="20">
        <v>11.11</v>
      </c>
      <c r="E2249" s="20" t="str">
        <v>Diabetes</v>
      </c>
      <c r="F2249" s="20" t="str">
        <v>No</v>
      </c>
      <c r="G2249" s="20" t="str">
        <v>No</v>
      </c>
      <c r="H2249" s="20" t="str">
        <v>No</v>
      </c>
      <c r="I2249" s="20">
        <v>0</v>
      </c>
      <c r="J2249" s="20" t="s">
        <v>2379</v>
      </c>
      <c r="K2249" s="21" cm="1">
        <f t="array" ref="K2249:P2249">VLOOKUP(A2249,'Hospitalisation Details'!$A$1:K4591,{5,6,8,9,10,11},FALSE)</f>
        <v>37600</v>
      </c>
      <c r="L2249" s="21" t="str">
        <v>20Years</v>
      </c>
      <c r="M2249" s="22">
        <v>1304</v>
      </c>
      <c r="N2249" s="20" t="str">
        <v>tier - 2</v>
      </c>
      <c r="O2249" s="20" t="str">
        <v>tier - 2</v>
      </c>
      <c r="P2249" s="20" t="str">
        <v>R1012</v>
      </c>
      <c r="Q2249" s="20" t="str">
        <f>VLOOKUP(A2249,'Customer Names'!$A$1:E4583,5,FALSE)</f>
        <v>Eric S</v>
      </c>
    </row>
    <row r="2250" spans="1:17" x14ac:dyDescent="0.35">
      <c r="A2250" s="20" t="s">
        <v>108</v>
      </c>
      <c r="B2250" s="20" cm="1">
        <f t="array" ref="B2250:I2250">VLOOKUP(A2250,'Medical Examinations'!A2249:J4584,{2,3,4,5,6,7,8,9},FALSE)</f>
        <v>15.12</v>
      </c>
      <c r="C2250" s="20" t="str">
        <v>Underweight</v>
      </c>
      <c r="D2250" s="20">
        <v>4.03</v>
      </c>
      <c r="E2250" s="20" t="str">
        <v>Normal</v>
      </c>
      <c r="F2250" s="20" t="str">
        <v>Yes</v>
      </c>
      <c r="G2250" s="20" t="str">
        <v>No</v>
      </c>
      <c r="H2250" s="20" t="str">
        <v>No</v>
      </c>
      <c r="I2250" s="20">
        <v>0</v>
      </c>
      <c r="J2250" s="20" t="s">
        <v>2379</v>
      </c>
      <c r="K2250" s="21" cm="1">
        <f t="array" ref="K2250:P2250">VLOOKUP(A2250,'Hospitalisation Details'!$A$1:K4592,{5,6,8,9,10,11},FALSE)</f>
        <v>37224</v>
      </c>
      <c r="L2250" s="21" t="str">
        <v>21Years</v>
      </c>
      <c r="M2250" s="22">
        <v>1293</v>
      </c>
      <c r="N2250" s="20" t="str">
        <v>tier - 2</v>
      </c>
      <c r="O2250" s="20" t="str">
        <v>tier - 3</v>
      </c>
      <c r="P2250" s="20" t="str">
        <v>R1012</v>
      </c>
      <c r="Q2250" s="20" t="str">
        <f>VLOOKUP(A2250,'Customer Names'!$A$1:E4584,5,FALSE)</f>
        <v>Joseph</v>
      </c>
    </row>
    <row r="2251" spans="1:17" x14ac:dyDescent="0.35">
      <c r="A2251" s="20" t="s">
        <v>107</v>
      </c>
      <c r="B2251" s="20" cm="1">
        <f t="array" ref="B2251:I2251">VLOOKUP(A2251,'Medical Examinations'!A2250:J4585,{2,3,4,5,6,7,8,9},FALSE)</f>
        <v>23.88</v>
      </c>
      <c r="C2251" s="20" t="str">
        <v>Normal Weight</v>
      </c>
      <c r="D2251" s="20">
        <v>4.51</v>
      </c>
      <c r="E2251" s="20" t="str">
        <v>Normal</v>
      </c>
      <c r="F2251" s="20" t="str">
        <v>No</v>
      </c>
      <c r="G2251" s="20" t="str">
        <v>No</v>
      </c>
      <c r="H2251" s="20" t="str">
        <v>No</v>
      </c>
      <c r="I2251" s="20">
        <v>1</v>
      </c>
      <c r="J2251" s="20" t="s">
        <v>2379</v>
      </c>
      <c r="K2251" s="21" cm="1">
        <f t="array" ref="K2251:P2251">VLOOKUP(A2251,'Hospitalisation Details'!$A$1:K4593,{5,6,8,9,10,11},FALSE)</f>
        <v>35950</v>
      </c>
      <c r="L2251" s="21" t="str">
        <v>25Years</v>
      </c>
      <c r="M2251" s="22">
        <v>1290.93</v>
      </c>
      <c r="N2251" s="20" t="str">
        <v>tier - 2</v>
      </c>
      <c r="O2251" s="20" t="str">
        <v>tier - 2</v>
      </c>
      <c r="P2251" s="20" t="str">
        <v>R1013</v>
      </c>
      <c r="Q2251" s="20" t="str">
        <f>VLOOKUP(A2251,'Customer Names'!$A$1:E4585,5,FALSE)</f>
        <v>Mary</v>
      </c>
    </row>
    <row r="2252" spans="1:17" x14ac:dyDescent="0.35">
      <c r="A2252" s="20" t="s">
        <v>106</v>
      </c>
      <c r="B2252" s="20" cm="1">
        <f t="array" ref="B2252:I2252">VLOOKUP(A2252,'Medical Examinations'!A2251:J4586,{2,3,4,5,6,7,8,9},FALSE)</f>
        <v>16.13</v>
      </c>
      <c r="C2252" s="20" t="str">
        <v>Underweight</v>
      </c>
      <c r="D2252" s="20">
        <v>5.56</v>
      </c>
      <c r="E2252" s="20" t="str">
        <v>Normal</v>
      </c>
      <c r="F2252" s="20" t="str">
        <v>No</v>
      </c>
      <c r="G2252" s="20" t="str">
        <v>yes</v>
      </c>
      <c r="H2252" s="20" t="str">
        <v>No</v>
      </c>
      <c r="I2252" s="20">
        <v>1</v>
      </c>
      <c r="J2252" s="20" t="s">
        <v>2379</v>
      </c>
      <c r="K2252" s="21" cm="1">
        <f t="array" ref="K2252:P2252">VLOOKUP(A2252,'Hospitalisation Details'!$A$1:K4594,{5,6,8,9,10,11},FALSE)</f>
        <v>36703</v>
      </c>
      <c r="L2252" s="21" t="str">
        <v>22Years</v>
      </c>
      <c r="M2252" s="22">
        <v>1286</v>
      </c>
      <c r="N2252" s="20" t="str">
        <v>tier - 2</v>
      </c>
      <c r="O2252" s="20" t="str">
        <v>tier - 2</v>
      </c>
      <c r="P2252" s="20" t="str">
        <v>R1013</v>
      </c>
      <c r="Q2252" s="20" t="str">
        <f>VLOOKUP(A2252,'Customer Names'!$A$1:E4586,5,FALSE)</f>
        <v>Natalie</v>
      </c>
    </row>
    <row r="2253" spans="1:17" x14ac:dyDescent="0.35">
      <c r="A2253" s="20" t="s">
        <v>105</v>
      </c>
      <c r="B2253" s="20" cm="1">
        <f t="array" ref="B2253:I2253">VLOOKUP(A2253,'Medical Examinations'!A2252:J4587,{2,3,4,5,6,7,8,9},FALSE)</f>
        <v>24.09</v>
      </c>
      <c r="C2253" s="20" t="str">
        <v>Normal Weight</v>
      </c>
      <c r="D2253" s="20">
        <v>4.0999999999999996</v>
      </c>
      <c r="E2253" s="20" t="str">
        <v>Normal</v>
      </c>
      <c r="F2253" s="20" t="str">
        <v>No</v>
      </c>
      <c r="G2253" s="20" t="str">
        <v>yes</v>
      </c>
      <c r="H2253" s="20" t="str">
        <v>No</v>
      </c>
      <c r="I2253" s="20">
        <v>1</v>
      </c>
      <c r="J2253" s="20" t="s">
        <v>2379</v>
      </c>
      <c r="K2253" s="21" cm="1">
        <f t="array" ref="K2253:P2253">VLOOKUP(A2253,'Hospitalisation Details'!$A$1:K4595,{5,6,8,9,10,11},FALSE)</f>
        <v>38196</v>
      </c>
      <c r="L2253" s="21" t="str">
        <v>18Years</v>
      </c>
      <c r="M2253" s="22">
        <v>1285</v>
      </c>
      <c r="N2253" s="20" t="str">
        <v>tier - 2</v>
      </c>
      <c r="O2253" s="20" t="str">
        <v>tier - 3</v>
      </c>
      <c r="P2253" s="20" t="str">
        <v>R1013</v>
      </c>
      <c r="Q2253" s="20" t="str">
        <f>VLOOKUP(A2253,'Customer Names'!$A$1:E4587,5,FALSE)</f>
        <v>Christopher</v>
      </c>
    </row>
    <row r="2254" spans="1:17" x14ac:dyDescent="0.35">
      <c r="A2254" s="20" t="s">
        <v>104</v>
      </c>
      <c r="B2254" s="20" cm="1">
        <f t="array" ref="B2254:I2254">VLOOKUP(A2254,'Medical Examinations'!A2253:J4588,{2,3,4,5,6,7,8,9},FALSE)</f>
        <v>19.43</v>
      </c>
      <c r="C2254" s="20" t="str">
        <v>Normal Weight</v>
      </c>
      <c r="D2254" s="20">
        <v>5.85</v>
      </c>
      <c r="E2254" s="20" t="str">
        <v>Prediabetes</v>
      </c>
      <c r="F2254" s="20" t="str">
        <v>No</v>
      </c>
      <c r="G2254" s="20" t="str">
        <v>yes</v>
      </c>
      <c r="H2254" s="20" t="str">
        <v>No</v>
      </c>
      <c r="I2254" s="20">
        <v>1</v>
      </c>
      <c r="J2254" s="20" t="s">
        <v>2379</v>
      </c>
      <c r="K2254" s="21" cm="1">
        <f t="array" ref="K2254:P2254">VLOOKUP(A2254,'Hospitalisation Details'!$A$1:K4596,{5,6,8,9,10,11},FALSE)</f>
        <v>38260</v>
      </c>
      <c r="L2254" s="21" t="str">
        <v>18Years</v>
      </c>
      <c r="M2254" s="22">
        <v>1283</v>
      </c>
      <c r="N2254" s="20" t="str">
        <v>tier - 2</v>
      </c>
      <c r="O2254" s="20" t="str">
        <v>tier - 1</v>
      </c>
      <c r="P2254" s="20" t="str">
        <v>R1013</v>
      </c>
      <c r="Q2254" s="20" t="str">
        <f>VLOOKUP(A2254,'Customer Names'!$A$1:E4588,5,FALSE)</f>
        <v>Sonja</v>
      </c>
    </row>
    <row r="2255" spans="1:17" x14ac:dyDescent="0.35">
      <c r="A2255" s="20" t="s">
        <v>103</v>
      </c>
      <c r="B2255" s="20" cm="1">
        <f t="array" ref="B2255:I2255">VLOOKUP(A2255,'Medical Examinations'!A2254:J4589,{2,3,4,5,6,7,8,9},FALSE)</f>
        <v>15.22</v>
      </c>
      <c r="C2255" s="20" t="str">
        <v>Underweight</v>
      </c>
      <c r="D2255" s="20">
        <v>4.92</v>
      </c>
      <c r="E2255" s="20" t="str">
        <v>Normal</v>
      </c>
      <c r="F2255" s="20" t="str">
        <v>Yes</v>
      </c>
      <c r="G2255" s="20" t="str">
        <v>No</v>
      </c>
      <c r="H2255" s="20" t="str">
        <v>Yes</v>
      </c>
      <c r="I2255" s="20">
        <v>1</v>
      </c>
      <c r="J2255" s="20" t="s">
        <v>2379</v>
      </c>
      <c r="K2255" s="21" cm="1">
        <f t="array" ref="K2255:P2255">VLOOKUP(A2255,'Hospitalisation Details'!$A$1:K4597,{5,6,8,9,10,11},FALSE)</f>
        <v>35729</v>
      </c>
      <c r="L2255" s="21" t="str">
        <v>25Years</v>
      </c>
      <c r="M2255" s="22">
        <v>1276</v>
      </c>
      <c r="N2255" s="20" t="str">
        <v>tier - 2</v>
      </c>
      <c r="O2255" s="20" t="str">
        <v>tier - 2</v>
      </c>
      <c r="P2255" s="20" t="str">
        <v>R1012</v>
      </c>
      <c r="Q2255" s="20" t="str">
        <f>VLOOKUP(A2255,'Customer Names'!$A$1:E4589,5,FALSE)</f>
        <v>Alexandra</v>
      </c>
    </row>
    <row r="2256" spans="1:17" x14ac:dyDescent="0.35">
      <c r="A2256" s="20" t="s">
        <v>102</v>
      </c>
      <c r="B2256" s="20" cm="1">
        <f t="array" ref="B2256:I2256">VLOOKUP(A2256,'Medical Examinations'!A2255:J4590,{2,3,4,5,6,7,8,9},FALSE)</f>
        <v>20.72</v>
      </c>
      <c r="C2256" s="20" t="str">
        <v>Normal Weight</v>
      </c>
      <c r="D2256" s="20">
        <v>9.4600000000000009</v>
      </c>
      <c r="E2256" s="20" t="str">
        <v>Diabetes</v>
      </c>
      <c r="F2256" s="20" t="str">
        <v>No</v>
      </c>
      <c r="G2256" s="20" t="str">
        <v>No</v>
      </c>
      <c r="H2256" s="20" t="str">
        <v>No</v>
      </c>
      <c r="I2256" s="20">
        <v>0</v>
      </c>
      <c r="J2256" s="20" t="s">
        <v>2379</v>
      </c>
      <c r="K2256" s="21" cm="1">
        <f t="array" ref="K2256:P2256">VLOOKUP(A2256,'Hospitalisation Details'!$A$1:K4598,{5,6,8,9,10,11},FALSE)</f>
        <v>37594</v>
      </c>
      <c r="L2256" s="21" t="str">
        <v>20Years</v>
      </c>
      <c r="M2256" s="22">
        <v>1267</v>
      </c>
      <c r="N2256" s="20" t="str">
        <v>tier - 2</v>
      </c>
      <c r="O2256" s="20" t="str">
        <v>tier - 1</v>
      </c>
      <c r="P2256" s="20" t="str">
        <v>R1013</v>
      </c>
      <c r="Q2256" s="20" t="str">
        <f>VLOOKUP(A2256,'Customer Names'!$A$1:E4590,5,FALSE)</f>
        <v xml:space="preserve">Martha L </v>
      </c>
    </row>
    <row r="2257" spans="1:17" x14ac:dyDescent="0.35">
      <c r="A2257" s="20" t="s">
        <v>101</v>
      </c>
      <c r="B2257" s="20" cm="1">
        <f t="array" ref="B2257:I2257">VLOOKUP(A2257,'Medical Examinations'!A2256:J4591,{2,3,4,5,6,7,8,9},FALSE)</f>
        <v>35.4</v>
      </c>
      <c r="C2257" s="20" t="str">
        <v>Obesity</v>
      </c>
      <c r="D2257" s="20">
        <v>5.94</v>
      </c>
      <c r="E2257" s="20" t="str">
        <v>Prediabetes</v>
      </c>
      <c r="F2257" s="20" t="str">
        <v>No</v>
      </c>
      <c r="G2257" s="20" t="str">
        <v>No</v>
      </c>
      <c r="H2257" s="20" t="str">
        <v>Yes</v>
      </c>
      <c r="I2257" s="20">
        <v>1</v>
      </c>
      <c r="J2257" s="20" t="s">
        <v>2379</v>
      </c>
      <c r="K2257" s="21" cm="1">
        <f t="array" ref="K2257:P2257">VLOOKUP(A2257,'Hospitalisation Details'!$A$1:K4599,{5,6,8,9,10,11},FALSE)</f>
        <v>37946</v>
      </c>
      <c r="L2257" s="21" t="str">
        <v>19Years</v>
      </c>
      <c r="M2257" s="22">
        <v>1263.25</v>
      </c>
      <c r="N2257" s="20" t="str">
        <v>tier - 2</v>
      </c>
      <c r="O2257" s="20" t="str">
        <v>tier - 3</v>
      </c>
      <c r="P2257" s="20" t="str">
        <v>R1011</v>
      </c>
      <c r="Q2257" s="20" t="str">
        <f>VLOOKUP(A2257,'Customer Names'!$A$1:E4591,5,FALSE)</f>
        <v xml:space="preserve">Ryan C </v>
      </c>
    </row>
    <row r="2258" spans="1:17" x14ac:dyDescent="0.35">
      <c r="A2258" s="20" t="s">
        <v>100</v>
      </c>
      <c r="B2258" s="20" cm="1">
        <f t="array" ref="B2258:I2258">VLOOKUP(A2258,'Medical Examinations'!A2257:J4592,{2,3,4,5,6,7,8,9},FALSE)</f>
        <v>34.4</v>
      </c>
      <c r="C2258" s="20" t="str">
        <v>Obesity</v>
      </c>
      <c r="D2258" s="20">
        <v>5.7</v>
      </c>
      <c r="E2258" s="20" t="str">
        <v>Prediabetes</v>
      </c>
      <c r="F2258" s="20" t="str">
        <v>No</v>
      </c>
      <c r="G2258" s="20" t="str">
        <v>No</v>
      </c>
      <c r="H2258" s="20" t="str">
        <v>Yes</v>
      </c>
      <c r="I2258" s="20">
        <v>1</v>
      </c>
      <c r="J2258" s="20" t="s">
        <v>2379</v>
      </c>
      <c r="K2258" s="21" cm="1">
        <f t="array" ref="K2258:P2258">VLOOKUP(A2258,'Hospitalisation Details'!$A$1:K4600,{5,6,8,9,10,11},FALSE)</f>
        <v>37848</v>
      </c>
      <c r="L2258" s="21" t="str">
        <v>19Years</v>
      </c>
      <c r="M2258" s="22">
        <v>1261.8599999999999</v>
      </c>
      <c r="N2258" s="20" t="str">
        <v>tier - 2</v>
      </c>
      <c r="O2258" s="20" t="str">
        <v>tier - 3</v>
      </c>
      <c r="P2258" s="20" t="str">
        <v>R1011</v>
      </c>
      <c r="Q2258" s="20" t="str">
        <f>VLOOKUP(A2258,'Customer Names'!$A$1:E4592,5,FALSE)</f>
        <v>Cliff</v>
      </c>
    </row>
    <row r="2259" spans="1:17" x14ac:dyDescent="0.35">
      <c r="A2259" s="20" t="s">
        <v>99</v>
      </c>
      <c r="B2259" s="20" cm="1">
        <f t="array" ref="B2259:I2259">VLOOKUP(A2259,'Medical Examinations'!A2258:J4593,{2,3,4,5,6,7,8,9},FALSE)</f>
        <v>34.1</v>
      </c>
      <c r="C2259" s="20" t="str">
        <v>Obesity</v>
      </c>
      <c r="D2259" s="20">
        <v>4.13</v>
      </c>
      <c r="E2259" s="20" t="str">
        <v>Normal</v>
      </c>
      <c r="F2259" s="20" t="str">
        <v>No</v>
      </c>
      <c r="G2259" s="20" t="str">
        <v>No</v>
      </c>
      <c r="H2259" s="20" t="str">
        <v>Yes</v>
      </c>
      <c r="I2259" s="20">
        <v>1</v>
      </c>
      <c r="J2259" s="20" t="s">
        <v>2379</v>
      </c>
      <c r="K2259" s="21" cm="1">
        <f t="array" ref="K2259:P2259">VLOOKUP(A2259,'Hospitalisation Details'!$A$1:K4601,{5,6,8,9,10,11},FALSE)</f>
        <v>37924</v>
      </c>
      <c r="L2259" s="21" t="str">
        <v>19Years</v>
      </c>
      <c r="M2259" s="22">
        <v>1261.44</v>
      </c>
      <c r="N2259" s="20" t="str">
        <v>tier - 2</v>
      </c>
      <c r="O2259" s="20" t="str">
        <v>tier - 3</v>
      </c>
      <c r="P2259" s="20" t="str">
        <v>R1011</v>
      </c>
      <c r="Q2259" s="20" t="str">
        <f>VLOOKUP(A2259,'Customer Names'!$A$1:E4593,5,FALSE)</f>
        <v>Blue</v>
      </c>
    </row>
    <row r="2260" spans="1:17" x14ac:dyDescent="0.35">
      <c r="A2260" s="20" t="s">
        <v>98</v>
      </c>
      <c r="B2260" s="20" cm="1">
        <f t="array" ref="B2260:I2260">VLOOKUP(A2260,'Medical Examinations'!A2259:J4594,{2,3,4,5,6,7,8,9},FALSE)</f>
        <v>30.4</v>
      </c>
      <c r="C2260" s="20" t="str">
        <v>Obesity</v>
      </c>
      <c r="D2260" s="20">
        <v>4.7699999999999996</v>
      </c>
      <c r="E2260" s="20" t="str">
        <v>Normal</v>
      </c>
      <c r="F2260" s="20" t="str">
        <v>No</v>
      </c>
      <c r="G2260" s="20" t="str">
        <v>No</v>
      </c>
      <c r="H2260" s="20" t="str">
        <v>Yes</v>
      </c>
      <c r="I2260" s="20">
        <v>1</v>
      </c>
      <c r="J2260" s="20" t="s">
        <v>2379</v>
      </c>
      <c r="K2260" s="21" cm="1">
        <f t="array" ref="K2260:P2260">VLOOKUP(A2260,'Hospitalisation Details'!$A$1:K4602,{5,6,8,9,10,11},FALSE)</f>
        <v>37907</v>
      </c>
      <c r="L2260" s="21" t="str">
        <v>19Years</v>
      </c>
      <c r="M2260" s="22">
        <v>1256.3</v>
      </c>
      <c r="N2260" s="20" t="str">
        <v>tier - 2</v>
      </c>
      <c r="O2260" s="20" t="str">
        <v>tier - 3</v>
      </c>
      <c r="P2260" s="20" t="str">
        <v>R1011</v>
      </c>
      <c r="Q2260" s="20" t="str">
        <f>VLOOKUP(A2260,'Customer Names'!$A$1:E4594,5,FALSE)</f>
        <v>Jeffrey M</v>
      </c>
    </row>
    <row r="2261" spans="1:17" x14ac:dyDescent="0.35">
      <c r="A2261" s="20" t="s">
        <v>97</v>
      </c>
      <c r="B2261" s="20" cm="1">
        <f t="array" ref="B2261:I2261">VLOOKUP(A2261,'Medical Examinations'!A2260:J4595,{2,3,4,5,6,7,8,9},FALSE)</f>
        <v>28.7</v>
      </c>
      <c r="C2261" s="20" t="str">
        <v>Overweight</v>
      </c>
      <c r="D2261" s="20">
        <v>4.99</v>
      </c>
      <c r="E2261" s="20" t="str">
        <v>Normal</v>
      </c>
      <c r="F2261" s="20" t="str">
        <v>No</v>
      </c>
      <c r="G2261" s="20" t="str">
        <v>No</v>
      </c>
      <c r="H2261" s="20" t="str">
        <v>Yes</v>
      </c>
      <c r="I2261" s="20">
        <v>1</v>
      </c>
      <c r="J2261" s="20" t="s">
        <v>2379</v>
      </c>
      <c r="K2261" s="21" cm="1">
        <f t="array" ref="K2261:P2261">VLOOKUP(A2261,'Hospitalisation Details'!$A$1:K4603,{5,6,8,9,10,11},FALSE)</f>
        <v>37965</v>
      </c>
      <c r="L2261" s="21" t="str">
        <v>19Years</v>
      </c>
      <c r="M2261" s="22">
        <v>1253.94</v>
      </c>
      <c r="N2261" s="20" t="str">
        <v>tier - 2</v>
      </c>
      <c r="O2261" s="20" t="str">
        <v>tier - 2</v>
      </c>
      <c r="P2261" s="20" t="str">
        <v>R1011</v>
      </c>
      <c r="Q2261" s="20" t="str">
        <f>VLOOKUP(A2261,'Customer Names'!$A$1:E4595,5,FALSE)</f>
        <v>Andrew</v>
      </c>
    </row>
    <row r="2262" spans="1:17" x14ac:dyDescent="0.35">
      <c r="A2262" s="20" t="s">
        <v>96</v>
      </c>
      <c r="B2262" s="20" cm="1">
        <f t="array" ref="B2262:I2262">VLOOKUP(A2262,'Medical Examinations'!A2261:J4596,{2,3,4,5,6,7,8,9},FALSE)</f>
        <v>17.440000000000001</v>
      </c>
      <c r="C2262" s="20" t="str">
        <v>Underweight</v>
      </c>
      <c r="D2262" s="20">
        <v>4.42</v>
      </c>
      <c r="E2262" s="20" t="str">
        <v>Normal</v>
      </c>
      <c r="F2262" s="20" t="str">
        <v>Yes</v>
      </c>
      <c r="G2262" s="20" t="str">
        <v>No</v>
      </c>
      <c r="H2262" s="20" t="str">
        <v>Yes</v>
      </c>
      <c r="I2262" s="20">
        <v>1</v>
      </c>
      <c r="J2262" s="20" t="s">
        <v>2379</v>
      </c>
      <c r="K2262" s="21" cm="1">
        <f t="array" ref="K2262:P2262">VLOOKUP(A2262,'Hospitalisation Details'!$A$1:K4604,{5,6,8,9,10,11},FALSE)</f>
        <v>35738</v>
      </c>
      <c r="L2262" s="21" t="str">
        <v>25Years</v>
      </c>
      <c r="M2262" s="22">
        <v>1253</v>
      </c>
      <c r="N2262" s="20" t="str">
        <v>tier - 2</v>
      </c>
      <c r="O2262" s="20" t="str">
        <v>tier - 2</v>
      </c>
      <c r="P2262" s="20" t="str">
        <v>R1013</v>
      </c>
      <c r="Q2262" s="20" t="str">
        <f>VLOOKUP(A2262,'Customer Names'!$A$1:E4596,5,FALSE)</f>
        <v>Julia</v>
      </c>
    </row>
    <row r="2263" spans="1:17" x14ac:dyDescent="0.35">
      <c r="A2263" s="20" t="s">
        <v>95</v>
      </c>
      <c r="B2263" s="20" cm="1">
        <f t="array" ref="B2263:I2263">VLOOKUP(A2263,'Medical Examinations'!A2262:J4597,{2,3,4,5,6,7,8,9},FALSE)</f>
        <v>27.6</v>
      </c>
      <c r="C2263" s="20" t="str">
        <v>Overweight</v>
      </c>
      <c r="D2263" s="20">
        <v>4.01</v>
      </c>
      <c r="E2263" s="20" t="str">
        <v>Normal</v>
      </c>
      <c r="F2263" s="20" t="str">
        <v>No</v>
      </c>
      <c r="G2263" s="20" t="str">
        <v>No</v>
      </c>
      <c r="H2263" s="20" t="str">
        <v>Yes</v>
      </c>
      <c r="I2263" s="20">
        <v>1</v>
      </c>
      <c r="J2263" s="20" t="s">
        <v>2379</v>
      </c>
      <c r="K2263" s="21" cm="1">
        <f t="array" ref="K2263:P2263">VLOOKUP(A2263,'Hospitalisation Details'!$A$1:K4605,{5,6,8,9,10,11},FALSE)</f>
        <v>37879</v>
      </c>
      <c r="L2263" s="21" t="str">
        <v>19Years</v>
      </c>
      <c r="M2263" s="22">
        <v>1252.4100000000001</v>
      </c>
      <c r="N2263" s="20" t="str">
        <v>tier - 2</v>
      </c>
      <c r="O2263" s="20" t="str">
        <v>tier - 3</v>
      </c>
      <c r="P2263" s="20" t="str">
        <v>R1011</v>
      </c>
      <c r="Q2263" s="20" t="str">
        <f>VLOOKUP(A2263,'Customer Names'!$A$1:E4597,5,FALSE)</f>
        <v>Daniel</v>
      </c>
    </row>
    <row r="2264" spans="1:17" x14ac:dyDescent="0.35">
      <c r="A2264" s="20" t="s">
        <v>94</v>
      </c>
      <c r="B2264" s="20" cm="1">
        <f t="array" ref="B2264:I2264">VLOOKUP(A2264,'Medical Examinations'!A2263:J4598,{2,3,4,5,6,7,8,9},FALSE)</f>
        <v>20.7</v>
      </c>
      <c r="C2264" s="20" t="str">
        <v>Normal Weight</v>
      </c>
      <c r="D2264" s="20">
        <v>4.49</v>
      </c>
      <c r="E2264" s="20" t="str">
        <v>Normal</v>
      </c>
      <c r="F2264" s="20" t="str">
        <v>No</v>
      </c>
      <c r="G2264" s="20" t="str">
        <v>No</v>
      </c>
      <c r="H2264" s="20" t="str">
        <v>Yes</v>
      </c>
      <c r="I2264" s="20">
        <v>1</v>
      </c>
      <c r="J2264" s="20" t="s">
        <v>2379</v>
      </c>
      <c r="K2264" s="21" cm="1">
        <f t="array" ref="K2264:P2264">VLOOKUP(A2264,'Hospitalisation Details'!$A$1:K4606,{5,6,8,9,10,11},FALSE)</f>
        <v>37872</v>
      </c>
      <c r="L2264" s="21" t="str">
        <v>19Years</v>
      </c>
      <c r="M2264" s="22">
        <v>1242.82</v>
      </c>
      <c r="N2264" s="20" t="str">
        <v>tier - 2</v>
      </c>
      <c r="O2264" s="20" t="str">
        <v>tier - 1</v>
      </c>
      <c r="P2264" s="20" t="str">
        <v>R1011</v>
      </c>
      <c r="Q2264" s="20" t="str">
        <f>VLOOKUP(A2264,'Customer Names'!$A$1:E4598,5,FALSE)</f>
        <v>Jaime</v>
      </c>
    </row>
    <row r="2265" spans="1:17" x14ac:dyDescent="0.35">
      <c r="A2265" s="20" t="s">
        <v>93</v>
      </c>
      <c r="B2265" s="20" cm="1">
        <f t="array" ref="B2265:I2265">VLOOKUP(A2265,'Medical Examinations'!A2264:J4599,{2,3,4,5,6,7,8,9},FALSE)</f>
        <v>20.3</v>
      </c>
      <c r="C2265" s="20" t="str">
        <v>Normal Weight</v>
      </c>
      <c r="D2265" s="20">
        <v>6.37</v>
      </c>
      <c r="E2265" s="20" t="str">
        <v>Prediabetes</v>
      </c>
      <c r="F2265" s="20" t="str">
        <v>No</v>
      </c>
      <c r="G2265" s="20" t="str">
        <v>No</v>
      </c>
      <c r="H2265" s="20" t="str">
        <v>Yes</v>
      </c>
      <c r="I2265" s="20">
        <v>1</v>
      </c>
      <c r="J2265" s="20" t="s">
        <v>2379</v>
      </c>
      <c r="K2265" s="21" cm="1">
        <f t="array" ref="K2265:P2265">VLOOKUP(A2265,'Hospitalisation Details'!$A$1:K4607,{5,6,8,9,10,11},FALSE)</f>
        <v>37879</v>
      </c>
      <c r="L2265" s="21" t="str">
        <v>19Years</v>
      </c>
      <c r="M2265" s="22">
        <v>1242.26</v>
      </c>
      <c r="N2265" s="20" t="str">
        <v>tier - 2</v>
      </c>
      <c r="O2265" s="20" t="str">
        <v>tier - 1</v>
      </c>
      <c r="P2265" s="20" t="str">
        <v>R1011</v>
      </c>
      <c r="Q2265" s="20" t="str">
        <f>VLOOKUP(A2265,'Customer Names'!$A$1:E4599,5,FALSE)</f>
        <v>Mohd Syahidan</v>
      </c>
    </row>
    <row r="2266" spans="1:17" x14ac:dyDescent="0.35">
      <c r="A2266" s="20" t="s">
        <v>92</v>
      </c>
      <c r="B2266" s="20" cm="1">
        <f t="array" ref="B2266:I2266">VLOOKUP(A2266,'Medical Examinations'!A2265:J4600,{2,3,4,5,6,7,8,9},FALSE)</f>
        <v>19.8</v>
      </c>
      <c r="C2266" s="20" t="str">
        <v>Normal Weight</v>
      </c>
      <c r="D2266" s="20">
        <v>5.12</v>
      </c>
      <c r="E2266" s="20" t="str">
        <v>Normal</v>
      </c>
      <c r="F2266" s="20" t="str">
        <v>No</v>
      </c>
      <c r="G2266" s="20" t="str">
        <v>No</v>
      </c>
      <c r="H2266" s="20" t="str">
        <v>Yes</v>
      </c>
      <c r="I2266" s="20">
        <v>1</v>
      </c>
      <c r="J2266" s="20" t="s">
        <v>2379</v>
      </c>
      <c r="K2266" s="21" cm="1">
        <f t="array" ref="K2266:P2266">VLOOKUP(A2266,'Hospitalisation Details'!$A$1:K4608,{5,6,8,9,10,11},FALSE)</f>
        <v>37835</v>
      </c>
      <c r="L2266" s="21" t="str">
        <v>19Years</v>
      </c>
      <c r="M2266" s="22">
        <v>1241.57</v>
      </c>
      <c r="N2266" s="20" t="str">
        <v>tier - 2</v>
      </c>
      <c r="O2266" s="20" t="str">
        <v>tier - 2</v>
      </c>
      <c r="P2266" s="20" t="str">
        <v>R1011</v>
      </c>
      <c r="Q2266" s="20" t="str">
        <f>VLOOKUP(A2266,'Customer Names'!$A$1:E4600,5,FALSE)</f>
        <v>Matthew</v>
      </c>
    </row>
    <row r="2267" spans="1:17" x14ac:dyDescent="0.35">
      <c r="A2267" s="20" t="s">
        <v>91</v>
      </c>
      <c r="B2267" s="20" cm="1">
        <f t="array" ref="B2267:I2267">VLOOKUP(A2267,'Medical Examinations'!A2266:J4601,{2,3,4,5,6,7,8,9},FALSE)</f>
        <v>21.87</v>
      </c>
      <c r="C2267" s="20" t="str">
        <v>Normal Weight</v>
      </c>
      <c r="D2267" s="20">
        <v>8.59</v>
      </c>
      <c r="E2267" s="20" t="str">
        <v>Diabetes</v>
      </c>
      <c r="F2267" s="20" t="str">
        <v>No</v>
      </c>
      <c r="G2267" s="20" t="str">
        <v>No</v>
      </c>
      <c r="H2267" s="20" t="str">
        <v>No</v>
      </c>
      <c r="I2267" s="20">
        <v>0</v>
      </c>
      <c r="J2267" s="20" t="s">
        <v>2379</v>
      </c>
      <c r="K2267" s="21" cm="1">
        <f t="array" ref="K2267:P2267">VLOOKUP(A2267,'Hospitalisation Details'!$A$1:K4609,{5,6,8,9,10,11},FALSE)</f>
        <v>37438</v>
      </c>
      <c r="L2267" s="21" t="str">
        <v>20Years</v>
      </c>
      <c r="M2267" s="22">
        <v>1241</v>
      </c>
      <c r="N2267" s="20" t="str">
        <v>tier - 2</v>
      </c>
      <c r="O2267" s="20" t="str">
        <v>tier - 2</v>
      </c>
      <c r="P2267" s="20" t="str">
        <v>R1013</v>
      </c>
      <c r="Q2267" s="20" t="str">
        <f>VLOOKUP(A2267,'Customer Names'!$A$1:E4601,5,FALSE)</f>
        <v xml:space="preserve">Elizabeth S </v>
      </c>
    </row>
    <row r="2268" spans="1:17" x14ac:dyDescent="0.35">
      <c r="A2268" s="20" t="s">
        <v>90</v>
      </c>
      <c r="B2268" s="20" cm="1">
        <f t="array" ref="B2268:I2268">VLOOKUP(A2268,'Medical Examinations'!A2267:J4602,{2,3,4,5,6,7,8,9},FALSE)</f>
        <v>16.600000000000001</v>
      </c>
      <c r="C2268" s="20" t="str">
        <v>Underweight</v>
      </c>
      <c r="D2268" s="20">
        <v>5.87</v>
      </c>
      <c r="E2268" s="20" t="str">
        <v>Prediabetes</v>
      </c>
      <c r="F2268" s="20" t="str">
        <v>No</v>
      </c>
      <c r="G2268" s="20" t="str">
        <v>No</v>
      </c>
      <c r="H2268" s="20" t="str">
        <v>No</v>
      </c>
      <c r="I2268" s="20">
        <v>1</v>
      </c>
      <c r="J2268" s="20" t="s">
        <v>2379</v>
      </c>
      <c r="K2268" s="21" cm="1">
        <f t="array" ref="K2268:P2268">VLOOKUP(A2268,'Hospitalisation Details'!$A$1:K4610,{5,6,8,9,10,11},FALSE)</f>
        <v>36079</v>
      </c>
      <c r="L2268" s="21" t="str">
        <v>24Years</v>
      </c>
      <c r="M2268" s="22">
        <v>1240</v>
      </c>
      <c r="N2268" s="20" t="str">
        <v>tier - 2</v>
      </c>
      <c r="O2268" s="20" t="str">
        <v>tier - 1</v>
      </c>
      <c r="P2268" s="20" t="str">
        <v>R1012</v>
      </c>
      <c r="Q2268" s="20" t="str">
        <f>VLOOKUP(A2268,'Customer Names'!$A$1:E4602,5,FALSE)</f>
        <v>Katie</v>
      </c>
    </row>
    <row r="2269" spans="1:17" x14ac:dyDescent="0.35">
      <c r="A2269" s="20" t="s">
        <v>89</v>
      </c>
      <c r="B2269" s="20" cm="1">
        <f t="array" ref="B2269:I2269">VLOOKUP(A2269,'Medical Examinations'!A2268:J4603,{2,3,4,5,6,7,8,9},FALSE)</f>
        <v>21.98</v>
      </c>
      <c r="C2269" s="20" t="str">
        <v>Normal Weight</v>
      </c>
      <c r="D2269" s="20">
        <v>7.03</v>
      </c>
      <c r="E2269" s="20" t="str">
        <v>Diabetes</v>
      </c>
      <c r="F2269" s="20" t="str">
        <v>No</v>
      </c>
      <c r="G2269" s="20" t="str">
        <v>No</v>
      </c>
      <c r="H2269" s="20" t="str">
        <v>No</v>
      </c>
      <c r="I2269" s="20">
        <v>0</v>
      </c>
      <c r="J2269" s="20" t="s">
        <v>2379</v>
      </c>
      <c r="K2269" s="21" cm="1">
        <f t="array" ref="K2269:P2269">VLOOKUP(A2269,'Hospitalisation Details'!$A$1:K4611,{5,6,8,9,10,11},FALSE)</f>
        <v>37602</v>
      </c>
      <c r="L2269" s="21" t="str">
        <v>20Years</v>
      </c>
      <c r="M2269" s="22">
        <v>1237</v>
      </c>
      <c r="N2269" s="20" t="str">
        <v>tier - 2</v>
      </c>
      <c r="O2269" s="20" t="str">
        <v>tier - 2</v>
      </c>
      <c r="P2269" s="20" t="str">
        <v>R1013</v>
      </c>
      <c r="Q2269" s="20" t="str">
        <f>VLOOKUP(A2269,'Customer Names'!$A$1:E4603,5,FALSE)</f>
        <v xml:space="preserve">Christi A </v>
      </c>
    </row>
    <row r="2270" spans="1:17" x14ac:dyDescent="0.35">
      <c r="A2270" s="20" t="s">
        <v>88</v>
      </c>
      <c r="B2270" s="20" cm="1">
        <f t="array" ref="B2270:I2270">VLOOKUP(A2270,'Medical Examinations'!A2269:J4604,{2,3,4,5,6,7,8,9},FALSE)</f>
        <v>19.7</v>
      </c>
      <c r="C2270" s="20" t="str">
        <v>Normal Weight</v>
      </c>
      <c r="D2270" s="20">
        <v>5.51</v>
      </c>
      <c r="E2270" s="20" t="str">
        <v>Normal</v>
      </c>
      <c r="F2270" s="20" t="str">
        <v>No</v>
      </c>
      <c r="G2270" s="20" t="str">
        <v>No</v>
      </c>
      <c r="H2270" s="20" t="str">
        <v>No</v>
      </c>
      <c r="I2270" s="20">
        <v>1</v>
      </c>
      <c r="J2270" s="20" t="s">
        <v>2379</v>
      </c>
      <c r="K2270" s="21" cm="1">
        <f t="array" ref="K2270:P2270">VLOOKUP(A2270,'Hospitalisation Details'!$A$1:K4612,{5,6,8,9,10,11},FALSE)</f>
        <v>35989</v>
      </c>
      <c r="L2270" s="21" t="str">
        <v>24Years</v>
      </c>
      <c r="M2270" s="22">
        <v>1234</v>
      </c>
      <c r="N2270" s="20" t="str">
        <v>tier - 2</v>
      </c>
      <c r="O2270" s="20" t="str">
        <v>tier - 1</v>
      </c>
      <c r="P2270" s="20" t="str">
        <v>R1013</v>
      </c>
      <c r="Q2270" s="20" t="str">
        <f>VLOOKUP(A2270,'Customer Names'!$A$1:E4604,5,FALSE)</f>
        <v xml:space="preserve">Sandra K </v>
      </c>
    </row>
    <row r="2271" spans="1:17" x14ac:dyDescent="0.35">
      <c r="A2271" s="20" t="s">
        <v>87</v>
      </c>
      <c r="B2271" s="20" cm="1">
        <f t="array" ref="B2271:I2271">VLOOKUP(A2271,'Medical Examinations'!A2270:J4605,{2,3,4,5,6,7,8,9},FALSE)</f>
        <v>19.21</v>
      </c>
      <c r="C2271" s="20" t="str">
        <v>Normal Weight</v>
      </c>
      <c r="D2271" s="20">
        <v>4.76</v>
      </c>
      <c r="E2271" s="20" t="str">
        <v>Normal</v>
      </c>
      <c r="F2271" s="20" t="str">
        <v>No</v>
      </c>
      <c r="G2271" s="20" t="str">
        <v>yes</v>
      </c>
      <c r="H2271" s="20" t="str">
        <v>No</v>
      </c>
      <c r="I2271" s="20">
        <v>1</v>
      </c>
      <c r="J2271" s="20" t="s">
        <v>2379</v>
      </c>
      <c r="K2271" s="21" cm="1">
        <f t="array" ref="K2271:P2271">VLOOKUP(A2271,'Hospitalisation Details'!$A$1:K4613,{5,6,8,9,10,11},FALSE)</f>
        <v>38276</v>
      </c>
      <c r="L2271" s="21" t="str">
        <v>18Years</v>
      </c>
      <c r="M2271" s="22">
        <v>1228</v>
      </c>
      <c r="N2271" s="20" t="str">
        <v>tier - 2</v>
      </c>
      <c r="O2271" s="20" t="str">
        <v>tier - 1</v>
      </c>
      <c r="P2271" s="20" t="str">
        <v>R1012</v>
      </c>
      <c r="Q2271" s="20" t="str">
        <f>VLOOKUP(A2271,'Customer Names'!$A$1:E4605,5,FALSE)</f>
        <v>Katharine</v>
      </c>
    </row>
    <row r="2272" spans="1:17" x14ac:dyDescent="0.35">
      <c r="A2272" s="20" t="s">
        <v>86</v>
      </c>
      <c r="B2272" s="20" cm="1">
        <f t="array" ref="B2272:I2272">VLOOKUP(A2272,'Medical Examinations'!A2271:J4606,{2,3,4,5,6,7,8,9},FALSE)</f>
        <v>19.3</v>
      </c>
      <c r="C2272" s="20" t="str">
        <v>Normal Weight</v>
      </c>
      <c r="D2272" s="20">
        <v>4.7</v>
      </c>
      <c r="E2272" s="20" t="str">
        <v>Normal</v>
      </c>
      <c r="F2272" s="20" t="str">
        <v>No</v>
      </c>
      <c r="G2272" s="20" t="str">
        <v>yes</v>
      </c>
      <c r="H2272" s="20" t="str">
        <v>No</v>
      </c>
      <c r="I2272" s="20">
        <v>1</v>
      </c>
      <c r="J2272" s="20" t="s">
        <v>2379</v>
      </c>
      <c r="K2272" s="21" cm="1">
        <f t="array" ref="K2272:P2272">VLOOKUP(A2272,'Hospitalisation Details'!$A$1:K4614,{5,6,8,9,10,11},FALSE)</f>
        <v>38177</v>
      </c>
      <c r="L2272" s="21" t="str">
        <v>18Years</v>
      </c>
      <c r="M2272" s="22">
        <v>1224</v>
      </c>
      <c r="N2272" s="20" t="str">
        <v>tier - 2</v>
      </c>
      <c r="O2272" s="20" t="str">
        <v>tier - 1</v>
      </c>
      <c r="P2272" s="20" t="str">
        <v>R1013</v>
      </c>
      <c r="Q2272" s="20" t="str">
        <f>VLOOKUP(A2272,'Customer Names'!$A$1:E4606,5,FALSE)</f>
        <v>Jerome</v>
      </c>
    </row>
    <row r="2273" spans="1:17" x14ac:dyDescent="0.35">
      <c r="A2273" s="20" t="s">
        <v>85</v>
      </c>
      <c r="B2273" s="20" cm="1">
        <f t="array" ref="B2273:I2273">VLOOKUP(A2273,'Medical Examinations'!A2272:J4607,{2,3,4,5,6,7,8,9},FALSE)</f>
        <v>16.22</v>
      </c>
      <c r="C2273" s="20" t="str">
        <v>Underweight</v>
      </c>
      <c r="D2273" s="20">
        <v>6.21</v>
      </c>
      <c r="E2273" s="20" t="str">
        <v>Prediabetes</v>
      </c>
      <c r="F2273" s="20" t="str">
        <v>Yes</v>
      </c>
      <c r="G2273" s="20" t="str">
        <v>No</v>
      </c>
      <c r="H2273" s="20" t="str">
        <v>No</v>
      </c>
      <c r="I2273" s="20">
        <v>0</v>
      </c>
      <c r="J2273" s="20" t="s">
        <v>2379</v>
      </c>
      <c r="K2273" s="21" cm="1">
        <f t="array" ref="K2273:P2273">VLOOKUP(A2273,'Hospitalisation Details'!$A$1:K4615,{5,6,8,9,10,11},FALSE)</f>
        <v>35373</v>
      </c>
      <c r="L2273" s="21" t="str">
        <v>26Years</v>
      </c>
      <c r="M2273" s="22">
        <v>1220</v>
      </c>
      <c r="N2273" s="20" t="str">
        <v>tier - 2</v>
      </c>
      <c r="O2273" s="20" t="str">
        <v>tier - 3</v>
      </c>
      <c r="P2273" s="20" t="str">
        <v>R1012</v>
      </c>
      <c r="Q2273" s="20" t="str">
        <f>VLOOKUP(A2273,'Customer Names'!$A$1:E4607,5,FALSE)</f>
        <v>Julia R</v>
      </c>
    </row>
    <row r="2274" spans="1:17" x14ac:dyDescent="0.35">
      <c r="A2274" s="20" t="s">
        <v>84</v>
      </c>
      <c r="B2274" s="20" cm="1">
        <f t="array" ref="B2274:I2274">VLOOKUP(A2274,'Medical Examinations'!A2273:J4608,{2,3,4,5,6,7,8,9},FALSE)</f>
        <v>17.12</v>
      </c>
      <c r="C2274" s="20" t="str">
        <v>Underweight</v>
      </c>
      <c r="D2274" s="20">
        <v>4.5199999999999996</v>
      </c>
      <c r="E2274" s="20" t="str">
        <v>Normal</v>
      </c>
      <c r="F2274" s="20" t="str">
        <v>No</v>
      </c>
      <c r="G2274" s="20" t="str">
        <v>yes</v>
      </c>
      <c r="H2274" s="20" t="str">
        <v>No</v>
      </c>
      <c r="I2274" s="20">
        <v>1</v>
      </c>
      <c r="J2274" s="20" t="s">
        <v>2379</v>
      </c>
      <c r="K2274" s="21" cm="1">
        <f t="array" ref="K2274:P2274">VLOOKUP(A2274,'Hospitalisation Details'!$A$1:K4616,{5,6,8,9,10,11},FALSE)</f>
        <v>38140</v>
      </c>
      <c r="L2274" s="21" t="str">
        <v>19Years</v>
      </c>
      <c r="M2274" s="22">
        <v>1210</v>
      </c>
      <c r="N2274" s="20" t="str">
        <v>tier - 2</v>
      </c>
      <c r="O2274" s="20" t="str">
        <v>tier - 1</v>
      </c>
      <c r="P2274" s="20" t="str">
        <v>R1013</v>
      </c>
      <c r="Q2274" s="20" t="str">
        <f>VLOOKUP(A2274,'Customer Names'!$A$1:E4608,5,FALSE)</f>
        <v>Sean Henry</v>
      </c>
    </row>
    <row r="2275" spans="1:17" x14ac:dyDescent="0.35">
      <c r="A2275" s="20" t="s">
        <v>83</v>
      </c>
      <c r="B2275" s="20" cm="1">
        <f t="array" ref="B2275:I2275">VLOOKUP(A2275,'Medical Examinations'!A2274:J4609,{2,3,4,5,6,7,8,9},FALSE)</f>
        <v>19.07</v>
      </c>
      <c r="C2275" s="20" t="str">
        <v>Normal Weight</v>
      </c>
      <c r="D2275" s="20">
        <v>5.45</v>
      </c>
      <c r="E2275" s="20" t="str">
        <v>Normal</v>
      </c>
      <c r="F2275" s="20" t="str">
        <v>No</v>
      </c>
      <c r="G2275" s="20" t="str">
        <v>No</v>
      </c>
      <c r="H2275" s="20" t="str">
        <v>No</v>
      </c>
      <c r="I2275" s="20">
        <v>1</v>
      </c>
      <c r="J2275" s="20" t="s">
        <v>2379</v>
      </c>
      <c r="K2275" s="21" cm="1">
        <f t="array" ref="K2275:P2275">VLOOKUP(A2275,'Hospitalisation Details'!$A$1:K4617,{5,6,8,9,10,11},FALSE)</f>
        <v>33883</v>
      </c>
      <c r="L2275" s="21" t="str">
        <v>30Years</v>
      </c>
      <c r="M2275" s="22">
        <v>1200.55</v>
      </c>
      <c r="N2275" s="20" t="str">
        <v>tier - 2</v>
      </c>
      <c r="O2275" s="20" t="str">
        <v>tier - 3</v>
      </c>
      <c r="P2275" s="20" t="str">
        <v>R1013</v>
      </c>
      <c r="Q2275" s="20" t="str">
        <f>VLOOKUP(A2275,'Customer Names'!$A$1:E4609,5,FALSE)</f>
        <v xml:space="preserve">Rachel A </v>
      </c>
    </row>
    <row r="2276" spans="1:17" x14ac:dyDescent="0.35">
      <c r="A2276" s="20" t="s">
        <v>82</v>
      </c>
      <c r="B2276" s="20" cm="1">
        <f t="array" ref="B2276:I2276">VLOOKUP(A2276,'Medical Examinations'!A2275:J4610,{2,3,4,5,6,7,8,9},FALSE)</f>
        <v>15.56</v>
      </c>
      <c r="C2276" s="20" t="str">
        <v>Underweight</v>
      </c>
      <c r="D2276" s="20">
        <v>4.42</v>
      </c>
      <c r="E2276" s="20" t="str">
        <v>Normal</v>
      </c>
      <c r="F2276" s="20" t="str">
        <v>No</v>
      </c>
      <c r="G2276" s="20" t="str">
        <v>No</v>
      </c>
      <c r="H2276" s="20" t="str">
        <v>No</v>
      </c>
      <c r="I2276" s="20">
        <v>0</v>
      </c>
      <c r="J2276" s="20" t="s">
        <v>2379</v>
      </c>
      <c r="K2276" s="21" cm="1">
        <f t="array" ref="K2276:P2276">VLOOKUP(A2276,'Hospitalisation Details'!$A$1:K4618,{5,6,8,9,10,11},FALSE)</f>
        <v>36339</v>
      </c>
      <c r="L2276" s="21" t="str">
        <v>23Years</v>
      </c>
      <c r="M2276" s="22">
        <v>1200</v>
      </c>
      <c r="N2276" s="20" t="str">
        <v>tier - 2</v>
      </c>
      <c r="O2276" s="20" t="str">
        <v>tier - 3</v>
      </c>
      <c r="P2276" s="20" t="str">
        <v>R1012</v>
      </c>
      <c r="Q2276" s="20" t="str">
        <f>VLOOKUP(A2276,'Customer Names'!$A$1:E4610,5,FALSE)</f>
        <v>Jim</v>
      </c>
    </row>
    <row r="2277" spans="1:17" x14ac:dyDescent="0.35">
      <c r="A2277" s="20" t="s">
        <v>81</v>
      </c>
      <c r="B2277" s="20" cm="1">
        <f t="array" ref="B2277:I2277">VLOOKUP(A2277,'Medical Examinations'!A2276:J4611,{2,3,4,5,6,7,8,9},FALSE)</f>
        <v>22.76</v>
      </c>
      <c r="C2277" s="20" t="str">
        <v>Normal Weight</v>
      </c>
      <c r="D2277" s="20">
        <v>9.44</v>
      </c>
      <c r="E2277" s="20" t="str">
        <v>Diabetes</v>
      </c>
      <c r="F2277" s="20" t="str">
        <v>No</v>
      </c>
      <c r="G2277" s="20" t="str">
        <v>No</v>
      </c>
      <c r="H2277" s="20" t="str">
        <v>No</v>
      </c>
      <c r="I2277" s="20">
        <v>0</v>
      </c>
      <c r="J2277" s="20" t="s">
        <v>2379</v>
      </c>
      <c r="K2277" s="21" cm="1">
        <f t="array" ref="K2277:P2277">VLOOKUP(A2277,'Hospitalisation Details'!$A$1:K4619,{5,6,8,9,10,11},FALSE)</f>
        <v>37494</v>
      </c>
      <c r="L2277" s="21" t="str">
        <v>20Years</v>
      </c>
      <c r="M2277" s="22">
        <v>1191</v>
      </c>
      <c r="N2277" s="20" t="str">
        <v>tier - 2</v>
      </c>
      <c r="O2277" s="20" t="str">
        <v>tier - 1</v>
      </c>
      <c r="P2277" s="20" t="str">
        <v>R1013</v>
      </c>
      <c r="Q2277" s="20" t="str">
        <f>VLOOKUP(A2277,'Customer Names'!$A$1:E4611,5,FALSE)</f>
        <v>Tim</v>
      </c>
    </row>
    <row r="2278" spans="1:17" x14ac:dyDescent="0.35">
      <c r="A2278" s="20" t="s">
        <v>80</v>
      </c>
      <c r="B2278" s="20" cm="1">
        <f t="array" ref="B2278:I2278">VLOOKUP(A2278,'Medical Examinations'!A2277:J4612,{2,3,4,5,6,7,8,9},FALSE)</f>
        <v>22.79</v>
      </c>
      <c r="C2278" s="20" t="str">
        <v>Normal Weight</v>
      </c>
      <c r="D2278" s="20">
        <v>6.15</v>
      </c>
      <c r="E2278" s="20" t="str">
        <v>Prediabetes</v>
      </c>
      <c r="F2278" s="20" t="str">
        <v>Yes</v>
      </c>
      <c r="G2278" s="20" t="str">
        <v>No</v>
      </c>
      <c r="H2278" s="20" t="str">
        <v>Yes</v>
      </c>
      <c r="I2278" s="20">
        <v>1</v>
      </c>
      <c r="J2278" s="20" t="s">
        <v>2379</v>
      </c>
      <c r="K2278" s="21" cm="1">
        <f t="array" ref="K2278:P2278">VLOOKUP(A2278,'Hospitalisation Details'!$A$1:K4620,{5,6,8,9,10,11},FALSE)</f>
        <v>35609</v>
      </c>
      <c r="L2278" s="21" t="str">
        <v>25Years</v>
      </c>
      <c r="M2278" s="22">
        <v>1178.07</v>
      </c>
      <c r="N2278" s="20" t="str">
        <v>tier - 2</v>
      </c>
      <c r="O2278" s="20" t="str">
        <v>tier - 2</v>
      </c>
      <c r="P2278" s="20" t="str">
        <v>R1013</v>
      </c>
      <c r="Q2278" s="20" t="str">
        <f>VLOOKUP(A2278,'Customer Names'!$A$1:E4612,5,FALSE)</f>
        <v xml:space="preserve">Abby L </v>
      </c>
    </row>
    <row r="2279" spans="1:17" x14ac:dyDescent="0.35">
      <c r="A2279" s="20" t="s">
        <v>79</v>
      </c>
      <c r="B2279" s="20" cm="1">
        <f t="array" ref="B2279:I2279">VLOOKUP(A2279,'Medical Examinations'!A2278:J4613,{2,3,4,5,6,7,8,9},FALSE)</f>
        <v>17.41</v>
      </c>
      <c r="C2279" s="20" t="str">
        <v>Underweight</v>
      </c>
      <c r="D2279" s="20">
        <v>5.13</v>
      </c>
      <c r="E2279" s="20" t="str">
        <v>Normal</v>
      </c>
      <c r="F2279" s="20" t="str">
        <v>Yes</v>
      </c>
      <c r="G2279" s="20" t="str">
        <v>No</v>
      </c>
      <c r="H2279" s="20" t="str">
        <v>No</v>
      </c>
      <c r="I2279" s="20">
        <v>0</v>
      </c>
      <c r="J2279" s="20" t="s">
        <v>2379</v>
      </c>
      <c r="K2279" s="21" cm="1">
        <f t="array" ref="K2279:P2279">VLOOKUP(A2279,'Hospitalisation Details'!$A$1:K4621,{5,6,8,9,10,11},FALSE)</f>
        <v>35288</v>
      </c>
      <c r="L2279" s="21" t="str">
        <v>26Years</v>
      </c>
      <c r="M2279" s="22">
        <v>1178</v>
      </c>
      <c r="N2279" s="20" t="str">
        <v>tier - 2</v>
      </c>
      <c r="O2279" s="20" t="str">
        <v>tier - 3</v>
      </c>
      <c r="P2279" s="20" t="str">
        <v>R1013</v>
      </c>
      <c r="Q2279" s="20" t="str">
        <f>VLOOKUP(A2279,'Customer Names'!$A$1:E4613,5,FALSE)</f>
        <v>Mark</v>
      </c>
    </row>
    <row r="2280" spans="1:17" x14ac:dyDescent="0.35">
      <c r="A2280" s="20" t="s">
        <v>78</v>
      </c>
      <c r="B2280" s="20" cm="1">
        <f t="array" ref="B2280:I2280">VLOOKUP(A2280,'Medical Examinations'!A2279:J4614,{2,3,4,5,6,7,8,9},FALSE)</f>
        <v>19.32</v>
      </c>
      <c r="C2280" s="20" t="str">
        <v>Normal Weight</v>
      </c>
      <c r="D2280" s="20">
        <v>4.96</v>
      </c>
      <c r="E2280" s="20" t="str">
        <v>Normal</v>
      </c>
      <c r="F2280" s="20" t="str">
        <v>Yes</v>
      </c>
      <c r="G2280" s="20" t="str">
        <v>No</v>
      </c>
      <c r="H2280" s="20" t="str">
        <v>No</v>
      </c>
      <c r="I2280" s="20">
        <v>0</v>
      </c>
      <c r="J2280" s="20" t="s">
        <v>2379</v>
      </c>
      <c r="K2280" s="21" cm="1">
        <f t="array" ref="K2280:P2280">VLOOKUP(A2280,'Hospitalisation Details'!$A$1:K4622,{5,6,8,9,10,11},FALSE)</f>
        <v>37207</v>
      </c>
      <c r="L2280" s="21" t="str">
        <v>21Years</v>
      </c>
      <c r="M2280" s="22">
        <v>1167</v>
      </c>
      <c r="N2280" s="20" t="str">
        <v>tier - 2</v>
      </c>
      <c r="O2280" s="20" t="str">
        <v>tier - 1</v>
      </c>
      <c r="P2280" s="20" t="str">
        <v>R1013</v>
      </c>
      <c r="Q2280" s="20" t="str">
        <f>VLOOKUP(A2280,'Customer Names'!$A$1:E4614,5,FALSE)</f>
        <v>Ali</v>
      </c>
    </row>
    <row r="2281" spans="1:17" x14ac:dyDescent="0.35">
      <c r="A2281" s="20" t="s">
        <v>77</v>
      </c>
      <c r="B2281" s="20" cm="1">
        <f t="array" ref="B2281:I2281">VLOOKUP(A2281,'Medical Examinations'!A2280:J4615,{2,3,4,5,6,7,8,9},FALSE)</f>
        <v>18.25</v>
      </c>
      <c r="C2281" s="20" t="str">
        <v>Underweight</v>
      </c>
      <c r="D2281" s="20">
        <v>10.95</v>
      </c>
      <c r="E2281" s="20" t="str">
        <v>Diabetes</v>
      </c>
      <c r="F2281" s="20" t="str">
        <v>No</v>
      </c>
      <c r="G2281" s="20" t="str">
        <v>No</v>
      </c>
      <c r="H2281" s="20" t="str">
        <v>No</v>
      </c>
      <c r="I2281" s="20">
        <v>0</v>
      </c>
      <c r="J2281" s="20" t="s">
        <v>2379</v>
      </c>
      <c r="K2281" s="21" cm="1">
        <f t="array" ref="K2281:P2281">VLOOKUP(A2281,'Hospitalisation Details'!$A$1:K4623,{5,6,8,9,10,11},FALSE)</f>
        <v>37418</v>
      </c>
      <c r="L2281" s="21" t="str">
        <v>20Years</v>
      </c>
      <c r="M2281" s="22">
        <v>1165</v>
      </c>
      <c r="N2281" s="20" t="str">
        <v>tier - 2</v>
      </c>
      <c r="O2281" s="20" t="str">
        <v>tier - 3</v>
      </c>
      <c r="P2281" s="20" t="str">
        <v>R1012</v>
      </c>
      <c r="Q2281" s="20" t="str">
        <f>VLOOKUP(A2281,'Customer Names'!$A$1:E4615,5,FALSE)</f>
        <v>Joshua</v>
      </c>
    </row>
    <row r="2282" spans="1:17" x14ac:dyDescent="0.35">
      <c r="A2282" s="20" t="s">
        <v>76</v>
      </c>
      <c r="B2282" s="20" cm="1">
        <f t="array" ref="B2282:I2282">VLOOKUP(A2282,'Medical Examinations'!A2281:J4616,{2,3,4,5,6,7,8,9},FALSE)</f>
        <v>53.13</v>
      </c>
      <c r="C2282" s="20" t="str">
        <v>Obesity</v>
      </c>
      <c r="D2282" s="20">
        <v>4.4400000000000004</v>
      </c>
      <c r="E2282" s="20" t="str">
        <v>Normal</v>
      </c>
      <c r="F2282" s="20" t="str">
        <v>No</v>
      </c>
      <c r="G2282" s="20" t="str">
        <v>yes</v>
      </c>
      <c r="H2282" s="20" t="str">
        <v>No</v>
      </c>
      <c r="I2282" s="20">
        <v>1</v>
      </c>
      <c r="J2282" s="20" t="s">
        <v>2379</v>
      </c>
      <c r="K2282" s="21" cm="1">
        <f t="array" ref="K2282:P2282">VLOOKUP(A2282,'Hospitalisation Details'!$A$1:K4624,{5,6,8,9,10,11},FALSE)</f>
        <v>38302</v>
      </c>
      <c r="L2282" s="21" t="str">
        <v>18Years</v>
      </c>
      <c r="M2282" s="22">
        <v>1163.46</v>
      </c>
      <c r="N2282" s="20" t="str">
        <v>tier - 2</v>
      </c>
      <c r="O2282" s="20" t="str">
        <v>tier - 3</v>
      </c>
      <c r="P2282" s="20" t="str">
        <v>R1013</v>
      </c>
      <c r="Q2282" s="20" t="str">
        <f>VLOOKUP(A2282,'Customer Names'!$A$1:E4616,5,FALSE)</f>
        <v>Pierre</v>
      </c>
    </row>
    <row r="2283" spans="1:17" x14ac:dyDescent="0.35">
      <c r="A2283" s="20" t="s">
        <v>75</v>
      </c>
      <c r="B2283" s="20" cm="1">
        <f t="array" ref="B2283:I2283">VLOOKUP(A2283,'Medical Examinations'!A2282:J4617,{2,3,4,5,6,7,8,9},FALSE)</f>
        <v>20.46</v>
      </c>
      <c r="C2283" s="20" t="str">
        <v>Normal Weight</v>
      </c>
      <c r="D2283" s="20">
        <v>4.0199999999999996</v>
      </c>
      <c r="E2283" s="20" t="str">
        <v>Normal</v>
      </c>
      <c r="F2283" s="20" t="str">
        <v>No</v>
      </c>
      <c r="G2283" s="20" t="str">
        <v>No</v>
      </c>
      <c r="H2283" s="20" t="str">
        <v>No</v>
      </c>
      <c r="I2283" s="20">
        <v>0</v>
      </c>
      <c r="J2283" s="20" t="s">
        <v>2379</v>
      </c>
      <c r="K2283" s="21" cm="1">
        <f t="array" ref="K2283:P2283">VLOOKUP(A2283,'Hospitalisation Details'!$A$1:K4625,{5,6,8,9,10,11},FALSE)</f>
        <v>34541</v>
      </c>
      <c r="L2283" s="21" t="str">
        <v>28Years</v>
      </c>
      <c r="M2283" s="22">
        <v>1158.32</v>
      </c>
      <c r="N2283" s="20" t="str">
        <v>tier - 2</v>
      </c>
      <c r="O2283" s="20" t="str">
        <v>tier - 1</v>
      </c>
      <c r="P2283" s="20" t="str">
        <v>R1013</v>
      </c>
      <c r="Q2283" s="20" t="str">
        <f>VLOOKUP(A2283,'Customer Names'!$A$1:E4617,5,FALSE)</f>
        <v>Kate</v>
      </c>
    </row>
    <row r="2284" spans="1:17" x14ac:dyDescent="0.35">
      <c r="A2284" s="20" t="s">
        <v>74</v>
      </c>
      <c r="B2284" s="20" cm="1">
        <f t="array" ref="B2284:I2284">VLOOKUP(A2284,'Medical Examinations'!A2283:J4618,{2,3,4,5,6,7,8,9},FALSE)</f>
        <v>43.01</v>
      </c>
      <c r="C2284" s="20" t="str">
        <v>Obesity</v>
      </c>
      <c r="D2284" s="20">
        <v>5.44</v>
      </c>
      <c r="E2284" s="20" t="str">
        <v>Normal</v>
      </c>
      <c r="F2284" s="20" t="str">
        <v>No</v>
      </c>
      <c r="G2284" s="20" t="str">
        <v>yes</v>
      </c>
      <c r="H2284" s="20" t="str">
        <v>No</v>
      </c>
      <c r="I2284" s="20">
        <v>1</v>
      </c>
      <c r="J2284" s="20" t="s">
        <v>2379</v>
      </c>
      <c r="K2284" s="21" cm="1">
        <f t="array" ref="K2284:P2284">VLOOKUP(A2284,'Hospitalisation Details'!$A$1:K4626,{5,6,8,9,10,11},FALSE)</f>
        <v>38186</v>
      </c>
      <c r="L2284" s="21" t="str">
        <v>18Years</v>
      </c>
      <c r="M2284" s="22">
        <v>1149.4000000000001</v>
      </c>
      <c r="N2284" s="20" t="str">
        <v>tier - 2</v>
      </c>
      <c r="O2284" s="20" t="str">
        <v>tier - 2</v>
      </c>
      <c r="P2284" s="20" t="str">
        <v>R1013</v>
      </c>
      <c r="Q2284" s="20" t="str">
        <f>VLOOKUP(A2284,'Customer Names'!$A$1:E4618,5,FALSE)</f>
        <v>David</v>
      </c>
    </row>
    <row r="2285" spans="1:17" x14ac:dyDescent="0.35">
      <c r="A2285" s="20" t="s">
        <v>73</v>
      </c>
      <c r="B2285" s="20" cm="1">
        <f t="array" ref="B2285:I2285">VLOOKUP(A2285,'Medical Examinations'!A2284:J4619,{2,3,4,5,6,7,8,9},FALSE)</f>
        <v>15.01</v>
      </c>
      <c r="C2285" s="20" t="str">
        <v>Underweight</v>
      </c>
      <c r="D2285" s="20">
        <v>4.1500000000000004</v>
      </c>
      <c r="E2285" s="20" t="str">
        <v>Normal</v>
      </c>
      <c r="F2285" s="20" t="str">
        <v>No</v>
      </c>
      <c r="G2285" s="20" t="str">
        <v>No</v>
      </c>
      <c r="H2285" s="20" t="str">
        <v>Yes</v>
      </c>
      <c r="I2285" s="20">
        <v>1</v>
      </c>
      <c r="J2285" s="20" t="s">
        <v>2379</v>
      </c>
      <c r="K2285" s="21" cm="1">
        <f t="array" ref="K2285:P2285">VLOOKUP(A2285,'Hospitalisation Details'!$A$1:K4627,{5,6,8,9,10,11},FALSE)</f>
        <v>37784</v>
      </c>
      <c r="L2285" s="21" t="str">
        <v>19Years</v>
      </c>
      <c r="M2285" s="22">
        <v>1149</v>
      </c>
      <c r="N2285" s="20" t="str">
        <v>tier - 2</v>
      </c>
      <c r="O2285" s="20" t="str">
        <v>tier - 1</v>
      </c>
      <c r="P2285" s="20" t="str">
        <v>R1012</v>
      </c>
      <c r="Q2285" s="20" t="str">
        <f>VLOOKUP(A2285,'Customer Names'!$A$1:E4619,5,FALSE)</f>
        <v>Carla</v>
      </c>
    </row>
    <row r="2286" spans="1:17" x14ac:dyDescent="0.35">
      <c r="A2286" s="20" t="s">
        <v>72</v>
      </c>
      <c r="B2286" s="20" cm="1">
        <f t="array" ref="B2286:I2286">VLOOKUP(A2286,'Medical Examinations'!A2285:J4620,{2,3,4,5,6,7,8,9},FALSE)</f>
        <v>41.14</v>
      </c>
      <c r="C2286" s="20" t="str">
        <v>Obesity</v>
      </c>
      <c r="D2286" s="20">
        <v>6.02</v>
      </c>
      <c r="E2286" s="20" t="str">
        <v>Prediabetes</v>
      </c>
      <c r="F2286" s="20" t="str">
        <v>No</v>
      </c>
      <c r="G2286" s="20" t="str">
        <v>yes</v>
      </c>
      <c r="H2286" s="20" t="str">
        <v>No</v>
      </c>
      <c r="I2286" s="20">
        <v>1</v>
      </c>
      <c r="J2286" s="20" t="s">
        <v>2379</v>
      </c>
      <c r="K2286" s="21" cm="1">
        <f t="array" ref="K2286:P2286">VLOOKUP(A2286,'Hospitalisation Details'!$A$1:K4628,{5,6,8,9,10,11},FALSE)</f>
        <v>38148</v>
      </c>
      <c r="L2286" s="21" t="str">
        <v>18Years</v>
      </c>
      <c r="M2286" s="22">
        <v>1146.8</v>
      </c>
      <c r="N2286" s="20" t="str">
        <v>tier - 2</v>
      </c>
      <c r="O2286" s="20" t="str">
        <v>tier - 2</v>
      </c>
      <c r="P2286" s="20" t="str">
        <v>R1013</v>
      </c>
      <c r="Q2286" s="20" t="str">
        <f>VLOOKUP(A2286,'Customer Names'!$A$1:E4620,5,FALSE)</f>
        <v xml:space="preserve">Alvaro Sr </v>
      </c>
    </row>
    <row r="2287" spans="1:17" x14ac:dyDescent="0.35">
      <c r="A2287" s="20" t="s">
        <v>71</v>
      </c>
      <c r="B2287" s="20" cm="1">
        <f t="array" ref="B2287:I2287">VLOOKUP(A2287,'Medical Examinations'!A2286:J4621,{2,3,4,5,6,7,8,9},FALSE)</f>
        <v>16.55</v>
      </c>
      <c r="C2287" s="20" t="str">
        <v>Underweight</v>
      </c>
      <c r="D2287" s="20">
        <v>7.73</v>
      </c>
      <c r="E2287" s="20" t="str">
        <v>Diabetes</v>
      </c>
      <c r="F2287" s="20" t="str">
        <v>No</v>
      </c>
      <c r="G2287" s="20" t="str">
        <v>No</v>
      </c>
      <c r="H2287" s="20" t="str">
        <v>No</v>
      </c>
      <c r="I2287" s="20">
        <v>0</v>
      </c>
      <c r="J2287" s="20" t="s">
        <v>2379</v>
      </c>
      <c r="K2287" s="21" cm="1">
        <f t="array" ref="K2287:P2287">VLOOKUP(A2287,'Hospitalisation Details'!$A$1:K4629,{5,6,8,9,10,11},FALSE)</f>
        <v>37530</v>
      </c>
      <c r="L2287" s="21" t="str">
        <v>20Years</v>
      </c>
      <c r="M2287" s="22">
        <v>1142</v>
      </c>
      <c r="N2287" s="20" t="str">
        <v>tier - 3</v>
      </c>
      <c r="O2287" s="20" t="str">
        <v>tier - 2</v>
      </c>
      <c r="P2287" s="20" t="str">
        <v>R1011</v>
      </c>
      <c r="Q2287" s="20" t="str">
        <f>VLOOKUP(A2287,'Customer Names'!$A$1:E4621,5,FALSE)</f>
        <v>Hope</v>
      </c>
    </row>
    <row r="2288" spans="1:17" x14ac:dyDescent="0.35">
      <c r="A2288" s="20" t="s">
        <v>70</v>
      </c>
      <c r="B2288" s="20" cm="1">
        <f t="array" ref="B2288:I2288">VLOOKUP(A2288,'Medical Examinations'!A2287:J4622,{2,3,4,5,6,7,8,9},FALSE)</f>
        <v>37.29</v>
      </c>
      <c r="C2288" s="20" t="str">
        <v>Obesity</v>
      </c>
      <c r="D2288" s="20">
        <v>5.03</v>
      </c>
      <c r="E2288" s="20" t="str">
        <v>Normal</v>
      </c>
      <c r="F2288" s="20" t="str">
        <v>No</v>
      </c>
      <c r="G2288" s="20" t="str">
        <v>yes</v>
      </c>
      <c r="H2288" s="20" t="str">
        <v>No</v>
      </c>
      <c r="I2288" s="20">
        <v>1</v>
      </c>
      <c r="J2288" s="20" t="s">
        <v>2379</v>
      </c>
      <c r="K2288" s="21" cm="1">
        <f t="array" ref="K2288:P2288">VLOOKUP(A2288,'Hospitalisation Details'!$A$1:K4630,{5,6,8,9,10,11},FALSE)</f>
        <v>38242</v>
      </c>
      <c r="L2288" s="21" t="str">
        <v>18Years</v>
      </c>
      <c r="M2288" s="22">
        <v>1141.45</v>
      </c>
      <c r="N2288" s="20" t="str">
        <v>tier - 3</v>
      </c>
      <c r="O2288" s="20" t="str">
        <v>tier - 3</v>
      </c>
      <c r="P2288" s="20" t="str">
        <v>R1013</v>
      </c>
      <c r="Q2288" s="20" t="str">
        <f>VLOOKUP(A2288,'Customer Names'!$A$1:E4622,5,FALSE)</f>
        <v xml:space="preserve">Mark P </v>
      </c>
    </row>
    <row r="2289" spans="1:17" x14ac:dyDescent="0.35">
      <c r="A2289" s="20" t="s">
        <v>69</v>
      </c>
      <c r="B2289" s="20" cm="1">
        <f t="array" ref="B2289:I2289">VLOOKUP(A2289,'Medical Examinations'!A2288:J4623,{2,3,4,5,6,7,8,9},FALSE)</f>
        <v>16.739999999999998</v>
      </c>
      <c r="C2289" s="20" t="str">
        <v>Underweight</v>
      </c>
      <c r="D2289" s="20">
        <v>4.08</v>
      </c>
      <c r="E2289" s="20" t="str">
        <v>Normal</v>
      </c>
      <c r="F2289" s="20" t="str">
        <v>Yes</v>
      </c>
      <c r="G2289" s="20" t="str">
        <v>No</v>
      </c>
      <c r="H2289" s="20" t="str">
        <v>No</v>
      </c>
      <c r="I2289" s="20">
        <v>0</v>
      </c>
      <c r="J2289" s="20" t="s">
        <v>2379</v>
      </c>
      <c r="K2289" s="21" cm="1">
        <f t="array" ref="K2289:P2289">VLOOKUP(A2289,'Hospitalisation Details'!$A$1:K4631,{5,6,8,9,10,11},FALSE)</f>
        <v>37189</v>
      </c>
      <c r="L2289" s="21" t="str">
        <v>21Years</v>
      </c>
      <c r="M2289" s="22">
        <v>1141</v>
      </c>
      <c r="N2289" s="20" t="str">
        <v>tier - 3</v>
      </c>
      <c r="O2289" s="20" t="str">
        <v>tier - 1</v>
      </c>
      <c r="P2289" s="20" t="str">
        <v>R1013</v>
      </c>
      <c r="Q2289" s="20" t="str">
        <f>VLOOKUP(A2289,'Customer Names'!$A$1:E4623,5,FALSE)</f>
        <v>Desiree</v>
      </c>
    </row>
    <row r="2290" spans="1:17" x14ac:dyDescent="0.35">
      <c r="A2290" s="20" t="s">
        <v>68</v>
      </c>
      <c r="B2290" s="20" cm="1">
        <f t="array" ref="B2290:I2290">VLOOKUP(A2290,'Medical Examinations'!A2289:J4624,{2,3,4,5,6,7,8,9},FALSE)</f>
        <v>34.43</v>
      </c>
      <c r="C2290" s="20" t="str">
        <v>Obesity</v>
      </c>
      <c r="D2290" s="20">
        <v>4.2699999999999996</v>
      </c>
      <c r="E2290" s="20" t="str">
        <v>Normal</v>
      </c>
      <c r="F2290" s="20" t="str">
        <v>No</v>
      </c>
      <c r="G2290" s="20" t="str">
        <v>yes</v>
      </c>
      <c r="H2290" s="20" t="str">
        <v>No</v>
      </c>
      <c r="I2290" s="20">
        <v>1</v>
      </c>
      <c r="J2290" s="20" t="s">
        <v>2379</v>
      </c>
      <c r="K2290" s="21" cm="1">
        <f t="array" ref="K2290:P2290">VLOOKUP(A2290,'Hospitalisation Details'!$A$1:K4632,{5,6,8,9,10,11},FALSE)</f>
        <v>38318</v>
      </c>
      <c r="L2290" s="21" t="str">
        <v>18Years</v>
      </c>
      <c r="M2290" s="22">
        <v>1137.47</v>
      </c>
      <c r="N2290" s="20" t="str">
        <v>tier - 3</v>
      </c>
      <c r="O2290" s="20" t="str">
        <v>tier - 2</v>
      </c>
      <c r="P2290" s="20" t="str">
        <v>R1013</v>
      </c>
      <c r="Q2290" s="20" t="str">
        <f>VLOOKUP(A2290,'Customer Names'!$A$1:E4624,5,FALSE)</f>
        <v xml:space="preserve">Mario Jr </v>
      </c>
    </row>
    <row r="2291" spans="1:17" x14ac:dyDescent="0.35">
      <c r="A2291" s="20" t="s">
        <v>67</v>
      </c>
      <c r="B2291" s="20" cm="1">
        <f t="array" ref="B2291:I2291">VLOOKUP(A2291,'Medical Examinations'!A2290:J4625,{2,3,4,5,6,7,8,9},FALSE)</f>
        <v>34.1</v>
      </c>
      <c r="C2291" s="20" t="str">
        <v>Obesity</v>
      </c>
      <c r="D2291" s="20">
        <v>4.07</v>
      </c>
      <c r="E2291" s="20" t="str">
        <v>Normal</v>
      </c>
      <c r="F2291" s="20" t="str">
        <v>No</v>
      </c>
      <c r="G2291" s="20" t="str">
        <v>yes</v>
      </c>
      <c r="H2291" s="20" t="str">
        <v>No</v>
      </c>
      <c r="I2291" s="20">
        <v>1</v>
      </c>
      <c r="J2291" s="20" t="s">
        <v>2379</v>
      </c>
      <c r="K2291" s="21" cm="1">
        <f t="array" ref="K2291:P2291">VLOOKUP(A2291,'Hospitalisation Details'!$A$1:K4633,{5,6,8,9,10,11},FALSE)</f>
        <v>38275</v>
      </c>
      <c r="L2291" s="21" t="str">
        <v>18Years</v>
      </c>
      <c r="M2291" s="22">
        <v>1137.01</v>
      </c>
      <c r="N2291" s="20" t="str">
        <v>tier - 3</v>
      </c>
      <c r="O2291" s="20" t="str">
        <v>tier - 1</v>
      </c>
      <c r="P2291" s="20" t="str">
        <v>R1013</v>
      </c>
      <c r="Q2291" s="20" t="str">
        <f>VLOOKUP(A2291,'Customer Names'!$A$1:E4625,5,FALSE)</f>
        <v>Lusapho</v>
      </c>
    </row>
    <row r="2292" spans="1:17" x14ac:dyDescent="0.35">
      <c r="A2292" s="20" t="s">
        <v>66</v>
      </c>
      <c r="B2292" s="20" cm="1">
        <f t="array" ref="B2292:I2292">VLOOKUP(A2292,'Medical Examinations'!A2291:J4626,{2,3,4,5,6,7,8,9},FALSE)</f>
        <v>19.3</v>
      </c>
      <c r="C2292" s="20" t="str">
        <v>Normal Weight</v>
      </c>
      <c r="D2292" s="20">
        <v>10.36</v>
      </c>
      <c r="E2292" s="20" t="str">
        <v>Diabetes</v>
      </c>
      <c r="F2292" s="20" t="str">
        <v>No</v>
      </c>
      <c r="G2292" s="20" t="str">
        <v>No</v>
      </c>
      <c r="H2292" s="20" t="str">
        <v>No</v>
      </c>
      <c r="I2292" s="20">
        <v>0</v>
      </c>
      <c r="J2292" s="20" t="s">
        <v>2379</v>
      </c>
      <c r="K2292" s="21" cm="1">
        <f t="array" ref="K2292:P2292">VLOOKUP(A2292,'Hospitalisation Details'!$A$1:K4634,{5,6,8,9,10,11},FALSE)</f>
        <v>37479</v>
      </c>
      <c r="L2292" s="21" t="str">
        <v>20Years</v>
      </c>
      <c r="M2292" s="22">
        <v>1137</v>
      </c>
      <c r="N2292" s="20" t="str">
        <v>tier - 3</v>
      </c>
      <c r="O2292" s="20" t="str">
        <v>tier - 1</v>
      </c>
      <c r="P2292" s="20" t="str">
        <v>R1013</v>
      </c>
      <c r="Q2292" s="20" t="str">
        <f>VLOOKUP(A2292,'Customer Names'!$A$1:E4626,5,FALSE)</f>
        <v xml:space="preserve">Erin C </v>
      </c>
    </row>
    <row r="2293" spans="1:17" x14ac:dyDescent="0.35">
      <c r="A2293" s="20" t="s">
        <v>65</v>
      </c>
      <c r="B2293" s="20" cm="1">
        <f t="array" ref="B2293:I2293">VLOOKUP(A2293,'Medical Examinations'!A2292:J4627,{2,3,4,5,6,7,8,9},FALSE)</f>
        <v>33.659999999999997</v>
      </c>
      <c r="C2293" s="20" t="str">
        <v>Obesity</v>
      </c>
      <c r="D2293" s="20">
        <v>5.71</v>
      </c>
      <c r="E2293" s="20" t="str">
        <v>Prediabetes</v>
      </c>
      <c r="F2293" s="20" t="str">
        <v>No</v>
      </c>
      <c r="G2293" s="20" t="str">
        <v>yes</v>
      </c>
      <c r="H2293" s="20" t="str">
        <v>No</v>
      </c>
      <c r="I2293" s="20">
        <v>1</v>
      </c>
      <c r="J2293" s="20" t="s">
        <v>2379</v>
      </c>
      <c r="K2293" s="21" cm="1">
        <f t="array" ref="K2293:P2293">VLOOKUP(A2293,'Hospitalisation Details'!$A$1:K4635,{5,6,8,9,10,11},FALSE)</f>
        <v>38319</v>
      </c>
      <c r="L2293" s="21" t="str">
        <v>18Years</v>
      </c>
      <c r="M2293" s="22">
        <v>1136.4000000000001</v>
      </c>
      <c r="N2293" s="20" t="str">
        <v>tier - 3</v>
      </c>
      <c r="O2293" s="20" t="str">
        <v>tier - 3</v>
      </c>
      <c r="P2293" s="20" t="str">
        <v>R1013</v>
      </c>
      <c r="Q2293" s="20" t="str">
        <f>VLOOKUP(A2293,'Customer Names'!$A$1:E4627,5,FALSE)</f>
        <v>Alan F</v>
      </c>
    </row>
    <row r="2294" spans="1:17" x14ac:dyDescent="0.35">
      <c r="A2294" s="20" t="s">
        <v>64</v>
      </c>
      <c r="B2294" s="20" cm="1">
        <f t="array" ref="B2294:I2294">VLOOKUP(A2294,'Medical Examinations'!A2293:J4628,{2,3,4,5,6,7,8,9},FALSE)</f>
        <v>33.33</v>
      </c>
      <c r="C2294" s="20" t="str">
        <v>Obesity</v>
      </c>
      <c r="D2294" s="20">
        <v>6.08</v>
      </c>
      <c r="E2294" s="20" t="str">
        <v>Prediabetes</v>
      </c>
      <c r="F2294" s="20" t="str">
        <v>No</v>
      </c>
      <c r="G2294" s="20" t="str">
        <v>yes</v>
      </c>
      <c r="H2294" s="20" t="str">
        <v>No</v>
      </c>
      <c r="I2294" s="20">
        <v>1</v>
      </c>
      <c r="J2294" s="20" t="s">
        <v>2379</v>
      </c>
      <c r="K2294" s="21" cm="1">
        <f t="array" ref="K2294:P2294">VLOOKUP(A2294,'Hospitalisation Details'!$A$1:K4636,{5,6,8,9,10,11},FALSE)</f>
        <v>38149</v>
      </c>
      <c r="L2294" s="21" t="str">
        <v>18Years</v>
      </c>
      <c r="M2294" s="22">
        <v>1135.94</v>
      </c>
      <c r="N2294" s="20" t="str">
        <v>tier - 3</v>
      </c>
      <c r="O2294" s="20" t="str">
        <v>tier - 3</v>
      </c>
      <c r="P2294" s="20" t="str">
        <v>R1013</v>
      </c>
      <c r="Q2294" s="20" t="str">
        <f>VLOOKUP(A2294,'Customer Names'!$A$1:E4628,5,FALSE)</f>
        <v>Ryan</v>
      </c>
    </row>
    <row r="2295" spans="1:17" x14ac:dyDescent="0.35">
      <c r="A2295" s="20" t="s">
        <v>63</v>
      </c>
      <c r="B2295" s="20" cm="1">
        <f t="array" ref="B2295:I2295">VLOOKUP(A2295,'Medical Examinations'!A2294:J4629,{2,3,4,5,6,7,8,9},FALSE)</f>
        <v>21.84</v>
      </c>
      <c r="C2295" s="20" t="str">
        <v>Normal Weight</v>
      </c>
      <c r="D2295" s="20">
        <v>5.71</v>
      </c>
      <c r="E2295" s="20" t="str">
        <v>Prediabetes</v>
      </c>
      <c r="F2295" s="20" t="str">
        <v>No</v>
      </c>
      <c r="G2295" s="20" t="str">
        <v>yes</v>
      </c>
      <c r="H2295" s="20" t="str">
        <v>No</v>
      </c>
      <c r="I2295" s="20">
        <v>1</v>
      </c>
      <c r="J2295" s="20" t="s">
        <v>2379</v>
      </c>
      <c r="K2295" s="21" cm="1">
        <f t="array" ref="K2295:P2295">VLOOKUP(A2295,'Hospitalisation Details'!$A$1:K4637,{5,6,8,9,10,11},FALSE)</f>
        <v>38266</v>
      </c>
      <c r="L2295" s="21" t="str">
        <v>18Years</v>
      </c>
      <c r="M2295" s="22">
        <v>1135</v>
      </c>
      <c r="N2295" s="20" t="str">
        <v>tier - 3</v>
      </c>
      <c r="O2295" s="20" t="str">
        <v>tier - 3</v>
      </c>
      <c r="P2295" s="20" t="str">
        <v>R1013</v>
      </c>
      <c r="Q2295" s="20" t="str">
        <f>VLOOKUP(A2295,'Customer Names'!$A$1:E4629,5,FALSE)</f>
        <v>Hope</v>
      </c>
    </row>
    <row r="2296" spans="1:17" x14ac:dyDescent="0.35">
      <c r="A2296" s="20" t="s">
        <v>62</v>
      </c>
      <c r="B2296" s="20" cm="1">
        <f t="array" ref="B2296:I2296">VLOOKUP(A2296,'Medical Examinations'!A2295:J4630,{2,3,4,5,6,7,8,9},FALSE)</f>
        <v>16.87</v>
      </c>
      <c r="C2296" s="20" t="str">
        <v>Underweight</v>
      </c>
      <c r="D2296" s="20">
        <v>9.1300000000000008</v>
      </c>
      <c r="E2296" s="20" t="str">
        <v>Diabetes</v>
      </c>
      <c r="F2296" s="20" t="str">
        <v>No</v>
      </c>
      <c r="G2296" s="20" t="str">
        <v>No</v>
      </c>
      <c r="H2296" s="20" t="str">
        <v>No</v>
      </c>
      <c r="I2296" s="20">
        <v>0</v>
      </c>
      <c r="J2296" s="20" t="s">
        <v>2379</v>
      </c>
      <c r="K2296" s="21" cm="1">
        <f t="array" ref="K2296:P2296">VLOOKUP(A2296,'Hospitalisation Details'!$A$1:K4638,{5,6,8,9,10,11},FALSE)</f>
        <v>37456</v>
      </c>
      <c r="L2296" s="21" t="str">
        <v>20Years</v>
      </c>
      <c r="M2296" s="22">
        <v>1132</v>
      </c>
      <c r="N2296" s="20" t="str">
        <v>tier - 3</v>
      </c>
      <c r="O2296" s="20" t="str">
        <v>tier - 1</v>
      </c>
      <c r="P2296" s="20" t="str">
        <v>R1013</v>
      </c>
      <c r="Q2296" s="20" t="str">
        <f>VLOOKUP(A2296,'Customer Names'!$A$1:E4630,5,FALSE)</f>
        <v>Josh</v>
      </c>
    </row>
    <row r="2297" spans="1:17" x14ac:dyDescent="0.35">
      <c r="A2297" s="20" t="s">
        <v>61</v>
      </c>
      <c r="B2297" s="20" cm="1">
        <f t="array" ref="B2297:I2297">VLOOKUP(A2297,'Medical Examinations'!A2296:J4631,{2,3,4,5,6,7,8,9},FALSE)</f>
        <v>30.14</v>
      </c>
      <c r="C2297" s="20" t="str">
        <v>Obesity</v>
      </c>
      <c r="D2297" s="20">
        <v>5.49</v>
      </c>
      <c r="E2297" s="20" t="str">
        <v>Normal</v>
      </c>
      <c r="F2297" s="20" t="str">
        <v>No</v>
      </c>
      <c r="G2297" s="20" t="str">
        <v>yes</v>
      </c>
      <c r="H2297" s="20" t="str">
        <v>No</v>
      </c>
      <c r="I2297" s="20">
        <v>1</v>
      </c>
      <c r="J2297" s="20" t="s">
        <v>2379</v>
      </c>
      <c r="K2297" s="21" cm="1">
        <f t="array" ref="K2297:P2297">VLOOKUP(A2297,'Hospitalisation Details'!$A$1:K4639,{5,6,8,9,10,11},FALSE)</f>
        <v>38152</v>
      </c>
      <c r="L2297" s="21" t="str">
        <v>18Years</v>
      </c>
      <c r="M2297" s="22">
        <v>1131.51</v>
      </c>
      <c r="N2297" s="20" t="str">
        <v>tier - 3</v>
      </c>
      <c r="O2297" s="20" t="str">
        <v>tier - 1</v>
      </c>
      <c r="P2297" s="20" t="str">
        <v>R1013</v>
      </c>
      <c r="Q2297" s="20" t="str">
        <f>VLOOKUP(A2297,'Customer Names'!$A$1:E4631,5,FALSE)</f>
        <v>Jacob J</v>
      </c>
    </row>
    <row r="2298" spans="1:17" x14ac:dyDescent="0.35">
      <c r="A2298" s="20" t="s">
        <v>60</v>
      </c>
      <c r="B2298" s="20" cm="1">
        <f t="array" ref="B2298:I2298">VLOOKUP(A2298,'Medical Examinations'!A2297:J4632,{2,3,4,5,6,7,8,9},FALSE)</f>
        <v>23.21</v>
      </c>
      <c r="C2298" s="20" t="str">
        <v>Normal Weight</v>
      </c>
      <c r="D2298" s="20">
        <v>4.37</v>
      </c>
      <c r="E2298" s="20" t="str">
        <v>Normal</v>
      </c>
      <c r="F2298" s="20" t="str">
        <v>No</v>
      </c>
      <c r="G2298" s="20" t="str">
        <v>yes</v>
      </c>
      <c r="H2298" s="20" t="str">
        <v>No</v>
      </c>
      <c r="I2298" s="20">
        <v>1</v>
      </c>
      <c r="J2298" s="20" t="s">
        <v>2379</v>
      </c>
      <c r="K2298" s="21" cm="1">
        <f t="array" ref="K2298:P2298">VLOOKUP(A2298,'Hospitalisation Details'!$A$1:K4640,{5,6,8,9,10,11},FALSE)</f>
        <v>38303</v>
      </c>
      <c r="L2298" s="21" t="str">
        <v>18Years</v>
      </c>
      <c r="M2298" s="22">
        <v>1121.8699999999999</v>
      </c>
      <c r="N2298" s="20" t="str">
        <v>tier - 3</v>
      </c>
      <c r="O2298" s="20" t="str">
        <v>tier - 1</v>
      </c>
      <c r="P2298" s="20" t="str">
        <v>R1013</v>
      </c>
      <c r="Q2298" s="20" t="str">
        <f>VLOOKUP(A2298,'Customer Names'!$A$1:E4632,5,FALSE)</f>
        <v>Jose Tomas</v>
      </c>
    </row>
    <row r="2299" spans="1:17" x14ac:dyDescent="0.35">
      <c r="A2299" s="20" t="s">
        <v>59</v>
      </c>
      <c r="B2299" s="20" cm="1">
        <f t="array" ref="B2299:I2299">VLOOKUP(A2299,'Medical Examinations'!A2298:J4633,{2,3,4,5,6,7,8,9},FALSE)</f>
        <v>17.170000000000002</v>
      </c>
      <c r="C2299" s="20" t="str">
        <v>Underweight</v>
      </c>
      <c r="D2299" s="20">
        <v>8.4600000000000009</v>
      </c>
      <c r="E2299" s="20" t="str">
        <v>Diabetes</v>
      </c>
      <c r="F2299" s="20" t="str">
        <v>No</v>
      </c>
      <c r="G2299" s="20" t="str">
        <v>No</v>
      </c>
      <c r="H2299" s="20" t="str">
        <v>No</v>
      </c>
      <c r="I2299" s="20">
        <v>0</v>
      </c>
      <c r="J2299" s="20" t="s">
        <v>2379</v>
      </c>
      <c r="K2299" s="21" cm="1">
        <f t="array" ref="K2299:P2299">VLOOKUP(A2299,'Hospitalisation Details'!$A$1:K4641,{5,6,8,9,10,11},FALSE)</f>
        <v>37481</v>
      </c>
      <c r="L2299" s="21" t="str">
        <v>20Years</v>
      </c>
      <c r="M2299" s="22">
        <v>1086</v>
      </c>
      <c r="N2299" s="20" t="str">
        <v>tier - 3</v>
      </c>
      <c r="O2299" s="20" t="str">
        <v>tier - 3</v>
      </c>
      <c r="P2299" s="20" t="str">
        <v>R1013</v>
      </c>
      <c r="Q2299" s="20" t="str">
        <f>VLOOKUP(A2299,'Customer Names'!$A$1:E4633,5,FALSE)</f>
        <v>Mary Evan</v>
      </c>
    </row>
    <row r="2300" spans="1:17" x14ac:dyDescent="0.35">
      <c r="A2300" s="20" t="s">
        <v>58</v>
      </c>
      <c r="B2300" s="20" cm="1">
        <f t="array" ref="B2300:I2300">VLOOKUP(A2300,'Medical Examinations'!A2299:J4634,{2,3,4,5,6,7,8,9},FALSE)</f>
        <v>15.61</v>
      </c>
      <c r="C2300" s="20" t="str">
        <v>Underweight</v>
      </c>
      <c r="D2300" s="20">
        <v>5.28</v>
      </c>
      <c r="E2300" s="20" t="str">
        <v>Normal</v>
      </c>
      <c r="F2300" s="20" t="str">
        <v>No</v>
      </c>
      <c r="G2300" s="20" t="str">
        <v>No</v>
      </c>
      <c r="H2300" s="20" t="str">
        <v>No</v>
      </c>
      <c r="I2300" s="20">
        <v>1</v>
      </c>
      <c r="J2300" s="20" t="s">
        <v>2379</v>
      </c>
      <c r="K2300" s="21" cm="1">
        <f t="array" ref="K2300:P2300">VLOOKUP(A2300,'Hospitalisation Details'!$A$1:K4642,{5,6,8,9,10,11},FALSE)</f>
        <v>36155</v>
      </c>
      <c r="L2300" s="21" t="str">
        <v>24Years</v>
      </c>
      <c r="M2300" s="22">
        <v>1082</v>
      </c>
      <c r="N2300" s="20" t="str">
        <v>tier - 3</v>
      </c>
      <c r="O2300" s="20" t="str">
        <v>tier - 2</v>
      </c>
      <c r="P2300" s="20" t="str">
        <v>R1013</v>
      </c>
      <c r="Q2300" s="20" t="str">
        <f>VLOOKUP(A2300,'Customer Names'!$A$1:E4634,5,FALSE)</f>
        <v xml:space="preserve">Justin K </v>
      </c>
    </row>
    <row r="2301" spans="1:17" x14ac:dyDescent="0.35">
      <c r="A2301" s="20" t="s">
        <v>57</v>
      </c>
      <c r="B2301" s="20" cm="1">
        <f t="array" ref="B2301:I2301">VLOOKUP(A2301,'Medical Examinations'!A2300:J4635,{2,3,4,5,6,7,8,9},FALSE)</f>
        <v>17.98</v>
      </c>
      <c r="C2301" s="20" t="str">
        <v>Underweight</v>
      </c>
      <c r="D2301" s="20">
        <v>5.33</v>
      </c>
      <c r="E2301" s="20" t="str">
        <v>Normal</v>
      </c>
      <c r="F2301" s="20" t="str">
        <v>Yes</v>
      </c>
      <c r="G2301" s="20" t="str">
        <v>No</v>
      </c>
      <c r="H2301" s="20" t="str">
        <v>Yes</v>
      </c>
      <c r="I2301" s="20">
        <v>1</v>
      </c>
      <c r="J2301" s="20" t="s">
        <v>2379</v>
      </c>
      <c r="K2301" s="21" cm="1">
        <f t="array" ref="K2301:P2301">VLOOKUP(A2301,'Hospitalisation Details'!$A$1:K4643,{5,6,8,9,10,11},FALSE)</f>
        <v>35655</v>
      </c>
      <c r="L2301" s="21" t="str">
        <v>25Years</v>
      </c>
      <c r="M2301" s="22">
        <v>1071</v>
      </c>
      <c r="N2301" s="20" t="str">
        <v>tier - 3</v>
      </c>
      <c r="O2301" s="20" t="str">
        <v>tier - 3</v>
      </c>
      <c r="P2301" s="20" t="str">
        <v>R1013</v>
      </c>
      <c r="Q2301" s="20" t="str">
        <f>VLOOKUP(A2301,'Customer Names'!$A$1:E4635,5,FALSE)</f>
        <v>Patrick</v>
      </c>
    </row>
    <row r="2302" spans="1:17" x14ac:dyDescent="0.35">
      <c r="A2302" s="20" t="s">
        <v>56</v>
      </c>
      <c r="B2302" s="20" cm="1">
        <f t="array" ref="B2302:I2302">VLOOKUP(A2302,'Medical Examinations'!A2301:J4636,{2,3,4,5,6,7,8,9},FALSE)</f>
        <v>21.64</v>
      </c>
      <c r="C2302" s="20" t="str">
        <v>Normal Weight</v>
      </c>
      <c r="D2302" s="20">
        <v>5.5</v>
      </c>
      <c r="E2302" s="20" t="str">
        <v>Normal</v>
      </c>
      <c r="F2302" s="20" t="str">
        <v>No</v>
      </c>
      <c r="G2302" s="20" t="str">
        <v>yes</v>
      </c>
      <c r="H2302" s="20" t="str">
        <v>No</v>
      </c>
      <c r="I2302" s="20">
        <v>1</v>
      </c>
      <c r="J2302" s="20" t="s">
        <v>2379</v>
      </c>
      <c r="K2302" s="21" cm="1">
        <f t="array" ref="K2302:P2302">VLOOKUP(A2302,'Hospitalisation Details'!$A$1:K4644,{5,6,8,9,10,11},FALSE)</f>
        <v>38223</v>
      </c>
      <c r="L2302" s="21" t="str">
        <v>18Years</v>
      </c>
      <c r="M2302" s="22">
        <v>1070</v>
      </c>
      <c r="N2302" s="20" t="str">
        <v>tier - 3</v>
      </c>
      <c r="O2302" s="20" t="str">
        <v>tier - 3</v>
      </c>
      <c r="P2302" s="20" t="str">
        <v>R1013</v>
      </c>
      <c r="Q2302" s="20" t="str">
        <f>VLOOKUP(A2302,'Customer Names'!$A$1:E4636,5,FALSE)</f>
        <v>Roman</v>
      </c>
    </row>
    <row r="2303" spans="1:17" x14ac:dyDescent="0.35">
      <c r="A2303" s="20" t="s">
        <v>55</v>
      </c>
      <c r="B2303" s="20" cm="1">
        <f t="array" ref="B2303:I2303">VLOOKUP(A2303,'Medical Examinations'!A2302:J4637,{2,3,4,5,6,7,8,9},FALSE)</f>
        <v>16.399999999999999</v>
      </c>
      <c r="C2303" s="20" t="str">
        <v>Underweight</v>
      </c>
      <c r="D2303" s="20">
        <v>5.4</v>
      </c>
      <c r="E2303" s="20" t="str">
        <v>Normal</v>
      </c>
      <c r="F2303" s="20" t="str">
        <v>No</v>
      </c>
      <c r="G2303" s="20" t="str">
        <v>No</v>
      </c>
      <c r="H2303" s="20" t="str">
        <v>Yes</v>
      </c>
      <c r="I2303" s="20">
        <v>1</v>
      </c>
      <c r="J2303" s="20" t="s">
        <v>2379</v>
      </c>
      <c r="K2303" s="21" cm="1">
        <f t="array" ref="K2303:P2303">VLOOKUP(A2303,'Hospitalisation Details'!$A$1:K4645,{5,6,8,9,10,11},FALSE)</f>
        <v>34240</v>
      </c>
      <c r="L2303" s="21" t="str">
        <v>29Years</v>
      </c>
      <c r="M2303" s="22">
        <v>1068</v>
      </c>
      <c r="N2303" s="20" t="str">
        <v>tier - 3</v>
      </c>
      <c r="O2303" s="20" t="str">
        <v>tier - 1</v>
      </c>
      <c r="P2303" s="20" t="str">
        <v>R1013</v>
      </c>
      <c r="Q2303" s="20" t="str">
        <f>VLOOKUP(A2303,'Customer Names'!$A$1:E4637,5,FALSE)</f>
        <v>David</v>
      </c>
    </row>
    <row r="2304" spans="1:17" x14ac:dyDescent="0.35">
      <c r="A2304" s="20" t="s">
        <v>54</v>
      </c>
      <c r="B2304" s="20" cm="1">
        <f t="array" ref="B2304:I2304">VLOOKUP(A2304,'Medical Examinations'!A2303:J4638,{2,3,4,5,6,7,8,9},FALSE)</f>
        <v>15.77</v>
      </c>
      <c r="C2304" s="20" t="str">
        <v>Underweight</v>
      </c>
      <c r="D2304" s="20">
        <v>6.05</v>
      </c>
      <c r="E2304" s="20" t="str">
        <v>Prediabetes</v>
      </c>
      <c r="F2304" s="20" t="str">
        <v>Yes</v>
      </c>
      <c r="G2304" s="20" t="str">
        <v>No</v>
      </c>
      <c r="H2304" s="20" t="str">
        <v>No</v>
      </c>
      <c r="I2304" s="20">
        <v>1</v>
      </c>
      <c r="J2304" s="20" t="s">
        <v>2379</v>
      </c>
      <c r="K2304" s="21" cm="1">
        <f t="array" ref="K2304:P2304">VLOOKUP(A2304,'Hospitalisation Details'!$A$1:K4646,{5,6,8,9,10,11},FALSE)</f>
        <v>34851</v>
      </c>
      <c r="L2304" s="21" t="str">
        <v>28Years</v>
      </c>
      <c r="M2304" s="22">
        <v>1056</v>
      </c>
      <c r="N2304" s="20" t="str">
        <v>tier - 3</v>
      </c>
      <c r="O2304" s="20" t="str">
        <v>tier - 2</v>
      </c>
      <c r="P2304" s="20" t="str">
        <v>R1013</v>
      </c>
      <c r="Q2304" s="20" t="str">
        <f>VLOOKUP(A2304,'Customer Names'!$A$1:E4638,5,FALSE)</f>
        <v>Evelyn L</v>
      </c>
    </row>
    <row r="2305" spans="1:17" x14ac:dyDescent="0.35">
      <c r="A2305" s="20" t="s">
        <v>53</v>
      </c>
      <c r="B2305" s="20" cm="1">
        <f t="array" ref="B2305:I2305">VLOOKUP(A2305,'Medical Examinations'!A2304:J4639,{2,3,4,5,6,7,8,9},FALSE)</f>
        <v>18.27</v>
      </c>
      <c r="C2305" s="20" t="str">
        <v>Underweight</v>
      </c>
      <c r="D2305" s="20">
        <v>11.46</v>
      </c>
      <c r="E2305" s="20" t="str">
        <v>Diabetes</v>
      </c>
      <c r="F2305" s="20" t="str">
        <v>No</v>
      </c>
      <c r="G2305" s="20" t="str">
        <v>No</v>
      </c>
      <c r="H2305" s="20" t="str">
        <v>No</v>
      </c>
      <c r="I2305" s="20">
        <v>0</v>
      </c>
      <c r="J2305" s="20" t="s">
        <v>2379</v>
      </c>
      <c r="K2305" s="21" cm="1">
        <f t="array" ref="K2305:P2305">VLOOKUP(A2305,'Hospitalisation Details'!$A$1:K4647,{5,6,8,9,10,11},FALSE)</f>
        <v>37438</v>
      </c>
      <c r="L2305" s="21" t="str">
        <v>20Years</v>
      </c>
      <c r="M2305" s="22">
        <v>1049</v>
      </c>
      <c r="N2305" s="20" t="str">
        <v>tier - 3</v>
      </c>
      <c r="O2305" s="20" t="str">
        <v>tier - 2</v>
      </c>
      <c r="P2305" s="20" t="str">
        <v>R1012</v>
      </c>
      <c r="Q2305" s="20" t="str">
        <f>VLOOKUP(A2305,'Customer Names'!$A$1:E4639,5,FALSE)</f>
        <v>Jim</v>
      </c>
    </row>
    <row r="2306" spans="1:17" x14ac:dyDescent="0.35">
      <c r="A2306" s="20" t="s">
        <v>52</v>
      </c>
      <c r="B2306" s="20" cm="1">
        <f t="array" ref="B2306:I2306">VLOOKUP(A2306,'Medical Examinations'!A2305:J4640,{2,3,4,5,6,7,8,9},FALSE)</f>
        <v>16.489999999999998</v>
      </c>
      <c r="C2306" s="20" t="str">
        <v>Underweight</v>
      </c>
      <c r="D2306" s="20">
        <v>8.48</v>
      </c>
      <c r="E2306" s="20" t="str">
        <v>Diabetes</v>
      </c>
      <c r="F2306" s="20" t="str">
        <v>No</v>
      </c>
      <c r="G2306" s="20" t="str">
        <v>No</v>
      </c>
      <c r="H2306" s="20" t="str">
        <v>No</v>
      </c>
      <c r="I2306" s="20">
        <v>0</v>
      </c>
      <c r="J2306" s="20" t="s">
        <v>2379</v>
      </c>
      <c r="K2306" s="21" cm="1">
        <f t="array" ref="K2306:P2306">VLOOKUP(A2306,'Hospitalisation Details'!$A$1:K4648,{5,6,8,9,10,11},FALSE)</f>
        <v>37457</v>
      </c>
      <c r="L2306" s="21" t="str">
        <v>20Years</v>
      </c>
      <c r="M2306" s="22">
        <v>1047</v>
      </c>
      <c r="N2306" s="20" t="str">
        <v>tier - 3</v>
      </c>
      <c r="O2306" s="20" t="str">
        <v>tier - 1</v>
      </c>
      <c r="P2306" s="20" t="str">
        <v>R1013</v>
      </c>
      <c r="Q2306" s="20" t="str">
        <f>VLOOKUP(A2306,'Customer Names'!$A$1:E4640,5,FALSE)</f>
        <v>Matthew S</v>
      </c>
    </row>
    <row r="2307" spans="1:17" x14ac:dyDescent="0.35">
      <c r="A2307" s="20" t="s">
        <v>51</v>
      </c>
      <c r="B2307" s="20" cm="1">
        <f t="array" ref="B2307:I2307">VLOOKUP(A2307,'Medical Examinations'!A2306:J4641,{2,3,4,5,6,7,8,9},FALSE)</f>
        <v>16.14</v>
      </c>
      <c r="C2307" s="20" t="str">
        <v>Underweight</v>
      </c>
      <c r="D2307" s="20">
        <v>4.8600000000000003</v>
      </c>
      <c r="E2307" s="20" t="str">
        <v>Normal</v>
      </c>
      <c r="F2307" s="20" t="str">
        <v>No</v>
      </c>
      <c r="G2307" s="20" t="str">
        <v>No</v>
      </c>
      <c r="H2307" s="20" t="str">
        <v>No</v>
      </c>
      <c r="I2307" s="20">
        <v>0</v>
      </c>
      <c r="J2307" s="20" t="s">
        <v>2379</v>
      </c>
      <c r="K2307" s="21" cm="1">
        <f t="array" ref="K2307:P2307">VLOOKUP(A2307,'Hospitalisation Details'!$A$1:K4649,{5,6,8,9,10,11},FALSE)</f>
        <v>34655</v>
      </c>
      <c r="L2307" s="21" t="str">
        <v>28Years</v>
      </c>
      <c r="M2307" s="22">
        <v>1044</v>
      </c>
      <c r="N2307" s="20" t="str">
        <v>tier - 3</v>
      </c>
      <c r="O2307" s="20" t="str">
        <v>tier - 2</v>
      </c>
      <c r="P2307" s="20" t="str">
        <v>R1013</v>
      </c>
      <c r="Q2307" s="20" t="str">
        <f>VLOOKUP(A2307,'Customer Names'!$A$1:E4641,5,FALSE)</f>
        <v>Kenneth</v>
      </c>
    </row>
    <row r="2308" spans="1:17" x14ac:dyDescent="0.35">
      <c r="A2308" s="20" t="s">
        <v>50</v>
      </c>
      <c r="B2308" s="20" cm="1">
        <f t="array" ref="B2308:I2308">VLOOKUP(A2308,'Medical Examinations'!A2307:J4642,{2,3,4,5,6,7,8,9},FALSE)</f>
        <v>20.85</v>
      </c>
      <c r="C2308" s="20" t="str">
        <v>Normal Weight</v>
      </c>
      <c r="D2308" s="20">
        <v>4.45</v>
      </c>
      <c r="E2308" s="20" t="str">
        <v>Normal</v>
      </c>
      <c r="F2308" s="20" t="str">
        <v>Yes</v>
      </c>
      <c r="G2308" s="20" t="str">
        <v>No</v>
      </c>
      <c r="H2308" s="20" t="str">
        <v>No</v>
      </c>
      <c r="I2308" s="20">
        <v>1</v>
      </c>
      <c r="J2308" s="20" t="s">
        <v>2379</v>
      </c>
      <c r="K2308" s="21" cm="1">
        <f t="array" ref="K2308:P2308">VLOOKUP(A2308,'Hospitalisation Details'!$A$1:K4650,{5,6,8,9,10,11},FALSE)</f>
        <v>34977</v>
      </c>
      <c r="L2308" s="21" t="str">
        <v>27Years</v>
      </c>
      <c r="M2308" s="22">
        <v>1033.74</v>
      </c>
      <c r="N2308" s="20" t="str">
        <v>tier - 3</v>
      </c>
      <c r="O2308" s="20" t="str">
        <v>tier - 1</v>
      </c>
      <c r="P2308" s="20" t="str">
        <v>R1013</v>
      </c>
      <c r="Q2308" s="20" t="str">
        <f>VLOOKUP(A2308,'Customer Names'!$A$1:E4642,5,FALSE)</f>
        <v>Andrea</v>
      </c>
    </row>
    <row r="2309" spans="1:17" x14ac:dyDescent="0.35">
      <c r="A2309" s="20" t="s">
        <v>49</v>
      </c>
      <c r="B2309" s="20" cm="1">
        <f t="array" ref="B2309:I2309">VLOOKUP(A2309,'Medical Examinations'!A2308:J4643,{2,3,4,5,6,7,8,9},FALSE)</f>
        <v>15.88</v>
      </c>
      <c r="C2309" s="20" t="str">
        <v>Underweight</v>
      </c>
      <c r="D2309" s="20">
        <v>4.3600000000000003</v>
      </c>
      <c r="E2309" s="20" t="str">
        <v>Normal</v>
      </c>
      <c r="F2309" s="20" t="str">
        <v>No</v>
      </c>
      <c r="G2309" s="20" t="str">
        <v>No</v>
      </c>
      <c r="H2309" s="20" t="str">
        <v>No</v>
      </c>
      <c r="I2309" s="20">
        <v>0</v>
      </c>
      <c r="J2309" s="20" t="s">
        <v>2379</v>
      </c>
      <c r="K2309" s="21" cm="1">
        <f t="array" ref="K2309:P2309">VLOOKUP(A2309,'Hospitalisation Details'!$A$1:K4651,{5,6,8,9,10,11},FALSE)</f>
        <v>36377</v>
      </c>
      <c r="L2309" s="21" t="str">
        <v>23Years</v>
      </c>
      <c r="M2309" s="22">
        <v>1019</v>
      </c>
      <c r="N2309" s="20" t="str">
        <v>tier - 3</v>
      </c>
      <c r="O2309" s="20" t="str">
        <v>tier - 2</v>
      </c>
      <c r="P2309" s="20" t="str">
        <v>R1013</v>
      </c>
      <c r="Q2309" s="20" t="str">
        <f>VLOOKUP(A2309,'Customer Names'!$A$1:E4643,5,FALSE)</f>
        <v>Kristina</v>
      </c>
    </row>
    <row r="2310" spans="1:17" x14ac:dyDescent="0.35">
      <c r="A2310" s="20" t="s">
        <v>48</v>
      </c>
      <c r="B2310" s="20" cm="1">
        <f t="array" ref="B2310:I2310">VLOOKUP(A2310,'Medical Examinations'!A2309:J4644,{2,3,4,5,6,7,8,9},FALSE)</f>
        <v>20.66</v>
      </c>
      <c r="C2310" s="20" t="str">
        <v>Normal Weight</v>
      </c>
      <c r="D2310" s="20">
        <v>5.8</v>
      </c>
      <c r="E2310" s="20" t="str">
        <v>Prediabetes</v>
      </c>
      <c r="F2310" s="20" t="str">
        <v>No</v>
      </c>
      <c r="G2310" s="20" t="str">
        <v>yes</v>
      </c>
      <c r="H2310" s="20" t="str">
        <v>No</v>
      </c>
      <c r="I2310" s="20">
        <v>1</v>
      </c>
      <c r="J2310" s="20" t="s">
        <v>2379</v>
      </c>
      <c r="K2310" s="21" cm="1">
        <f t="array" ref="K2310:P2310">VLOOKUP(A2310,'Hospitalisation Details'!$A$1:K4652,{5,6,8,9,10,11},FALSE)</f>
        <v>36808</v>
      </c>
      <c r="L2310" s="21" t="str">
        <v>22Years</v>
      </c>
      <c r="M2310" s="22">
        <v>1012</v>
      </c>
      <c r="N2310" s="20" t="str">
        <v>tier - 3</v>
      </c>
      <c r="O2310" s="20" t="str">
        <v>tier - 2</v>
      </c>
      <c r="P2310" s="20" t="str">
        <v>R1013</v>
      </c>
      <c r="Q2310" s="20" t="str">
        <f>VLOOKUP(A2310,'Customer Names'!$A$1:E4644,5,FALSE)</f>
        <v>Kristen</v>
      </c>
    </row>
    <row r="2311" spans="1:17" x14ac:dyDescent="0.35">
      <c r="A2311" s="20" t="s">
        <v>47</v>
      </c>
      <c r="B2311" s="20" cm="1">
        <f t="array" ref="B2311:I2311">VLOOKUP(A2311,'Medical Examinations'!A2310:J4645,{2,3,4,5,6,7,8,9},FALSE)</f>
        <v>20.399999999999999</v>
      </c>
      <c r="C2311" s="20" t="str">
        <v>Normal Weight</v>
      </c>
      <c r="D2311" s="20">
        <v>5.27</v>
      </c>
      <c r="E2311" s="20" t="str">
        <v>Normal</v>
      </c>
      <c r="F2311" s="20" t="str">
        <v>No</v>
      </c>
      <c r="G2311" s="20" t="str">
        <v>No</v>
      </c>
      <c r="H2311" s="20" t="str">
        <v>No</v>
      </c>
      <c r="I2311" s="20">
        <v>0</v>
      </c>
      <c r="J2311" s="20" t="s">
        <v>2379</v>
      </c>
      <c r="K2311" s="21" cm="1">
        <f t="array" ref="K2311:P2311">VLOOKUP(A2311,'Hospitalisation Details'!$A$1:K4653,{5,6,8,9,10,11},FALSE)</f>
        <v>34660</v>
      </c>
      <c r="L2311" s="21" t="str">
        <v>28Years</v>
      </c>
      <c r="M2311" s="22">
        <v>1006.65</v>
      </c>
      <c r="N2311" s="20" t="str">
        <v>tier - 3</v>
      </c>
      <c r="O2311" s="20" t="str">
        <v>tier - 2</v>
      </c>
      <c r="P2311" s="20" t="str">
        <v>R1013</v>
      </c>
      <c r="Q2311" s="20" t="str">
        <f>VLOOKUP(A2311,'Customer Names'!$A$1:E4645,5,FALSE)</f>
        <v>Matthew</v>
      </c>
    </row>
    <row r="2312" spans="1:17" x14ac:dyDescent="0.35">
      <c r="A2312" s="20" t="s">
        <v>46</v>
      </c>
      <c r="B2312" s="20" cm="1">
        <f t="array" ref="B2312:I2312">VLOOKUP(A2312,'Medical Examinations'!A2311:J4646,{2,3,4,5,6,7,8,9},FALSE)</f>
        <v>25.19</v>
      </c>
      <c r="C2312" s="20" t="str">
        <v>Overweight</v>
      </c>
      <c r="D2312" s="20">
        <v>5.64</v>
      </c>
      <c r="E2312" s="20" t="str">
        <v>Normal</v>
      </c>
      <c r="F2312" s="20" t="str">
        <v>Yes</v>
      </c>
      <c r="G2312" s="20" t="str">
        <v>No</v>
      </c>
      <c r="H2312" s="20" t="str">
        <v>No</v>
      </c>
      <c r="I2312" s="20">
        <v>0</v>
      </c>
      <c r="J2312" s="20" t="s">
        <v>2379</v>
      </c>
      <c r="K2312" s="21" cm="1">
        <f t="array" ref="K2312:P2312">VLOOKUP(A2312,'Hospitalisation Details'!$A$1:K4654,{5,6,8,9,10,11},FALSE)</f>
        <v>37122</v>
      </c>
      <c r="L2312" s="21" t="str">
        <v>21Years</v>
      </c>
      <c r="M2312" s="22">
        <v>964.71</v>
      </c>
      <c r="N2312" s="20" t="str">
        <v>tier - 3</v>
      </c>
      <c r="O2312" s="20" t="str">
        <v>tier - 2</v>
      </c>
      <c r="P2312" s="20" t="str">
        <v>R1013</v>
      </c>
      <c r="Q2312" s="20" t="str">
        <f>VLOOKUP(A2312,'Customer Names'!$A$1:E4646,5,FALSE)</f>
        <v>Kathleen</v>
      </c>
    </row>
    <row r="2313" spans="1:17" x14ac:dyDescent="0.35">
      <c r="A2313" s="20" t="s">
        <v>45</v>
      </c>
      <c r="B2313" s="20" cm="1">
        <f t="array" ref="B2313:I2313">VLOOKUP(A2313,'Medical Examinations'!A2312:J4647,{2,3,4,5,6,7,8,9},FALSE)</f>
        <v>20.54</v>
      </c>
      <c r="C2313" s="20" t="str">
        <v>Normal Weight</v>
      </c>
      <c r="D2313" s="20">
        <v>4.2</v>
      </c>
      <c r="E2313" s="20" t="str">
        <v>Normal</v>
      </c>
      <c r="F2313" s="20" t="str">
        <v>Yes</v>
      </c>
      <c r="G2313" s="20" t="str">
        <v>No</v>
      </c>
      <c r="H2313" s="20" t="str">
        <v>No</v>
      </c>
      <c r="I2313" s="20">
        <v>1</v>
      </c>
      <c r="J2313" s="20" t="s">
        <v>2379</v>
      </c>
      <c r="K2313" s="21" cm="1">
        <f t="array" ref="K2313:P2313">VLOOKUP(A2313,'Hospitalisation Details'!$A$1:K4655,{5,6,8,9,10,11},FALSE)</f>
        <v>35000</v>
      </c>
      <c r="L2313" s="21" t="str">
        <v>27Years</v>
      </c>
      <c r="M2313" s="22">
        <v>928.59</v>
      </c>
      <c r="N2313" s="20" t="str">
        <v>tier - 3</v>
      </c>
      <c r="O2313" s="20" t="str">
        <v>tier - 1</v>
      </c>
      <c r="P2313" s="20" t="str">
        <v>R1013</v>
      </c>
      <c r="Q2313" s="20" t="str">
        <f>VLOOKUP(A2313,'Customer Names'!$A$1:E4647,5,FALSE)</f>
        <v>Lindsey</v>
      </c>
    </row>
    <row r="2314" spans="1:17" x14ac:dyDescent="0.35">
      <c r="A2314" s="20" t="s">
        <v>44</v>
      </c>
      <c r="B2314" s="20" cm="1">
        <f t="array" ref="B2314:I2314">VLOOKUP(A2314,'Medical Examinations'!A2313:J4648,{2,3,4,5,6,7,8,9},FALSE)</f>
        <v>20.13</v>
      </c>
      <c r="C2314" s="20" t="str">
        <v>Normal Weight</v>
      </c>
      <c r="D2314" s="20">
        <v>5.42</v>
      </c>
      <c r="E2314" s="20" t="str">
        <v>Normal</v>
      </c>
      <c r="F2314" s="20" t="str">
        <v>No</v>
      </c>
      <c r="G2314" s="20" t="str">
        <v>No</v>
      </c>
      <c r="H2314" s="20" t="str">
        <v>No</v>
      </c>
      <c r="I2314" s="20">
        <v>0</v>
      </c>
      <c r="J2314" s="20" t="s">
        <v>2379</v>
      </c>
      <c r="K2314" s="21" cm="1">
        <f t="array" ref="K2314:P2314">VLOOKUP(A2314,'Hospitalisation Details'!$A$1:K4656,{5,6,8,9,10,11},FALSE)</f>
        <v>34637</v>
      </c>
      <c r="L2314" s="21" t="str">
        <v>28Years</v>
      </c>
      <c r="M2314" s="22">
        <v>915.07</v>
      </c>
      <c r="N2314" s="20" t="str">
        <v>tier - 3</v>
      </c>
      <c r="O2314" s="20" t="str">
        <v>tier - 1</v>
      </c>
      <c r="P2314" s="20" t="str">
        <v>R1013</v>
      </c>
      <c r="Q2314" s="20" t="str">
        <f>VLOOKUP(A2314,'Customer Names'!$A$1:E4648,5,FALSE)</f>
        <v>Robert</v>
      </c>
    </row>
    <row r="2315" spans="1:17" x14ac:dyDescent="0.35">
      <c r="A2315" s="20" t="s">
        <v>43</v>
      </c>
      <c r="B2315" s="20" cm="1">
        <f t="array" ref="B2315:I2315">VLOOKUP(A2315,'Medical Examinations'!A2314:J4649,{2,3,4,5,6,7,8,9},FALSE)</f>
        <v>18.93</v>
      </c>
      <c r="C2315" s="20" t="str">
        <v>Normal Weight</v>
      </c>
      <c r="D2315" s="20">
        <v>6.11</v>
      </c>
      <c r="E2315" s="20" t="str">
        <v>Prediabetes</v>
      </c>
      <c r="F2315" s="20" t="str">
        <v>No</v>
      </c>
      <c r="G2315" s="20" t="str">
        <v>No</v>
      </c>
      <c r="H2315" s="20" t="str">
        <v>Yes</v>
      </c>
      <c r="I2315" s="20">
        <v>1</v>
      </c>
      <c r="J2315" s="20" t="s">
        <v>2379</v>
      </c>
      <c r="K2315" s="21" cm="1">
        <f t="array" ref="K2315:P2315">VLOOKUP(A2315,'Hospitalisation Details'!$A$1:K4657,{5,6,8,9,10,11},FALSE)</f>
        <v>34300</v>
      </c>
      <c r="L2315" s="21" t="str">
        <v>29Years</v>
      </c>
      <c r="M2315" s="22">
        <v>896.21</v>
      </c>
      <c r="N2315" s="20" t="str">
        <v>tier - 3</v>
      </c>
      <c r="O2315" s="20" t="str">
        <v>tier - 1</v>
      </c>
      <c r="P2315" s="20" t="str">
        <v>R1013</v>
      </c>
      <c r="Q2315" s="20" t="str">
        <f>VLOOKUP(A2315,'Customer Names'!$A$1:E4649,5,FALSE)</f>
        <v xml:space="preserve">Sarah E </v>
      </c>
    </row>
    <row r="2316" spans="1:17" x14ac:dyDescent="0.35">
      <c r="A2316" s="20" t="s">
        <v>42</v>
      </c>
      <c r="B2316" s="20" cm="1">
        <f t="array" ref="B2316:I2316">VLOOKUP(A2316,'Medical Examinations'!A2315:J4650,{2,3,4,5,6,7,8,9},FALSE)</f>
        <v>24.14</v>
      </c>
      <c r="C2316" s="20" t="str">
        <v>Normal Weight</v>
      </c>
      <c r="D2316" s="20">
        <v>5.29</v>
      </c>
      <c r="E2316" s="20" t="str">
        <v>Normal</v>
      </c>
      <c r="F2316" s="20" t="str">
        <v>No</v>
      </c>
      <c r="G2316" s="20" t="str">
        <v>yes</v>
      </c>
      <c r="H2316" s="20" t="str">
        <v>No</v>
      </c>
      <c r="I2316" s="20">
        <v>1</v>
      </c>
      <c r="J2316" s="20" t="s">
        <v>2379</v>
      </c>
      <c r="K2316" s="21" cm="1">
        <f t="array" ref="K2316:P2316">VLOOKUP(A2316,'Hospitalisation Details'!$A$1:K4658,{5,6,8,9,10,11},FALSE)</f>
        <v>36848</v>
      </c>
      <c r="L2316" s="21" t="str">
        <v>22Years</v>
      </c>
      <c r="M2316" s="22">
        <v>865.41</v>
      </c>
      <c r="N2316" s="20" t="str">
        <v>tier - 3</v>
      </c>
      <c r="O2316" s="20" t="str">
        <v>tier - 1</v>
      </c>
      <c r="P2316" s="20" t="str">
        <v>R1013</v>
      </c>
      <c r="Q2316" s="20" t="str">
        <f>VLOOKUP(A2316,'Customer Names'!$A$1:E4650,5,FALSE)</f>
        <v>Flannery</v>
      </c>
    </row>
    <row r="2317" spans="1:17" x14ac:dyDescent="0.35">
      <c r="A2317" s="20" t="s">
        <v>40</v>
      </c>
      <c r="B2317" s="20" cm="1">
        <f t="array" ref="B2317:I2317">VLOOKUP(A2317,'Medical Examinations'!A2316:J4651,{2,3,4,5,6,7,8,9},FALSE)</f>
        <v>25.03</v>
      </c>
      <c r="C2317" s="20" t="str">
        <v>Overweight</v>
      </c>
      <c r="D2317" s="20">
        <v>5.91</v>
      </c>
      <c r="E2317" s="20" t="str">
        <v>Prediabetes</v>
      </c>
      <c r="F2317" s="20" t="str">
        <v>No</v>
      </c>
      <c r="G2317" s="20" t="str">
        <v>yes</v>
      </c>
      <c r="H2317" s="20" t="str">
        <v>No</v>
      </c>
      <c r="I2317" s="20">
        <v>1</v>
      </c>
      <c r="J2317" s="20" t="s">
        <v>2379</v>
      </c>
      <c r="K2317" s="21" cm="1">
        <f t="array" ref="K2317:P2317">VLOOKUP(A2317,'Hospitalisation Details'!$A$1:K4659,{5,6,8,9,10,11},FALSE)</f>
        <v>38267</v>
      </c>
      <c r="L2317" s="21" t="str">
        <v>18Years</v>
      </c>
      <c r="M2317" s="22">
        <v>830.52</v>
      </c>
      <c r="N2317" s="20" t="str">
        <v>tier - 3</v>
      </c>
      <c r="O2317" s="20" t="str">
        <v>tier - 2</v>
      </c>
      <c r="P2317" s="20" t="str">
        <v>R1011</v>
      </c>
      <c r="Q2317" s="20" t="str">
        <f>VLOOKUP(A2317,'Customer Names'!$A$1:E4651,5,FALSE)</f>
        <v>John T</v>
      </c>
    </row>
    <row r="2318" spans="1:17" x14ac:dyDescent="0.35">
      <c r="A2318" s="20" t="s">
        <v>39</v>
      </c>
      <c r="B2318" s="20" cm="1">
        <f t="array" ref="B2318:I2318">VLOOKUP(A2318,'Medical Examinations'!A2317:J4652,{2,3,4,5,6,7,8,9},FALSE)</f>
        <v>20.47</v>
      </c>
      <c r="C2318" s="20" t="str">
        <v>Normal Weight</v>
      </c>
      <c r="D2318" s="20">
        <v>5.81</v>
      </c>
      <c r="E2318" s="20" t="str">
        <v>Prediabetes</v>
      </c>
      <c r="F2318" s="20" t="str">
        <v>Yes</v>
      </c>
      <c r="G2318" s="20" t="str">
        <v>No</v>
      </c>
      <c r="H2318" s="20" t="str">
        <v>No</v>
      </c>
      <c r="I2318" s="20">
        <v>1</v>
      </c>
      <c r="J2318" s="20" t="s">
        <v>2379</v>
      </c>
      <c r="K2318" s="21" cm="1">
        <f t="array" ref="K2318:P2318">VLOOKUP(A2318,'Hospitalisation Details'!$A$1:K4660,{5,6,8,9,10,11},FALSE)</f>
        <v>35040</v>
      </c>
      <c r="L2318" s="21" t="str">
        <v>27Years</v>
      </c>
      <c r="M2318" s="22">
        <v>773.54</v>
      </c>
      <c r="N2318" s="20" t="str">
        <v>tier - 3</v>
      </c>
      <c r="O2318" s="20" t="str">
        <v>tier - 2</v>
      </c>
      <c r="P2318" s="20" t="str">
        <v>R1013</v>
      </c>
      <c r="Q2318" s="20" t="str">
        <f>VLOOKUP(A2318,'Customer Names'!$A$1:E4652,5,FALSE)</f>
        <v>Koji</v>
      </c>
    </row>
    <row r="2319" spans="1:17" x14ac:dyDescent="0.35">
      <c r="A2319" s="20" t="s">
        <v>38</v>
      </c>
      <c r="B2319" s="20" cm="1">
        <f t="array" ref="B2319:I2319">VLOOKUP(A2319,'Medical Examinations'!A2318:J4653,{2,3,4,5,6,7,8,9},FALSE)</f>
        <v>18.82</v>
      </c>
      <c r="C2319" s="20" t="str">
        <v>Normal Weight</v>
      </c>
      <c r="D2319" s="20">
        <v>5.51</v>
      </c>
      <c r="E2319" s="20" t="str">
        <v>Normal</v>
      </c>
      <c r="F2319" s="20" t="str">
        <v>Yes</v>
      </c>
      <c r="G2319" s="20" t="str">
        <v>No</v>
      </c>
      <c r="H2319" s="20" t="str">
        <v>No</v>
      </c>
      <c r="I2319" s="20">
        <v>0</v>
      </c>
      <c r="J2319" s="20" t="s">
        <v>2379</v>
      </c>
      <c r="K2319" s="21" cm="1">
        <f t="array" ref="K2319:P2319">VLOOKUP(A2319,'Hospitalisation Details'!$A$1:K4661,{5,6,8,9,10,11},FALSE)</f>
        <v>35326</v>
      </c>
      <c r="L2319" s="21" t="str">
        <v>26Years</v>
      </c>
      <c r="M2319" s="22">
        <v>770.38</v>
      </c>
      <c r="N2319" s="20" t="str">
        <v>tier - 3</v>
      </c>
      <c r="O2319" s="20" t="str">
        <v>tier - 2</v>
      </c>
      <c r="P2319" s="20" t="str">
        <v>R1012</v>
      </c>
      <c r="Q2319" s="20" t="str">
        <f>VLOOKUP(A2319,'Customer Names'!$A$1:E4653,5,FALSE)</f>
        <v>Candice M</v>
      </c>
    </row>
    <row r="2320" spans="1:17" x14ac:dyDescent="0.35">
      <c r="A2320" s="20" t="s">
        <v>37</v>
      </c>
      <c r="B2320" s="20" cm="1">
        <f t="array" ref="B2320:I2320">VLOOKUP(A2320,'Medical Examinations'!A2319:J4654,{2,3,4,5,6,7,8,9},FALSE)</f>
        <v>17.079999999999998</v>
      </c>
      <c r="C2320" s="20" t="str">
        <v>Underweight</v>
      </c>
      <c r="D2320" s="20">
        <v>5.73</v>
      </c>
      <c r="E2320" s="20" t="str">
        <v>Prediabetes</v>
      </c>
      <c r="F2320" s="20" t="str">
        <v>No</v>
      </c>
      <c r="G2320" s="20" t="str">
        <v>No</v>
      </c>
      <c r="H2320" s="20" t="str">
        <v>Yes</v>
      </c>
      <c r="I2320" s="20">
        <v>1</v>
      </c>
      <c r="J2320" s="20" t="s">
        <v>2379</v>
      </c>
      <c r="K2320" s="21" cm="1">
        <f t="array" ref="K2320:P2320">VLOOKUP(A2320,'Hospitalisation Details'!$A$1:K4662,{5,6,8,9,10,11},FALSE)</f>
        <v>34148</v>
      </c>
      <c r="L2320" s="21" t="str">
        <v>29Years</v>
      </c>
      <c r="M2320" s="22">
        <v>770</v>
      </c>
      <c r="N2320" s="20" t="str">
        <v>tier - 3</v>
      </c>
      <c r="O2320" s="20" t="str">
        <v>tier - 3</v>
      </c>
      <c r="P2320" s="20" t="str">
        <v>R1013</v>
      </c>
      <c r="Q2320" s="20" t="str">
        <f>VLOOKUP(A2320,'Customer Names'!$A$1:E4654,5,FALSE)</f>
        <v xml:space="preserve">Theodore A </v>
      </c>
    </row>
    <row r="2321" spans="1:17" x14ac:dyDescent="0.35">
      <c r="A2321" s="20" t="s">
        <v>35</v>
      </c>
      <c r="B2321" s="20" cm="1">
        <f t="array" ref="B2321:I2321">VLOOKUP(A2321,'Medical Examinations'!A2320:J4655,{2,3,4,5,6,7,8,9},FALSE)</f>
        <v>19.21</v>
      </c>
      <c r="C2321" s="20" t="str">
        <v>Normal Weight</v>
      </c>
      <c r="D2321" s="20">
        <v>5.53</v>
      </c>
      <c r="E2321" s="20" t="str">
        <v>Normal</v>
      </c>
      <c r="F2321" s="20" t="str">
        <v>Yes</v>
      </c>
      <c r="G2321" s="20" t="str">
        <v>No</v>
      </c>
      <c r="H2321" s="20" t="str">
        <v>No</v>
      </c>
      <c r="I2321" s="20">
        <v>0</v>
      </c>
      <c r="J2321" s="20" t="s">
        <v>2379</v>
      </c>
      <c r="K2321" s="21" cm="1">
        <f t="array" ref="K2321:P2321">VLOOKUP(A2321,'Hospitalisation Details'!$A$1:K4663,{5,6,8,9,10,11},FALSE)</f>
        <v>35360</v>
      </c>
      <c r="L2321" s="21" t="str">
        <v>26Years</v>
      </c>
      <c r="M2321" s="22">
        <v>760</v>
      </c>
      <c r="N2321" s="20" t="str">
        <v>tier - 3</v>
      </c>
      <c r="O2321" s="20" t="str">
        <v>tier - 3</v>
      </c>
      <c r="P2321" s="20" t="str">
        <v>R1013</v>
      </c>
      <c r="Q2321" s="20" t="str">
        <f>VLOOKUP(A2321,'Customer Names'!$A$1:E4655,5,FALSE)</f>
        <v>Lindy</v>
      </c>
    </row>
    <row r="2322" spans="1:17" x14ac:dyDescent="0.35">
      <c r="A2322" s="20" t="s">
        <v>33</v>
      </c>
      <c r="B2322" s="20" cm="1">
        <f t="array" ref="B2322:I2322">VLOOKUP(A2322,'Medical Examinations'!A2321:J4656,{2,3,4,5,6,7,8,9},FALSE)</f>
        <v>17.86</v>
      </c>
      <c r="C2322" s="20" t="str">
        <v>Underweight</v>
      </c>
      <c r="D2322" s="20">
        <v>5.43</v>
      </c>
      <c r="E2322" s="20" t="str">
        <v>Normal</v>
      </c>
      <c r="F2322" s="20" t="str">
        <v>No</v>
      </c>
      <c r="G2322" s="20" t="str">
        <v>No</v>
      </c>
      <c r="H2322" s="20" t="str">
        <v>Yes</v>
      </c>
      <c r="I2322" s="20">
        <v>1</v>
      </c>
      <c r="J2322" s="20" t="s">
        <v>2379</v>
      </c>
      <c r="K2322" s="21" cm="1">
        <f t="array" ref="K2322:P2322">VLOOKUP(A2322,'Hospitalisation Details'!$A$1:K4664,{5,6,8,9,10,11},FALSE)</f>
        <v>34190</v>
      </c>
      <c r="L2322" s="21" t="str">
        <v>29Years</v>
      </c>
      <c r="M2322" s="22">
        <v>760</v>
      </c>
      <c r="N2322" s="20" t="str">
        <v>tier - 3</v>
      </c>
      <c r="O2322" s="20" t="str">
        <v>tier - 1</v>
      </c>
      <c r="P2322" s="20" t="str">
        <v>R1013</v>
      </c>
      <c r="Q2322" s="20" t="str">
        <f>VLOOKUP(A2322,'Customer Names'!$A$1:E4656,5,FALSE)</f>
        <v>Thomas</v>
      </c>
    </row>
    <row r="2323" spans="1:17" x14ac:dyDescent="0.35">
      <c r="A2323" s="20" t="s">
        <v>32</v>
      </c>
      <c r="B2323" s="20" cm="1">
        <f t="array" ref="B2323:I2323">VLOOKUP(A2323,'Medical Examinations'!A2322:J4657,{2,3,4,5,6,7,8,9},FALSE)</f>
        <v>21.38</v>
      </c>
      <c r="C2323" s="20" t="str">
        <v>Normal Weight</v>
      </c>
      <c r="D2323" s="20">
        <v>8.01</v>
      </c>
      <c r="E2323" s="20" t="str">
        <v>Diabetes</v>
      </c>
      <c r="F2323" s="20" t="str">
        <v>No</v>
      </c>
      <c r="G2323" s="20" t="str">
        <v>No</v>
      </c>
      <c r="H2323" s="20" t="str">
        <v>No</v>
      </c>
      <c r="I2323" s="20">
        <v>0</v>
      </c>
      <c r="J2323" s="20" t="s">
        <v>2379</v>
      </c>
      <c r="K2323" s="21" cm="1">
        <f t="array" ref="K2323:P2323">VLOOKUP(A2323,'Hospitalisation Details'!$A$1:K4665,{5,6,8,9,10,11},FALSE)</f>
        <v>37518</v>
      </c>
      <c r="L2323" s="21" t="str">
        <v>20Years</v>
      </c>
      <c r="M2323" s="22">
        <v>750</v>
      </c>
      <c r="N2323" s="20" t="str">
        <v>tier - 3</v>
      </c>
      <c r="O2323" s="20" t="str">
        <v>tier - 1</v>
      </c>
      <c r="P2323" s="20" t="str">
        <v>R1012</v>
      </c>
      <c r="Q2323" s="20" t="str">
        <f>VLOOKUP(A2323,'Customer Names'!$A$1:E4657,5,FALSE)</f>
        <v>Holly</v>
      </c>
    </row>
    <row r="2324" spans="1:17" x14ac:dyDescent="0.35">
      <c r="A2324" s="20" t="s">
        <v>31</v>
      </c>
      <c r="B2324" s="20" cm="1">
        <f t="array" ref="B2324:I2324">VLOOKUP(A2324,'Medical Examinations'!A2323:J4658,{2,3,4,5,6,7,8,9},FALSE)</f>
        <v>23.35</v>
      </c>
      <c r="C2324" s="20" t="str">
        <v>Normal Weight</v>
      </c>
      <c r="D2324" s="20">
        <v>5.94</v>
      </c>
      <c r="E2324" s="20" t="str">
        <v>Prediabetes</v>
      </c>
      <c r="F2324" s="20" t="str">
        <v>No</v>
      </c>
      <c r="G2324" s="20" t="str">
        <v>No</v>
      </c>
      <c r="H2324" s="20" t="str">
        <v>No</v>
      </c>
      <c r="I2324" s="20">
        <v>0</v>
      </c>
      <c r="J2324" s="20" t="s">
        <v>2379</v>
      </c>
      <c r="K2324" s="21" cm="1">
        <f t="array" ref="K2324:P2324">VLOOKUP(A2324,'Hospitalisation Details'!$A$1:K4666,{5,6,8,9,10,11},FALSE)</f>
        <v>36508</v>
      </c>
      <c r="L2324" s="21" t="str">
        <v>23Years</v>
      </c>
      <c r="M2324" s="22">
        <v>722.99</v>
      </c>
      <c r="N2324" s="20" t="str">
        <v>tier - 3</v>
      </c>
      <c r="O2324" s="20" t="str">
        <v>tier - 1</v>
      </c>
      <c r="P2324" s="20" t="str">
        <v>R1013</v>
      </c>
      <c r="Q2324" s="20" t="str">
        <f>VLOOKUP(A2324,'Customer Names'!$A$1:E4658,5,FALSE)</f>
        <v>Matthew</v>
      </c>
    </row>
    <row r="2325" spans="1:17" x14ac:dyDescent="0.35">
      <c r="A2325" s="20" t="s">
        <v>28</v>
      </c>
      <c r="B2325" s="20" cm="1">
        <f t="array" ref="B2325:I2325">VLOOKUP(A2325,'Medical Examinations'!A2324:J4659,{2,3,4,5,6,7,8,9},FALSE)</f>
        <v>22.24</v>
      </c>
      <c r="C2325" s="20" t="str">
        <v>Normal Weight</v>
      </c>
      <c r="D2325" s="20">
        <v>5.04</v>
      </c>
      <c r="E2325" s="20" t="str">
        <v>Normal</v>
      </c>
      <c r="F2325" s="20" t="str">
        <v>No</v>
      </c>
      <c r="G2325" s="20" t="str">
        <v>No</v>
      </c>
      <c r="H2325" s="20" t="str">
        <v>No</v>
      </c>
      <c r="I2325" s="20">
        <v>0</v>
      </c>
      <c r="J2325" s="20" t="s">
        <v>2379</v>
      </c>
      <c r="K2325" s="21" cm="1">
        <f t="array" ref="K2325:P2325">VLOOKUP(A2325,'Hospitalisation Details'!$A$1:K4667,{5,6,8,9,10,11},FALSE)</f>
        <v>36520</v>
      </c>
      <c r="L2325" s="21" t="str">
        <v>23Years</v>
      </c>
      <c r="M2325" s="22">
        <v>700</v>
      </c>
      <c r="N2325" s="20" t="str">
        <v>tier - 2</v>
      </c>
      <c r="O2325" s="20" t="str">
        <v>tier - 3</v>
      </c>
      <c r="P2325" s="20" t="str">
        <v>R1013</v>
      </c>
      <c r="Q2325" s="20" t="str">
        <f>VLOOKUP(A2325,'Customer Names'!$A$1:E4659,5,FALSE)</f>
        <v>Meghan K</v>
      </c>
    </row>
    <row r="2326" spans="1:17" x14ac:dyDescent="0.35">
      <c r="A2326" s="20" t="s">
        <v>27</v>
      </c>
      <c r="B2326" s="20" cm="1">
        <f t="array" ref="B2326:I2326">VLOOKUP(A2326,'Medical Examinations'!A2325:J4660,{2,3,4,5,6,7,8,9},FALSE)</f>
        <v>24.76</v>
      </c>
      <c r="C2326" s="20" t="str">
        <v>Normal Weight</v>
      </c>
      <c r="D2326" s="20">
        <v>4.54</v>
      </c>
      <c r="E2326" s="20" t="str">
        <v>Normal</v>
      </c>
      <c r="F2326" s="20" t="str">
        <v>Yes</v>
      </c>
      <c r="G2326" s="20" t="str">
        <v>No</v>
      </c>
      <c r="H2326" s="20" t="str">
        <v>No</v>
      </c>
      <c r="I2326" s="20">
        <v>0</v>
      </c>
      <c r="J2326" s="20" t="s">
        <v>2379</v>
      </c>
      <c r="K2326" s="21" cm="1">
        <f t="array" ref="K2326:P2326">VLOOKUP(A2326,'Hospitalisation Details'!$A$1:K4668,{5,6,8,9,10,11},FALSE)</f>
        <v>37146</v>
      </c>
      <c r="L2326" s="21" t="str">
        <v>21Years</v>
      </c>
      <c r="M2326" s="22">
        <v>687.54</v>
      </c>
      <c r="N2326" s="20" t="str">
        <v>tier - 3</v>
      </c>
      <c r="O2326" s="20" t="str">
        <v>tier - 2</v>
      </c>
      <c r="P2326" s="20" t="str">
        <v>R1013</v>
      </c>
      <c r="Q2326" s="20" t="str">
        <f>VLOOKUP(A2326,'Customer Names'!$A$1:E4660,5,FALSE)</f>
        <v>Fred</v>
      </c>
    </row>
    <row r="2327" spans="1:17" x14ac:dyDescent="0.35">
      <c r="A2327" s="20" t="s">
        <v>26</v>
      </c>
      <c r="B2327" s="20" cm="1">
        <f t="array" ref="B2327:I2327">VLOOKUP(A2327,'Medical Examinations'!A2326:J4661,{2,3,4,5,6,7,8,9},FALSE)</f>
        <v>20.100000000000001</v>
      </c>
      <c r="C2327" s="20" t="str">
        <v>Normal Weight</v>
      </c>
      <c r="D2327" s="20">
        <v>5.6</v>
      </c>
      <c r="E2327" s="20" t="str">
        <v>Normal</v>
      </c>
      <c r="F2327" s="20" t="str">
        <v>Yes</v>
      </c>
      <c r="G2327" s="20" t="str">
        <v>No</v>
      </c>
      <c r="H2327" s="20" t="str">
        <v>Yes</v>
      </c>
      <c r="I2327" s="20">
        <v>1</v>
      </c>
      <c r="J2327" s="20" t="s">
        <v>2379</v>
      </c>
      <c r="K2327" s="21" cm="1">
        <f t="array" ref="K2327:P2327">VLOOKUP(A2327,'Hospitalisation Details'!$A$1:K4669,{5,6,8,9,10,11},FALSE)</f>
        <v>35743</v>
      </c>
      <c r="L2327" s="21" t="str">
        <v>25Years</v>
      </c>
      <c r="M2327" s="22">
        <v>670</v>
      </c>
      <c r="N2327" s="20" t="str">
        <v>tier - 3</v>
      </c>
      <c r="O2327" s="20" t="str">
        <v>tier - 3</v>
      </c>
      <c r="P2327" s="20" t="str">
        <v>R1013</v>
      </c>
      <c r="Q2327" s="20" t="str">
        <f>VLOOKUP(A2327,'Customer Names'!$A$1:E4661,5,FALSE)</f>
        <v>Sebastian</v>
      </c>
    </row>
    <row r="2328" spans="1:17" x14ac:dyDescent="0.35">
      <c r="A2328" s="20" t="s">
        <v>25</v>
      </c>
      <c r="B2328" s="20" cm="1">
        <f t="array" ref="B2328:I2328">VLOOKUP(A2328,'Medical Examinations'!A2327:J4662,{2,3,4,5,6,7,8,9},FALSE)</f>
        <v>21.77</v>
      </c>
      <c r="C2328" s="20" t="str">
        <v>Normal Weight</v>
      </c>
      <c r="D2328" s="20">
        <v>10.67</v>
      </c>
      <c r="E2328" s="20" t="str">
        <v>Diabetes</v>
      </c>
      <c r="F2328" s="20" t="str">
        <v>No</v>
      </c>
      <c r="G2328" s="20" t="str">
        <v>No</v>
      </c>
      <c r="H2328" s="20" t="str">
        <v>No</v>
      </c>
      <c r="I2328" s="20">
        <v>0</v>
      </c>
      <c r="J2328" s="20" t="s">
        <v>2379</v>
      </c>
      <c r="K2328" s="21" cm="1">
        <f t="array" ref="K2328:P2328">VLOOKUP(A2328,'Hospitalisation Details'!$A$1:K4670,{5,6,8,9,10,11},FALSE)</f>
        <v>37589</v>
      </c>
      <c r="L2328" s="21" t="str">
        <v>20Years</v>
      </c>
      <c r="M2328" s="22">
        <v>668</v>
      </c>
      <c r="N2328" s="20" t="str">
        <v>tier - 3</v>
      </c>
      <c r="O2328" s="20" t="str">
        <v>tier - 2</v>
      </c>
      <c r="P2328" s="20" t="str">
        <v>R1012</v>
      </c>
      <c r="Q2328" s="20" t="str">
        <f>VLOOKUP(A2328,'Customer Names'!$A$1:E4662,5,FALSE)</f>
        <v>Laura</v>
      </c>
    </row>
    <row r="2329" spans="1:17" x14ac:dyDescent="0.35">
      <c r="A2329" s="20" t="s">
        <v>24</v>
      </c>
      <c r="B2329" s="20" cm="1">
        <f t="array" ref="B2329:I2329">VLOOKUP(A2329,'Medical Examinations'!A2328:J4663,{2,3,4,5,6,7,8,9},FALSE)</f>
        <v>17.82</v>
      </c>
      <c r="C2329" s="20" t="str">
        <v>Underweight</v>
      </c>
      <c r="D2329" s="20">
        <v>5.26</v>
      </c>
      <c r="E2329" s="20" t="str">
        <v>Normal</v>
      </c>
      <c r="F2329" s="20" t="str">
        <v>Yes</v>
      </c>
      <c r="G2329" s="20" t="str">
        <v>No</v>
      </c>
      <c r="H2329" s="20" t="str">
        <v>No</v>
      </c>
      <c r="I2329" s="20">
        <v>1</v>
      </c>
      <c r="J2329" s="20" t="s">
        <v>2379</v>
      </c>
      <c r="K2329" s="21" cm="1">
        <f t="array" ref="K2329:P2329">VLOOKUP(A2329,'Hospitalisation Details'!$A$1:K4671,{5,6,8,9,10,11},FALSE)</f>
        <v>34884</v>
      </c>
      <c r="L2329" s="21" t="str">
        <v>27Years</v>
      </c>
      <c r="M2329" s="22">
        <v>650</v>
      </c>
      <c r="N2329" s="20" t="str">
        <v>tier - 3</v>
      </c>
      <c r="O2329" s="20" t="str">
        <v>tier - 3</v>
      </c>
      <c r="P2329" s="20" t="str">
        <v>R1013</v>
      </c>
      <c r="Q2329" s="20" t="str">
        <f>VLOOKUP(A2329,'Customer Names'!$A$1:E4663,5,FALSE)</f>
        <v>Nicole</v>
      </c>
    </row>
    <row r="2330" spans="1:17" x14ac:dyDescent="0.35">
      <c r="A2330" s="20" t="s">
        <v>23</v>
      </c>
      <c r="B2330" s="20" cm="1">
        <f t="array" ref="B2330:I2330">VLOOKUP(A2330,'Medical Examinations'!A2329:J4664,{2,3,4,5,6,7,8,9},FALSE)</f>
        <v>17.07</v>
      </c>
      <c r="C2330" s="20" t="str">
        <v>Underweight</v>
      </c>
      <c r="D2330" s="20">
        <v>5.22</v>
      </c>
      <c r="E2330" s="20" t="str">
        <v>Normal</v>
      </c>
      <c r="F2330" s="20" t="str">
        <v>No</v>
      </c>
      <c r="G2330" s="20" t="str">
        <v>No</v>
      </c>
      <c r="H2330" s="20" t="str">
        <v>Yes</v>
      </c>
      <c r="I2330" s="20">
        <v>1</v>
      </c>
      <c r="J2330" s="20" t="s">
        <v>2379</v>
      </c>
      <c r="K2330" s="21" cm="1">
        <f t="array" ref="K2330:P2330">VLOOKUP(A2330,'Hospitalisation Details'!$A$1:K4672,{5,6,8,9,10,11},FALSE)</f>
        <v>34121</v>
      </c>
      <c r="L2330" s="21" t="str">
        <v>30Years</v>
      </c>
      <c r="M2330" s="22">
        <v>650</v>
      </c>
      <c r="N2330" s="20" t="str">
        <v>tier - 3</v>
      </c>
      <c r="O2330" s="20" t="str">
        <v>tier - 3</v>
      </c>
      <c r="P2330" s="20" t="str">
        <v>R1013</v>
      </c>
      <c r="Q2330" s="20" t="str">
        <f>VLOOKUP(A2330,'Customer Names'!$A$1:E4664,5,FALSE)</f>
        <v>Susan E</v>
      </c>
    </row>
    <row r="2331" spans="1:17" x14ac:dyDescent="0.35">
      <c r="A2331" s="20" t="s">
        <v>21</v>
      </c>
      <c r="B2331" s="20" cm="1">
        <f t="array" ref="B2331:I2331">VLOOKUP(A2331,'Medical Examinations'!A2330:J4665,{2,3,4,5,6,7,8,9},FALSE)</f>
        <v>22.24</v>
      </c>
      <c r="C2331" s="20" t="str">
        <v>Normal Weight</v>
      </c>
      <c r="D2331" s="20">
        <v>4.29</v>
      </c>
      <c r="E2331" s="20" t="str">
        <v>Normal</v>
      </c>
      <c r="F2331" s="20" t="str">
        <v>Yes</v>
      </c>
      <c r="G2331" s="20" t="str">
        <v>No</v>
      </c>
      <c r="H2331" s="20" t="str">
        <v>No</v>
      </c>
      <c r="I2331" s="20">
        <v>0</v>
      </c>
      <c r="J2331" s="20" t="s">
        <v>2379</v>
      </c>
      <c r="K2331" s="21" cm="1">
        <f t="array" ref="K2331:P2331">VLOOKUP(A2331,'Hospitalisation Details'!$A$1:K4673,{5,6,8,9,10,11},FALSE)</f>
        <v>37215</v>
      </c>
      <c r="L2331" s="21" t="str">
        <v>21Years</v>
      </c>
      <c r="M2331" s="22">
        <v>646.14</v>
      </c>
      <c r="N2331" s="20" t="str">
        <v>tier - 3</v>
      </c>
      <c r="O2331" s="20" t="str">
        <v>tier - 3</v>
      </c>
      <c r="P2331" s="20" t="str">
        <v>R1012</v>
      </c>
      <c r="Q2331" s="20" t="str">
        <f>VLOOKUP(A2331,'Customer Names'!$A$1:E4665,5,FALSE)</f>
        <v>Katy</v>
      </c>
    </row>
    <row r="2332" spans="1:17" x14ac:dyDescent="0.35">
      <c r="A2332" s="20" t="s">
        <v>20</v>
      </c>
      <c r="B2332" s="20" cm="1">
        <f t="array" ref="B2332:I2332">VLOOKUP(A2332,'Medical Examinations'!A2331:J4666,{2,3,4,5,6,7,8,9},FALSE)</f>
        <v>22.34</v>
      </c>
      <c r="C2332" s="20" t="str">
        <v>Normal Weight</v>
      </c>
      <c r="D2332" s="20">
        <v>5.57</v>
      </c>
      <c r="E2332" s="20" t="str">
        <v>Normal</v>
      </c>
      <c r="F2332" s="20" t="str">
        <v>No</v>
      </c>
      <c r="G2332" s="20" t="str">
        <v>No</v>
      </c>
      <c r="H2332" s="20" t="str">
        <v>No</v>
      </c>
      <c r="I2332" s="20">
        <v>1</v>
      </c>
      <c r="J2332" s="20" t="s">
        <v>2379</v>
      </c>
      <c r="K2332" s="21" cm="1">
        <f t="array" ref="K2332:P2332">VLOOKUP(A2332,'Hospitalisation Details'!$A$1:K4674,{5,6,8,9,10,11},FALSE)</f>
        <v>36003</v>
      </c>
      <c r="L2332" s="21" t="str">
        <v>24Years</v>
      </c>
      <c r="M2332" s="22">
        <v>637.26</v>
      </c>
      <c r="N2332" s="20" t="str">
        <v>tier - 3</v>
      </c>
      <c r="O2332" s="20" t="str">
        <v>tier - 3</v>
      </c>
      <c r="P2332" s="20" t="str">
        <v>R1013</v>
      </c>
      <c r="Q2332" s="20" t="str">
        <f>VLOOKUP(A2332,'Customer Names'!$A$1:E4666,5,FALSE)</f>
        <v>Jordan</v>
      </c>
    </row>
    <row r="2333" spans="1:17" x14ac:dyDescent="0.35">
      <c r="A2333" s="20" t="s">
        <v>18</v>
      </c>
      <c r="B2333" s="20" cm="1">
        <f t="array" ref="B2333:I2333">VLOOKUP(A2333,'Medical Examinations'!A2332:J4667,{2,3,4,5,6,7,8,9},FALSE)</f>
        <v>17.7</v>
      </c>
      <c r="C2333" s="20" t="str">
        <v>Underweight</v>
      </c>
      <c r="D2333" s="20">
        <v>6.28</v>
      </c>
      <c r="E2333" s="20" t="str">
        <v>Prediabetes</v>
      </c>
      <c r="F2333" s="20" t="str">
        <v>No</v>
      </c>
      <c r="G2333" s="20" t="str">
        <v>No</v>
      </c>
      <c r="H2333" s="20" t="str">
        <v>No</v>
      </c>
      <c r="I2333" s="20">
        <v>1</v>
      </c>
      <c r="J2333" s="20" t="s">
        <v>2379</v>
      </c>
      <c r="K2333" s="21" cm="1">
        <f t="array" ref="K2333:P2333">VLOOKUP(A2333,'Hospitalisation Details'!$A$1:K4675,{5,6,8,9,10,11},FALSE)</f>
        <v>33860</v>
      </c>
      <c r="L2333" s="21" t="str">
        <v>30Years</v>
      </c>
      <c r="M2333" s="22">
        <v>604.54</v>
      </c>
      <c r="N2333" s="20" t="str">
        <v>tier - 3</v>
      </c>
      <c r="O2333" s="20" t="str">
        <v>tier - 3</v>
      </c>
      <c r="P2333" s="20" t="str">
        <v>R1013</v>
      </c>
      <c r="Q2333" s="20" t="str">
        <f>VLOOKUP(A2333,'Customer Names'!$A$1:E4667,5,FALSE)</f>
        <v xml:space="preserve">Juan D  Sr </v>
      </c>
    </row>
    <row r="2334" spans="1:17" x14ac:dyDescent="0.35">
      <c r="A2334" s="20" t="s">
        <v>16</v>
      </c>
      <c r="B2334" s="20" cm="1">
        <f t="array" ref="B2334:I2334">VLOOKUP(A2334,'Medical Examinations'!A2333:J4668,{2,3,4,5,6,7,8,9},FALSE)</f>
        <v>16.47</v>
      </c>
      <c r="C2334" s="20" t="str">
        <v>Underweight</v>
      </c>
      <c r="D2334" s="20">
        <v>6.35</v>
      </c>
      <c r="E2334" s="20" t="str">
        <v>Prediabetes</v>
      </c>
      <c r="F2334" s="20" t="str">
        <v>No</v>
      </c>
      <c r="G2334" s="20" t="str">
        <v>No</v>
      </c>
      <c r="H2334" s="20" t="str">
        <v>Yes</v>
      </c>
      <c r="I2334" s="20">
        <v>1</v>
      </c>
      <c r="J2334" s="20" t="s">
        <v>2379</v>
      </c>
      <c r="K2334" s="21" cm="1">
        <f t="array" ref="K2334:P2334">VLOOKUP(A2334,'Hospitalisation Details'!$A$1:K4676,{5,6,8,9,10,11},FALSE)</f>
        <v>34150</v>
      </c>
      <c r="L2334" s="21" t="str">
        <v>29Years</v>
      </c>
      <c r="M2334" s="22">
        <v>600</v>
      </c>
      <c r="N2334" s="20" t="str">
        <v>tier - 2</v>
      </c>
      <c r="O2334" s="20" t="str">
        <v>tier - 1</v>
      </c>
      <c r="P2334" s="20" t="str">
        <v>R1013</v>
      </c>
      <c r="Q2334" s="20" t="str">
        <f>VLOOKUP(A2334,'Customer Names'!$A$1:E4668,5,FALSE)</f>
        <v>Julie</v>
      </c>
    </row>
    <row r="2335" spans="1:17" x14ac:dyDescent="0.35">
      <c r="A2335" s="20" t="s">
        <v>13</v>
      </c>
      <c r="B2335" s="20" cm="1">
        <f t="array" ref="B2335:I2335">VLOOKUP(A2335,'Medical Examinations'!A2334:J4669,{2,3,4,5,6,7,8,9},FALSE)</f>
        <v>17.600000000000001</v>
      </c>
      <c r="C2335" s="20" t="str">
        <v>Underweight</v>
      </c>
      <c r="D2335" s="20">
        <v>4.3899999999999997</v>
      </c>
      <c r="E2335" s="20" t="str">
        <v>Normal</v>
      </c>
      <c r="F2335" s="20" t="str">
        <v>No</v>
      </c>
      <c r="G2335" s="20" t="str">
        <v>No</v>
      </c>
      <c r="H2335" s="20" t="str">
        <v>No</v>
      </c>
      <c r="I2335" s="20">
        <v>1</v>
      </c>
      <c r="J2335" s="20" t="s">
        <v>2379</v>
      </c>
      <c r="K2335" s="21" cm="1">
        <f t="array" ref="K2335:P2335">VLOOKUP(A2335,'Hospitalisation Details'!$A$1:K4677,{5,6,8,9,10,11},FALSE)</f>
        <v>33938</v>
      </c>
      <c r="L2335" s="21" t="str">
        <v>30Years</v>
      </c>
      <c r="M2335" s="22">
        <v>570.62</v>
      </c>
      <c r="N2335" s="20" t="str">
        <v>tier - 2</v>
      </c>
      <c r="O2335" s="20" t="str">
        <v>tier - 1</v>
      </c>
      <c r="P2335" s="20" t="str">
        <v>R1013</v>
      </c>
      <c r="Q2335" s="20" t="str">
        <f>VLOOKUP(A2335,'Customer Names'!$A$1:E4669,5,FALSE)</f>
        <v>Evan P</v>
      </c>
    </row>
    <row r="2336" spans="1:17" x14ac:dyDescent="0.35">
      <c r="A2336" s="20" t="s">
        <v>8</v>
      </c>
      <c r="B2336" s="20" cm="1">
        <f t="array" ref="B2336:I2336">VLOOKUP(A2336,'Medical Examinations'!A2335:J4670,{2,3,4,5,6,7,8,9},FALSE)</f>
        <v>17.579999999999998</v>
      </c>
      <c r="C2336" s="20" t="str">
        <v>Underweight</v>
      </c>
      <c r="D2336" s="20">
        <v>4.51</v>
      </c>
      <c r="E2336" s="20" t="str">
        <v>Normal</v>
      </c>
      <c r="F2336" s="20" t="str">
        <v>No</v>
      </c>
      <c r="G2336" s="20" t="str">
        <v>No</v>
      </c>
      <c r="H2336" s="20" t="str">
        <v>No</v>
      </c>
      <c r="I2336" s="20">
        <v>1</v>
      </c>
      <c r="J2336" s="20" t="s">
        <v>2379</v>
      </c>
      <c r="K2336" s="21" cm="1">
        <f t="array" ref="K2336:P2336">VLOOKUP(A2336,'Hospitalisation Details'!$A$1:K4678,{5,6,8,9,10,11},FALSE)</f>
        <v>33794</v>
      </c>
      <c r="L2336" s="21" t="str">
        <v>30Years</v>
      </c>
      <c r="M2336" s="22">
        <v>563.84</v>
      </c>
      <c r="N2336" s="20" t="str">
        <v>tier - 2</v>
      </c>
      <c r="O2336" s="20" t="str">
        <v>tier - 3</v>
      </c>
      <c r="P2336" s="20" t="str">
        <v>R1013</v>
      </c>
      <c r="Q2336" s="20" t="str">
        <f>VLOOKUP(A2336,'Customer Names'!$A$1:E4670,5,FALSE)</f>
        <v>Aaron 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 PivotTable &amp;Charts</vt:lpstr>
      <vt:lpstr>Dash 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2026-03-05T17:29:19Z</dcterms:modified>
</cp:coreProperties>
</file>