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A5175AA5-9C14-4668-B571-68B2B48C69CE}" xr6:coauthVersionLast="47" xr6:coauthVersionMax="47" xr10:uidLastSave="{00000000-0000-0000-0000-000000000000}"/>
  <bookViews>
    <workbookView xWindow="-110" yWindow="-110" windowWidth="19420" windowHeight="10420" activeTab="1" xr2:uid="{8B458549-D286-4D36-953A-3DBEFB89AC32}"/>
  </bookViews>
  <sheets>
    <sheet name="V-61" sheetId="1" r:id="rId1"/>
    <sheet name="V-62" sheetId="2" r:id="rId2"/>
    <sheet name="V-62(1)" sheetId="3" r:id="rId3"/>
    <sheet name="V-62(2)" sheetId="4" r:id="rId4"/>
    <sheet name="V-63" sheetId="5" r:id="rId5"/>
    <sheet name="V-64" sheetId="6" r:id="rId6"/>
    <sheet name="V-65" sheetId="7" r:id="rId7"/>
    <sheet name="V-66" sheetId="8" r:id="rId8"/>
    <sheet name="V-67" sheetId="9" r:id="rId9"/>
    <sheet name="V-68" sheetId="10" r:id="rId10"/>
    <sheet name="V-69" sheetId="11" r:id="rId11"/>
    <sheet name="Scenario Summary" sheetId="13" r:id="rId12"/>
    <sheet name="V-70" sheetId="12" r:id="rId13"/>
  </sheets>
  <definedNames>
    <definedName name="ELECTRICITY">'V-70'!$B$6</definedName>
    <definedName name="HOUSE_RENT">'V-70'!$B$4</definedName>
    <definedName name="HOUSEHOLD_EXPENSES">'V-70'!$B$8</definedName>
    <definedName name="MONTHLY_EXPENSES">'V-70'!$B$3</definedName>
    <definedName name="SALARY">'V-70'!$B$10</definedName>
    <definedName name="SAVING">'V-70'!$B$11</definedName>
    <definedName name="TELEPHONE">'V-70'!$B$7</definedName>
    <definedName name="TOTAL_EXPENSES">'V-70'!$B$9</definedName>
    <definedName name="TRAVELING">'V-70'!$B$5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B9" i="12"/>
  <c r="B11" i="12" s="1"/>
  <c r="D27" i="11"/>
  <c r="D24" i="11"/>
  <c r="E8" i="11"/>
  <c r="E12" i="11" s="1"/>
  <c r="F5" i="10"/>
  <c r="C10" i="10"/>
  <c r="D10" i="10"/>
  <c r="D6" i="9"/>
  <c r="C6" i="9"/>
  <c r="B6" i="9"/>
  <c r="D5" i="9"/>
  <c r="B5" i="9"/>
  <c r="E4" i="8"/>
  <c r="C4" i="8"/>
  <c r="B4" i="8"/>
  <c r="D6" i="7"/>
  <c r="D7" i="7"/>
  <c r="D8" i="7"/>
  <c r="D9" i="7"/>
  <c r="D10" i="7"/>
  <c r="D11" i="7"/>
  <c r="D12" i="7"/>
  <c r="D5" i="7"/>
  <c r="C6" i="7"/>
  <c r="C7" i="7"/>
  <c r="C8" i="7"/>
  <c r="C9" i="7"/>
  <c r="C10" i="7"/>
  <c r="C11" i="7"/>
  <c r="C12" i="7"/>
  <c r="C5" i="7"/>
  <c r="B6" i="7"/>
  <c r="B7" i="7"/>
  <c r="B8" i="7"/>
  <c r="B9" i="7"/>
  <c r="B10" i="7"/>
  <c r="B11" i="7"/>
  <c r="B12" i="7"/>
  <c r="B5" i="7"/>
  <c r="E12" i="6"/>
  <c r="E13" i="6"/>
  <c r="E11" i="6"/>
  <c r="F10" i="6"/>
  <c r="F11" i="6"/>
  <c r="F12" i="6"/>
  <c r="F13" i="6"/>
  <c r="D10" i="6"/>
  <c r="D11" i="6"/>
  <c r="D12" i="6"/>
  <c r="D13" i="6"/>
  <c r="G18" i="6"/>
  <c r="G19" i="6"/>
  <c r="G20" i="6"/>
  <c r="G21" i="6"/>
  <c r="G22" i="6"/>
  <c r="F18" i="6"/>
  <c r="F19" i="6"/>
  <c r="F20" i="6"/>
  <c r="F21" i="6"/>
  <c r="F22" i="6"/>
  <c r="E18" i="6"/>
  <c r="E19" i="6"/>
  <c r="E20" i="6"/>
  <c r="E21" i="6"/>
  <c r="E22" i="6"/>
  <c r="G17" i="6"/>
  <c r="F17" i="6"/>
  <c r="E17" i="6"/>
  <c r="F9" i="6"/>
  <c r="E10" i="6"/>
  <c r="E9" i="6"/>
  <c r="D9" i="6"/>
  <c r="D5" i="5" a="1"/>
  <c r="D5" i="5" s="1"/>
  <c r="C15" i="5" a="1"/>
  <c r="C15" i="5" s="1"/>
  <c r="C5" i="5" a="1"/>
  <c r="C5" i="5" s="1"/>
  <c r="G16" i="3"/>
  <c r="G15" i="3"/>
  <c r="G14" i="3"/>
  <c r="G13" i="3"/>
  <c r="G12" i="3"/>
  <c r="G11" i="3"/>
  <c r="G10" i="3"/>
  <c r="G9" i="3"/>
  <c r="G8" i="3"/>
  <c r="G7" i="3"/>
  <c r="G16" i="4"/>
  <c r="G15" i="4"/>
  <c r="G14" i="4"/>
  <c r="G13" i="4"/>
  <c r="G12" i="4"/>
  <c r="G11" i="4"/>
  <c r="G10" i="4"/>
  <c r="G9" i="4"/>
  <c r="G8" i="4"/>
  <c r="G7" i="4"/>
  <c r="G16" i="2"/>
  <c r="G15" i="2"/>
  <c r="G14" i="2"/>
  <c r="G13" i="2"/>
  <c r="G12" i="2"/>
  <c r="G11" i="2"/>
  <c r="G10" i="2"/>
  <c r="G9" i="2"/>
  <c r="G8" i="2"/>
  <c r="G7" i="2"/>
  <c r="F8" i="4"/>
  <c r="F9" i="4"/>
  <c r="F10" i="4"/>
  <c r="F11" i="4"/>
  <c r="F12" i="4"/>
  <c r="F13" i="4"/>
  <c r="F14" i="4"/>
  <c r="F15" i="4"/>
  <c r="F16" i="4"/>
  <c r="F7" i="4"/>
  <c r="F8" i="3"/>
  <c r="F9" i="3"/>
  <c r="F10" i="3"/>
  <c r="F11" i="3"/>
  <c r="F12" i="3"/>
  <c r="F13" i="3"/>
  <c r="F14" i="3"/>
  <c r="F15" i="3"/>
  <c r="F16" i="3"/>
  <c r="F7" i="3"/>
  <c r="F8" i="2"/>
  <c r="F9" i="2"/>
  <c r="F10" i="2"/>
  <c r="F11" i="2"/>
  <c r="F12" i="2"/>
  <c r="F13" i="2"/>
  <c r="F14" i="2"/>
  <c r="F15" i="2"/>
  <c r="F16" i="2"/>
  <c r="F7" i="2"/>
  <c r="C25" i="1" a="1"/>
  <c r="C25" i="1" s="1"/>
  <c r="L8" i="1" a="1"/>
  <c r="L8" i="1" s="1"/>
  <c r="H8" i="1" a="1"/>
  <c r="H8" i="1" s="1"/>
  <c r="B7" i="1" a="1"/>
  <c r="B7" i="1" s="1"/>
  <c r="G12" i="11" l="1"/>
  <c r="G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<sst xmlns="http://schemas.openxmlformats.org/spreadsheetml/2006/main" count="285" uniqueCount="163">
  <si>
    <t>SORT FUNCTION</t>
  </si>
  <si>
    <t>SINGLE COLUMN</t>
  </si>
  <si>
    <t>MULTIPLE COLUMN</t>
  </si>
  <si>
    <t>SORT BY COLUMN</t>
  </si>
  <si>
    <t xml:space="preserve"> STUDENT NAME</t>
  </si>
  <si>
    <t>Raviteja</t>
  </si>
  <si>
    <t>Hudha</t>
  </si>
  <si>
    <t>Hema</t>
  </si>
  <si>
    <t>Simha</t>
  </si>
  <si>
    <t>Khushiraa</t>
  </si>
  <si>
    <t>Prerana</t>
  </si>
  <si>
    <t>Uma</t>
  </si>
  <si>
    <t>Hema SETTY</t>
  </si>
  <si>
    <t>Latha</t>
  </si>
  <si>
    <t>Kareem kumar</t>
  </si>
  <si>
    <t>MARKS</t>
  </si>
  <si>
    <t>S NO</t>
  </si>
  <si>
    <t>ORDER BY (ACENDING&amp; DESCENDING)</t>
  </si>
  <si>
    <t>ACENDING ORDER</t>
  </si>
  <si>
    <t>DESENDING ORDER</t>
  </si>
  <si>
    <t>SNO</t>
  </si>
  <si>
    <t xml:space="preserve">STUDENT NAME </t>
  </si>
  <si>
    <t>STUDEN TNAME</t>
  </si>
  <si>
    <t>* SORT IS USEFULL TO ONLY VERTICAL FORMATE.</t>
  </si>
  <si>
    <t>MACROS</t>
  </si>
  <si>
    <t>1)CREATE MACRO</t>
  </si>
  <si>
    <t>2)DELETE MACRO</t>
  </si>
  <si>
    <t>3)USE RELATIVE REFERENCES</t>
  </si>
  <si>
    <t>ROLL NO</t>
  </si>
  <si>
    <t>MATHS</t>
  </si>
  <si>
    <t>SCIENCE</t>
  </si>
  <si>
    <t>SOCIAL</t>
  </si>
  <si>
    <t>Girija</t>
  </si>
  <si>
    <t>Hema Setty</t>
  </si>
  <si>
    <t>Kareem</t>
  </si>
  <si>
    <t>TOTAL</t>
  </si>
  <si>
    <t>PERCENTAGE</t>
  </si>
  <si>
    <t xml:space="preserve">FIRST YEAR </t>
  </si>
  <si>
    <t>SECOND YEAR</t>
  </si>
  <si>
    <t xml:space="preserve"> UNIQUE FUNCTION</t>
  </si>
  <si>
    <t xml:space="preserve">NAME </t>
  </si>
  <si>
    <t>BHAVANI</t>
  </si>
  <si>
    <t>SOWMYA</t>
  </si>
  <si>
    <t>MISHRA</t>
  </si>
  <si>
    <t>KAREEM</t>
  </si>
  <si>
    <t>RAVI KUMAR</t>
  </si>
  <si>
    <t>UNIQUE NAME</t>
  </si>
  <si>
    <t>NON REPETITIVE</t>
  </si>
  <si>
    <t>HOW TO JOIN TEXT?</t>
  </si>
  <si>
    <t>WITH…</t>
  </si>
  <si>
    <t>CONCATINATE</t>
  </si>
  <si>
    <t>CONCAT</t>
  </si>
  <si>
    <t>TEXTJOIN</t>
  </si>
  <si>
    <t>HNO</t>
  </si>
  <si>
    <t>STREET</t>
  </si>
  <si>
    <t>CITY</t>
  </si>
  <si>
    <t>ADDRESS</t>
  </si>
  <si>
    <t>36-5/2</t>
  </si>
  <si>
    <t>3-22</t>
  </si>
  <si>
    <t>7-6/3</t>
  </si>
  <si>
    <t>4-5-45</t>
  </si>
  <si>
    <t>3-33</t>
  </si>
  <si>
    <t>INDRA NAGAR</t>
  </si>
  <si>
    <t>SIVAJI NAGAR</t>
  </si>
  <si>
    <t>DEVI NAGAR</t>
  </si>
  <si>
    <t>RTC COLONY</t>
  </si>
  <si>
    <t>GANDHI NAGAR</t>
  </si>
  <si>
    <t>DELHI</t>
  </si>
  <si>
    <t>MUMBAI</t>
  </si>
  <si>
    <t>HYDERABAD</t>
  </si>
  <si>
    <t>BANGLORE</t>
  </si>
  <si>
    <t>FIRST NAME</t>
  </si>
  <si>
    <t>LAST NAME</t>
  </si>
  <si>
    <t xml:space="preserve">SIMHA </t>
  </si>
  <si>
    <t xml:space="preserve"> CHALAM</t>
  </si>
  <si>
    <t xml:space="preserve">HEMA </t>
  </si>
  <si>
    <t xml:space="preserve"> LATHA</t>
  </si>
  <si>
    <t xml:space="preserve">UMA </t>
  </si>
  <si>
    <t xml:space="preserve"> DEVI</t>
  </si>
  <si>
    <t xml:space="preserve">IMARAN </t>
  </si>
  <si>
    <t xml:space="preserve"> KHAN</t>
  </si>
  <si>
    <t xml:space="preserve">SALMAN </t>
  </si>
  <si>
    <t xml:space="preserve"> SETTY</t>
  </si>
  <si>
    <t>EMAIL ID</t>
  </si>
  <si>
    <t>CHANGING CASE(UPPER,LOWER,PROPER)</t>
  </si>
  <si>
    <t>AJAY KUMAR</t>
  </si>
  <si>
    <t>VIJAY KUMAR</t>
  </si>
  <si>
    <t>KEERTI REDDY</t>
  </si>
  <si>
    <t>VENKAT RAO</t>
  </si>
  <si>
    <t>IMRAN KHAN</t>
  </si>
  <si>
    <t>KAVITHA PAUL</t>
  </si>
  <si>
    <t>VIJAY GOUD</t>
  </si>
  <si>
    <t>UPPER</t>
  </si>
  <si>
    <t>LOWER</t>
  </si>
  <si>
    <t>PROPER</t>
  </si>
  <si>
    <t>TEXT FUNCTION(FIND,SEARCH,REPLACE,SUBSTITUTE)</t>
  </si>
  <si>
    <t>NAME</t>
  </si>
  <si>
    <t>FIND</t>
  </si>
  <si>
    <t>SEARCH</t>
  </si>
  <si>
    <t>REPLACE</t>
  </si>
  <si>
    <t>SUBSTITUTE</t>
  </si>
  <si>
    <t>Hema Latha</t>
  </si>
  <si>
    <t>EXTRACTING TEXT</t>
  </si>
  <si>
    <t>LEFT</t>
  </si>
  <si>
    <t>MIDDLE</t>
  </si>
  <si>
    <t>RIGHT</t>
  </si>
  <si>
    <t>HEMA LATHA</t>
  </si>
  <si>
    <t>SIMHA CHALAM PATHRU</t>
  </si>
  <si>
    <t>GOAL SEEK</t>
  </si>
  <si>
    <t>HEMA</t>
  </si>
  <si>
    <t>SEMESTER</t>
  </si>
  <si>
    <t>QUALIFIED MARKS</t>
  </si>
  <si>
    <t>51/60</t>
  </si>
  <si>
    <t>THAT FUNCTION IS WHAT IF ANALYSIS IN DATA TAB</t>
  </si>
  <si>
    <t>DATA TABLE</t>
  </si>
  <si>
    <t>RICE</t>
  </si>
  <si>
    <t>QUALITY</t>
  </si>
  <si>
    <t>PRICE</t>
  </si>
  <si>
    <t>A</t>
  </si>
  <si>
    <t>B</t>
  </si>
  <si>
    <t>C</t>
  </si>
  <si>
    <t>D</t>
  </si>
  <si>
    <t>E</t>
  </si>
  <si>
    <t>QUALITITY(KG)</t>
  </si>
  <si>
    <t>AMOUNT</t>
  </si>
  <si>
    <t>ONE DIMENSION</t>
  </si>
  <si>
    <t>TWO DIMENSION</t>
  </si>
  <si>
    <t>QUQLITITY(KG)</t>
  </si>
  <si>
    <t xml:space="preserve">principle </t>
  </si>
  <si>
    <t>months</t>
  </si>
  <si>
    <t>rate</t>
  </si>
  <si>
    <t>emi</t>
  </si>
  <si>
    <t>1yrs</t>
  </si>
  <si>
    <t>2yrs</t>
  </si>
  <si>
    <t>3yrs</t>
  </si>
  <si>
    <t>4yrs</t>
  </si>
  <si>
    <t>5yrs</t>
  </si>
  <si>
    <t>SCENARIO MANAGER</t>
  </si>
  <si>
    <t>MONTHLY EXPENSES</t>
  </si>
  <si>
    <t xml:space="preserve">HOUSE RENT </t>
  </si>
  <si>
    <t>TRAVELING</t>
  </si>
  <si>
    <t>ELECTRICITY</t>
  </si>
  <si>
    <t>TELEPHONE</t>
  </si>
  <si>
    <t>HOUSEHOLD EXPENSES</t>
  </si>
  <si>
    <t>TOTAL EXPENSES</t>
  </si>
  <si>
    <t>SALARY</t>
  </si>
  <si>
    <t>SAVING</t>
  </si>
  <si>
    <t>BANGALORE</t>
  </si>
  <si>
    <t>PUNE</t>
  </si>
  <si>
    <t>HOUSE_RENT</t>
  </si>
  <si>
    <t>HOUSEHOLD_EXPENSES</t>
  </si>
  <si>
    <t>TOTAL_EXPENSES</t>
  </si>
  <si>
    <t>hyderabad</t>
  </si>
  <si>
    <t xml:space="preserve">Created by LENOVO on </t>
  </si>
  <si>
    <t>pune</t>
  </si>
  <si>
    <t>bangalore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</si>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</sst>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</cellStyleXfs>
  <cellXfs count="40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0" fillId="4" borderId="3" xfId="0" applyFill="1" applyBorder="1"/>
    <xf numFmtId="0" fontId="0" fillId="5" borderId="2" xfId="0" applyFill="1" applyBorder="1"/>
    <xf numFmtId="0" fontId="7" fillId="0" borderId="5" xfId="0" applyFont="1" applyBorder="1"/>
    <xf numFmtId="0" fontId="0" fillId="5" borderId="6" xfId="0" applyFill="1" applyBorder="1"/>
    <xf numFmtId="0" fontId="5" fillId="0" borderId="0" xfId="0" applyFont="1"/>
    <xf numFmtId="49" fontId="0" fillId="0" borderId="0" xfId="0" applyNumberFormat="1"/>
    <xf numFmtId="0" fontId="4" fillId="3" borderId="0" xfId="3"/>
    <xf numFmtId="0" fontId="2" fillId="2" borderId="1" xfId="2"/>
    <xf numFmtId="0" fontId="2" fillId="2" borderId="7" xfId="2" applyBorder="1"/>
    <xf numFmtId="0" fontId="4" fillId="3" borderId="2" xfId="3" applyBorder="1"/>
    <xf numFmtId="0" fontId="9" fillId="0" borderId="2" xfId="0" applyFont="1" applyBorder="1"/>
    <xf numFmtId="0" fontId="10" fillId="5" borderId="2" xfId="0" applyFont="1" applyFill="1" applyBorder="1"/>
    <xf numFmtId="0" fontId="10" fillId="0" borderId="2" xfId="0" applyFont="1" applyBorder="1"/>
    <xf numFmtId="9" fontId="0" fillId="0" borderId="0" xfId="1" applyFont="1"/>
    <xf numFmtId="9" fontId="0" fillId="0" borderId="0" xfId="0" applyNumberFormat="1"/>
    <xf numFmtId="8" fontId="0" fillId="0" borderId="0" xfId="0" applyNumberFormat="1"/>
    <xf numFmtId="8" fontId="0" fillId="0" borderId="2" xfId="0" applyNumberFormat="1" applyBorder="1"/>
    <xf numFmtId="0" fontId="0" fillId="0" borderId="9" xfId="0" applyBorder="1"/>
    <xf numFmtId="0" fontId="11" fillId="6" borderId="5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0" fillId="0" borderId="10" xfId="0" applyBorder="1"/>
    <xf numFmtId="0" fontId="12" fillId="7" borderId="0" xfId="0" applyFont="1" applyFill="1" applyAlignment="1">
      <alignment horizontal="left"/>
    </xf>
    <xf numFmtId="0" fontId="13" fillId="7" borderId="10" xfId="0" applyFont="1" applyFill="1" applyBorder="1" applyAlignment="1">
      <alignment horizontal="left"/>
    </xf>
    <xf numFmtId="0" fontId="12" fillId="7" borderId="9" xfId="0" applyFont="1" applyFill="1" applyBorder="1" applyAlignment="1">
      <alignment horizontal="left"/>
    </xf>
    <xf numFmtId="0" fontId="14" fillId="6" borderId="8" xfId="0" applyFont="1" applyFill="1" applyBorder="1" applyAlignment="1">
      <alignment horizontal="right"/>
    </xf>
    <xf numFmtId="0" fontId="14" fillId="6" borderId="5" xfId="0" applyFont="1" applyFill="1" applyBorder="1" applyAlignment="1">
      <alignment horizontal="right"/>
    </xf>
    <xf numFmtId="0" fontId="0" fillId="8" borderId="0" xfId="0" applyFill="1"/>
    <xf numFmtId="0" fontId="15" fillId="0" borderId="0" xfId="0" applyFont="1" applyAlignment="1">
      <alignment vertical="top" wrapText="1"/>
    </xf>
    <xf numFmtId="0" fontId="0" fillId="0" borderId="11" xfId="0" applyBorder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Accent1" xfId="3" builtinId="29"/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0AF-B5FA-4002-8E39-1ADD09834A38}">
  <dimension ref="A1:N30"/>
  <sheetViews>
    <sheetView workbookViewId="0">
      <selection activeCell="N23" sqref="N23"/>
    </sheetView>
  </sheetViews>
  <sheetFormatPr defaultRowHeight="14.5" x14ac:dyDescent="0.35"/>
  <cols>
    <col min="1" max="1" width="16.08984375" customWidth="1"/>
    <col min="2" max="2" width="17.1796875" customWidth="1"/>
    <col min="5" max="5" width="14.26953125" customWidth="1"/>
    <col min="9" max="9" width="14.453125" customWidth="1"/>
    <col min="10" max="10" width="13.81640625" customWidth="1"/>
    <col min="12" max="12" width="14.81640625" customWidth="1"/>
    <col min="13" max="13" width="14.6328125" customWidth="1"/>
  </cols>
  <sheetData>
    <row r="1" spans="1:14" ht="18.5" x14ac:dyDescent="0.45">
      <c r="A1" s="33" t="s">
        <v>0</v>
      </c>
      <c r="B1" s="33"/>
      <c r="C1" s="33"/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17</v>
      </c>
    </row>
    <row r="5" spans="1:14" x14ac:dyDescent="0.35">
      <c r="A5" t="s">
        <v>3</v>
      </c>
    </row>
    <row r="6" spans="1:14" ht="18.5" x14ac:dyDescent="0.45">
      <c r="D6" s="33" t="s">
        <v>2</v>
      </c>
      <c r="E6" s="33"/>
      <c r="F6" s="33"/>
      <c r="H6" s="35" t="s">
        <v>18</v>
      </c>
      <c r="I6" s="35"/>
      <c r="J6" s="35"/>
      <c r="L6" s="35" t="s">
        <v>19</v>
      </c>
      <c r="M6" s="35"/>
      <c r="N6" s="35"/>
    </row>
    <row r="7" spans="1:14" x14ac:dyDescent="0.35">
      <c r="A7" s="1" t="s">
        <v>4</v>
      </c>
      <c r="B7" t="str" cm="1">
        <f t="array" ref="B7:B17">_xlfn._xlws.SORT(A7:A17)</f>
        <v xml:space="preserve"> STUDENT NAME</v>
      </c>
      <c r="D7" s="3" t="s">
        <v>16</v>
      </c>
      <c r="E7" s="1" t="s">
        <v>4</v>
      </c>
      <c r="F7" s="1" t="s">
        <v>15</v>
      </c>
      <c r="H7" s="3" t="s">
        <v>16</v>
      </c>
      <c r="I7" s="4" t="s">
        <v>4</v>
      </c>
      <c r="J7" s="4" t="s">
        <v>15</v>
      </c>
      <c r="L7" s="3" t="s">
        <v>16</v>
      </c>
      <c r="M7" s="4" t="s">
        <v>4</v>
      </c>
      <c r="N7" s="4" t="s">
        <v>15</v>
      </c>
    </row>
    <row r="8" spans="1:14" x14ac:dyDescent="0.35">
      <c r="A8" s="2" t="s">
        <v>5</v>
      </c>
      <c r="B8" t="str">
        <v>Hema</v>
      </c>
      <c r="D8" s="2">
        <v>1</v>
      </c>
      <c r="E8" s="2" t="s">
        <v>5</v>
      </c>
      <c r="F8" s="2">
        <v>980</v>
      </c>
      <c r="H8" s="2" cm="1">
        <f t="array" ref="H8:J17">_xlfn._xlws.SORT(D8:F17,2)</f>
        <v>3</v>
      </c>
      <c r="I8" s="2" t="str">
        <v>Hema</v>
      </c>
      <c r="J8" s="2">
        <v>900</v>
      </c>
      <c r="L8" s="2" cm="1">
        <f t="array" ref="L8:N17">_xlfn._xlws.SORT(D8:F17,{3,2},{-1,-1})</f>
        <v>10</v>
      </c>
      <c r="M8" s="2" t="str">
        <v>Kareem kumar</v>
      </c>
      <c r="N8" s="2">
        <v>990</v>
      </c>
    </row>
    <row r="9" spans="1:14" x14ac:dyDescent="0.35">
      <c r="A9" s="2" t="s">
        <v>6</v>
      </c>
      <c r="B9" t="str">
        <v>Hema SETTY</v>
      </c>
      <c r="D9" s="2">
        <v>2</v>
      </c>
      <c r="E9" s="2" t="s">
        <v>6</v>
      </c>
      <c r="F9" s="2">
        <v>960</v>
      </c>
      <c r="H9" s="2">
        <v>8</v>
      </c>
      <c r="I9" s="2" t="str">
        <v>Hema SETTY</v>
      </c>
      <c r="J9" s="2">
        <v>730</v>
      </c>
      <c r="L9" s="2">
        <v>1</v>
      </c>
      <c r="M9" s="2" t="str">
        <v>Raviteja</v>
      </c>
      <c r="N9" s="2">
        <v>980</v>
      </c>
    </row>
    <row r="10" spans="1:14" x14ac:dyDescent="0.35">
      <c r="A10" s="2" t="s">
        <v>7</v>
      </c>
      <c r="B10" t="str">
        <v>Hudha</v>
      </c>
      <c r="D10" s="2">
        <v>3</v>
      </c>
      <c r="E10" s="2" t="s">
        <v>7</v>
      </c>
      <c r="F10">
        <v>900</v>
      </c>
      <c r="H10" s="2">
        <v>2</v>
      </c>
      <c r="I10" s="2" t="str">
        <v>Hudha</v>
      </c>
      <c r="J10" s="2">
        <v>960</v>
      </c>
      <c r="L10" s="2">
        <v>2</v>
      </c>
      <c r="M10" s="2" t="str">
        <v>Hudha</v>
      </c>
      <c r="N10" s="2">
        <v>960</v>
      </c>
    </row>
    <row r="11" spans="1:14" x14ac:dyDescent="0.35">
      <c r="A11" s="2" t="s">
        <v>8</v>
      </c>
      <c r="B11" t="str">
        <v>Kareem kumar</v>
      </c>
      <c r="D11" s="2">
        <v>4</v>
      </c>
      <c r="E11" s="2" t="s">
        <v>8</v>
      </c>
      <c r="F11" s="2">
        <v>940</v>
      </c>
      <c r="H11" s="2">
        <v>10</v>
      </c>
      <c r="I11" s="2" t="str">
        <v>Kareem kumar</v>
      </c>
      <c r="J11" s="2">
        <v>990</v>
      </c>
      <c r="L11" s="2">
        <v>4</v>
      </c>
      <c r="M11" s="2" t="str">
        <v>Simha</v>
      </c>
      <c r="N11" s="2">
        <v>940</v>
      </c>
    </row>
    <row r="12" spans="1:14" x14ac:dyDescent="0.35">
      <c r="A12" s="2" t="s">
        <v>9</v>
      </c>
      <c r="B12" t="str">
        <v>Khushiraa</v>
      </c>
      <c r="D12" s="2">
        <v>5</v>
      </c>
      <c r="E12" s="2" t="s">
        <v>9</v>
      </c>
      <c r="F12" s="2">
        <v>750</v>
      </c>
      <c r="H12" s="2">
        <v>5</v>
      </c>
      <c r="I12" s="2" t="str">
        <v>Khushiraa</v>
      </c>
      <c r="J12" s="2">
        <v>750</v>
      </c>
      <c r="L12" s="2">
        <v>3</v>
      </c>
      <c r="M12" s="2" t="str">
        <v>Hema</v>
      </c>
      <c r="N12" s="2">
        <v>900</v>
      </c>
    </row>
    <row r="13" spans="1:14" x14ac:dyDescent="0.35">
      <c r="A13" s="2" t="s">
        <v>10</v>
      </c>
      <c r="B13" t="str">
        <v>Latha</v>
      </c>
      <c r="D13" s="2">
        <v>6</v>
      </c>
      <c r="E13" s="2" t="s">
        <v>10</v>
      </c>
      <c r="F13" s="2">
        <v>780</v>
      </c>
      <c r="H13" s="2">
        <v>9</v>
      </c>
      <c r="I13" s="2" t="str">
        <v>Latha</v>
      </c>
      <c r="J13" s="2">
        <v>650</v>
      </c>
      <c r="L13" s="2">
        <v>7</v>
      </c>
      <c r="M13" s="2" t="str">
        <v>Uma</v>
      </c>
      <c r="N13" s="2">
        <v>860</v>
      </c>
    </row>
    <row r="14" spans="1:14" x14ac:dyDescent="0.35">
      <c r="A14" s="2" t="s">
        <v>11</v>
      </c>
      <c r="B14" t="str">
        <v>Prerana</v>
      </c>
      <c r="D14" s="2">
        <v>7</v>
      </c>
      <c r="E14" s="2" t="s">
        <v>11</v>
      </c>
      <c r="F14" s="2">
        <v>860</v>
      </c>
      <c r="H14" s="2">
        <v>6</v>
      </c>
      <c r="I14" s="2" t="str">
        <v>Prerana</v>
      </c>
      <c r="J14" s="2">
        <v>780</v>
      </c>
      <c r="L14" s="2">
        <v>6</v>
      </c>
      <c r="M14" s="2" t="str">
        <v>Prerana</v>
      </c>
      <c r="N14" s="2">
        <v>780</v>
      </c>
    </row>
    <row r="15" spans="1:14" x14ac:dyDescent="0.35">
      <c r="A15" s="2" t="s">
        <v>12</v>
      </c>
      <c r="B15" t="str">
        <v>Raviteja</v>
      </c>
      <c r="D15" s="2">
        <v>8</v>
      </c>
      <c r="E15" s="2" t="s">
        <v>12</v>
      </c>
      <c r="F15" s="2">
        <v>730</v>
      </c>
      <c r="H15" s="2">
        <v>1</v>
      </c>
      <c r="I15" s="2" t="str">
        <v>Raviteja</v>
      </c>
      <c r="J15" s="2">
        <v>980</v>
      </c>
      <c r="L15" s="2">
        <v>5</v>
      </c>
      <c r="M15" s="2" t="str">
        <v>Khushiraa</v>
      </c>
      <c r="N15" s="2">
        <v>750</v>
      </c>
    </row>
    <row r="16" spans="1:14" x14ac:dyDescent="0.35">
      <c r="A16" s="2" t="s">
        <v>13</v>
      </c>
      <c r="B16" t="str">
        <v>Simha</v>
      </c>
      <c r="D16" s="2">
        <v>9</v>
      </c>
      <c r="E16" s="2" t="s">
        <v>13</v>
      </c>
      <c r="F16" s="2">
        <v>650</v>
      </c>
      <c r="H16" s="2">
        <v>4</v>
      </c>
      <c r="I16" s="2" t="str">
        <v>Simha</v>
      </c>
      <c r="J16" s="2">
        <v>940</v>
      </c>
      <c r="L16" s="2">
        <v>8</v>
      </c>
      <c r="M16" s="2" t="str">
        <v>Hema SETTY</v>
      </c>
      <c r="N16" s="2">
        <v>730</v>
      </c>
    </row>
    <row r="17" spans="1:14" x14ac:dyDescent="0.35">
      <c r="A17" s="2" t="s">
        <v>14</v>
      </c>
      <c r="B17" t="str">
        <v>Uma</v>
      </c>
      <c r="D17" s="2">
        <v>10</v>
      </c>
      <c r="E17" s="2" t="s">
        <v>14</v>
      </c>
      <c r="F17" s="2">
        <v>990</v>
      </c>
      <c r="H17" s="2">
        <v>7</v>
      </c>
      <c r="I17" s="2" t="str">
        <v>Uma</v>
      </c>
      <c r="J17" s="2">
        <v>860</v>
      </c>
      <c r="L17" s="2">
        <v>9</v>
      </c>
      <c r="M17" s="2" t="str">
        <v>Latha</v>
      </c>
      <c r="N17" s="2">
        <v>650</v>
      </c>
    </row>
    <row r="18" spans="1:14" ht="18.5" x14ac:dyDescent="0.45">
      <c r="A18" s="34" t="s">
        <v>1</v>
      </c>
      <c r="B18" s="33"/>
    </row>
    <row r="21" spans="1:14" x14ac:dyDescent="0.35">
      <c r="B21" s="1" t="s">
        <v>20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</row>
    <row r="22" spans="1:14" x14ac:dyDescent="0.35">
      <c r="B22" s="1" t="s">
        <v>21</v>
      </c>
      <c r="C22" s="2" t="s">
        <v>5</v>
      </c>
      <c r="D22" s="2" t="s">
        <v>6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11</v>
      </c>
      <c r="J22" s="2" t="s">
        <v>12</v>
      </c>
      <c r="K22" s="2" t="s">
        <v>13</v>
      </c>
      <c r="L22" s="2" t="s">
        <v>14</v>
      </c>
    </row>
    <row r="23" spans="1:14" x14ac:dyDescent="0.35">
      <c r="B23" s="1" t="s">
        <v>15</v>
      </c>
      <c r="C23" s="2">
        <v>980</v>
      </c>
      <c r="D23" s="2">
        <v>960</v>
      </c>
      <c r="E23" s="2">
        <v>900</v>
      </c>
      <c r="F23" s="2">
        <v>940</v>
      </c>
      <c r="G23" s="2">
        <v>750</v>
      </c>
      <c r="H23" s="2">
        <v>780</v>
      </c>
      <c r="I23" s="2">
        <v>860</v>
      </c>
      <c r="J23" s="2">
        <v>730</v>
      </c>
      <c r="K23" s="2">
        <v>650</v>
      </c>
      <c r="L23" s="2">
        <v>990</v>
      </c>
    </row>
    <row r="24" spans="1:14" x14ac:dyDescent="0.35">
      <c r="C24" s="32"/>
    </row>
    <row r="25" spans="1:14" x14ac:dyDescent="0.35">
      <c r="B25" s="1" t="s">
        <v>20</v>
      </c>
      <c r="C25" s="2" cm="1">
        <f t="array" ref="C25:L27">_xlfn._xlws.SORT(C21:L23,2,-1,1)</f>
        <v>7</v>
      </c>
      <c r="D25" s="2">
        <v>4</v>
      </c>
      <c r="E25" s="2">
        <v>1</v>
      </c>
      <c r="F25" s="2">
        <v>6</v>
      </c>
      <c r="G25" s="2">
        <v>9</v>
      </c>
      <c r="H25" s="2">
        <v>5</v>
      </c>
      <c r="I25" s="2">
        <v>10</v>
      </c>
      <c r="J25" s="2">
        <v>2</v>
      </c>
      <c r="K25" s="2">
        <v>8</v>
      </c>
      <c r="L25" s="2">
        <v>3</v>
      </c>
    </row>
    <row r="26" spans="1:14" x14ac:dyDescent="0.35">
      <c r="B26" s="1" t="s">
        <v>22</v>
      </c>
      <c r="C26" s="2" t="str">
        <v>Uma</v>
      </c>
      <c r="D26" s="2" t="str">
        <v>Simha</v>
      </c>
      <c r="E26" s="2" t="str">
        <v>Raviteja</v>
      </c>
      <c r="F26" s="2" t="str">
        <v>Prerana</v>
      </c>
      <c r="G26" s="2" t="str">
        <v>Latha</v>
      </c>
      <c r="H26" s="2" t="str">
        <v>Khushiraa</v>
      </c>
      <c r="I26" s="2" t="str">
        <v>Kareem kumar</v>
      </c>
      <c r="J26" s="2" t="str">
        <v>Hudha</v>
      </c>
      <c r="K26" s="2" t="str">
        <v>Hema SETTY</v>
      </c>
      <c r="L26" s="2" t="str">
        <v>Hema</v>
      </c>
    </row>
    <row r="27" spans="1:14" x14ac:dyDescent="0.35">
      <c r="B27" s="1" t="s">
        <v>15</v>
      </c>
      <c r="C27" s="2">
        <v>860</v>
      </c>
      <c r="D27" s="2">
        <v>940</v>
      </c>
      <c r="E27" s="2">
        <v>980</v>
      </c>
      <c r="F27" s="2">
        <v>780</v>
      </c>
      <c r="G27" s="2">
        <v>650</v>
      </c>
      <c r="H27" s="2">
        <v>750</v>
      </c>
      <c r="I27" s="2">
        <v>990</v>
      </c>
      <c r="J27" s="2">
        <v>960</v>
      </c>
      <c r="K27" s="2">
        <v>730</v>
      </c>
      <c r="L27" s="2">
        <v>900</v>
      </c>
    </row>
    <row r="30" spans="1:14" x14ac:dyDescent="0.35">
      <c r="G30" t="s">
        <v>23</v>
      </c>
    </row>
  </sheetData>
  <mergeCells count="5">
    <mergeCell ref="A1:C1"/>
    <mergeCell ref="A18:B18"/>
    <mergeCell ref="D6:F6"/>
    <mergeCell ref="H6:J6"/>
    <mergeCell ref="L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8991-B311-477E-BA77-027567B621B7}">
  <dimension ref="A1:L19"/>
  <sheetViews>
    <sheetView tabSelected="1" topLeftCell="A4" workbookViewId="0">
      <selection activeCell="H18" sqref="H18"/>
    </sheetView>
  </sheetViews>
  <sheetFormatPr defaultRowHeight="14.5" x14ac:dyDescent="0.35"/>
  <cols>
    <col min="2" max="2" width="15.453125" customWidth="1"/>
    <col min="7" max="7" width="11.54296875" customWidth="1"/>
    <col min="10" max="10" width="14.453125" customWidth="1"/>
    <col min="15" max="15" width="11.453125" customWidth="1"/>
  </cols>
  <sheetData>
    <row r="1" spans="1:12" ht="21" x14ac:dyDescent="0.5">
      <c r="A1" s="36" t="s">
        <v>24</v>
      </c>
      <c r="B1" s="36"/>
    </row>
    <row r="2" spans="1:12" x14ac:dyDescent="0.35">
      <c r="A2" t="s">
        <v>25</v>
      </c>
    </row>
    <row r="3" spans="1:12" x14ac:dyDescent="0.35">
      <c r="A3" t="s">
        <v>26</v>
      </c>
    </row>
    <row r="4" spans="1:12" x14ac:dyDescent="0.35">
      <c r="A4" t="s">
        <v>27</v>
      </c>
    </row>
    <row r="5" spans="1:12" ht="18.5" x14ac:dyDescent="0.45">
      <c r="B5" s="38" t="s">
        <v>37</v>
      </c>
      <c r="C5" s="38"/>
      <c r="D5" s="38"/>
      <c r="E5" s="6"/>
      <c r="J5" s="37"/>
      <c r="K5" s="37"/>
      <c r="L5" s="37"/>
    </row>
    <row r="6" spans="1:12" x14ac:dyDescent="0.35">
      <c r="A6" s="5" t="s">
        <v>28</v>
      </c>
      <c r="B6" s="5" t="s">
        <v>4</v>
      </c>
      <c r="C6" s="5" t="s">
        <v>29</v>
      </c>
      <c r="D6" s="5" t="s">
        <v>30</v>
      </c>
      <c r="E6" s="5" t="s">
        <v>31</v>
      </c>
      <c r="F6" s="5" t="s">
        <v>35</v>
      </c>
      <c r="G6" s="5" t="s">
        <v>36</v>
      </c>
    </row>
    <row r="7" spans="1:12" x14ac:dyDescent="0.35">
      <c r="A7" s="2">
        <v>1</v>
      </c>
      <c r="B7" s="2" t="s">
        <v>5</v>
      </c>
      <c r="C7" s="2">
        <v>87</v>
      </c>
      <c r="D7" s="2">
        <v>36</v>
      </c>
      <c r="E7" s="2">
        <v>56</v>
      </c>
      <c r="F7" s="2">
        <f>C7+D7+E7</f>
        <v>179</v>
      </c>
      <c r="G7" s="2">
        <f>F7/3</f>
        <v>59.666666666666664</v>
      </c>
    </row>
    <row r="8" spans="1:12" x14ac:dyDescent="0.35">
      <c r="A8" s="2">
        <v>2</v>
      </c>
      <c r="B8" s="2" t="s">
        <v>6</v>
      </c>
      <c r="C8" s="2">
        <v>65</v>
      </c>
      <c r="D8" s="2">
        <v>47</v>
      </c>
      <c r="E8" s="2">
        <v>78</v>
      </c>
      <c r="F8" s="2">
        <f t="shared" ref="F8:F16" si="0">C8+D8+E8</f>
        <v>190</v>
      </c>
      <c r="G8" s="2">
        <f t="shared" ref="G8:G16" si="1">F8/3</f>
        <v>63.333333333333336</v>
      </c>
    </row>
    <row r="9" spans="1:12" x14ac:dyDescent="0.35">
      <c r="A9" s="2">
        <v>3</v>
      </c>
      <c r="B9" s="2" t="s">
        <v>7</v>
      </c>
      <c r="C9" s="2">
        <v>80</v>
      </c>
      <c r="D9" s="2">
        <v>78</v>
      </c>
      <c r="E9" s="2">
        <v>70</v>
      </c>
      <c r="F9" s="2">
        <f t="shared" si="0"/>
        <v>228</v>
      </c>
      <c r="G9" s="2">
        <f t="shared" si="1"/>
        <v>76</v>
      </c>
    </row>
    <row r="10" spans="1:12" x14ac:dyDescent="0.35">
      <c r="A10" s="2">
        <v>4</v>
      </c>
      <c r="B10" s="2" t="s">
        <v>8</v>
      </c>
      <c r="C10" s="2">
        <v>80</v>
      </c>
      <c r="D10" s="2">
        <v>78</v>
      </c>
      <c r="E10" s="2">
        <v>90</v>
      </c>
      <c r="F10" s="2">
        <f t="shared" si="0"/>
        <v>248</v>
      </c>
      <c r="G10" s="2">
        <f t="shared" si="1"/>
        <v>82.666666666666671</v>
      </c>
    </row>
    <row r="11" spans="1:12" x14ac:dyDescent="0.35">
      <c r="A11" s="2">
        <v>5</v>
      </c>
      <c r="B11" s="2" t="s">
        <v>9</v>
      </c>
      <c r="C11" s="2">
        <v>47</v>
      </c>
      <c r="D11" s="2">
        <v>78</v>
      </c>
      <c r="E11" s="2">
        <v>35</v>
      </c>
      <c r="F11" s="2">
        <f t="shared" si="0"/>
        <v>160</v>
      </c>
      <c r="G11" s="2">
        <f t="shared" si="1"/>
        <v>53.333333333333336</v>
      </c>
    </row>
    <row r="12" spans="1:12" x14ac:dyDescent="0.35">
      <c r="A12" s="2">
        <v>6</v>
      </c>
      <c r="B12" s="2" t="s">
        <v>10</v>
      </c>
      <c r="C12" s="2">
        <v>68</v>
      </c>
      <c r="D12" s="2">
        <v>57</v>
      </c>
      <c r="E12" s="2">
        <v>56</v>
      </c>
      <c r="F12" s="2">
        <f t="shared" si="0"/>
        <v>181</v>
      </c>
      <c r="G12" s="2">
        <f t="shared" si="1"/>
        <v>60.333333333333336</v>
      </c>
    </row>
    <row r="13" spans="1:12" x14ac:dyDescent="0.35">
      <c r="A13" s="2">
        <v>7</v>
      </c>
      <c r="B13" s="2" t="s">
        <v>11</v>
      </c>
      <c r="C13" s="2">
        <v>80</v>
      </c>
      <c r="D13" s="2">
        <v>75</v>
      </c>
      <c r="E13" s="2">
        <v>76</v>
      </c>
      <c r="F13" s="2">
        <f t="shared" si="0"/>
        <v>231</v>
      </c>
      <c r="G13" s="2">
        <f t="shared" si="1"/>
        <v>77</v>
      </c>
    </row>
    <row r="14" spans="1:12" x14ac:dyDescent="0.35">
      <c r="A14" s="2">
        <v>8</v>
      </c>
      <c r="B14" s="2" t="s">
        <v>32</v>
      </c>
      <c r="C14" s="2">
        <v>58</v>
      </c>
      <c r="D14" s="2">
        <v>54</v>
      </c>
      <c r="E14" s="2">
        <v>43</v>
      </c>
      <c r="F14" s="2">
        <f t="shared" si="0"/>
        <v>155</v>
      </c>
      <c r="G14" s="2">
        <f t="shared" si="1"/>
        <v>51.666666666666664</v>
      </c>
    </row>
    <row r="15" spans="1:12" x14ac:dyDescent="0.35">
      <c r="A15" s="2">
        <v>9</v>
      </c>
      <c r="B15" s="2" t="s">
        <v>33</v>
      </c>
      <c r="C15" s="2">
        <v>97</v>
      </c>
      <c r="D15" s="2">
        <v>34</v>
      </c>
      <c r="E15" s="2">
        <v>24</v>
      </c>
      <c r="F15" s="2">
        <f t="shared" si="0"/>
        <v>155</v>
      </c>
      <c r="G15" s="2">
        <f t="shared" si="1"/>
        <v>51.666666666666664</v>
      </c>
    </row>
    <row r="16" spans="1:12" x14ac:dyDescent="0.35">
      <c r="A16" s="2">
        <v>10</v>
      </c>
      <c r="B16" s="2" t="s">
        <v>34</v>
      </c>
      <c r="C16" s="2">
        <v>46</v>
      </c>
      <c r="D16" s="2">
        <v>56</v>
      </c>
      <c r="E16" s="2">
        <v>56</v>
      </c>
      <c r="F16" s="2">
        <f t="shared" si="0"/>
        <v>158</v>
      </c>
      <c r="G16" s="2">
        <f t="shared" si="1"/>
        <v>52.666666666666664</v>
      </c>
    </row>
    <row r="18" spans="2:12" x14ac:dyDescent="0.35">
      <c r="B18" s="37"/>
      <c r="C18" s="37"/>
      <c r="D18" s="37"/>
      <c r="E18" s="37"/>
    </row>
    <row r="19" spans="2:12" x14ac:dyDescent="0.35">
      <c r="I19" s="37"/>
      <c r="J19" s="37"/>
      <c r="K19" s="37"/>
      <c r="L19" s="37"/>
    </row>
  </sheetData>
  <mergeCells count="5">
    <mergeCell ref="A1:B1"/>
    <mergeCell ref="B18:E18"/>
    <mergeCell ref="J5:L5"/>
    <mergeCell ref="I19:L19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71A1-5761-459E-B6A9-1EB43A20C3AF}">
  <dimension ref="A5:G16"/>
  <sheetViews>
    <sheetView topLeftCell="A4" workbookViewId="0">
      <selection activeCell="I12" sqref="I12"/>
    </sheetView>
  </sheetViews>
  <sheetFormatPr defaultRowHeight="14.5" x14ac:dyDescent="0.35"/>
  <cols>
    <col min="2" max="2" width="15" customWidth="1"/>
    <col min="7" max="7" width="11.36328125" customWidth="1"/>
  </cols>
  <sheetData>
    <row r="5" spans="1:7" ht="18.5" x14ac:dyDescent="0.45">
      <c r="B5" s="38" t="s">
        <v>38</v>
      </c>
      <c r="C5" s="38"/>
      <c r="D5" s="38"/>
    </row>
    <row r="6" spans="1:7" x14ac:dyDescent="0.35">
      <c r="A6" s="5" t="s">
        <v>28</v>
      </c>
      <c r="B6" s="5" t="s">
        <v>4</v>
      </c>
      <c r="C6" s="5" t="s">
        <v>29</v>
      </c>
      <c r="D6" s="5" t="s">
        <v>30</v>
      </c>
      <c r="E6" s="5" t="s">
        <v>31</v>
      </c>
      <c r="F6" s="5" t="s">
        <v>35</v>
      </c>
      <c r="G6" s="5" t="s">
        <v>36</v>
      </c>
    </row>
    <row r="7" spans="1:7" x14ac:dyDescent="0.35">
      <c r="A7" s="2">
        <v>1</v>
      </c>
      <c r="B7" s="2" t="s">
        <v>5</v>
      </c>
      <c r="C7" s="2">
        <v>45</v>
      </c>
      <c r="D7" s="2">
        <v>56</v>
      </c>
      <c r="E7" s="2">
        <v>67</v>
      </c>
      <c r="F7" s="2">
        <f>C7+D7+E7</f>
        <v>168</v>
      </c>
      <c r="G7" s="2">
        <f>F7/3</f>
        <v>56</v>
      </c>
    </row>
    <row r="8" spans="1:7" x14ac:dyDescent="0.35">
      <c r="A8" s="2">
        <v>2</v>
      </c>
      <c r="B8" s="2" t="s">
        <v>6</v>
      </c>
      <c r="C8" s="2">
        <v>46</v>
      </c>
      <c r="D8" s="2">
        <v>58</v>
      </c>
      <c r="E8" s="2">
        <v>70</v>
      </c>
      <c r="F8" s="2">
        <f t="shared" ref="F8:F16" si="0">C8+D8+E8</f>
        <v>174</v>
      </c>
      <c r="G8" s="2">
        <f t="shared" ref="G8:G16" si="1">F8/3</f>
        <v>58</v>
      </c>
    </row>
    <row r="9" spans="1:7" x14ac:dyDescent="0.35">
      <c r="A9" s="2">
        <v>3</v>
      </c>
      <c r="B9" s="2" t="s">
        <v>7</v>
      </c>
      <c r="C9" s="2">
        <v>57</v>
      </c>
      <c r="D9" s="2">
        <v>78</v>
      </c>
      <c r="E9" s="2">
        <v>99</v>
      </c>
      <c r="F9" s="2">
        <f t="shared" si="0"/>
        <v>234</v>
      </c>
      <c r="G9" s="2">
        <f t="shared" si="1"/>
        <v>78</v>
      </c>
    </row>
    <row r="10" spans="1:7" x14ac:dyDescent="0.35">
      <c r="A10" s="2">
        <v>4</v>
      </c>
      <c r="B10" s="2" t="s">
        <v>8</v>
      </c>
      <c r="C10" s="2">
        <v>87</v>
      </c>
      <c r="D10" s="2">
        <v>57</v>
      </c>
      <c r="E10" s="2">
        <v>27</v>
      </c>
      <c r="F10" s="2">
        <f t="shared" si="0"/>
        <v>171</v>
      </c>
      <c r="G10" s="2">
        <f t="shared" si="1"/>
        <v>57</v>
      </c>
    </row>
    <row r="11" spans="1:7" x14ac:dyDescent="0.35">
      <c r="A11" s="2">
        <v>5</v>
      </c>
      <c r="B11" s="2" t="s">
        <v>9</v>
      </c>
      <c r="C11" s="2">
        <v>78</v>
      </c>
      <c r="D11" s="2">
        <v>79</v>
      </c>
      <c r="E11" s="2">
        <v>80</v>
      </c>
      <c r="F11" s="2">
        <f t="shared" si="0"/>
        <v>237</v>
      </c>
      <c r="G11" s="2">
        <f t="shared" si="1"/>
        <v>79</v>
      </c>
    </row>
    <row r="12" spans="1:7" x14ac:dyDescent="0.35">
      <c r="A12" s="2">
        <v>6</v>
      </c>
      <c r="B12" s="2" t="s">
        <v>10</v>
      </c>
      <c r="C12" s="2">
        <v>57</v>
      </c>
      <c r="D12" s="2">
        <v>67</v>
      </c>
      <c r="E12" s="2">
        <v>77</v>
      </c>
      <c r="F12" s="2">
        <f t="shared" si="0"/>
        <v>201</v>
      </c>
      <c r="G12" s="2">
        <f t="shared" si="1"/>
        <v>67</v>
      </c>
    </row>
    <row r="13" spans="1:7" x14ac:dyDescent="0.35">
      <c r="A13" s="2">
        <v>7</v>
      </c>
      <c r="B13" s="2" t="s">
        <v>11</v>
      </c>
      <c r="C13" s="2">
        <v>86</v>
      </c>
      <c r="D13" s="2">
        <v>45</v>
      </c>
      <c r="E13" s="2">
        <v>74</v>
      </c>
      <c r="F13" s="2">
        <f t="shared" si="0"/>
        <v>205</v>
      </c>
      <c r="G13" s="2">
        <f t="shared" si="1"/>
        <v>68.333333333333329</v>
      </c>
    </row>
    <row r="14" spans="1:7" x14ac:dyDescent="0.35">
      <c r="A14" s="2">
        <v>8</v>
      </c>
      <c r="B14" s="2" t="s">
        <v>32</v>
      </c>
      <c r="C14" s="2">
        <v>36</v>
      </c>
      <c r="D14" s="2">
        <v>79</v>
      </c>
      <c r="E14" s="2">
        <v>76</v>
      </c>
      <c r="F14" s="2">
        <f t="shared" si="0"/>
        <v>191</v>
      </c>
      <c r="G14" s="2">
        <f t="shared" si="1"/>
        <v>63.666666666666664</v>
      </c>
    </row>
    <row r="15" spans="1:7" x14ac:dyDescent="0.35">
      <c r="A15" s="2">
        <v>9</v>
      </c>
      <c r="B15" s="2" t="s">
        <v>33</v>
      </c>
      <c r="C15" s="2">
        <v>79</v>
      </c>
      <c r="D15" s="2">
        <v>74</v>
      </c>
      <c r="E15" s="2">
        <v>69</v>
      </c>
      <c r="F15" s="2">
        <f t="shared" si="0"/>
        <v>222</v>
      </c>
      <c r="G15" s="2">
        <f t="shared" si="1"/>
        <v>74</v>
      </c>
    </row>
    <row r="16" spans="1:7" x14ac:dyDescent="0.35">
      <c r="A16" s="2">
        <v>10</v>
      </c>
      <c r="B16" s="2" t="s">
        <v>34</v>
      </c>
      <c r="C16" s="2">
        <v>45</v>
      </c>
      <c r="D16" s="2">
        <v>69</v>
      </c>
      <c r="E16" s="2">
        <v>93</v>
      </c>
      <c r="F16" s="2">
        <f t="shared" si="0"/>
        <v>207</v>
      </c>
      <c r="G16" s="2">
        <f t="shared" si="1"/>
        <v>69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B48-267F-4D88-8FA4-84897FB618A6}">
  <dimension ref="A5:G16"/>
  <sheetViews>
    <sheetView topLeftCell="A4" workbookViewId="0">
      <selection activeCell="C25" sqref="C25"/>
    </sheetView>
  </sheetViews>
  <sheetFormatPr defaultRowHeight="14.5" x14ac:dyDescent="0.35"/>
  <cols>
    <col min="2" max="2" width="14.90625" customWidth="1"/>
    <col min="7" max="7" width="11.7265625" customWidth="1"/>
  </cols>
  <sheetData>
    <row r="5" spans="1:7" ht="18.5" x14ac:dyDescent="0.45">
      <c r="B5" s="39" t="s">
        <v>38</v>
      </c>
      <c r="C5" s="39"/>
      <c r="D5" s="39"/>
      <c r="E5" s="8"/>
    </row>
    <row r="6" spans="1:7" x14ac:dyDescent="0.35">
      <c r="A6" s="5" t="s">
        <v>28</v>
      </c>
      <c r="B6" s="7" t="s">
        <v>4</v>
      </c>
      <c r="C6" s="7" t="s">
        <v>29</v>
      </c>
      <c r="D6" s="7" t="s">
        <v>30</v>
      </c>
      <c r="E6" s="7" t="s">
        <v>31</v>
      </c>
      <c r="F6" s="5" t="s">
        <v>35</v>
      </c>
      <c r="G6" s="5" t="s">
        <v>36</v>
      </c>
    </row>
    <row r="7" spans="1:7" x14ac:dyDescent="0.35">
      <c r="A7" s="2">
        <v>1</v>
      </c>
      <c r="B7" s="2" t="s">
        <v>5</v>
      </c>
      <c r="C7" s="2">
        <v>67</v>
      </c>
      <c r="D7" s="2">
        <v>45</v>
      </c>
      <c r="E7" s="2">
        <v>23</v>
      </c>
      <c r="F7" s="2">
        <f>C7+D7+E7</f>
        <v>135</v>
      </c>
      <c r="G7" s="2">
        <f>F7/3</f>
        <v>45</v>
      </c>
    </row>
    <row r="8" spans="1:7" x14ac:dyDescent="0.35">
      <c r="A8" s="2">
        <v>2</v>
      </c>
      <c r="B8" s="2" t="s">
        <v>6</v>
      </c>
      <c r="C8" s="2">
        <v>46</v>
      </c>
      <c r="D8" s="2">
        <v>68</v>
      </c>
      <c r="E8" s="2">
        <v>90</v>
      </c>
      <c r="F8" s="2">
        <f t="shared" ref="F8:F16" si="0">C8+D8+E8</f>
        <v>204</v>
      </c>
      <c r="G8" s="2">
        <f t="shared" ref="G8:G16" si="1">F8/3</f>
        <v>68</v>
      </c>
    </row>
    <row r="9" spans="1:7" x14ac:dyDescent="0.35">
      <c r="A9" s="2">
        <v>3</v>
      </c>
      <c r="B9" s="2" t="s">
        <v>7</v>
      </c>
      <c r="C9" s="2">
        <v>68</v>
      </c>
      <c r="D9" s="2">
        <v>89</v>
      </c>
      <c r="E9" s="2">
        <v>66</v>
      </c>
      <c r="F9" s="2">
        <f t="shared" si="0"/>
        <v>223</v>
      </c>
      <c r="G9" s="2">
        <f t="shared" si="1"/>
        <v>74.333333333333329</v>
      </c>
    </row>
    <row r="10" spans="1:7" x14ac:dyDescent="0.35">
      <c r="A10" s="2">
        <v>4</v>
      </c>
      <c r="B10" s="2" t="s">
        <v>8</v>
      </c>
      <c r="C10" s="2">
        <v>56</v>
      </c>
      <c r="D10" s="2">
        <v>46</v>
      </c>
      <c r="E10" s="2">
        <v>36</v>
      </c>
      <c r="F10" s="2">
        <f t="shared" si="0"/>
        <v>138</v>
      </c>
      <c r="G10" s="2">
        <f t="shared" si="1"/>
        <v>46</v>
      </c>
    </row>
    <row r="11" spans="1:7" x14ac:dyDescent="0.35">
      <c r="A11" s="2">
        <v>5</v>
      </c>
      <c r="B11" s="2" t="s">
        <v>9</v>
      </c>
      <c r="C11" s="2">
        <v>67</v>
      </c>
      <c r="D11" s="2">
        <v>79</v>
      </c>
      <c r="E11" s="2">
        <v>91</v>
      </c>
      <c r="F11" s="2">
        <f t="shared" si="0"/>
        <v>237</v>
      </c>
      <c r="G11" s="2">
        <f t="shared" si="1"/>
        <v>79</v>
      </c>
    </row>
    <row r="12" spans="1:7" x14ac:dyDescent="0.35">
      <c r="A12" s="2">
        <v>6</v>
      </c>
      <c r="B12" s="2" t="s">
        <v>10</v>
      </c>
      <c r="C12" s="2">
        <v>79</v>
      </c>
      <c r="D12" s="2">
        <v>46</v>
      </c>
      <c r="E12" s="2">
        <v>13</v>
      </c>
      <c r="F12" s="2">
        <f t="shared" si="0"/>
        <v>138</v>
      </c>
      <c r="G12" s="2">
        <f t="shared" si="1"/>
        <v>46</v>
      </c>
    </row>
    <row r="13" spans="1:7" x14ac:dyDescent="0.35">
      <c r="A13" s="2">
        <v>7</v>
      </c>
      <c r="B13" s="2" t="s">
        <v>11</v>
      </c>
      <c r="C13" s="2">
        <v>57</v>
      </c>
      <c r="D13" s="2">
        <v>67</v>
      </c>
      <c r="E13" s="2">
        <v>77</v>
      </c>
      <c r="F13" s="2">
        <f t="shared" si="0"/>
        <v>201</v>
      </c>
      <c r="G13" s="2">
        <f t="shared" si="1"/>
        <v>67</v>
      </c>
    </row>
    <row r="14" spans="1:7" x14ac:dyDescent="0.35">
      <c r="A14" s="2">
        <v>8</v>
      </c>
      <c r="B14" s="2" t="s">
        <v>32</v>
      </c>
      <c r="C14" s="2">
        <v>78</v>
      </c>
      <c r="D14" s="2">
        <v>69</v>
      </c>
      <c r="E14" s="2">
        <v>60</v>
      </c>
      <c r="F14" s="2">
        <f t="shared" si="0"/>
        <v>207</v>
      </c>
      <c r="G14" s="2">
        <f t="shared" si="1"/>
        <v>69</v>
      </c>
    </row>
    <row r="15" spans="1:7" x14ac:dyDescent="0.35">
      <c r="A15" s="2">
        <v>9</v>
      </c>
      <c r="B15" s="2" t="s">
        <v>33</v>
      </c>
      <c r="C15" s="2">
        <v>89</v>
      </c>
      <c r="D15" s="2">
        <v>57</v>
      </c>
      <c r="E15" s="2">
        <v>25</v>
      </c>
      <c r="F15" s="2">
        <f t="shared" si="0"/>
        <v>171</v>
      </c>
      <c r="G15" s="2">
        <f t="shared" si="1"/>
        <v>57</v>
      </c>
    </row>
    <row r="16" spans="1:7" x14ac:dyDescent="0.35">
      <c r="A16" s="2">
        <v>10</v>
      </c>
      <c r="B16" s="2" t="s">
        <v>34</v>
      </c>
      <c r="C16" s="2">
        <v>46</v>
      </c>
      <c r="D16" s="2">
        <v>47</v>
      </c>
      <c r="E16" s="2">
        <v>48</v>
      </c>
      <c r="F16" s="2">
        <f t="shared" si="0"/>
        <v>141</v>
      </c>
      <c r="G16" s="2">
        <f t="shared" si="1"/>
        <v>47</v>
      </c>
    </row>
  </sheetData>
  <mergeCells count="1"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1C62-CF04-48FF-AAEC-C80C8CBE85BB}">
  <dimension ref="A1:K15"/>
  <sheetViews>
    <sheetView workbookViewId="0">
      <selection activeCell="D6" sqref="D6"/>
    </sheetView>
  </sheetViews>
  <sheetFormatPr defaultRowHeight="14.5" x14ac:dyDescent="0.35"/>
  <cols>
    <col min="1" max="1" width="13.1796875" customWidth="1"/>
    <col min="2" max="2" width="15.26953125" customWidth="1"/>
    <col min="3" max="3" width="13.36328125" customWidth="1"/>
    <col min="4" max="4" width="14.453125" customWidth="1"/>
    <col min="10" max="10" width="12.36328125" customWidth="1"/>
  </cols>
  <sheetData>
    <row r="1" spans="1:11" x14ac:dyDescent="0.35">
      <c r="A1" s="35" t="s">
        <v>39</v>
      </c>
      <c r="B1" s="35"/>
      <c r="C1" s="35"/>
    </row>
    <row r="4" spans="1:11" x14ac:dyDescent="0.35">
      <c r="A4" t="s">
        <v>40</v>
      </c>
      <c r="C4" t="s">
        <v>46</v>
      </c>
      <c r="D4" t="s">
        <v>47</v>
      </c>
    </row>
    <row r="5" spans="1:11" x14ac:dyDescent="0.35">
      <c r="A5" t="s">
        <v>41</v>
      </c>
      <c r="C5" t="str" cm="1">
        <f t="array" ref="C5:C9">_xlfn.UNIQUE(A5:A12,0)</f>
        <v>BHAVANI</v>
      </c>
      <c r="D5" t="str" cm="1">
        <f t="array" ref="D5:D7">_xlfn.UNIQUE(A5:A12,,1)</f>
        <v>BHAVANI</v>
      </c>
    </row>
    <row r="6" spans="1:11" x14ac:dyDescent="0.35">
      <c r="A6" t="s">
        <v>42</v>
      </c>
      <c r="C6" t="str">
        <v>SOWMYA</v>
      </c>
      <c r="D6" t="str">
        <v>MISHRA</v>
      </c>
    </row>
    <row r="7" spans="1:11" x14ac:dyDescent="0.35">
      <c r="A7" t="s">
        <v>43</v>
      </c>
      <c r="C7" t="str">
        <v>MISHRA</v>
      </c>
      <c r="D7" t="str">
        <v>RAVI KUMAR</v>
      </c>
    </row>
    <row r="8" spans="1:11" x14ac:dyDescent="0.35">
      <c r="A8" t="s">
        <v>44</v>
      </c>
      <c r="C8" t="str">
        <v>KAREEM</v>
      </c>
    </row>
    <row r="9" spans="1:11" x14ac:dyDescent="0.35">
      <c r="A9" t="s">
        <v>44</v>
      </c>
      <c r="C9" t="str">
        <v>RAVI KUMAR</v>
      </c>
    </row>
    <row r="10" spans="1:11" x14ac:dyDescent="0.35">
      <c r="A10" t="s">
        <v>42</v>
      </c>
    </row>
    <row r="11" spans="1:11" x14ac:dyDescent="0.35">
      <c r="A11" t="s">
        <v>45</v>
      </c>
    </row>
    <row r="12" spans="1:11" x14ac:dyDescent="0.35">
      <c r="A12" t="s">
        <v>42</v>
      </c>
    </row>
    <row r="14" spans="1:11" x14ac:dyDescent="0.35">
      <c r="B14" t="s">
        <v>46</v>
      </c>
      <c r="C14" t="s">
        <v>41</v>
      </c>
      <c r="D14" t="s">
        <v>42</v>
      </c>
      <c r="E14" t="s">
        <v>43</v>
      </c>
      <c r="F14" t="s">
        <v>44</v>
      </c>
      <c r="G14" t="s">
        <v>44</v>
      </c>
      <c r="H14" t="s">
        <v>44</v>
      </c>
      <c r="I14" t="s">
        <v>42</v>
      </c>
      <c r="J14" t="s">
        <v>45</v>
      </c>
      <c r="K14" t="s">
        <v>42</v>
      </c>
    </row>
    <row r="15" spans="1:11" x14ac:dyDescent="0.35">
      <c r="B15" t="s">
        <v>47</v>
      </c>
      <c r="C15" t="str" cm="1">
        <f t="array" ref="C15:G15">_xlfn.UNIQUE(C14:K14,1)</f>
        <v>BHAVANI</v>
      </c>
      <c r="D15" t="str">
        <v>SOWMYA</v>
      </c>
      <c r="E15" t="str">
        <v>MISHRA</v>
      </c>
      <c r="F15" t="str">
        <v>KAREEM</v>
      </c>
      <c r="G15" t="str">
        <v>RAVI KUMAR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3ED9-D973-40C6-A98B-BC67A11350D8}">
  <dimension ref="A1:G22"/>
  <sheetViews>
    <sheetView topLeftCell="A7" workbookViewId="0">
      <selection activeCell="B20" sqref="B20"/>
    </sheetView>
  </sheetViews>
  <sheetFormatPr defaultRowHeight="14.5" x14ac:dyDescent="0.35"/>
  <cols>
    <col min="1" max="1" width="9.453125" bestFit="1" customWidth="1"/>
    <col min="2" max="2" width="14" customWidth="1"/>
    <col min="3" max="3" width="24.6328125" customWidth="1"/>
    <col min="4" max="4" width="28.54296875" customWidth="1"/>
    <col min="5" max="5" width="28.36328125" customWidth="1"/>
    <col min="6" max="6" width="29.26953125" customWidth="1"/>
    <col min="7" max="7" width="26.6328125" customWidth="1"/>
  </cols>
  <sheetData>
    <row r="1" spans="1:7" x14ac:dyDescent="0.35">
      <c r="A1" s="35" t="s">
        <v>48</v>
      </c>
      <c r="B1" s="35"/>
      <c r="C1" s="35"/>
    </row>
    <row r="2" spans="1:7" x14ac:dyDescent="0.35">
      <c r="A2" t="s">
        <v>49</v>
      </c>
    </row>
    <row r="3" spans="1:7" x14ac:dyDescent="0.35">
      <c r="A3" t="s">
        <v>50</v>
      </c>
    </row>
    <row r="4" spans="1:7" x14ac:dyDescent="0.35">
      <c r="A4" t="s">
        <v>51</v>
      </c>
    </row>
    <row r="5" spans="1:7" x14ac:dyDescent="0.35">
      <c r="A5" t="s">
        <v>52</v>
      </c>
    </row>
    <row r="7" spans="1:7" x14ac:dyDescent="0.35">
      <c r="D7" s="13" t="s">
        <v>50</v>
      </c>
      <c r="E7" s="13" t="s">
        <v>51</v>
      </c>
      <c r="F7" s="13" t="s">
        <v>52</v>
      </c>
    </row>
    <row r="8" spans="1:7" x14ac:dyDescent="0.35">
      <c r="A8" t="s">
        <v>53</v>
      </c>
      <c r="B8" t="s">
        <v>54</v>
      </c>
      <c r="C8" t="s">
        <v>55</v>
      </c>
      <c r="D8" s="2" t="s">
        <v>56</v>
      </c>
      <c r="E8" s="2" t="s">
        <v>56</v>
      </c>
      <c r="F8" s="2" t="s">
        <v>56</v>
      </c>
    </row>
    <row r="9" spans="1:7" x14ac:dyDescent="0.35">
      <c r="A9" t="s">
        <v>57</v>
      </c>
      <c r="B9" t="s">
        <v>62</v>
      </c>
      <c r="C9" t="s">
        <v>67</v>
      </c>
      <c r="D9" s="2" t="str">
        <f>CONCATENATE(A9,", ",B9,", ",C9)</f>
        <v>36-5/2, INDRA NAGAR, DELHI</v>
      </c>
      <c r="E9" s="2" t="str">
        <f>_xlfn.CONCAT(A9,",",B9,",",C9)</f>
        <v>36-5/2,INDRA NAGAR,DELHI</v>
      </c>
      <c r="F9" s="2" t="str">
        <f>_xlfn.TEXTJOIN(",",TRUE,A9:C9)</f>
        <v>36-5/2,INDRA NAGAR,DELHI</v>
      </c>
    </row>
    <row r="10" spans="1:7" x14ac:dyDescent="0.35">
      <c r="A10" s="9" t="s">
        <v>58</v>
      </c>
      <c r="B10" t="s">
        <v>63</v>
      </c>
      <c r="C10" t="s">
        <v>68</v>
      </c>
      <c r="D10" s="2" t="str">
        <f t="shared" ref="D10:D13" si="0">CONCATENATE(A10,", ",B10,", ",C10)</f>
        <v>3-22, SIVAJI NAGAR, MUMBAI</v>
      </c>
      <c r="E10" s="14" t="str">
        <f>_xlfn.CONCAT(A10:C10)</f>
        <v>3-22SIVAJI NAGARMUMBAI</v>
      </c>
      <c r="F10" s="2" t="str">
        <f t="shared" ref="F10:F13" si="1">_xlfn.TEXTJOIN(",",TRUE,A10:C10)</f>
        <v>3-22,SIVAJI NAGAR,MUMBAI</v>
      </c>
    </row>
    <row r="11" spans="1:7" x14ac:dyDescent="0.35">
      <c r="A11" s="9" t="s">
        <v>59</v>
      </c>
      <c r="B11" t="s">
        <v>64</v>
      </c>
      <c r="C11" t="s">
        <v>69</v>
      </c>
      <c r="D11" s="2" t="str">
        <f t="shared" si="0"/>
        <v>7-6/3, DEVI NAGAR, HYDERABAD</v>
      </c>
      <c r="E11" s="2" t="str">
        <f>_xlfn.CONCAT(A11,",",B11,",",C11)</f>
        <v>7-6/3,DEVI NAGAR,HYDERABAD</v>
      </c>
      <c r="F11" s="2" t="str">
        <f t="shared" si="1"/>
        <v>7-6/3,DEVI NAGAR,HYDERABAD</v>
      </c>
    </row>
    <row r="12" spans="1:7" x14ac:dyDescent="0.35">
      <c r="A12" s="9" t="s">
        <v>60</v>
      </c>
      <c r="B12" t="s">
        <v>65</v>
      </c>
      <c r="C12" t="s">
        <v>69</v>
      </c>
      <c r="D12" s="2" t="str">
        <f t="shared" si="0"/>
        <v>4-5-45, RTC COLONY, HYDERABAD</v>
      </c>
      <c r="E12" s="2" t="str">
        <f t="shared" ref="E12:E13" si="2">_xlfn.CONCAT(A12,",",B12,",",C12)</f>
        <v>4-5-45,RTC COLONY,HYDERABAD</v>
      </c>
      <c r="F12" s="2" t="str">
        <f t="shared" si="1"/>
        <v>4-5-45,RTC COLONY,HYDERABAD</v>
      </c>
    </row>
    <row r="13" spans="1:7" x14ac:dyDescent="0.35">
      <c r="A13" s="9" t="s">
        <v>61</v>
      </c>
      <c r="B13" t="s">
        <v>66</v>
      </c>
      <c r="C13" t="s">
        <v>70</v>
      </c>
      <c r="D13" s="2" t="str">
        <f t="shared" si="0"/>
        <v>3-33, GANDHI NAGAR, BANGLORE</v>
      </c>
      <c r="E13" s="2" t="str">
        <f t="shared" si="2"/>
        <v>3-33,GANDHI NAGAR,BANGLORE</v>
      </c>
      <c r="F13" s="2" t="str">
        <f t="shared" si="1"/>
        <v>3-33,GANDHI NAGAR,BANGLORE</v>
      </c>
    </row>
    <row r="15" spans="1:7" x14ac:dyDescent="0.35">
      <c r="E15" t="s">
        <v>50</v>
      </c>
      <c r="F15" t="s">
        <v>51</v>
      </c>
      <c r="G15" t="s">
        <v>52</v>
      </c>
    </row>
    <row r="16" spans="1:7" x14ac:dyDescent="0.35">
      <c r="C16" s="10" t="s">
        <v>71</v>
      </c>
      <c r="D16" s="10" t="s">
        <v>72</v>
      </c>
      <c r="E16" s="13" t="s">
        <v>83</v>
      </c>
      <c r="F16" s="13" t="s">
        <v>83</v>
      </c>
      <c r="G16" s="13" t="s">
        <v>83</v>
      </c>
    </row>
    <row r="17" spans="3:7" x14ac:dyDescent="0.35">
      <c r="C17" s="11" t="s">
        <v>73</v>
      </c>
      <c r="D17" s="12" t="s">
        <v>74</v>
      </c>
      <c r="E17" s="2" t="str">
        <f>CONCATENATE(C17,D17,"@GMAIL.COM")</f>
        <v>SIMHA  CHALAM@GMAIL.COM</v>
      </c>
      <c r="F17" s="2" t="str">
        <f>_xlfn.CONCAT(C17:D17,"@GMAIL.COM")</f>
        <v>SIMHA  CHALAM@GMAIL.COM</v>
      </c>
      <c r="G17" s="2" t="str">
        <f>_xlfn.TEXTJOIN(,,C17:D17,"@GMAIL.COM")</f>
        <v>SIMHA  CHALAM@GMAIL.COM</v>
      </c>
    </row>
    <row r="18" spans="3:7" x14ac:dyDescent="0.35">
      <c r="C18" s="11" t="s">
        <v>75</v>
      </c>
      <c r="D18" s="12" t="s">
        <v>76</v>
      </c>
      <c r="E18" s="2" t="str">
        <f t="shared" ref="E18:E22" si="3">CONCATENATE(C18,D18,"@GMAIL.COM")</f>
        <v>HEMA  LATHA@GMAIL.COM</v>
      </c>
      <c r="F18" s="2" t="str">
        <f t="shared" ref="F18:F22" si="4">_xlfn.CONCAT(C18:D18,"@GMAIL.COM")</f>
        <v>HEMA  LATHA@GMAIL.COM</v>
      </c>
      <c r="G18" s="2" t="str">
        <f t="shared" ref="G18:G22" si="5">_xlfn.TEXTJOIN(,,C18:D18,"@GMAIL.COM")</f>
        <v>HEMA  LATHA@GMAIL.COM</v>
      </c>
    </row>
    <row r="19" spans="3:7" x14ac:dyDescent="0.35">
      <c r="C19" s="11" t="s">
        <v>77</v>
      </c>
      <c r="D19" s="12" t="s">
        <v>78</v>
      </c>
      <c r="E19" s="2" t="str">
        <f t="shared" si="3"/>
        <v>UMA  DEVI@GMAIL.COM</v>
      </c>
      <c r="F19" s="2" t="str">
        <f t="shared" si="4"/>
        <v>UMA  DEVI@GMAIL.COM</v>
      </c>
      <c r="G19" s="2" t="str">
        <f t="shared" si="5"/>
        <v>UMA  DEVI@GMAIL.COM</v>
      </c>
    </row>
    <row r="20" spans="3:7" x14ac:dyDescent="0.35">
      <c r="C20" s="11" t="s">
        <v>79</v>
      </c>
      <c r="D20" s="12" t="s">
        <v>80</v>
      </c>
      <c r="E20" s="2" t="str">
        <f t="shared" si="3"/>
        <v>IMARAN  KHAN@GMAIL.COM</v>
      </c>
      <c r="F20" s="2" t="str">
        <f t="shared" si="4"/>
        <v>IMARAN  KHAN@GMAIL.COM</v>
      </c>
      <c r="G20" s="2" t="str">
        <f t="shared" si="5"/>
        <v>IMARAN  KHAN@GMAIL.COM</v>
      </c>
    </row>
    <row r="21" spans="3:7" x14ac:dyDescent="0.35">
      <c r="C21" s="11" t="s">
        <v>81</v>
      </c>
      <c r="D21" s="12" t="s">
        <v>80</v>
      </c>
      <c r="E21" s="2" t="str">
        <f t="shared" si="3"/>
        <v>SALMAN  KHAN@GMAIL.COM</v>
      </c>
      <c r="F21" s="2" t="str">
        <f t="shared" si="4"/>
        <v>SALMAN  KHAN@GMAIL.COM</v>
      </c>
      <c r="G21" s="2" t="str">
        <f t="shared" si="5"/>
        <v>SALMAN  KHAN@GMAIL.COM</v>
      </c>
    </row>
    <row r="22" spans="3:7" x14ac:dyDescent="0.35">
      <c r="C22" s="11" t="s">
        <v>75</v>
      </c>
      <c r="D22" s="12" t="s">
        <v>82</v>
      </c>
      <c r="E22" s="2" t="str">
        <f t="shared" si="3"/>
        <v>HEMA  SETTY@GMAIL.COM</v>
      </c>
      <c r="F22" s="2" t="str">
        <f t="shared" si="4"/>
        <v>HEMA  SETTY@GMAIL.COM</v>
      </c>
      <c r="G22" s="2" t="str">
        <f t="shared" si="5"/>
        <v>HEMA  SETTY@GMAIL.COM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D92-4692-40A9-A6BE-69A2BC9E8A31}">
  <dimension ref="A1:F12"/>
  <sheetViews>
    <sheetView workbookViewId="0">
      <selection activeCell="A4" sqref="A4:D12"/>
    </sheetView>
  </sheetViews>
  <sheetFormatPr defaultRowHeight="14.5" x14ac:dyDescent="0.35"/>
  <cols>
    <col min="1" max="2" width="12.90625" customWidth="1"/>
    <col min="3" max="3" width="11.1796875" customWidth="1"/>
    <col min="4" max="4" width="11.36328125" customWidth="1"/>
  </cols>
  <sheetData>
    <row r="1" spans="1:6" ht="18.5" x14ac:dyDescent="0.45">
      <c r="A1" s="33" t="s">
        <v>84</v>
      </c>
      <c r="B1" s="33"/>
      <c r="C1" s="33"/>
      <c r="D1" s="33"/>
      <c r="E1" s="33"/>
      <c r="F1" s="33"/>
    </row>
    <row r="4" spans="1:6" x14ac:dyDescent="0.35">
      <c r="A4" s="5" t="s">
        <v>40</v>
      </c>
      <c r="B4" s="5" t="s">
        <v>92</v>
      </c>
      <c r="C4" s="5" t="s">
        <v>93</v>
      </c>
      <c r="D4" s="5" t="s">
        <v>94</v>
      </c>
    </row>
    <row r="5" spans="1:6" x14ac:dyDescent="0.35">
      <c r="A5" s="2" t="s">
        <v>85</v>
      </c>
      <c r="B5" s="2" t="str">
        <f>UPPER(A5)</f>
        <v>AJAY KUMAR</v>
      </c>
      <c r="C5" s="2" t="str">
        <f>LOWER(A5)</f>
        <v>ajay kumar</v>
      </c>
      <c r="D5" s="2" t="str">
        <f>PROPER(A5)</f>
        <v>Ajay Kumar</v>
      </c>
    </row>
    <row r="6" spans="1:6" x14ac:dyDescent="0.35">
      <c r="A6" s="2" t="s">
        <v>45</v>
      </c>
      <c r="B6" s="2" t="str">
        <f t="shared" ref="B6:B12" si="0">UPPER(A6)</f>
        <v>RAVI KUMAR</v>
      </c>
      <c r="C6" s="2" t="str">
        <f t="shared" ref="C6:C12" si="1">LOWER(A6)</f>
        <v>ravi kumar</v>
      </c>
      <c r="D6" s="2" t="str">
        <f t="shared" ref="D6:D12" si="2">PROPER(A6)</f>
        <v>Ravi Kumar</v>
      </c>
    </row>
    <row r="7" spans="1:6" x14ac:dyDescent="0.35">
      <c r="A7" s="2" t="s">
        <v>86</v>
      </c>
      <c r="B7" s="2" t="str">
        <f t="shared" si="0"/>
        <v>VIJAY KUMAR</v>
      </c>
      <c r="C7" s="2" t="str">
        <f t="shared" si="1"/>
        <v>vijay kumar</v>
      </c>
      <c r="D7" s="2" t="str">
        <f t="shared" si="2"/>
        <v>Vijay Kumar</v>
      </c>
    </row>
    <row r="8" spans="1:6" x14ac:dyDescent="0.35">
      <c r="A8" s="2" t="s">
        <v>87</v>
      </c>
      <c r="B8" s="2" t="str">
        <f t="shared" si="0"/>
        <v>KEERTI REDDY</v>
      </c>
      <c r="C8" s="2" t="str">
        <f t="shared" si="1"/>
        <v>keerti reddy</v>
      </c>
      <c r="D8" s="2" t="str">
        <f t="shared" si="2"/>
        <v>Keerti Reddy</v>
      </c>
    </row>
    <row r="9" spans="1:6" x14ac:dyDescent="0.35">
      <c r="A9" s="2" t="s">
        <v>88</v>
      </c>
      <c r="B9" s="2" t="str">
        <f t="shared" si="0"/>
        <v>VENKAT RAO</v>
      </c>
      <c r="C9" s="2" t="str">
        <f t="shared" si="1"/>
        <v>venkat rao</v>
      </c>
      <c r="D9" s="2" t="str">
        <f t="shared" si="2"/>
        <v>Venkat Rao</v>
      </c>
    </row>
    <row r="10" spans="1:6" x14ac:dyDescent="0.35">
      <c r="A10" s="2" t="s">
        <v>89</v>
      </c>
      <c r="B10" s="2" t="str">
        <f t="shared" si="0"/>
        <v>IMRAN KHAN</v>
      </c>
      <c r="C10" s="2" t="str">
        <f t="shared" si="1"/>
        <v>imran khan</v>
      </c>
      <c r="D10" s="2" t="str">
        <f t="shared" si="2"/>
        <v>Imran Khan</v>
      </c>
    </row>
    <row r="11" spans="1:6" x14ac:dyDescent="0.35">
      <c r="A11" s="2" t="s">
        <v>90</v>
      </c>
      <c r="B11" s="2" t="str">
        <f t="shared" si="0"/>
        <v>KAVITHA PAUL</v>
      </c>
      <c r="C11" s="2" t="str">
        <f t="shared" si="1"/>
        <v>kavitha paul</v>
      </c>
      <c r="D11" s="2" t="str">
        <f t="shared" si="2"/>
        <v>Kavitha Paul</v>
      </c>
    </row>
    <row r="12" spans="1:6" x14ac:dyDescent="0.35">
      <c r="A12" s="2" t="s">
        <v>91</v>
      </c>
      <c r="B12" s="2" t="str">
        <f t="shared" si="0"/>
        <v>VIJAY GOUD</v>
      </c>
      <c r="C12" s="2" t="str">
        <f t="shared" si="1"/>
        <v>vijay goud</v>
      </c>
      <c r="D12" s="2" t="str">
        <f t="shared" si="2"/>
        <v>Vijay Goud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985-7D53-47AF-9A22-337FA397EC19}">
  <dimension ref="A1:G4"/>
  <sheetViews>
    <sheetView workbookViewId="0">
      <selection activeCell="D4" sqref="D4"/>
    </sheetView>
  </sheetViews>
  <sheetFormatPr defaultRowHeight="14.5" x14ac:dyDescent="0.35"/>
  <cols>
    <col min="1" max="1" width="20.54296875" customWidth="1"/>
    <col min="3" max="3" width="13.54296875" customWidth="1"/>
    <col min="4" max="4" width="18.08984375" customWidth="1"/>
    <col min="5" max="5" width="19.36328125" customWidth="1"/>
  </cols>
  <sheetData>
    <row r="1" spans="1:7" ht="18.5" x14ac:dyDescent="0.45">
      <c r="A1" s="33" t="s">
        <v>95</v>
      </c>
      <c r="B1" s="33"/>
      <c r="C1" s="33"/>
      <c r="D1" s="33"/>
      <c r="E1" s="33"/>
      <c r="F1" s="33"/>
      <c r="G1" s="33"/>
    </row>
    <row r="3" spans="1:7" ht="26" x14ac:dyDescent="0.6">
      <c r="A3" s="15" t="s">
        <v>96</v>
      </c>
      <c r="B3" s="15" t="s">
        <v>97</v>
      </c>
      <c r="C3" s="15" t="s">
        <v>98</v>
      </c>
      <c r="D3" s="15" t="s">
        <v>99</v>
      </c>
      <c r="E3" s="15" t="s">
        <v>100</v>
      </c>
    </row>
    <row r="4" spans="1:7" ht="26" x14ac:dyDescent="0.6">
      <c r="A4" s="16" t="s">
        <v>101</v>
      </c>
      <c r="B4" s="16">
        <f>FIND("h",A4)</f>
        <v>9</v>
      </c>
      <c r="C4" s="16">
        <f>SEARCH("h",A4)</f>
        <v>1</v>
      </c>
      <c r="D4" s="16" t="str">
        <f>REPLACE(A4,1,2,"Su")</f>
        <v>Suma Latha</v>
      </c>
      <c r="E4" s="16" t="str">
        <f>SUBSTITUTE(A4,"Latha","Setty")</f>
        <v>Hema Setty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26B8-619E-4823-ABDF-EDEE43487A26}">
  <dimension ref="A1:D6"/>
  <sheetViews>
    <sheetView workbookViewId="0">
      <selection activeCell="B6" sqref="B6"/>
    </sheetView>
  </sheetViews>
  <sheetFormatPr defaultRowHeight="14.5" x14ac:dyDescent="0.35"/>
  <cols>
    <col min="1" max="1" width="21.26953125" customWidth="1"/>
  </cols>
  <sheetData>
    <row r="1" spans="1:4" ht="18.5" x14ac:dyDescent="0.45">
      <c r="A1" s="33" t="s">
        <v>102</v>
      </c>
      <c r="B1" s="33"/>
      <c r="C1" s="33"/>
    </row>
    <row r="4" spans="1:4" x14ac:dyDescent="0.35">
      <c r="A4" t="s">
        <v>96</v>
      </c>
      <c r="B4" t="s">
        <v>103</v>
      </c>
      <c r="C4" t="s">
        <v>104</v>
      </c>
      <c r="D4" t="s">
        <v>105</v>
      </c>
    </row>
    <row r="5" spans="1:4" x14ac:dyDescent="0.35">
      <c r="A5" t="s">
        <v>106</v>
      </c>
      <c r="B5" t="str">
        <f>LEFT(A5,4)</f>
        <v>HEMA</v>
      </c>
      <c r="D5" t="str">
        <f>RIGHT(A5,5)</f>
        <v>LATHA</v>
      </c>
    </row>
    <row r="6" spans="1:4" x14ac:dyDescent="0.35">
      <c r="A6" t="s">
        <v>107</v>
      </c>
      <c r="B6" t="str">
        <f>LEFT(A6,5)</f>
        <v>SIMHA</v>
      </c>
      <c r="C6" t="str">
        <f>MID(A6,7,6)</f>
        <v>CHALAM</v>
      </c>
      <c r="D6" t="str">
        <f>RIGHT(A6,6)</f>
        <v>PATHRU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FBD7-C418-4D4A-8761-B625D7C79475}">
  <dimension ref="A1:F12"/>
  <sheetViews>
    <sheetView workbookViewId="0">
      <selection activeCell="E10" sqref="E10"/>
    </sheetView>
  </sheetViews>
  <sheetFormatPr defaultRowHeight="14.5" x14ac:dyDescent="0.35"/>
  <cols>
    <col min="2" max="2" width="11.08984375" customWidth="1"/>
  </cols>
  <sheetData>
    <row r="1" spans="1:6" ht="18.5" x14ac:dyDescent="0.45">
      <c r="A1" s="33" t="s">
        <v>108</v>
      </c>
      <c r="B1" s="33"/>
      <c r="C1" s="33"/>
    </row>
    <row r="2" spans="1:6" x14ac:dyDescent="0.35">
      <c r="A2" t="s">
        <v>109</v>
      </c>
      <c r="F2" t="s">
        <v>108</v>
      </c>
    </row>
    <row r="3" spans="1:6" x14ac:dyDescent="0.35">
      <c r="B3" t="s">
        <v>110</v>
      </c>
      <c r="C3" t="s">
        <v>15</v>
      </c>
      <c r="D3" t="s">
        <v>35</v>
      </c>
      <c r="F3" t="s">
        <v>111</v>
      </c>
    </row>
    <row r="4" spans="1:6" x14ac:dyDescent="0.35">
      <c r="B4">
        <v>1</v>
      </c>
      <c r="C4">
        <v>6.95</v>
      </c>
      <c r="D4">
        <v>10</v>
      </c>
      <c r="F4" t="s">
        <v>112</v>
      </c>
    </row>
    <row r="5" spans="1:6" x14ac:dyDescent="0.35">
      <c r="B5">
        <v>2</v>
      </c>
      <c r="C5">
        <v>6.64</v>
      </c>
      <c r="D5">
        <v>10</v>
      </c>
      <c r="F5" s="17">
        <f>51/60</f>
        <v>0.85</v>
      </c>
    </row>
    <row r="6" spans="1:6" x14ac:dyDescent="0.35">
      <c r="B6">
        <v>3</v>
      </c>
      <c r="C6">
        <v>8.25</v>
      </c>
      <c r="D6">
        <v>10</v>
      </c>
    </row>
    <row r="7" spans="1:6" x14ac:dyDescent="0.35">
      <c r="B7">
        <v>4</v>
      </c>
      <c r="C7">
        <v>8.65</v>
      </c>
      <c r="D7">
        <v>10</v>
      </c>
    </row>
    <row r="8" spans="1:6" x14ac:dyDescent="0.35">
      <c r="B8">
        <v>5</v>
      </c>
      <c r="C8">
        <v>7.24</v>
      </c>
      <c r="D8">
        <v>10</v>
      </c>
    </row>
    <row r="9" spans="1:6" x14ac:dyDescent="0.35">
      <c r="B9">
        <v>6</v>
      </c>
      <c r="C9">
        <v>13.269999999999996</v>
      </c>
      <c r="D9">
        <v>10</v>
      </c>
    </row>
    <row r="10" spans="1:6" x14ac:dyDescent="0.35">
      <c r="B10" t="s">
        <v>35</v>
      </c>
      <c r="C10">
        <f>SUM(C4:C9)</f>
        <v>51</v>
      </c>
      <c r="D10">
        <f>SUM(D4:D9)</f>
        <v>60</v>
      </c>
    </row>
    <row r="12" spans="1:6" x14ac:dyDescent="0.35">
      <c r="C12" t="s">
        <v>113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F355-C411-49DA-B6B5-BA8E75F4134A}">
  <dimension ref="A1:L32"/>
  <sheetViews>
    <sheetView workbookViewId="0">
      <selection activeCell="E28" sqref="E28"/>
    </sheetView>
  </sheetViews>
  <sheetFormatPr defaultRowHeight="14.5" x14ac:dyDescent="0.35"/>
  <cols>
    <col min="4" max="4" width="14.1796875" customWidth="1"/>
  </cols>
  <sheetData>
    <row r="1" spans="1:12" x14ac:dyDescent="0.35">
      <c r="A1" t="s">
        <v>114</v>
      </c>
    </row>
    <row r="3" spans="1:12" x14ac:dyDescent="0.35">
      <c r="A3" t="s">
        <v>115</v>
      </c>
    </row>
    <row r="4" spans="1:12" x14ac:dyDescent="0.35">
      <c r="A4" s="2" t="s">
        <v>116</v>
      </c>
      <c r="B4" s="2" t="s">
        <v>117</v>
      </c>
      <c r="G4" s="2" t="s">
        <v>117</v>
      </c>
      <c r="H4" s="2">
        <v>90</v>
      </c>
      <c r="I4" s="2">
        <v>80</v>
      </c>
      <c r="J4" s="2">
        <v>70</v>
      </c>
      <c r="K4" s="2">
        <v>60</v>
      </c>
      <c r="L4" s="2">
        <v>50</v>
      </c>
    </row>
    <row r="5" spans="1:12" x14ac:dyDescent="0.35">
      <c r="A5" s="2" t="s">
        <v>118</v>
      </c>
      <c r="B5" s="2">
        <v>90</v>
      </c>
      <c r="D5" s="2"/>
      <c r="E5" s="2" t="s">
        <v>115</v>
      </c>
      <c r="G5" s="2">
        <f>E8</f>
        <v>240</v>
      </c>
      <c r="H5" s="2">
        <f t="dataTable" ref="H5:L5" dt2D="0" dtr="1" r1="E6" ca="1"/>
        <v>270</v>
      </c>
      <c r="I5" s="2">
        <v>240</v>
      </c>
      <c r="J5" s="2">
        <v>210</v>
      </c>
      <c r="K5" s="2">
        <v>180</v>
      </c>
      <c r="L5" s="2">
        <v>150</v>
      </c>
    </row>
    <row r="6" spans="1:12" x14ac:dyDescent="0.35">
      <c r="A6" s="2" t="s">
        <v>119</v>
      </c>
      <c r="B6" s="2">
        <v>80</v>
      </c>
      <c r="D6" s="2" t="s">
        <v>117</v>
      </c>
      <c r="E6" s="2">
        <v>80</v>
      </c>
    </row>
    <row r="7" spans="1:12" x14ac:dyDescent="0.35">
      <c r="A7" s="2" t="s">
        <v>120</v>
      </c>
      <c r="B7" s="2">
        <v>70</v>
      </c>
      <c r="D7" s="2" t="s">
        <v>123</v>
      </c>
      <c r="E7" s="2">
        <v>3</v>
      </c>
    </row>
    <row r="8" spans="1:12" x14ac:dyDescent="0.35">
      <c r="A8" s="2" t="s">
        <v>121</v>
      </c>
      <c r="B8" s="2">
        <v>60</v>
      </c>
      <c r="D8" s="2" t="s">
        <v>124</v>
      </c>
      <c r="E8" s="2">
        <f>E6*E7</f>
        <v>240</v>
      </c>
    </row>
    <row r="9" spans="1:12" x14ac:dyDescent="0.35">
      <c r="A9" s="2" t="s">
        <v>122</v>
      </c>
      <c r="B9" s="2">
        <v>50</v>
      </c>
    </row>
    <row r="12" spans="1:12" x14ac:dyDescent="0.35">
      <c r="B12" t="s">
        <v>114</v>
      </c>
      <c r="D12" s="2" t="s">
        <v>127</v>
      </c>
      <c r="E12" s="2">
        <f>E8</f>
        <v>240</v>
      </c>
      <c r="G12" s="2">
        <f>E8</f>
        <v>240</v>
      </c>
      <c r="H12" s="2">
        <v>50</v>
      </c>
      <c r="I12" s="2">
        <v>56</v>
      </c>
      <c r="J12" s="2">
        <v>70</v>
      </c>
      <c r="K12" s="2">
        <v>80</v>
      </c>
      <c r="L12" s="2">
        <v>90</v>
      </c>
    </row>
    <row r="13" spans="1:12" x14ac:dyDescent="0.35">
      <c r="B13" t="s">
        <v>125</v>
      </c>
      <c r="D13" s="2">
        <v>1</v>
      </c>
      <c r="E13" s="2">
        <f t="dataTable" ref="E13:E17" dt2D="0" dtr="0" r1="E7"/>
        <v>80</v>
      </c>
      <c r="G13" s="2">
        <v>1</v>
      </c>
      <c r="H13" s="2">
        <f t="dataTable" ref="H13:L17" dt2D="1" dtr="1" r1="E6" r2="E7" ca="1"/>
        <v>50</v>
      </c>
      <c r="I13" s="2">
        <v>56</v>
      </c>
      <c r="J13" s="2">
        <v>70</v>
      </c>
      <c r="K13" s="2">
        <v>80</v>
      </c>
      <c r="L13" s="2">
        <v>90</v>
      </c>
    </row>
    <row r="14" spans="1:12" x14ac:dyDescent="0.35">
      <c r="B14" t="s">
        <v>126</v>
      </c>
      <c r="D14" s="2">
        <v>2</v>
      </c>
      <c r="E14" s="2">
        <v>160</v>
      </c>
      <c r="G14" s="2">
        <v>2</v>
      </c>
      <c r="H14" s="2">
        <v>100</v>
      </c>
      <c r="I14" s="2">
        <v>112</v>
      </c>
      <c r="J14" s="2">
        <v>140</v>
      </c>
      <c r="K14" s="2">
        <v>160</v>
      </c>
      <c r="L14" s="2">
        <v>180</v>
      </c>
    </row>
    <row r="15" spans="1:12" x14ac:dyDescent="0.35">
      <c r="D15" s="2">
        <v>3</v>
      </c>
      <c r="E15" s="2">
        <v>240</v>
      </c>
      <c r="G15" s="2">
        <v>3</v>
      </c>
      <c r="H15" s="2">
        <v>150</v>
      </c>
      <c r="I15" s="2">
        <v>168</v>
      </c>
      <c r="J15" s="2">
        <v>210</v>
      </c>
      <c r="K15" s="2">
        <v>240</v>
      </c>
      <c r="L15" s="2">
        <v>270</v>
      </c>
    </row>
    <row r="16" spans="1:12" x14ac:dyDescent="0.35">
      <c r="D16" s="2">
        <v>4</v>
      </c>
      <c r="E16" s="2">
        <v>320</v>
      </c>
      <c r="G16" s="2">
        <v>4</v>
      </c>
      <c r="H16" s="2">
        <v>200</v>
      </c>
      <c r="I16" s="2">
        <v>224</v>
      </c>
      <c r="J16" s="2">
        <v>280</v>
      </c>
      <c r="K16" s="2">
        <v>320</v>
      </c>
      <c r="L16" s="2">
        <v>360</v>
      </c>
    </row>
    <row r="17" spans="3:12" x14ac:dyDescent="0.35">
      <c r="D17" s="2">
        <v>5</v>
      </c>
      <c r="E17" s="2">
        <v>400</v>
      </c>
      <c r="G17" s="2">
        <v>5</v>
      </c>
      <c r="H17" s="2">
        <v>250</v>
      </c>
      <c r="I17" s="2">
        <v>280</v>
      </c>
      <c r="J17" s="2">
        <v>350</v>
      </c>
      <c r="K17" s="2">
        <v>400</v>
      </c>
      <c r="L17" s="2">
        <v>450</v>
      </c>
    </row>
    <row r="21" spans="3:12" x14ac:dyDescent="0.35">
      <c r="C21" t="s">
        <v>128</v>
      </c>
      <c r="D21">
        <v>100000</v>
      </c>
    </row>
    <row r="22" spans="3:12" x14ac:dyDescent="0.35">
      <c r="C22" t="s">
        <v>129</v>
      </c>
      <c r="D22">
        <v>24</v>
      </c>
    </row>
    <row r="23" spans="3:12" x14ac:dyDescent="0.35">
      <c r="C23" t="s">
        <v>130</v>
      </c>
      <c r="D23" s="18">
        <v>0.08</v>
      </c>
    </row>
    <row r="24" spans="3:12" x14ac:dyDescent="0.35">
      <c r="C24" t="s">
        <v>131</v>
      </c>
      <c r="D24" s="19">
        <f>PMT(D23/12,D22,-D21)</f>
        <v>4522.7291456184148</v>
      </c>
    </row>
    <row r="26" spans="3:12" x14ac:dyDescent="0.35">
      <c r="E26" t="s">
        <v>132</v>
      </c>
      <c r="F26" t="s">
        <v>133</v>
      </c>
      <c r="G26" t="s">
        <v>134</v>
      </c>
      <c r="H26" t="s">
        <v>135</v>
      </c>
      <c r="I26" t="s">
        <v>136</v>
      </c>
    </row>
    <row r="27" spans="3:12" x14ac:dyDescent="0.35">
      <c r="D27" s="20">
        <f>D24</f>
        <v>4522.7291456184148</v>
      </c>
      <c r="E27" s="2">
        <v>12</v>
      </c>
      <c r="F27" s="2">
        <v>24</v>
      </c>
      <c r="G27" s="2">
        <v>36</v>
      </c>
      <c r="H27" s="2">
        <v>48</v>
      </c>
      <c r="I27" s="2">
        <v>60</v>
      </c>
    </row>
    <row r="28" spans="3:12" x14ac:dyDescent="0.35">
      <c r="D28" s="2">
        <v>100000</v>
      </c>
      <c r="E28" s="2">
        <f t="dataTable" ref="E28:I32" dt2D="1" dtr="1" r1="D22" r2="D21"/>
        <v>8698.8429085421067</v>
      </c>
      <c r="F28" s="2">
        <v>4522.7291456184148</v>
      </c>
      <c r="G28" s="2">
        <v>3133.6365461430846</v>
      </c>
      <c r="H28" s="2">
        <v>2441.2922341502481</v>
      </c>
      <c r="I28" s="2">
        <v>2027.6394288413683</v>
      </c>
    </row>
    <row r="29" spans="3:12" x14ac:dyDescent="0.35">
      <c r="D29" s="2">
        <v>200000</v>
      </c>
      <c r="E29" s="2">
        <v>17397.685817084213</v>
      </c>
      <c r="F29" s="2">
        <v>9045.4582912368296</v>
      </c>
      <c r="G29" s="2">
        <v>6267.2730922861692</v>
      </c>
      <c r="H29" s="2">
        <v>4882.5844683004962</v>
      </c>
      <c r="I29" s="2">
        <v>4055.2788576827365</v>
      </c>
    </row>
    <row r="30" spans="3:12" x14ac:dyDescent="0.35">
      <c r="D30" s="2">
        <v>300000</v>
      </c>
      <c r="E30" s="2">
        <v>26096.528725626318</v>
      </c>
      <c r="F30" s="2">
        <v>13568.187436855245</v>
      </c>
      <c r="G30" s="2">
        <v>9400.9096384292552</v>
      </c>
      <c r="H30" s="2">
        <v>7323.8767024507451</v>
      </c>
      <c r="I30" s="2">
        <v>6082.9182865241046</v>
      </c>
    </row>
    <row r="31" spans="3:12" x14ac:dyDescent="0.35">
      <c r="D31" s="2">
        <v>400000</v>
      </c>
      <c r="E31" s="2">
        <v>34795.371634168427</v>
      </c>
      <c r="F31" s="2">
        <v>18090.916582473659</v>
      </c>
      <c r="G31" s="2">
        <v>12534.546184572338</v>
      </c>
      <c r="H31" s="2">
        <v>9765.1689366009923</v>
      </c>
      <c r="I31" s="2">
        <v>8110.5577153654731</v>
      </c>
    </row>
    <row r="32" spans="3:12" x14ac:dyDescent="0.35">
      <c r="D32" s="2">
        <v>500000</v>
      </c>
      <c r="E32" s="2">
        <v>43494.214542710535</v>
      </c>
      <c r="F32" s="2">
        <v>22613.645728092077</v>
      </c>
      <c r="G32" s="2">
        <v>15668.182730715425</v>
      </c>
      <c r="H32" s="2">
        <v>12206.461170751241</v>
      </c>
      <c r="I32" s="2">
        <v>10138.197144206841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0BAA-EDFC-4BF7-95A4-A24E4D52938B}">
  <sheetPr>
    <outlinePr summaryBelow="0"/>
  </sheetPr>
  <dimension ref="B1:G17"/>
  <sheetViews>
    <sheetView showGridLines="0" workbookViewId="0">
      <selection activeCell="C9" sqref="C9"/>
    </sheetView>
  </sheetViews>
  <sheetFormatPr defaultRowHeight="14.5" outlineLevelRow="1" outlineLevelCol="1" x14ac:dyDescent="0.35"/>
  <cols>
    <col min="3" max="3" width="20.8164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23" t="s">
        <v>156</v>
      </c>
      <c r="C2" s="23"/>
      <c r="D2" s="28"/>
      <c r="E2" s="28"/>
      <c r="F2" s="28"/>
      <c r="G2" s="28"/>
    </row>
    <row r="3" spans="2:7" ht="15.5" collapsed="1" x14ac:dyDescent="0.35">
      <c r="B3" s="22"/>
      <c r="C3" s="22"/>
      <c r="D3" s="29" t="s">
        <v>158</v>
      </c>
      <c r="E3" s="29" t="s">
        <v>152</v>
      </c>
      <c r="F3" s="29" t="s">
        <v>154</v>
      </c>
      <c r="G3" s="29" t="s">
        <v>155</v>
      </c>
    </row>
    <row r="4" spans="2:7" ht="21" hidden="1" outlineLevel="1" x14ac:dyDescent="0.35">
      <c r="B4" s="25"/>
      <c r="C4" s="25"/>
      <c r="E4" s="31" t="s">
        <v>153</v>
      </c>
      <c r="F4" s="31" t="s">
        <v>153</v>
      </c>
      <c r="G4" s="31" t="s">
        <v>153</v>
      </c>
    </row>
    <row r="5" spans="2:7" x14ac:dyDescent="0.35">
      <c r="B5" s="26" t="s">
        <v>157</v>
      </c>
      <c r="C5" s="26"/>
      <c r="D5" s="24"/>
      <c r="E5" s="24"/>
      <c r="F5" s="24"/>
      <c r="G5" s="24"/>
    </row>
    <row r="6" spans="2:7" outlineLevel="1" x14ac:dyDescent="0.35">
      <c r="B6" s="25"/>
      <c r="C6" s="25" t="s">
        <v>149</v>
      </c>
      <c r="D6">
        <v>12000</v>
      </c>
      <c r="E6" s="30">
        <v>10000</v>
      </c>
      <c r="F6" s="30">
        <v>15000</v>
      </c>
      <c r="G6" s="30">
        <v>12000</v>
      </c>
    </row>
    <row r="7" spans="2:7" outlineLevel="1" x14ac:dyDescent="0.35">
      <c r="B7" s="25"/>
      <c r="C7" s="25" t="s">
        <v>140</v>
      </c>
      <c r="D7">
        <v>1500</v>
      </c>
      <c r="E7" s="30">
        <v>2000</v>
      </c>
      <c r="F7" s="30">
        <v>500</v>
      </c>
      <c r="G7" s="30">
        <v>1500</v>
      </c>
    </row>
    <row r="8" spans="2:7" outlineLevel="1" x14ac:dyDescent="0.35">
      <c r="B8" s="25"/>
      <c r="C8" s="25" t="s">
        <v>141</v>
      </c>
      <c r="D8">
        <v>500</v>
      </c>
      <c r="E8" s="30">
        <v>500</v>
      </c>
      <c r="F8" s="30">
        <v>500</v>
      </c>
      <c r="G8" s="30">
        <v>500</v>
      </c>
    </row>
    <row r="9" spans="2:7" outlineLevel="1" x14ac:dyDescent="0.35">
      <c r="B9" s="25"/>
      <c r="C9" s="25" t="s">
        <v>142</v>
      </c>
      <c r="D9">
        <v>500</v>
      </c>
      <c r="E9" s="30">
        <v>500</v>
      </c>
      <c r="F9" s="30">
        <v>500</v>
      </c>
      <c r="G9" s="30">
        <v>500</v>
      </c>
    </row>
    <row r="10" spans="2:7" outlineLevel="1" x14ac:dyDescent="0.35">
      <c r="B10" s="25"/>
      <c r="C10" s="25" t="s">
        <v>150</v>
      </c>
      <c r="D10">
        <v>5000</v>
      </c>
      <c r="E10" s="30">
        <v>5000</v>
      </c>
      <c r="F10" s="30">
        <v>5000</v>
      </c>
      <c r="G10" s="30">
        <v>5000</v>
      </c>
    </row>
    <row r="11" spans="2:7" x14ac:dyDescent="0.35">
      <c r="B11" s="26" t="s">
        <v>159</v>
      </c>
      <c r="C11" s="26"/>
      <c r="D11" s="24"/>
      <c r="E11" s="24"/>
      <c r="F11" s="24"/>
      <c r="G11" s="24"/>
    </row>
    <row r="12" spans="2:7" outlineLevel="1" x14ac:dyDescent="0.35">
      <c r="B12" s="25"/>
      <c r="C12" s="25" t="s">
        <v>151</v>
      </c>
      <c r="D12">
        <v>19500</v>
      </c>
      <c r="E12">
        <v>18000</v>
      </c>
      <c r="F12">
        <v>21500</v>
      </c>
      <c r="G12">
        <v>19500</v>
      </c>
    </row>
    <row r="13" spans="2:7" outlineLevel="1" x14ac:dyDescent="0.35">
      <c r="B13" s="25"/>
      <c r="C13" s="25" t="s">
        <v>145</v>
      </c>
      <c r="D13">
        <v>25000</v>
      </c>
      <c r="E13">
        <v>25000</v>
      </c>
      <c r="F13">
        <v>25000</v>
      </c>
      <c r="G13">
        <v>25000</v>
      </c>
    </row>
    <row r="14" spans="2:7" ht="15" outlineLevel="1" thickBot="1" x14ac:dyDescent="0.4">
      <c r="B14" s="27"/>
      <c r="C14" s="27" t="s">
        <v>146</v>
      </c>
      <c r="D14" s="21">
        <v>5500</v>
      </c>
      <c r="E14" s="21">
        <v>7000</v>
      </c>
      <c r="F14" s="21">
        <v>3500</v>
      </c>
      <c r="G14" s="21">
        <v>5500</v>
      </c>
    </row>
    <row r="15" spans="2:7" x14ac:dyDescent="0.35">
      <c r="B15" t="s">
        <v>160</v>
      </c>
    </row>
    <row r="16" spans="2:7" x14ac:dyDescent="0.35">
      <c r="B16" t="s">
        <v>161</v>
      </c>
    </row>
    <row r="17" spans="2:2" x14ac:dyDescent="0.35">
      <c r="B17" t="s">
        <v>162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DEB3-3AD7-4B3D-902B-DE1614493C7D}">
  <dimension ref="A1:G11"/>
  <sheetViews>
    <sheetView workbookViewId="0">
      <selection activeCell="B11" sqref="B11"/>
    </sheetView>
  </sheetViews>
  <sheetFormatPr defaultRowHeight="14.5" x14ac:dyDescent="0.35"/>
  <cols>
    <col min="1" max="1" width="20.26953125" customWidth="1"/>
    <col min="6" max="6" width="16.453125" customWidth="1"/>
  </cols>
  <sheetData>
    <row r="1" spans="1:7" x14ac:dyDescent="0.35">
      <c r="A1" s="35" t="s">
        <v>137</v>
      </c>
      <c r="B1" s="35"/>
      <c r="C1" s="35"/>
    </row>
    <row r="3" spans="1:7" x14ac:dyDescent="0.35">
      <c r="A3" s="2" t="s">
        <v>138</v>
      </c>
      <c r="B3" s="2"/>
      <c r="G3" t="s">
        <v>137</v>
      </c>
    </row>
    <row r="4" spans="1:7" x14ac:dyDescent="0.35">
      <c r="A4" s="2" t="s">
        <v>139</v>
      </c>
      <c r="B4" s="2">
        <v>12000</v>
      </c>
      <c r="F4" t="s">
        <v>69</v>
      </c>
    </row>
    <row r="5" spans="1:7" x14ac:dyDescent="0.35">
      <c r="A5" s="2" t="s">
        <v>140</v>
      </c>
      <c r="B5" s="2">
        <v>1500</v>
      </c>
      <c r="F5" t="s">
        <v>147</v>
      </c>
    </row>
    <row r="6" spans="1:7" x14ac:dyDescent="0.35">
      <c r="A6" s="2" t="s">
        <v>141</v>
      </c>
      <c r="B6" s="2">
        <v>500</v>
      </c>
      <c r="F6" t="s">
        <v>148</v>
      </c>
    </row>
    <row r="7" spans="1:7" x14ac:dyDescent="0.35">
      <c r="A7" s="2" t="s">
        <v>142</v>
      </c>
      <c r="B7" s="2">
        <v>500</v>
      </c>
    </row>
    <row r="8" spans="1:7" x14ac:dyDescent="0.35">
      <c r="A8" s="2" t="s">
        <v>143</v>
      </c>
      <c r="B8" s="2">
        <v>5000</v>
      </c>
    </row>
    <row r="9" spans="1:7" x14ac:dyDescent="0.35">
      <c r="A9" s="2" t="s">
        <v>144</v>
      </c>
      <c r="B9" s="2">
        <f>SUM(B4:B8)</f>
        <v>19500</v>
      </c>
    </row>
    <row r="10" spans="1:7" x14ac:dyDescent="0.35">
      <c r="A10" s="2" t="s">
        <v>145</v>
      </c>
      <c r="B10" s="2">
        <v>25000</v>
      </c>
    </row>
    <row r="11" spans="1:7" x14ac:dyDescent="0.35">
      <c r="A11" s="2" t="s">
        <v>146</v>
      </c>
      <c r="B11" s="2">
        <f>B10-B9</f>
        <v>5500</v>
      </c>
    </row>
  </sheetData>
  <scenarios current="0" show="2" sqref="B9:B11">
    <scenario name="hyderabad" locked="1" count="5" user="LENOVO" comment="Created by LENOVO on ">
      <inputCells r="B4" val="10000"/>
      <inputCells r="B5" val="2000"/>
      <inputCells r="B6" val="500"/>
      <inputCells r="B7" val="500"/>
      <inputCells r="B8" val="5000"/>
    </scenario>
    <scenario name="pune" locked="1" count="5" user="LENOVO" comment="Created by LENOVO on ">
      <inputCells r="B4" val="15000"/>
      <inputCells r="B5" val="500"/>
      <inputCells r="B6" val="500"/>
      <inputCells r="B7" val="500"/>
      <inputCells r="B8" val="5000"/>
    </scenario>
    <scenario name="bangalore" locked="1" count="5" user="LENOVO" comment="Created by LENOVO on ">
      <inputCells r="B4" val="12000"/>
      <inputCells r="B5" val="1500"/>
      <inputCells r="B6" val="500"/>
      <inputCells r="B7" val="500"/>
      <inputCells r="B8" val="5000"/>
    </scenario>
  </scenarios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V-61</vt:lpstr>
      <vt:lpstr>V-62</vt:lpstr>
      <vt:lpstr>V-62(1)</vt:lpstr>
      <vt:lpstr>V-62(2)</vt:lpstr>
      <vt:lpstr>V-63</vt:lpstr>
      <vt:lpstr>V-64</vt:lpstr>
      <vt:lpstr>V-65</vt:lpstr>
      <vt:lpstr>V-66</vt:lpstr>
      <vt:lpstr>V-67</vt:lpstr>
      <vt:lpstr>V-68</vt:lpstr>
      <vt:lpstr>V-69</vt:lpstr>
      <vt:lpstr>Scenario Summary</vt:lpstr>
      <vt:lpstr>V-70</vt:lpstr>
      <vt:lpstr>ELECTRICITY</vt:lpstr>
      <vt:lpstr>HOUSE_RENT</vt:lpstr>
      <vt:lpstr>HOUSEHOLD_EXPENSES</vt:lpstr>
      <vt:lpstr>MONTHLY_EXPENSES</vt:lpstr>
      <vt:lpstr>SALARY</vt:lpstr>
      <vt:lpstr>SAVING</vt:lpstr>
      <vt:lpstr>TELEPHONE</vt:lpstr>
      <vt:lpstr>TOTAL_EXPENSES</vt:lpstr>
      <vt:lpstr>TRAVELING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2025-07-12T05:46:26Z</dcterms:created>
  <dcterms:modified xsi:type="dcterms:W3CDTF">2025-07-26T09:32:31Z</dcterms:modified>
</cp:coreProperties>
</file>