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Hema Raghavan\Desktop\data science\assignment\"/>
    </mc:Choice>
  </mc:AlternateContent>
  <xr:revisionPtr revIDLastSave="0" documentId="13_ncr:1_{FF4E0717-A4D9-4FC7-90EC-4586033D9DC6}" xr6:coauthVersionLast="38" xr6:coauthVersionMax="38" xr10:uidLastSave="{00000000-0000-0000-0000-000000000000}"/>
  <bookViews>
    <workbookView xWindow="0" yWindow="0" windowWidth="23040" windowHeight="9000" xr2:uid="{8763E241-73D9-4A3E-AAF2-5EA7D5AD09CD}"/>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7" i="1" l="1"/>
  <c r="B68" i="1"/>
  <c r="B69" i="1"/>
  <c r="B70" i="1"/>
  <c r="B71" i="1"/>
  <c r="B66" i="1"/>
  <c r="P56" i="1"/>
  <c r="P57" i="1"/>
  <c r="P61" i="1"/>
  <c r="P60" i="1"/>
  <c r="P59" i="1"/>
  <c r="P58" i="1"/>
  <c r="B50" i="1"/>
  <c r="O50" i="1"/>
  <c r="N50" i="1"/>
  <c r="M50" i="1"/>
  <c r="L50" i="1"/>
  <c r="K50" i="1"/>
  <c r="J50" i="1"/>
  <c r="J52" i="1" s="1"/>
  <c r="I50" i="1"/>
  <c r="H50" i="1"/>
  <c r="G50" i="1"/>
  <c r="F50" i="1"/>
  <c r="E50" i="1"/>
  <c r="D50" i="1"/>
  <c r="C50" i="1"/>
  <c r="O48" i="1"/>
  <c r="O52" i="1" s="1"/>
  <c r="N48" i="1"/>
  <c r="N52" i="1" s="1"/>
  <c r="M48" i="1"/>
  <c r="M52" i="1" s="1"/>
  <c r="L48" i="1"/>
  <c r="K48" i="1"/>
  <c r="K52" i="1" s="1"/>
  <c r="J48" i="1"/>
  <c r="I48" i="1"/>
  <c r="I52" i="1" s="1"/>
  <c r="E48" i="1"/>
  <c r="E52" i="1" s="1"/>
  <c r="F48" i="1"/>
  <c r="F52" i="1" s="1"/>
  <c r="G48" i="1"/>
  <c r="G52" i="1" s="1"/>
  <c r="H48" i="1"/>
  <c r="H52" i="1" s="1"/>
  <c r="C48" i="1"/>
  <c r="C52" i="1" s="1"/>
  <c r="D48" i="1"/>
  <c r="D52" i="1" s="1"/>
  <c r="B48" i="1"/>
  <c r="B52" i="1" l="1"/>
  <c r="L52" i="1"/>
</calcChain>
</file>

<file path=xl/sharedStrings.xml><?xml version="1.0" encoding="utf-8"?>
<sst xmlns="http://schemas.openxmlformats.org/spreadsheetml/2006/main" count="108" uniqueCount="50">
  <si>
    <t>Free</t>
  </si>
  <si>
    <t>Click here</t>
  </si>
  <si>
    <t>visit</t>
  </si>
  <si>
    <t>open attachment</t>
  </si>
  <si>
    <t>call this number</t>
  </si>
  <si>
    <t>Chance</t>
  </si>
  <si>
    <t>money</t>
  </si>
  <si>
    <t>Out</t>
  </si>
  <si>
    <t>extra</t>
  </si>
  <si>
    <t>offer</t>
  </si>
  <si>
    <t>available</t>
  </si>
  <si>
    <t>Pension</t>
  </si>
  <si>
    <t>Investment</t>
  </si>
  <si>
    <t>Opportunity</t>
  </si>
  <si>
    <r>
      <rPr>
        <b/>
        <sz val="11"/>
        <color theme="1"/>
        <rFont val="Calibri"/>
        <family val="2"/>
        <scheme val="minor"/>
      </rPr>
      <t xml:space="preserve">                                                      </t>
    </r>
    <r>
      <rPr>
        <b/>
        <sz val="22"/>
        <color theme="1"/>
        <rFont val="Calibri"/>
        <family val="2"/>
        <scheme val="minor"/>
      </rPr>
      <t xml:space="preserve">    Assignment - ML Based Spam Filter</t>
    </r>
    <r>
      <rPr>
        <sz val="11"/>
        <color theme="1"/>
        <rFont val="Calibri"/>
        <family val="2"/>
        <scheme val="minor"/>
      </rPr>
      <t xml:space="preserve">
The objective of this assignment is to apply TF-IDF and try to understand the underlying calculation that performs the Spam filtering based on Machine learning.
There are six documents as input to the Spam filter calculation and there are about 15 words that would mark a potential spam email. </t>
    </r>
  </si>
  <si>
    <t>The calculation of TF-IDF is done using the formula:</t>
  </si>
  <si>
    <t>Document / Term</t>
  </si>
  <si>
    <t>t1</t>
  </si>
  <si>
    <t>t2</t>
  </si>
  <si>
    <t>t3</t>
  </si>
  <si>
    <t>t4</t>
  </si>
  <si>
    <t>t5</t>
  </si>
  <si>
    <t>t6</t>
  </si>
  <si>
    <t>t7</t>
  </si>
  <si>
    <t>t8</t>
  </si>
  <si>
    <t>t9</t>
  </si>
  <si>
    <t>t10</t>
  </si>
  <si>
    <t>t11</t>
  </si>
  <si>
    <t>t12</t>
  </si>
  <si>
    <t>t13</t>
  </si>
  <si>
    <t>t14</t>
  </si>
  <si>
    <t>d1</t>
  </si>
  <si>
    <t>d2</t>
  </si>
  <si>
    <t>d3</t>
  </si>
  <si>
    <t>d4</t>
  </si>
  <si>
    <t>d5</t>
  </si>
  <si>
    <t>d6</t>
  </si>
  <si>
    <t>To perform the calculation, we manually calculate the spam Term frequency in each of the documents: Terms Matrix. Since there are 6 documents and 15 spam words, we have an 6*15 resultant matrix:</t>
  </si>
  <si>
    <t>Calculating TFIDF for all existence</t>
  </si>
  <si>
    <t>TF(d1, t1) =</t>
  </si>
  <si>
    <t>TF(d1, t1)</t>
  </si>
  <si>
    <t>TF(d1, t3)</t>
  </si>
  <si>
    <t>TF(d6, t7)</t>
  </si>
  <si>
    <t>1+log(1 + log(freq(d, t)))</t>
  </si>
  <si>
    <t>IDF(t1) = log((1+total docs)/documents with spam words)</t>
  </si>
  <si>
    <t>TF*IDF</t>
  </si>
  <si>
    <t>TF-IDF</t>
  </si>
  <si>
    <t>TF-IDF Sum</t>
  </si>
  <si>
    <t>Setting a threshold to find spam documents: Say we set 1.5 as the Spam filter threshold. Then 4 out  the 6 documents will be marked as spam. Please find the values for each document below</t>
  </si>
  <si>
    <t>Spam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</si>
</sst>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3"/>
      <color theme="1"/>
      <name val="Calibri"/>
      <family val="2"/>
      <scheme val="minor"/>
    </font>
    <font>
      <b/>
      <sz val="22"/>
      <color theme="1"/>
      <name val="Calibri"/>
      <family val="2"/>
      <scheme val="minor"/>
    </font>
    <font>
      <sz val="12"/>
      <color theme="1"/>
      <name val="Calibri"/>
      <family val="2"/>
      <scheme val="minor"/>
    </font>
    <font>
      <sz val="16"/>
      <color rgb="FF2D3B45"/>
      <name val="Helvetica Neue"/>
      <family val="2"/>
    </font>
    <font>
      <b/>
      <sz val="12"/>
      <color theme="1"/>
      <name val="Calibri"/>
      <family val="2"/>
      <scheme val="minor"/>
    </font>
    <font>
      <sz val="12"/>
      <color rgb="FF3D3D3D"/>
      <name val="Calibri"/>
      <family val="2"/>
      <scheme val="minor"/>
    </font>
    <font>
      <sz val="12"/>
      <color rgb="FF0C0A38"/>
      <name val="Calibri"/>
      <family val="2"/>
      <scheme val="minor"/>
    </font>
    <font>
      <sz val="12"/>
      <color theme="9"/>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9" tint="-0.249977111117893"/>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35">
    <xf numFmtId="0" fontId="0" fillId="0" borderId="0" xfId="0"/>
    <xf numFmtId="49" fontId="0" fillId="0" borderId="0" xfId="0" applyNumberFormat="1"/>
    <xf numFmtId="0" fontId="2" fillId="0" borderId="1"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0" xfId="0" applyAlignment="1"/>
    <xf numFmtId="49" fontId="0" fillId="0" borderId="0" xfId="0" applyNumberFormat="1" applyAlignment="1">
      <alignment vertical="top" wrapText="1"/>
    </xf>
    <xf numFmtId="0" fontId="0" fillId="0" borderId="0" xfId="0" applyAlignment="1">
      <alignment vertical="top"/>
    </xf>
    <xf numFmtId="0" fontId="5" fillId="0" borderId="0" xfId="1" applyFont="1"/>
    <xf numFmtId="0" fontId="4" fillId="0" borderId="3" xfId="1" applyBorder="1"/>
    <xf numFmtId="0" fontId="4" fillId="4" borderId="3" xfId="1" applyFill="1" applyBorder="1"/>
    <xf numFmtId="0" fontId="4" fillId="3" borderId="3" xfId="1" applyFill="1" applyBorder="1"/>
    <xf numFmtId="0" fontId="4" fillId="0" borderId="3" xfId="1" applyFill="1" applyBorder="1"/>
    <xf numFmtId="0" fontId="4" fillId="0" borderId="0" xfId="1" applyFont="1"/>
    <xf numFmtId="0" fontId="4" fillId="0" borderId="0" xfId="1" applyFont="1" applyBorder="1"/>
    <xf numFmtId="0" fontId="7" fillId="0" borderId="0" xfId="1" applyFont="1"/>
    <xf numFmtId="0" fontId="8" fillId="0" borderId="0" xfId="1" applyFont="1"/>
    <xf numFmtId="0" fontId="4" fillId="2" borderId="3" xfId="1" applyFill="1" applyBorder="1" applyAlignment="1">
      <alignment horizontal="center"/>
    </xf>
    <xf numFmtId="0" fontId="5" fillId="0" borderId="0" xfId="0" applyFont="1"/>
    <xf numFmtId="0" fontId="4" fillId="0" borderId="0" xfId="1"/>
    <xf numFmtId="0" fontId="6" fillId="0" borderId="0" xfId="1" applyFont="1"/>
    <xf numFmtId="0" fontId="7" fillId="0" borderId="0" xfId="0" applyFont="1"/>
    <xf numFmtId="0" fontId="0" fillId="0" borderId="0" xfId="0" applyFont="1"/>
    <xf numFmtId="0" fontId="8" fillId="0" borderId="0" xfId="0" applyFont="1"/>
    <xf numFmtId="0" fontId="0" fillId="0" borderId="0" xfId="0" applyFont="1" applyBorder="1"/>
    <xf numFmtId="0" fontId="9" fillId="0" borderId="0" xfId="0" applyFont="1"/>
    <xf numFmtId="0" fontId="0" fillId="4" borderId="3" xfId="0" applyFill="1" applyBorder="1"/>
    <xf numFmtId="0" fontId="0" fillId="2" borderId="3" xfId="0" applyFill="1" applyBorder="1" applyAlignment="1">
      <alignment horizontal="center"/>
    </xf>
    <xf numFmtId="0" fontId="0" fillId="3" borderId="3" xfId="0" applyFill="1" applyBorder="1"/>
    <xf numFmtId="0" fontId="0" fillId="0" borderId="3" xfId="0" applyBorder="1"/>
    <xf numFmtId="0" fontId="0" fillId="5" borderId="0" xfId="0" applyFill="1"/>
    <xf numFmtId="0" fontId="0" fillId="0" borderId="3" xfId="0" applyFill="1" applyBorder="1"/>
    <xf numFmtId="0" fontId="0" fillId="3" borderId="0" xfId="0" applyFill="1" applyBorder="1" applyAlignment="1"/>
    <xf numFmtId="0" fontId="0" fillId="6" borderId="0" xfId="0" applyFill="1"/>
  </cellXfs>
  <cellStyles count="2">
    <cellStyle name="Normal" xfId="0" builtinId="0"/>
    <cellStyle name="Normal 2" xfId="1" xr:uid="{BC02C1BB-9D3B-4256-A9CC-9536BBAC3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373380</xdr:colOff>
      <xdr:row>12</xdr:row>
      <xdr:rowOff>129539</xdr:rowOff>
    </xdr:from>
    <xdr:to>
      <xdr:col>5</xdr:col>
      <xdr:colOff>647700</xdr:colOff>
      <xdr:row>19</xdr:row>
      <xdr:rowOff>104828</xdr:rowOff>
    </xdr:to>
    <xdr:pic>
      <xdr:nvPicPr>
        <xdr:cNvPr id="2" name="Picture 1">
          <a:extLst>
            <a:ext uri="{FF2B5EF4-FFF2-40B4-BE49-F238E27FC236}">
              <a16:creationId xmlns:a16="http://schemas.microsoft.com/office/drawing/2014/main" id="{AFD9DC64-7715-4768-AAA1-D81FABB967E6}"/>
            </a:ext>
          </a:extLst>
        </xdr:cNvPr>
        <xdr:cNvPicPr>
          <a:picLocks noChangeAspect="1"/>
        </xdr:cNvPicPr>
      </xdr:nvPicPr>
      <xdr:blipFill>
        <a:blip xmlns:r="http://schemas.openxmlformats.org/officeDocument/2006/relationships" r:embed="rId1"/>
        <a:stretch>
          <a:fillRect/>
        </a:stretch>
      </xdr:blipFill>
      <xdr:spPr>
        <a:xfrm>
          <a:off x="746760" y="2407919"/>
          <a:ext cx="4625340" cy="1255449"/>
        </a:xfrm>
        <a:prstGeom prst="rect">
          <a:avLst/>
        </a:prstGeom>
      </xdr:spPr>
    </xdr:pic>
    <xdr:clientData/>
  </xdr:twoCellAnchor>
  <xdr:twoCellAnchor editAs="oneCell">
    <xdr:from>
      <xdr:col>1</xdr:col>
      <xdr:colOff>289560</xdr:colOff>
      <xdr:row>20</xdr:row>
      <xdr:rowOff>160020</xdr:rowOff>
    </xdr:from>
    <xdr:to>
      <xdr:col>4</xdr:col>
      <xdr:colOff>1165860</xdr:colOff>
      <xdr:row>27</xdr:row>
      <xdr:rowOff>26418</xdr:rowOff>
    </xdr:to>
    <xdr:pic>
      <xdr:nvPicPr>
        <xdr:cNvPr id="3" name="Picture 2">
          <a:extLst>
            <a:ext uri="{FF2B5EF4-FFF2-40B4-BE49-F238E27FC236}">
              <a16:creationId xmlns:a16="http://schemas.microsoft.com/office/drawing/2014/main" id="{79E2D026-0AAA-4D84-BD1E-26124AB66EE7}"/>
            </a:ext>
          </a:extLst>
        </xdr:cNvPr>
        <xdr:cNvPicPr>
          <a:picLocks noChangeAspect="1"/>
        </xdr:cNvPicPr>
      </xdr:nvPicPr>
      <xdr:blipFill>
        <a:blip xmlns:r="http://schemas.openxmlformats.org/officeDocument/2006/relationships" r:embed="rId2"/>
        <a:stretch>
          <a:fillRect/>
        </a:stretch>
      </xdr:blipFill>
      <xdr:spPr>
        <a:xfrm>
          <a:off x="662940" y="3901440"/>
          <a:ext cx="4030980" cy="1146558"/>
        </a:xfrm>
        <a:prstGeom prst="rect">
          <a:avLst/>
        </a:prstGeom>
      </xdr:spPr>
    </xdr:pic>
    <xdr:clientData/>
  </xdr:twoCellAnchor>
  <xdr:twoCellAnchor editAs="oneCell">
    <xdr:from>
      <xdr:col>1</xdr:col>
      <xdr:colOff>144779</xdr:colOff>
      <xdr:row>28</xdr:row>
      <xdr:rowOff>0</xdr:rowOff>
    </xdr:from>
    <xdr:to>
      <xdr:col>8</xdr:col>
      <xdr:colOff>149012</xdr:colOff>
      <xdr:row>32</xdr:row>
      <xdr:rowOff>121920</xdr:rowOff>
    </xdr:to>
    <xdr:pic>
      <xdr:nvPicPr>
        <xdr:cNvPr id="4" name="Picture 3">
          <a:extLst>
            <a:ext uri="{FF2B5EF4-FFF2-40B4-BE49-F238E27FC236}">
              <a16:creationId xmlns:a16="http://schemas.microsoft.com/office/drawing/2014/main" id="{193A07AE-DC8E-4491-A16F-B99A01047337}"/>
            </a:ext>
          </a:extLst>
        </xdr:cNvPr>
        <xdr:cNvPicPr>
          <a:picLocks noChangeAspect="1"/>
        </xdr:cNvPicPr>
      </xdr:nvPicPr>
      <xdr:blipFill>
        <a:blip xmlns:r="http://schemas.openxmlformats.org/officeDocument/2006/relationships" r:embed="rId3"/>
        <a:stretch>
          <a:fillRect/>
        </a:stretch>
      </xdr:blipFill>
      <xdr:spPr>
        <a:xfrm>
          <a:off x="1005839" y="5204460"/>
          <a:ext cx="7159413" cy="8534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CDCA-9406-4A75-A8EA-7A483107A4A8}">
  <dimension ref="A1:S71"/>
  <sheetViews>
    <sheetView tabSelected="1" workbookViewId="0">
      <selection activeCell="D66" sqref="D66"/>
    </sheetView>
  </sheetViews>
  <sheetFormatPr defaultColWidth="5.5546875" defaultRowHeight="14.4"/>
  <cols>
    <col min="1" max="1" width="24.109375" customWidth="1"/>
    <col min="2" max="2" width="14.77734375" customWidth="1"/>
    <col min="3" max="3" width="12.5546875" customWidth="1"/>
    <col min="4" max="4" width="18.6640625" bestFit="1" customWidth="1"/>
    <col min="5" max="5" width="17.44140625" bestFit="1" customWidth="1"/>
    <col min="6" max="6" width="16.109375" bestFit="1" customWidth="1"/>
    <col min="7" max="7" width="13.5546875" bestFit="1" customWidth="1"/>
    <col min="8" max="8" width="11.21875" customWidth="1"/>
    <col min="9" max="9" width="5.77734375" bestFit="1" customWidth="1"/>
    <col min="10" max="10" width="7.6640625" bestFit="1" customWidth="1"/>
    <col min="11" max="11" width="9.33203125" bestFit="1" customWidth="1"/>
    <col min="12" max="12" width="8.33203125" bestFit="1" customWidth="1"/>
    <col min="13" max="13" width="12.44140625" bestFit="1" customWidth="1"/>
    <col min="14" max="14" width="7.77734375" bestFit="1" customWidth="1"/>
    <col min="15" max="15" width="11.44140625" bestFit="1" customWidth="1"/>
    <col min="16" max="16" width="11.21875" bestFit="1" customWidth="1"/>
  </cols>
  <sheetData>
    <row r="1" spans="1:19">
      <c r="A1" s="7" t="s">
        <v>14</v>
      </c>
      <c r="B1" s="8"/>
      <c r="C1" s="8"/>
      <c r="D1" s="8"/>
      <c r="E1" s="8"/>
      <c r="F1" s="8"/>
      <c r="G1" s="8"/>
      <c r="H1" s="8"/>
      <c r="I1" s="8"/>
      <c r="J1" s="8"/>
      <c r="K1" s="8"/>
      <c r="L1" s="8"/>
      <c r="M1" s="8"/>
      <c r="N1" s="8"/>
      <c r="O1" s="8"/>
      <c r="P1" s="8"/>
      <c r="Q1" s="8"/>
      <c r="R1" s="8"/>
      <c r="S1" s="1"/>
    </row>
    <row r="2" spans="1:19">
      <c r="A2" s="8"/>
      <c r="B2" s="8"/>
      <c r="C2" s="8"/>
      <c r="D2" s="8"/>
      <c r="E2" s="8"/>
      <c r="F2" s="8"/>
      <c r="G2" s="8"/>
      <c r="H2" s="8"/>
      <c r="I2" s="8"/>
      <c r="J2" s="8"/>
      <c r="K2" s="8"/>
      <c r="L2" s="8"/>
      <c r="M2" s="8"/>
      <c r="N2" s="8"/>
      <c r="O2" s="8"/>
      <c r="P2" s="8"/>
      <c r="Q2" s="8"/>
      <c r="R2" s="8"/>
      <c r="S2" s="1"/>
    </row>
    <row r="3" spans="1:19">
      <c r="A3" s="8"/>
      <c r="B3" s="8"/>
      <c r="C3" s="8"/>
      <c r="D3" s="8"/>
      <c r="E3" s="8"/>
      <c r="F3" s="8"/>
      <c r="G3" s="8"/>
      <c r="H3" s="8"/>
      <c r="I3" s="8"/>
      <c r="J3" s="8"/>
      <c r="K3" s="8"/>
      <c r="L3" s="8"/>
      <c r="M3" s="8"/>
      <c r="N3" s="8"/>
      <c r="O3" s="8"/>
      <c r="P3" s="8"/>
      <c r="Q3" s="8"/>
      <c r="R3" s="8"/>
    </row>
    <row r="4" spans="1:19">
      <c r="A4" s="8"/>
      <c r="B4" s="8"/>
      <c r="C4" s="8"/>
      <c r="D4" s="8"/>
      <c r="E4" s="8"/>
      <c r="F4" s="8"/>
      <c r="G4" s="8"/>
      <c r="H4" s="8"/>
      <c r="I4" s="8"/>
      <c r="J4" s="8"/>
      <c r="K4" s="8"/>
      <c r="L4" s="8"/>
      <c r="M4" s="8"/>
      <c r="N4" s="8"/>
      <c r="O4" s="8"/>
      <c r="P4" s="8"/>
      <c r="Q4" s="8"/>
      <c r="R4" s="8"/>
    </row>
    <row r="5" spans="1:19">
      <c r="A5" s="8"/>
      <c r="B5" s="8"/>
      <c r="C5" s="8"/>
      <c r="D5" s="8"/>
      <c r="E5" s="8"/>
      <c r="F5" s="8"/>
      <c r="G5" s="8"/>
      <c r="H5" s="8"/>
      <c r="I5" s="8"/>
      <c r="J5" s="8"/>
      <c r="K5" s="8"/>
      <c r="L5" s="8"/>
      <c r="M5" s="8"/>
      <c r="N5" s="8"/>
      <c r="O5" s="8"/>
      <c r="P5" s="8"/>
      <c r="Q5" s="8"/>
      <c r="R5" s="8"/>
    </row>
    <row r="6" spans="1:19" ht="19.8" customHeight="1" thickBot="1">
      <c r="A6" s="8"/>
      <c r="B6" s="8"/>
      <c r="C6" s="8"/>
      <c r="D6" s="8"/>
      <c r="E6" s="8"/>
      <c r="F6" s="8"/>
      <c r="G6" s="8"/>
      <c r="H6" s="8"/>
      <c r="I6" s="8"/>
      <c r="J6" s="8"/>
      <c r="K6" s="8"/>
      <c r="L6" s="8"/>
      <c r="M6" s="8"/>
      <c r="N6" s="8"/>
      <c r="O6" s="8"/>
      <c r="P6" s="8"/>
      <c r="Q6" s="8"/>
      <c r="R6" s="8"/>
    </row>
    <row r="7" spans="1:19">
      <c r="A7" s="2" t="s">
        <v>0</v>
      </c>
      <c r="B7" s="2" t="s">
        <v>1</v>
      </c>
      <c r="C7" s="2" t="s">
        <v>2</v>
      </c>
      <c r="D7" s="2" t="s">
        <v>3</v>
      </c>
      <c r="E7" s="2" t="s">
        <v>4</v>
      </c>
      <c r="F7" s="4" t="s">
        <v>5</v>
      </c>
      <c r="G7" s="2" t="s">
        <v>6</v>
      </c>
    </row>
    <row r="8" spans="1:19" ht="15" thickBot="1">
      <c r="A8" s="3"/>
      <c r="B8" s="3"/>
      <c r="C8" s="3"/>
      <c r="D8" s="3"/>
      <c r="E8" s="3"/>
      <c r="F8" s="5"/>
      <c r="G8" s="3"/>
    </row>
    <row r="9" spans="1:19">
      <c r="A9" s="2" t="s">
        <v>7</v>
      </c>
      <c r="B9" s="2" t="s">
        <v>8</v>
      </c>
      <c r="C9" s="2" t="s">
        <v>9</v>
      </c>
      <c r="D9" s="2" t="s">
        <v>10</v>
      </c>
      <c r="E9" s="2" t="s">
        <v>11</v>
      </c>
      <c r="F9" s="4" t="s">
        <v>12</v>
      </c>
      <c r="G9" s="2" t="s">
        <v>13</v>
      </c>
    </row>
    <row r="10" spans="1:19" ht="15" thickBot="1">
      <c r="A10" s="3"/>
      <c r="B10" s="3"/>
      <c r="C10" s="3"/>
      <c r="D10" s="3"/>
      <c r="E10" s="3"/>
      <c r="F10" s="5"/>
      <c r="G10" s="3"/>
    </row>
    <row r="12" spans="1:19">
      <c r="A12" s="7" t="s">
        <v>15</v>
      </c>
      <c r="B12" s="8"/>
      <c r="C12" s="8"/>
      <c r="D12" s="8"/>
      <c r="E12" s="8"/>
      <c r="F12" s="8"/>
      <c r="G12" s="8"/>
      <c r="H12" s="8"/>
      <c r="I12" s="8"/>
      <c r="J12" s="8"/>
      <c r="K12" s="8"/>
      <c r="L12" s="8"/>
      <c r="M12" s="8"/>
      <c r="N12" s="8"/>
      <c r="O12" s="8"/>
      <c r="P12" s="8"/>
      <c r="Q12" s="8"/>
      <c r="R12" s="8"/>
    </row>
    <row r="13" spans="1:19">
      <c r="A13" s="8"/>
      <c r="B13" s="8"/>
      <c r="C13" s="8"/>
      <c r="D13" s="8"/>
      <c r="E13" s="8"/>
      <c r="F13" s="8"/>
      <c r="G13" s="8"/>
      <c r="H13" s="8"/>
      <c r="I13" s="8"/>
      <c r="J13" s="8"/>
      <c r="K13" s="8"/>
      <c r="L13" s="8"/>
      <c r="M13" s="8"/>
      <c r="N13" s="8"/>
      <c r="O13" s="8"/>
      <c r="P13" s="8"/>
      <c r="Q13" s="8"/>
      <c r="R13" s="8"/>
    </row>
    <row r="34" spans="1:15">
      <c r="A34" s="7" t="s">
        <v>37</v>
      </c>
      <c r="B34" s="8"/>
      <c r="C34" s="8"/>
      <c r="D34" s="8"/>
      <c r="E34" s="8"/>
      <c r="F34" s="8"/>
      <c r="G34" s="8"/>
      <c r="H34" s="8"/>
      <c r="I34" s="8"/>
      <c r="J34" s="8"/>
      <c r="K34" s="8"/>
      <c r="L34" s="8"/>
      <c r="M34" s="8"/>
      <c r="N34" s="8"/>
    </row>
    <row r="35" spans="1:15">
      <c r="A35" s="8"/>
      <c r="B35" s="8"/>
      <c r="C35" s="8"/>
      <c r="D35" s="8"/>
      <c r="E35" s="8"/>
      <c r="F35" s="8"/>
      <c r="G35" s="8"/>
      <c r="H35" s="8"/>
      <c r="I35" s="8"/>
      <c r="J35" s="8"/>
      <c r="K35" s="8"/>
      <c r="L35" s="8"/>
      <c r="M35" s="8"/>
      <c r="N35" s="8"/>
    </row>
    <row r="36" spans="1:15" ht="20.399999999999999">
      <c r="A36" s="9"/>
      <c r="B36" s="16" t="s">
        <v>0</v>
      </c>
      <c r="C36" s="16" t="s">
        <v>1</v>
      </c>
      <c r="D36" s="16" t="s">
        <v>2</v>
      </c>
      <c r="E36" s="16" t="s">
        <v>3</v>
      </c>
      <c r="F36" s="14" t="s">
        <v>4</v>
      </c>
      <c r="G36" s="17" t="s">
        <v>6</v>
      </c>
      <c r="H36" s="16" t="s">
        <v>7</v>
      </c>
      <c r="I36" s="16" t="s">
        <v>8</v>
      </c>
      <c r="J36" s="14" t="s">
        <v>9</v>
      </c>
      <c r="K36" s="14" t="s">
        <v>10</v>
      </c>
      <c r="L36" s="14" t="s">
        <v>11</v>
      </c>
      <c r="M36" s="14" t="s">
        <v>13</v>
      </c>
      <c r="N36" s="15" t="s">
        <v>5</v>
      </c>
      <c r="O36" s="14" t="s">
        <v>12</v>
      </c>
    </row>
    <row r="37" spans="1:15" ht="15.6">
      <c r="A37" s="11" t="s">
        <v>16</v>
      </c>
      <c r="B37" s="18" t="s">
        <v>17</v>
      </c>
      <c r="C37" s="18" t="s">
        <v>18</v>
      </c>
      <c r="D37" s="18" t="s">
        <v>19</v>
      </c>
      <c r="E37" s="18" t="s">
        <v>20</v>
      </c>
      <c r="F37" s="18" t="s">
        <v>21</v>
      </c>
      <c r="G37" s="18" t="s">
        <v>22</v>
      </c>
      <c r="H37" s="18" t="s">
        <v>23</v>
      </c>
      <c r="I37" s="18" t="s">
        <v>24</v>
      </c>
      <c r="J37" s="18" t="s">
        <v>25</v>
      </c>
      <c r="K37" s="18" t="s">
        <v>26</v>
      </c>
      <c r="L37" s="18" t="s">
        <v>27</v>
      </c>
      <c r="M37" s="18" t="s">
        <v>28</v>
      </c>
      <c r="N37" s="18" t="s">
        <v>29</v>
      </c>
      <c r="O37" s="18" t="s">
        <v>30</v>
      </c>
    </row>
    <row r="38" spans="1:15" ht="15.6">
      <c r="A38" s="12" t="s">
        <v>31</v>
      </c>
      <c r="B38" s="10">
        <v>0</v>
      </c>
      <c r="C38" s="10">
        <v>1</v>
      </c>
      <c r="D38" s="10">
        <v>0</v>
      </c>
      <c r="E38" s="10">
        <v>0</v>
      </c>
      <c r="F38" s="10">
        <v>0</v>
      </c>
      <c r="G38" s="10">
        <v>1</v>
      </c>
      <c r="H38" s="10">
        <v>0</v>
      </c>
      <c r="I38" s="10">
        <v>0</v>
      </c>
      <c r="J38" s="10">
        <v>0</v>
      </c>
      <c r="K38" s="10">
        <v>1</v>
      </c>
      <c r="L38" s="10">
        <v>0</v>
      </c>
      <c r="M38" s="10">
        <v>0</v>
      </c>
      <c r="N38" s="10">
        <v>0</v>
      </c>
      <c r="O38" s="10">
        <v>0</v>
      </c>
    </row>
    <row r="39" spans="1:15" ht="15.6">
      <c r="A39" s="12" t="s">
        <v>32</v>
      </c>
      <c r="B39" s="10">
        <v>1</v>
      </c>
      <c r="C39" s="10">
        <v>0</v>
      </c>
      <c r="D39" s="10">
        <v>1</v>
      </c>
      <c r="E39" s="10">
        <v>0</v>
      </c>
      <c r="F39" s="10">
        <v>0</v>
      </c>
      <c r="G39" s="10">
        <v>0</v>
      </c>
      <c r="H39" s="10">
        <v>0</v>
      </c>
      <c r="I39" s="10">
        <v>0</v>
      </c>
      <c r="J39" s="10">
        <v>1</v>
      </c>
      <c r="K39" s="10">
        <v>1</v>
      </c>
      <c r="L39" s="10">
        <v>0</v>
      </c>
      <c r="M39" s="10">
        <v>0</v>
      </c>
      <c r="N39" s="10">
        <v>0</v>
      </c>
      <c r="O39" s="10">
        <v>0</v>
      </c>
    </row>
    <row r="40" spans="1:15" ht="15.6">
      <c r="A40" s="12" t="s">
        <v>33</v>
      </c>
      <c r="B40" s="10">
        <v>1</v>
      </c>
      <c r="C40" s="10">
        <v>0</v>
      </c>
      <c r="D40" s="10">
        <v>0</v>
      </c>
      <c r="E40" s="10">
        <v>0</v>
      </c>
      <c r="F40" s="10">
        <v>0</v>
      </c>
      <c r="G40" s="10">
        <v>0</v>
      </c>
      <c r="H40" s="10">
        <v>1</v>
      </c>
      <c r="I40" s="10">
        <v>0</v>
      </c>
      <c r="J40" s="10">
        <v>0</v>
      </c>
      <c r="K40" s="10">
        <v>0</v>
      </c>
      <c r="L40" s="10">
        <v>2</v>
      </c>
      <c r="M40" s="10">
        <v>0</v>
      </c>
      <c r="N40" s="10">
        <v>0</v>
      </c>
      <c r="O40" s="10">
        <v>0</v>
      </c>
    </row>
    <row r="41" spans="1:15" ht="15.6">
      <c r="A41" s="12" t="s">
        <v>34</v>
      </c>
      <c r="B41" s="10">
        <v>1</v>
      </c>
      <c r="C41" s="10">
        <v>1</v>
      </c>
      <c r="D41" s="10">
        <v>0</v>
      </c>
      <c r="E41" s="10">
        <v>0</v>
      </c>
      <c r="F41" s="10">
        <v>0</v>
      </c>
      <c r="G41" s="10">
        <v>0</v>
      </c>
      <c r="H41" s="10">
        <v>0</v>
      </c>
      <c r="I41" s="10">
        <v>0</v>
      </c>
      <c r="J41" s="10">
        <v>0</v>
      </c>
      <c r="K41" s="10">
        <v>0</v>
      </c>
      <c r="L41" s="10">
        <v>0</v>
      </c>
      <c r="M41" s="10">
        <v>0</v>
      </c>
      <c r="N41" s="10">
        <v>1</v>
      </c>
      <c r="O41" s="10">
        <v>0</v>
      </c>
    </row>
    <row r="42" spans="1:15" ht="15.6">
      <c r="A42" s="12" t="s">
        <v>35</v>
      </c>
      <c r="B42" s="10">
        <v>0</v>
      </c>
      <c r="C42" s="10">
        <v>0</v>
      </c>
      <c r="D42" s="10">
        <v>0</v>
      </c>
      <c r="E42" s="10">
        <v>0</v>
      </c>
      <c r="F42" s="10">
        <v>0</v>
      </c>
      <c r="G42" s="13">
        <v>1</v>
      </c>
      <c r="H42" s="10">
        <v>0</v>
      </c>
      <c r="I42" s="10">
        <v>2</v>
      </c>
      <c r="J42" s="10">
        <v>2</v>
      </c>
      <c r="K42" s="10">
        <v>0</v>
      </c>
      <c r="L42" s="10">
        <v>0</v>
      </c>
      <c r="M42" s="10">
        <v>1</v>
      </c>
      <c r="N42" s="10">
        <v>1</v>
      </c>
      <c r="O42" s="10">
        <v>0</v>
      </c>
    </row>
    <row r="43" spans="1:15" ht="15.6">
      <c r="A43" s="12" t="s">
        <v>36</v>
      </c>
      <c r="B43" s="10">
        <v>0</v>
      </c>
      <c r="C43" s="10">
        <v>0</v>
      </c>
      <c r="D43" s="10">
        <v>0</v>
      </c>
      <c r="E43" s="10">
        <v>0</v>
      </c>
      <c r="F43" s="10">
        <v>0</v>
      </c>
      <c r="G43" s="13">
        <v>0</v>
      </c>
      <c r="H43" s="10">
        <v>0</v>
      </c>
      <c r="I43" s="10">
        <v>0</v>
      </c>
      <c r="J43" s="10">
        <v>4</v>
      </c>
      <c r="K43" s="10">
        <v>0</v>
      </c>
      <c r="L43" s="10">
        <v>0</v>
      </c>
      <c r="M43" s="10">
        <v>0</v>
      </c>
      <c r="N43" s="10">
        <v>0</v>
      </c>
      <c r="O43" s="10">
        <v>1</v>
      </c>
    </row>
    <row r="46" spans="1:15" ht="15.6">
      <c r="A46" s="21" t="s">
        <v>38</v>
      </c>
      <c r="B46" s="20"/>
      <c r="C46" s="20"/>
      <c r="D46" s="20"/>
      <c r="E46" s="20"/>
      <c r="F46" s="20"/>
      <c r="G46" s="20"/>
      <c r="H46" s="20"/>
      <c r="I46" s="20"/>
      <c r="J46" s="20"/>
      <c r="K46" s="20"/>
      <c r="L46" s="20"/>
      <c r="M46" s="20"/>
      <c r="N46" s="20"/>
      <c r="O46" s="20"/>
    </row>
    <row r="47" spans="1:15" ht="15.6">
      <c r="A47" s="20" t="s">
        <v>39</v>
      </c>
      <c r="B47" s="20" t="s">
        <v>40</v>
      </c>
      <c r="C47" s="20"/>
      <c r="D47" s="20" t="s">
        <v>41</v>
      </c>
      <c r="E47" s="20"/>
      <c r="F47" s="20"/>
      <c r="G47" s="20"/>
      <c r="H47" s="20" t="s">
        <v>42</v>
      </c>
      <c r="I47" s="20"/>
      <c r="J47" s="20"/>
      <c r="K47" s="20"/>
      <c r="L47" s="20"/>
      <c r="M47" s="20"/>
      <c r="N47" s="20"/>
      <c r="O47" s="20"/>
    </row>
    <row r="48" spans="1:15" ht="15.6">
      <c r="A48" s="20" t="s">
        <v>43</v>
      </c>
      <c r="B48" s="20">
        <f>(1+LOG((1+LOG(B39,10)),10))</f>
        <v>1</v>
      </c>
      <c r="C48" s="20">
        <f>(1+LOG((1+LOG(C38,10)),10))</f>
        <v>1</v>
      </c>
      <c r="D48" s="20">
        <f>(1+LOG((1+LOG(D39,10)),10))</f>
        <v>1</v>
      </c>
      <c r="E48" s="20" t="e">
        <f>(1+LOG((1+LOG(E38,10)),10))</f>
        <v>#NUM!</v>
      </c>
      <c r="F48" s="20" t="e">
        <f>(1+LOG((1+LOG(F38,10)),10))</f>
        <v>#NUM!</v>
      </c>
      <c r="G48" s="20">
        <f>(1+LOG((1+LOG(G38,10)),10))</f>
        <v>1</v>
      </c>
      <c r="H48" s="20" t="e">
        <f>(1+LOG((1+LOG(H43,10)),10))</f>
        <v>#NUM!</v>
      </c>
      <c r="I48" s="20">
        <f>(1+LOG((1+LOG(I42,10)),10))</f>
        <v>1.1142873094756345</v>
      </c>
      <c r="J48" s="20">
        <f>(1+LOG((1+LOG(J43,10)),10))</f>
        <v>1.2046787748036982</v>
      </c>
      <c r="K48" s="20" t="e">
        <f>(1+LOG((1+LOG(K43,10)),10))</f>
        <v>#NUM!</v>
      </c>
      <c r="L48" s="20" t="e">
        <f>(1+LOG((1+LOG(L43,10)),10))</f>
        <v>#NUM!</v>
      </c>
      <c r="M48" s="20" t="e">
        <f>(1+LOG((1+LOG(L43,10)),10))</f>
        <v>#NUM!</v>
      </c>
      <c r="N48" s="20" t="e">
        <f>(1+LOG((1+LOG(M43,10)),10))</f>
        <v>#NUM!</v>
      </c>
      <c r="O48" s="20">
        <f>(1+LOG((1+LOG(O43,10)),10))</f>
        <v>1</v>
      </c>
    </row>
    <row r="50" spans="1:16">
      <c r="A50" t="s">
        <v>44</v>
      </c>
      <c r="B50">
        <f>LOG((1+6)/3,10)</f>
        <v>0.36797678529459438</v>
      </c>
      <c r="C50">
        <f>LOG((1+6)/2,10)</f>
        <v>0.54406804435027556</v>
      </c>
      <c r="D50">
        <f>LOG((1+6)/1,10)</f>
        <v>0.8450980400142567</v>
      </c>
      <c r="E50">
        <f t="shared" ref="E50:G50" si="0">LOG((1+6)/6,10)</f>
        <v>6.6946789630613221E-2</v>
      </c>
      <c r="F50">
        <f t="shared" si="0"/>
        <v>6.6946789630613221E-2</v>
      </c>
      <c r="G50">
        <f t="shared" si="0"/>
        <v>6.6946789630613221E-2</v>
      </c>
      <c r="H50">
        <f t="shared" ref="H50:O50" si="1">LOG((1+6)/4,10)</f>
        <v>0.24303804868629442</v>
      </c>
      <c r="I50">
        <f>LOG((1+6)/1,10)</f>
        <v>0.8450980400142567</v>
      </c>
      <c r="J50">
        <f>LOG((1+6)/3,10)</f>
        <v>0.36797678529459438</v>
      </c>
      <c r="K50">
        <f t="shared" si="1"/>
        <v>0.24303804868629442</v>
      </c>
      <c r="L50">
        <f t="shared" si="1"/>
        <v>0.24303804868629442</v>
      </c>
      <c r="M50">
        <f t="shared" si="1"/>
        <v>0.24303804868629442</v>
      </c>
      <c r="N50">
        <f t="shared" si="1"/>
        <v>0.24303804868629442</v>
      </c>
      <c r="O50">
        <f t="shared" si="1"/>
        <v>0.24303804868629442</v>
      </c>
    </row>
    <row r="52" spans="1:16">
      <c r="A52" t="s">
        <v>45</v>
      </c>
      <c r="B52">
        <f>B48*B50</f>
        <v>0.36797678529459438</v>
      </c>
      <c r="C52">
        <f t="shared" ref="C52:O52" si="2">C48*C50</f>
        <v>0.54406804435027556</v>
      </c>
      <c r="D52">
        <f t="shared" si="2"/>
        <v>0.8450980400142567</v>
      </c>
      <c r="E52" t="e">
        <f t="shared" si="2"/>
        <v>#NUM!</v>
      </c>
      <c r="F52" t="e">
        <f t="shared" si="2"/>
        <v>#NUM!</v>
      </c>
      <c r="G52">
        <f t="shared" si="2"/>
        <v>6.6946789630613221E-2</v>
      </c>
      <c r="H52" t="e">
        <f t="shared" si="2"/>
        <v>#NUM!</v>
      </c>
      <c r="I52">
        <f t="shared" si="2"/>
        <v>0.94168202125061817</v>
      </c>
      <c r="J52">
        <f t="shared" si="2"/>
        <v>0.44329382286489549</v>
      </c>
      <c r="K52" t="e">
        <f t="shared" si="2"/>
        <v>#NUM!</v>
      </c>
      <c r="L52" t="e">
        <f t="shared" si="2"/>
        <v>#NUM!</v>
      </c>
      <c r="M52" t="e">
        <f t="shared" si="2"/>
        <v>#NUM!</v>
      </c>
      <c r="N52" t="e">
        <f t="shared" si="2"/>
        <v>#NUM!</v>
      </c>
      <c r="O52">
        <f t="shared" si="2"/>
        <v>0.24303804868629442</v>
      </c>
    </row>
    <row r="54" spans="1:16" ht="20.399999999999999">
      <c r="A54" s="19" t="s">
        <v>46</v>
      </c>
      <c r="B54" s="22" t="s">
        <v>0</v>
      </c>
      <c r="C54" s="22" t="s">
        <v>1</v>
      </c>
      <c r="D54" s="22" t="s">
        <v>2</v>
      </c>
      <c r="E54" s="22" t="s">
        <v>3</v>
      </c>
      <c r="F54" s="23" t="s">
        <v>4</v>
      </c>
      <c r="G54" s="24" t="s">
        <v>6</v>
      </c>
      <c r="H54" s="22" t="s">
        <v>7</v>
      </c>
      <c r="I54" s="22" t="s">
        <v>8</v>
      </c>
      <c r="J54" s="23" t="s">
        <v>9</v>
      </c>
      <c r="K54" s="23" t="s">
        <v>10</v>
      </c>
      <c r="L54" s="23" t="s">
        <v>11</v>
      </c>
      <c r="M54" s="23" t="s">
        <v>13</v>
      </c>
      <c r="N54" s="25" t="s">
        <v>5</v>
      </c>
      <c r="O54" s="23" t="s">
        <v>12</v>
      </c>
      <c r="P54" s="26" t="s">
        <v>47</v>
      </c>
    </row>
    <row r="55" spans="1:16">
      <c r="A55" s="27" t="s">
        <v>16</v>
      </c>
      <c r="B55" s="28" t="s">
        <v>17</v>
      </c>
      <c r="C55" s="28" t="s">
        <v>18</v>
      </c>
      <c r="D55" s="28" t="s">
        <v>19</v>
      </c>
      <c r="E55" s="28" t="s">
        <v>20</v>
      </c>
      <c r="F55" s="28" t="s">
        <v>21</v>
      </c>
      <c r="G55" s="28" t="s">
        <v>22</v>
      </c>
      <c r="H55" s="28" t="s">
        <v>23</v>
      </c>
      <c r="I55" s="28" t="s">
        <v>24</v>
      </c>
      <c r="J55" s="28" t="s">
        <v>25</v>
      </c>
      <c r="K55" s="28" t="s">
        <v>26</v>
      </c>
      <c r="L55" s="28" t="s">
        <v>27</v>
      </c>
      <c r="M55" s="28" t="s">
        <v>28</v>
      </c>
      <c r="N55" s="28" t="s">
        <v>29</v>
      </c>
      <c r="O55" s="28" t="s">
        <v>30</v>
      </c>
    </row>
    <row r="56" spans="1:16">
      <c r="A56" s="29" t="s">
        <v>31</v>
      </c>
      <c r="B56" s="30">
        <v>0</v>
      </c>
      <c r="C56" s="30">
        <v>0.54400000000000004</v>
      </c>
      <c r="D56" s="30">
        <v>0</v>
      </c>
      <c r="E56" s="30">
        <v>0</v>
      </c>
      <c r="F56" s="30">
        <v>0</v>
      </c>
      <c r="G56" s="30">
        <v>0.54400000000000004</v>
      </c>
      <c r="H56" s="30">
        <v>0</v>
      </c>
      <c r="I56" s="30">
        <v>0</v>
      </c>
      <c r="J56" s="30">
        <v>0</v>
      </c>
      <c r="K56" s="30">
        <v>0.54400000000000004</v>
      </c>
      <c r="L56" s="30">
        <v>0</v>
      </c>
      <c r="M56" s="30">
        <v>0</v>
      </c>
      <c r="N56" s="30">
        <v>0</v>
      </c>
      <c r="O56" s="30">
        <v>0</v>
      </c>
      <c r="P56">
        <f>SUM(B56:O56)</f>
        <v>1.6320000000000001</v>
      </c>
    </row>
    <row r="57" spans="1:16">
      <c r="A57" s="29" t="s">
        <v>32</v>
      </c>
      <c r="B57" s="30">
        <v>0.37</v>
      </c>
      <c r="C57" s="30">
        <v>0</v>
      </c>
      <c r="D57" s="30">
        <v>0.85</v>
      </c>
      <c r="E57" s="30">
        <v>0</v>
      </c>
      <c r="F57" s="30">
        <v>0</v>
      </c>
      <c r="G57" s="30">
        <v>0</v>
      </c>
      <c r="H57" s="30">
        <v>0</v>
      </c>
      <c r="I57" s="30">
        <v>0</v>
      </c>
      <c r="J57" s="30">
        <v>0.37</v>
      </c>
      <c r="K57" s="30">
        <v>0.54400000000000004</v>
      </c>
      <c r="L57" s="30">
        <v>0</v>
      </c>
      <c r="M57" s="30">
        <v>0</v>
      </c>
      <c r="N57" s="30">
        <v>0</v>
      </c>
      <c r="O57" s="30">
        <v>0</v>
      </c>
      <c r="P57">
        <f t="shared" ref="P57:P61" si="3">SUM(B57:O57)</f>
        <v>2.1339999999999999</v>
      </c>
    </row>
    <row r="58" spans="1:16">
      <c r="A58" s="29" t="s">
        <v>33</v>
      </c>
      <c r="B58" s="30">
        <v>0.37</v>
      </c>
      <c r="C58" s="30">
        <v>0</v>
      </c>
      <c r="D58" s="30">
        <v>0</v>
      </c>
      <c r="E58" s="30">
        <v>0</v>
      </c>
      <c r="F58" s="30">
        <v>0</v>
      </c>
      <c r="G58" s="30">
        <v>0</v>
      </c>
      <c r="H58" s="30">
        <v>0.85</v>
      </c>
      <c r="I58" s="30">
        <v>0</v>
      </c>
      <c r="J58" s="30">
        <v>0</v>
      </c>
      <c r="K58" s="30">
        <v>0</v>
      </c>
      <c r="L58" s="30">
        <v>0.94</v>
      </c>
      <c r="M58" s="30">
        <v>0</v>
      </c>
      <c r="N58" s="30">
        <v>0</v>
      </c>
      <c r="O58" s="30">
        <v>0</v>
      </c>
      <c r="P58">
        <f t="shared" si="3"/>
        <v>2.16</v>
      </c>
    </row>
    <row r="59" spans="1:16">
      <c r="A59" s="29" t="s">
        <v>34</v>
      </c>
      <c r="B59" s="30">
        <v>0.37</v>
      </c>
      <c r="C59" s="30">
        <v>0.54400000000000004</v>
      </c>
      <c r="D59" s="30">
        <v>0</v>
      </c>
      <c r="E59" s="30">
        <v>0</v>
      </c>
      <c r="F59" s="30">
        <v>0</v>
      </c>
      <c r="G59" s="30">
        <v>0</v>
      </c>
      <c r="H59" s="30">
        <v>0</v>
      </c>
      <c r="I59" s="30">
        <v>0</v>
      </c>
      <c r="J59" s="30">
        <v>0</v>
      </c>
      <c r="K59" s="30">
        <v>0</v>
      </c>
      <c r="L59" s="30">
        <v>0</v>
      </c>
      <c r="M59" s="30">
        <v>0</v>
      </c>
      <c r="N59" s="30">
        <v>0.54400000000000004</v>
      </c>
      <c r="O59" s="30">
        <v>0</v>
      </c>
      <c r="P59">
        <f t="shared" si="3"/>
        <v>1.4580000000000002</v>
      </c>
    </row>
    <row r="60" spans="1:16">
      <c r="A60" s="29" t="s">
        <v>35</v>
      </c>
      <c r="B60" s="30">
        <v>0</v>
      </c>
      <c r="C60" s="30">
        <v>0</v>
      </c>
      <c r="D60" s="30">
        <v>0</v>
      </c>
      <c r="E60" s="30">
        <v>0</v>
      </c>
      <c r="F60" s="30">
        <v>0</v>
      </c>
      <c r="G60" s="32">
        <v>0.54400000000000004</v>
      </c>
      <c r="H60" s="30">
        <v>0</v>
      </c>
      <c r="I60" s="30">
        <v>0.94</v>
      </c>
      <c r="J60" s="30">
        <v>0.41</v>
      </c>
      <c r="K60" s="30">
        <v>0</v>
      </c>
      <c r="L60" s="30">
        <v>0</v>
      </c>
      <c r="M60" s="30">
        <v>0.85</v>
      </c>
      <c r="N60" s="30">
        <v>0.54400000000000004</v>
      </c>
      <c r="O60" s="30">
        <v>0</v>
      </c>
      <c r="P60">
        <f t="shared" si="3"/>
        <v>3.2879999999999998</v>
      </c>
    </row>
    <row r="61" spans="1:16">
      <c r="A61" s="29" t="s">
        <v>36</v>
      </c>
      <c r="B61" s="30">
        <v>0</v>
      </c>
      <c r="C61" s="30">
        <v>0</v>
      </c>
      <c r="D61" s="30">
        <v>0</v>
      </c>
      <c r="E61" s="30">
        <v>0</v>
      </c>
      <c r="F61" s="30">
        <v>0</v>
      </c>
      <c r="G61" s="32">
        <v>0</v>
      </c>
      <c r="H61" s="30">
        <v>0</v>
      </c>
      <c r="I61" s="30">
        <v>0</v>
      </c>
      <c r="J61" s="30">
        <v>0.44</v>
      </c>
      <c r="K61" s="30">
        <v>0</v>
      </c>
      <c r="L61" s="30">
        <v>0</v>
      </c>
      <c r="M61" s="30">
        <v>0</v>
      </c>
      <c r="N61" s="30">
        <v>0</v>
      </c>
      <c r="O61" s="30">
        <v>0.85</v>
      </c>
      <c r="P61">
        <f t="shared" si="3"/>
        <v>1.29</v>
      </c>
    </row>
    <row r="63" spans="1:16">
      <c r="A63" s="33" t="s">
        <v>48</v>
      </c>
      <c r="B63" s="6"/>
      <c r="C63" s="6"/>
      <c r="D63" s="6"/>
      <c r="E63" s="6"/>
      <c r="F63" s="6"/>
      <c r="G63" s="6"/>
      <c r="H63" s="6"/>
      <c r="I63" s="6"/>
      <c r="J63" s="6"/>
      <c r="K63" s="6"/>
      <c r="L63" s="6"/>
      <c r="M63" s="6"/>
      <c r="N63" s="6"/>
    </row>
    <row r="64" spans="1:16" ht="20.399999999999999">
      <c r="A64" s="19" t="s">
        <v>46</v>
      </c>
      <c r="B64" s="19" t="s">
        <v>47</v>
      </c>
    </row>
    <row r="65" spans="1:3" ht="20.399999999999999">
      <c r="A65" s="27" t="s">
        <v>16</v>
      </c>
      <c r="B65" s="27" t="s">
        <v>49</v>
      </c>
      <c r="C65" s="19"/>
    </row>
    <row r="66" spans="1:3">
      <c r="A66" s="29" t="s">
        <v>31</v>
      </c>
      <c r="B66" s="31">
        <f>SUM(B56:O56)</f>
        <v>1.6320000000000001</v>
      </c>
    </row>
    <row r="67" spans="1:3">
      <c r="A67" s="29" t="s">
        <v>32</v>
      </c>
      <c r="B67" s="31">
        <f t="shared" ref="B67:B71" si="4">SUM(B57:O57)</f>
        <v>2.1339999999999999</v>
      </c>
    </row>
    <row r="68" spans="1:3">
      <c r="A68" s="29" t="s">
        <v>33</v>
      </c>
      <c r="B68" s="31">
        <f t="shared" si="4"/>
        <v>2.16</v>
      </c>
    </row>
    <row r="69" spans="1:3">
      <c r="A69" s="29" t="s">
        <v>34</v>
      </c>
      <c r="B69" s="34">
        <f t="shared" si="4"/>
        <v>1.4580000000000002</v>
      </c>
    </row>
    <row r="70" spans="1:3">
      <c r="A70" s="29" t="s">
        <v>35</v>
      </c>
      <c r="B70" s="31">
        <f t="shared" si="4"/>
        <v>3.2879999999999998</v>
      </c>
    </row>
    <row r="71" spans="1:3">
      <c r="A71" s="29" t="s">
        <v>36</v>
      </c>
      <c r="B71" s="34">
        <f t="shared" si="4"/>
        <v>1.29</v>
      </c>
    </row>
  </sheetData>
  <mergeCells count="18">
    <mergeCell ref="A63:N63"/>
    <mergeCell ref="A1:R6"/>
    <mergeCell ref="A12:R13"/>
    <mergeCell ref="A34:N35"/>
    <mergeCell ref="G7:G8"/>
    <mergeCell ref="A9:A10"/>
    <mergeCell ref="B9:B10"/>
    <mergeCell ref="C9:C10"/>
    <mergeCell ref="D9:D10"/>
    <mergeCell ref="E9:E10"/>
    <mergeCell ref="F9:F10"/>
    <mergeCell ref="G9:G10"/>
    <mergeCell ref="A7:A8"/>
    <mergeCell ref="B7:B8"/>
    <mergeCell ref="C7:C8"/>
    <mergeCell ref="D7:D8"/>
    <mergeCell ref="E7:E8"/>
    <mergeCell ref="F7:F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 Raghavan</dc:creator>
  <cp:lastModifiedBy>Hema Raghavan</cp:lastModifiedBy>
  <dcterms:created xsi:type="dcterms:W3CDTF">2018-11-10T20:06:25Z</dcterms:created>
  <dcterms:modified xsi:type="dcterms:W3CDTF">2018-11-10T22:04:01Z</dcterms:modified>
</cp:coreProperties>
</file>