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Override PartName="/xl/charts/chart138.xml" ContentType="application/vnd.openxmlformats-officedocument.drawingml.chart+xml"/>
  <Default Extension="xml" ContentType="application/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drawings/drawing2.xml" ContentType="application/vnd.openxmlformats-officedocument.drawing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.xml" ContentType="application/vnd.openxmlformats-officedocument.drawingml.chart+xml"/>
  <Override PartName="/xl/charts/chart139.xml" ContentType="application/vnd.openxmlformats-officedocument.drawingml.char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17.xml" ContentType="application/vnd.openxmlformats-officedocument.drawingml.chart+xml"/>
  <Override PartName="/xl/drawings/drawing3.xml" ContentType="application/vnd.openxmlformats-officedocument.drawing+xml"/>
  <Override PartName="/xl/charts/chart126.xml" ContentType="application/vnd.openxmlformats-officedocument.drawingml.chart+xml"/>
  <Override PartName="/xl/charts/chart135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33.xml" ContentType="application/vnd.openxmlformats-officedocument.drawingml.chart+xml"/>
  <Override PartName="/xl/charts/chart142.xml" ContentType="application/vnd.openxmlformats-officedocument.drawingml.chart+xml"/>
  <Override PartName="/xl/charts/chart14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harts/chart131.xml" ContentType="application/vnd.openxmlformats-officedocument.drawingml.chart+xml"/>
  <Override PartName="/xl/charts/chart140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99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   Financial Ratios   " sheetId="4" r:id="rId1"/>
    <sheet name="   DuPont Analysis   " sheetId="5" r:id="rId2"/>
    <sheet name="   Financial Dashboard   " sheetId="6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289" i="4"/>
  <c r="C281"/>
  <c r="C273"/>
  <c r="O111" l="1"/>
  <c r="N45" i="6"/>
  <c r="K45"/>
  <c r="H45"/>
  <c r="E45"/>
  <c r="B45"/>
  <c r="N35"/>
  <c r="K35"/>
  <c r="H35"/>
  <c r="E35"/>
  <c r="B35"/>
  <c r="N25"/>
  <c r="K25"/>
  <c r="H25"/>
  <c r="E25"/>
  <c r="B25"/>
  <c r="N15"/>
  <c r="K15"/>
  <c r="H15"/>
  <c r="E15"/>
  <c r="B15"/>
  <c r="N5"/>
  <c r="K5"/>
  <c r="H5"/>
  <c r="E5"/>
  <c r="B5"/>
  <c r="Q37" i="5"/>
  <c r="P37"/>
  <c r="M37"/>
  <c r="L37"/>
  <c r="I37"/>
  <c r="H37"/>
  <c r="E37"/>
  <c r="D37"/>
  <c r="Q36"/>
  <c r="P36"/>
  <c r="M36"/>
  <c r="L36"/>
  <c r="I36"/>
  <c r="H36"/>
  <c r="E36"/>
  <c r="D36"/>
  <c r="O27"/>
  <c r="N27"/>
  <c r="G27"/>
  <c r="F27"/>
  <c r="O26"/>
  <c r="N26"/>
  <c r="G26"/>
  <c r="F26"/>
  <c r="O17"/>
  <c r="N17"/>
  <c r="K17"/>
  <c r="J17"/>
  <c r="O16"/>
  <c r="N16"/>
  <c r="K16"/>
  <c r="J16"/>
  <c r="M7"/>
  <c r="L7"/>
  <c r="M6"/>
  <c r="L6"/>
  <c r="G289" i="4"/>
  <c r="O288" s="1"/>
  <c r="F289"/>
  <c r="E289"/>
  <c r="D289"/>
  <c r="Q287"/>
  <c r="G281"/>
  <c r="F281"/>
  <c r="Q279" s="1"/>
  <c r="E281"/>
  <c r="D281"/>
  <c r="Q280"/>
  <c r="O280"/>
  <c r="O279"/>
  <c r="G273"/>
  <c r="F273"/>
  <c r="E273"/>
  <c r="D273"/>
  <c r="Q271"/>
  <c r="G265"/>
  <c r="F265"/>
  <c r="Q263" s="1"/>
  <c r="E265"/>
  <c r="D265"/>
  <c r="C265"/>
  <c r="Q264"/>
  <c r="O264"/>
  <c r="O263"/>
  <c r="G257"/>
  <c r="O256" s="1"/>
  <c r="F257"/>
  <c r="E257"/>
  <c r="D257"/>
  <c r="C257"/>
  <c r="Q255"/>
  <c r="G249"/>
  <c r="F249"/>
  <c r="Q247" s="1"/>
  <c r="E249"/>
  <c r="D249"/>
  <c r="C249"/>
  <c r="Q248"/>
  <c r="O248"/>
  <c r="O247"/>
  <c r="G241"/>
  <c r="O240" s="1"/>
  <c r="F241"/>
  <c r="E241"/>
  <c r="D241"/>
  <c r="C241"/>
  <c r="Q239"/>
  <c r="G233"/>
  <c r="F233"/>
  <c r="Q231" s="1"/>
  <c r="E233"/>
  <c r="D233"/>
  <c r="C233"/>
  <c r="Q232"/>
  <c r="O232"/>
  <c r="O231"/>
  <c r="G225"/>
  <c r="O224" s="1"/>
  <c r="F225"/>
  <c r="E225"/>
  <c r="D225"/>
  <c r="C225"/>
  <c r="Q223"/>
  <c r="G217"/>
  <c r="F217"/>
  <c r="Q215" s="1"/>
  <c r="E217"/>
  <c r="D217"/>
  <c r="C217"/>
  <c r="Q216"/>
  <c r="O216"/>
  <c r="O215"/>
  <c r="G209"/>
  <c r="O208" s="1"/>
  <c r="F209"/>
  <c r="E209"/>
  <c r="D209"/>
  <c r="C209"/>
  <c r="Q207"/>
  <c r="G201"/>
  <c r="F201"/>
  <c r="Q199" s="1"/>
  <c r="E201"/>
  <c r="D201"/>
  <c r="C201"/>
  <c r="Q200"/>
  <c r="O200"/>
  <c r="O199"/>
  <c r="G193"/>
  <c r="O192" s="1"/>
  <c r="F193"/>
  <c r="E193"/>
  <c r="D193"/>
  <c r="C193"/>
  <c r="Q191"/>
  <c r="G185"/>
  <c r="F185"/>
  <c r="Q183" s="1"/>
  <c r="E185"/>
  <c r="D185"/>
  <c r="C185"/>
  <c r="Q184"/>
  <c r="O184"/>
  <c r="O183"/>
  <c r="G177"/>
  <c r="O176" s="1"/>
  <c r="F177"/>
  <c r="E177"/>
  <c r="D177"/>
  <c r="C177"/>
  <c r="Q175"/>
  <c r="G169"/>
  <c r="F169"/>
  <c r="Q167" s="1"/>
  <c r="E169"/>
  <c r="D169"/>
  <c r="C169"/>
  <c r="Q168"/>
  <c r="O168"/>
  <c r="O167"/>
  <c r="G161"/>
  <c r="O160" s="1"/>
  <c r="F161"/>
  <c r="E161"/>
  <c r="D161"/>
  <c r="C161"/>
  <c r="Q159"/>
  <c r="G153"/>
  <c r="F153"/>
  <c r="Q151" s="1"/>
  <c r="E153"/>
  <c r="D153"/>
  <c r="C153"/>
  <c r="Q152"/>
  <c r="O152"/>
  <c r="O151"/>
  <c r="G145"/>
  <c r="O144" s="1"/>
  <c r="F145"/>
  <c r="E145"/>
  <c r="D145"/>
  <c r="C145"/>
  <c r="Q143"/>
  <c r="G137"/>
  <c r="F137"/>
  <c r="Q135" s="1"/>
  <c r="E137"/>
  <c r="D137"/>
  <c r="C137"/>
  <c r="Q136"/>
  <c r="O136"/>
  <c r="O135"/>
  <c r="G129"/>
  <c r="O128" s="1"/>
  <c r="F129"/>
  <c r="E129"/>
  <c r="D129"/>
  <c r="C129"/>
  <c r="Q127"/>
  <c r="G121"/>
  <c r="F121"/>
  <c r="Q119" s="1"/>
  <c r="E121"/>
  <c r="D121"/>
  <c r="C121"/>
  <c r="Q120"/>
  <c r="O120"/>
  <c r="O119"/>
  <c r="G113"/>
  <c r="O112" s="1"/>
  <c r="F113"/>
  <c r="E113"/>
  <c r="D113"/>
  <c r="C113"/>
  <c r="Q111"/>
  <c r="G105"/>
  <c r="F105"/>
  <c r="Q103" s="1"/>
  <c r="E105"/>
  <c r="D105"/>
  <c r="C105"/>
  <c r="Q104"/>
  <c r="O104"/>
  <c r="O103"/>
  <c r="G97"/>
  <c r="O96" s="1"/>
  <c r="F97"/>
  <c r="E97"/>
  <c r="D97"/>
  <c r="C97"/>
  <c r="Q95"/>
  <c r="G89"/>
  <c r="F89"/>
  <c r="Q87" s="1"/>
  <c r="E89"/>
  <c r="D89"/>
  <c r="C89"/>
  <c r="Q88"/>
  <c r="O88"/>
  <c r="O87"/>
  <c r="G81"/>
  <c r="O80" s="1"/>
  <c r="F81"/>
  <c r="E81"/>
  <c r="D81"/>
  <c r="C81"/>
  <c r="Q79"/>
  <c r="G73"/>
  <c r="F73"/>
  <c r="Q71" s="1"/>
  <c r="E73"/>
  <c r="D73"/>
  <c r="C73"/>
  <c r="Q72"/>
  <c r="O72"/>
  <c r="O71"/>
  <c r="G65"/>
  <c r="O64" s="1"/>
  <c r="F65"/>
  <c r="E65"/>
  <c r="D65"/>
  <c r="C65"/>
  <c r="Q63"/>
  <c r="G57"/>
  <c r="F57"/>
  <c r="Q55" s="1"/>
  <c r="E57"/>
  <c r="D57"/>
  <c r="C57"/>
  <c r="Q56"/>
  <c r="O56"/>
  <c r="O55"/>
  <c r="G49"/>
  <c r="O48" s="1"/>
  <c r="F49"/>
  <c r="E49"/>
  <c r="D49"/>
  <c r="C49"/>
  <c r="Q47"/>
  <c r="G41"/>
  <c r="F41"/>
  <c r="Q39" s="1"/>
  <c r="E41"/>
  <c r="D41"/>
  <c r="C41"/>
  <c r="Q40"/>
  <c r="O40"/>
  <c r="O39"/>
  <c r="G33"/>
  <c r="O32" s="1"/>
  <c r="F33"/>
  <c r="E33"/>
  <c r="D33"/>
  <c r="C33"/>
  <c r="Q31"/>
  <c r="G25"/>
  <c r="F25"/>
  <c r="Q23" s="1"/>
  <c r="E25"/>
  <c r="D25"/>
  <c r="C25"/>
  <c r="Q24"/>
  <c r="O24"/>
  <c r="O23"/>
  <c r="G17"/>
  <c r="O16" s="1"/>
  <c r="F17"/>
  <c r="E17"/>
  <c r="D17"/>
  <c r="C17"/>
  <c r="G16"/>
  <c r="G32" s="1"/>
  <c r="G48" s="1"/>
  <c r="F16"/>
  <c r="F24" s="1"/>
  <c r="F40" s="1"/>
  <c r="F56" s="1"/>
  <c r="F64" s="1"/>
  <c r="C16"/>
  <c r="C32" s="1"/>
  <c r="C48" s="1"/>
  <c r="G9"/>
  <c r="F9"/>
  <c r="Q7" s="1"/>
  <c r="E9"/>
  <c r="D9"/>
  <c r="C9"/>
  <c r="O8"/>
  <c r="G8"/>
  <c r="F8"/>
  <c r="E8"/>
  <c r="E16" s="1"/>
  <c r="D8"/>
  <c r="D16" s="1"/>
  <c r="C8"/>
  <c r="O7"/>
  <c r="O272" l="1"/>
  <c r="F72"/>
  <c r="F80"/>
  <c r="F88" s="1"/>
  <c r="F96" s="1"/>
  <c r="F104" s="1"/>
  <c r="F112" s="1"/>
  <c r="F120" s="1"/>
  <c r="F128" s="1"/>
  <c r="F136" s="1"/>
  <c r="F144" s="1"/>
  <c r="F152" s="1"/>
  <c r="F160" s="1"/>
  <c r="F168" s="1"/>
  <c r="F176" s="1"/>
  <c r="F184" s="1"/>
  <c r="F192" s="1"/>
  <c r="F200" s="1"/>
  <c r="E24"/>
  <c r="E40" s="1"/>
  <c r="E56" s="1"/>
  <c r="E64" s="1"/>
  <c r="E32"/>
  <c r="E48" s="1"/>
  <c r="D32"/>
  <c r="D48" s="1"/>
  <c r="D24"/>
  <c r="D40" s="1"/>
  <c r="D56" s="1"/>
  <c r="D64" s="1"/>
  <c r="F32"/>
  <c r="F48" s="1"/>
  <c r="O15"/>
  <c r="Q16"/>
  <c r="C24"/>
  <c r="C40" s="1"/>
  <c r="C56" s="1"/>
  <c r="C64" s="1"/>
  <c r="G24"/>
  <c r="G40" s="1"/>
  <c r="G56" s="1"/>
  <c r="G64" s="1"/>
  <c r="O31"/>
  <c r="Q32"/>
  <c r="O47"/>
  <c r="Q48"/>
  <c r="O63"/>
  <c r="Q64"/>
  <c r="O79"/>
  <c r="Q80"/>
  <c r="O95"/>
  <c r="Q96"/>
  <c r="Q112"/>
  <c r="O127"/>
  <c r="Q128"/>
  <c r="O143"/>
  <c r="Q144"/>
  <c r="O159"/>
  <c r="Q160"/>
  <c r="O175"/>
  <c r="Q176"/>
  <c r="O191"/>
  <c r="Q192"/>
  <c r="O207"/>
  <c r="Q208"/>
  <c r="O223"/>
  <c r="Q224"/>
  <c r="O239"/>
  <c r="Q240"/>
  <c r="O255"/>
  <c r="Q256"/>
  <c r="O271"/>
  <c r="Q272"/>
  <c r="O287"/>
  <c r="Q288"/>
  <c r="Q8"/>
  <c r="Q15"/>
  <c r="C80" l="1"/>
  <c r="C88" s="1"/>
  <c r="C96" s="1"/>
  <c r="C104" s="1"/>
  <c r="C112" s="1"/>
  <c r="C120" s="1"/>
  <c r="C128" s="1"/>
  <c r="C136" s="1"/>
  <c r="C144" s="1"/>
  <c r="C152" s="1"/>
  <c r="C160" s="1"/>
  <c r="C168" s="1"/>
  <c r="C176" s="1"/>
  <c r="C184" s="1"/>
  <c r="C192" s="1"/>
  <c r="C200" s="1"/>
  <c r="C72"/>
  <c r="D80"/>
  <c r="D88" s="1"/>
  <c r="D96" s="1"/>
  <c r="D104" s="1"/>
  <c r="D112" s="1"/>
  <c r="D120" s="1"/>
  <c r="D128" s="1"/>
  <c r="D136" s="1"/>
  <c r="D144" s="1"/>
  <c r="D152" s="1"/>
  <c r="D160" s="1"/>
  <c r="D168" s="1"/>
  <c r="D176" s="1"/>
  <c r="D184" s="1"/>
  <c r="D192" s="1"/>
  <c r="D200" s="1"/>
  <c r="D72"/>
  <c r="F216"/>
  <c r="F208"/>
  <c r="F224" s="1"/>
  <c r="F232" s="1"/>
  <c r="F240" s="1"/>
  <c r="F248" s="1"/>
  <c r="F256" s="1"/>
  <c r="F264" s="1"/>
  <c r="F272" s="1"/>
  <c r="F280" s="1"/>
  <c r="F288" s="1"/>
  <c r="G80"/>
  <c r="G88" s="1"/>
  <c r="G96" s="1"/>
  <c r="G104" s="1"/>
  <c r="G112" s="1"/>
  <c r="G120" s="1"/>
  <c r="G128" s="1"/>
  <c r="G136" s="1"/>
  <c r="G144" s="1"/>
  <c r="G152" s="1"/>
  <c r="G160" s="1"/>
  <c r="G168" s="1"/>
  <c r="G176" s="1"/>
  <c r="G184" s="1"/>
  <c r="G192" s="1"/>
  <c r="G200" s="1"/>
  <c r="G72"/>
  <c r="E72"/>
  <c r="E80"/>
  <c r="E88" s="1"/>
  <c r="E96" s="1"/>
  <c r="E104" s="1"/>
  <c r="E112" s="1"/>
  <c r="E120" s="1"/>
  <c r="E128" s="1"/>
  <c r="E136" s="1"/>
  <c r="E144" s="1"/>
  <c r="E152" s="1"/>
  <c r="E160" s="1"/>
  <c r="E168" s="1"/>
  <c r="E176" s="1"/>
  <c r="E184" s="1"/>
  <c r="E192" s="1"/>
  <c r="E200" s="1"/>
  <c r="E216" l="1"/>
  <c r="E208"/>
  <c r="E224" s="1"/>
  <c r="E232" s="1"/>
  <c r="E240" s="1"/>
  <c r="E248" s="1"/>
  <c r="E256" s="1"/>
  <c r="E264" s="1"/>
  <c r="E272" s="1"/>
  <c r="E280" s="1"/>
  <c r="E288" s="1"/>
  <c r="C208"/>
  <c r="C224" s="1"/>
  <c r="C232" s="1"/>
  <c r="C240" s="1"/>
  <c r="C248" s="1"/>
  <c r="C256" s="1"/>
  <c r="C264" s="1"/>
  <c r="C272" s="1"/>
  <c r="C280" s="1"/>
  <c r="C288" s="1"/>
  <c r="C216"/>
  <c r="G208"/>
  <c r="G224" s="1"/>
  <c r="G232" s="1"/>
  <c r="G240" s="1"/>
  <c r="G248" s="1"/>
  <c r="G256" s="1"/>
  <c r="G264" s="1"/>
  <c r="G272" s="1"/>
  <c r="G280" s="1"/>
  <c r="G288" s="1"/>
  <c r="G216"/>
  <c r="D208"/>
  <c r="D224" s="1"/>
  <c r="D232" s="1"/>
  <c r="D240" s="1"/>
  <c r="D248" s="1"/>
  <c r="D256" s="1"/>
  <c r="D264" s="1"/>
  <c r="D272" s="1"/>
  <c r="D280" s="1"/>
  <c r="D288" s="1"/>
  <c r="D216"/>
</calcChain>
</file>

<file path=xl/sharedStrings.xml><?xml version="1.0" encoding="utf-8"?>
<sst xmlns="http://schemas.openxmlformats.org/spreadsheetml/2006/main" count="138" uniqueCount="47">
  <si>
    <t>Gross Profit</t>
  </si>
  <si>
    <t>Operating Income (EBIT)</t>
  </si>
  <si>
    <t>Cash &amp; Equivalents</t>
  </si>
  <si>
    <t>Accounts Receivable</t>
  </si>
  <si>
    <t>Inventory</t>
  </si>
  <si>
    <t>Long Term Investments</t>
  </si>
  <si>
    <t>Total Assets</t>
  </si>
  <si>
    <t>Accounts Payable</t>
  </si>
  <si>
    <t>Long Term Debt</t>
  </si>
  <si>
    <t>Total Liabilities</t>
  </si>
  <si>
    <t>Total Equity</t>
  </si>
  <si>
    <t>Income Before Tax</t>
  </si>
  <si>
    <t>Net Profit</t>
  </si>
  <si>
    <t>Net Change in Cash</t>
  </si>
  <si>
    <t>Financial Ratios Dashboard</t>
  </si>
  <si>
    <t>Sales</t>
  </si>
  <si>
    <t>5-yr trend</t>
  </si>
  <si>
    <t>1-yr trend</t>
  </si>
  <si>
    <t>Gross Profit %</t>
  </si>
  <si>
    <t>Operating Income  (EBIT) %</t>
  </si>
  <si>
    <t>Income Before Tax %</t>
  </si>
  <si>
    <t>Net Profit %</t>
  </si>
  <si>
    <t>Current Liabilities</t>
  </si>
  <si>
    <t>Total Liabilities &amp; Equity</t>
  </si>
  <si>
    <t>Cash from Operating Activities</t>
  </si>
  <si>
    <t>Cash from Investing Activities</t>
  </si>
  <si>
    <t>Cash from Financing Activities</t>
  </si>
  <si>
    <t>Current Ratio</t>
  </si>
  <si>
    <t>Quick Ratio</t>
  </si>
  <si>
    <t>Assets Turnover</t>
  </si>
  <si>
    <t>Inventory Turnover</t>
  </si>
  <si>
    <t>Accounts Receivable Turnover</t>
  </si>
  <si>
    <t>Average Collection Period (days)</t>
  </si>
  <si>
    <t>Inventory Period (days)</t>
  </si>
  <si>
    <t>Debt Ratio</t>
  </si>
  <si>
    <t>Debt to Equity Ratio</t>
  </si>
  <si>
    <t>Return on Assets %</t>
  </si>
  <si>
    <t>Return on Equity %</t>
  </si>
  <si>
    <t>Net Working Capital Ratio</t>
  </si>
  <si>
    <t>DuPont Analysis Dashboard</t>
  </si>
  <si>
    <t>Retun on Equity</t>
  </si>
  <si>
    <t>Retun on Assets</t>
  </si>
  <si>
    <t xml:space="preserve">Total Assets / Total Equity </t>
  </si>
  <si>
    <t>Net Profit Margin</t>
  </si>
  <si>
    <t>Total Assets Turnover</t>
  </si>
  <si>
    <t>Net Pofit</t>
  </si>
  <si>
    <t>Financial Dashboard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</si>
</sst>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18"/>
      <color indexed="9"/>
      <name val="Trebuchet MS"/>
      <family val="2"/>
    </font>
    <font>
      <sz val="17"/>
      <color indexed="18"/>
      <name val="Trebuchet MS"/>
      <family val="2"/>
    </font>
    <font>
      <sz val="17"/>
      <color indexed="18"/>
      <name val="Arial"/>
    </font>
    <font>
      <sz val="16"/>
      <name val="Wingdings 3"/>
      <family val="1"/>
      <charset val="2"/>
    </font>
    <font>
      <b/>
      <sz val="9"/>
      <name val="Trebuchet MS"/>
      <family val="2"/>
    </font>
    <font>
      <b/>
      <sz val="9"/>
      <color indexed="9"/>
      <name val="Trebuchet MS"/>
      <family val="2"/>
    </font>
    <font>
      <b/>
      <sz val="11"/>
      <name val="Trebuchet MS"/>
      <family val="2"/>
    </font>
    <font>
      <b/>
      <sz val="11"/>
      <name val="Arial"/>
    </font>
    <font>
      <sz val="9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/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38" fontId="1" fillId="4" borderId="4" xfId="0" applyNumberFormat="1" applyFont="1" applyFill="1" applyBorder="1" applyAlignment="1">
      <alignment horizontal="center"/>
    </xf>
    <xf numFmtId="0" fontId="1" fillId="4" borderId="3" xfId="0" applyFont="1" applyFill="1" applyBorder="1"/>
    <xf numFmtId="9" fontId="1" fillId="4" borderId="4" xfId="0" applyNumberFormat="1" applyFont="1" applyFill="1" applyBorder="1" applyAlignment="1">
      <alignment horizontal="center"/>
    </xf>
    <xf numFmtId="40" fontId="1" fillId="4" borderId="4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vertical="center" wrapText="1"/>
    </xf>
    <xf numFmtId="0" fontId="1" fillId="2" borderId="0" xfId="0" applyFont="1" applyFill="1" applyBorder="1"/>
    <xf numFmtId="0" fontId="1" fillId="4" borderId="0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10" fontId="6" fillId="4" borderId="0" xfId="0" applyNumberFormat="1" applyFont="1" applyFill="1" applyBorder="1" applyAlignment="1">
      <alignment horizontal="center" vertical="center" wrapText="1"/>
    </xf>
    <xf numFmtId="10" fontId="6" fillId="4" borderId="9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0" fontId="1" fillId="6" borderId="0" xfId="0" applyFont="1" applyFill="1" applyBorder="1"/>
    <xf numFmtId="0" fontId="10" fillId="6" borderId="0" xfId="0" applyFont="1" applyFill="1" applyBorder="1"/>
    <xf numFmtId="0" fontId="10" fillId="4" borderId="0" xfId="0" applyFont="1" applyFill="1" applyBorder="1"/>
    <xf numFmtId="0" fontId="1" fillId="4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3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10" fontId="6" fillId="4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1" fillId="4" borderId="0" xfId="0" applyFont="1" applyFill="1" applyBorder="1" applyAlignment="1"/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ndense val="0"/>
        <extend val="0"/>
        <color indexed="9"/>
      </font>
      <fill>
        <patternFill>
          <bgColor indexed="5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5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54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3467520"/>
        <c:axId val="63469440"/>
      </c:lineChart>
      <c:catAx>
        <c:axId val="63467520"/>
        <c:scaling>
          <c:orientation val="minMax"/>
        </c:scaling>
        <c:delete val="1"/>
        <c:axPos val="b"/>
        <c:tickLblPos val="none"/>
        <c:crossAx val="63469440"/>
        <c:crosses val="autoZero"/>
        <c:auto val="1"/>
        <c:lblAlgn val="ctr"/>
        <c:lblOffset val="100"/>
      </c:catAx>
      <c:valAx>
        <c:axId val="63469440"/>
        <c:scaling>
          <c:orientation val="minMax"/>
        </c:scaling>
        <c:delete val="1"/>
        <c:axPos val="l"/>
        <c:numFmt formatCode="General" sourceLinked="1"/>
        <c:tickLblPos val="none"/>
        <c:crossAx val="6346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241088"/>
        <c:axId val="71255552"/>
      </c:lineChart>
      <c:catAx>
        <c:axId val="71241088"/>
        <c:scaling>
          <c:orientation val="minMax"/>
        </c:scaling>
        <c:delete val="1"/>
        <c:axPos val="b"/>
        <c:tickLblPos val="none"/>
        <c:crossAx val="71255552"/>
        <c:crosses val="autoZero"/>
        <c:auto val="1"/>
        <c:lblAlgn val="ctr"/>
        <c:lblOffset val="100"/>
      </c:catAx>
      <c:valAx>
        <c:axId val="71255552"/>
        <c:scaling>
          <c:orientation val="minMax"/>
        </c:scaling>
        <c:delete val="1"/>
        <c:axPos val="l"/>
        <c:numFmt formatCode="General" sourceLinked="1"/>
        <c:tickLblPos val="none"/>
        <c:crossAx val="7124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63472934412875"/>
          <c:y val="9.9173953923819766E-2"/>
          <c:w val="0.8804000992786075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'!$C$209:$G$209</c:f>
              <c:numCache>
                <c:formatCode>General</c:formatCode>
                <c:ptCount val="5"/>
                <c:pt idx="0">
                  <c:v>1.8423101947867111</c:v>
                </c:pt>
                <c:pt idx="1">
                  <c:v>1.7108791945571054</c:v>
                </c:pt>
                <c:pt idx="2">
                  <c:v>1.7300026306804508</c:v>
                </c:pt>
                <c:pt idx="3">
                  <c:v>1.5140159816205789</c:v>
                </c:pt>
                <c:pt idx="4">
                  <c:v>1.3642067392067396</c:v>
                </c:pt>
              </c:numCache>
            </c:numRef>
          </c:val>
        </c:ser>
        <c:gapWidth val="30"/>
        <c:axId val="74620928"/>
        <c:axId val="74622464"/>
      </c:barChart>
      <c:catAx>
        <c:axId val="746209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622464"/>
        <c:crosses val="autoZero"/>
        <c:auto val="1"/>
        <c:lblAlgn val="ctr"/>
        <c:lblOffset val="100"/>
        <c:tickLblSkip val="1"/>
        <c:tickMarkSkip val="1"/>
      </c:catAx>
      <c:valAx>
        <c:axId val="74622464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62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63472934412875"/>
          <c:y val="9.9173953923819766E-2"/>
          <c:w val="0.8804000992786075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'!$C$217:$G$217</c:f>
              <c:numCache>
                <c:formatCode>General</c:formatCode>
                <c:ptCount val="5"/>
                <c:pt idx="0">
                  <c:v>0.21095599080712113</c:v>
                </c:pt>
                <c:pt idx="1">
                  <c:v>0.25602574887531543</c:v>
                </c:pt>
                <c:pt idx="2">
                  <c:v>0.19242314619540962</c:v>
                </c:pt>
                <c:pt idx="3">
                  <c:v>0.31856725823641169</c:v>
                </c:pt>
                <c:pt idx="4">
                  <c:v>0.43278900624810657</c:v>
                </c:pt>
              </c:numCache>
            </c:numRef>
          </c:val>
        </c:ser>
        <c:gapWidth val="30"/>
        <c:axId val="74637696"/>
        <c:axId val="74639232"/>
      </c:barChart>
      <c:catAx>
        <c:axId val="746376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639232"/>
        <c:crosses val="autoZero"/>
        <c:auto val="1"/>
        <c:lblAlgn val="ctr"/>
        <c:lblOffset val="100"/>
        <c:tickLblSkip val="1"/>
        <c:tickMarkSkip val="1"/>
      </c:catAx>
      <c:valAx>
        <c:axId val="7463923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637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960152292086752"/>
          <c:y val="9.9173953923819766E-2"/>
          <c:w val="0.87043330570186639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'!$C$225:$G$225</c:f>
              <c:numCache>
                <c:formatCode>General</c:formatCode>
                <c:ptCount val="5"/>
                <c:pt idx="0">
                  <c:v>8.1919129900885874</c:v>
                </c:pt>
                <c:pt idx="1">
                  <c:v>7.8208898224174126</c:v>
                </c:pt>
                <c:pt idx="2">
                  <c:v>7.5040908161178148</c:v>
                </c:pt>
                <c:pt idx="3">
                  <c:v>7.0458180987202912</c:v>
                </c:pt>
                <c:pt idx="4">
                  <c:v>6.8137774413323253</c:v>
                </c:pt>
              </c:numCache>
            </c:numRef>
          </c:val>
        </c:ser>
        <c:gapWidth val="30"/>
        <c:axId val="74670848"/>
        <c:axId val="74672384"/>
      </c:barChart>
      <c:catAx>
        <c:axId val="746708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672384"/>
        <c:crosses val="autoZero"/>
        <c:auto val="1"/>
        <c:lblAlgn val="ctr"/>
        <c:lblOffset val="100"/>
        <c:tickLblSkip val="1"/>
        <c:tickMarkSkip val="1"/>
      </c:catAx>
      <c:valAx>
        <c:axId val="74672384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67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63472934412875"/>
          <c:y val="9.9173953923819766E-2"/>
          <c:w val="0.8804000992786075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'!$C$233:$G$233</c:f>
              <c:numCache>
                <c:formatCode>General</c:formatCode>
                <c:ptCount val="5"/>
                <c:pt idx="0">
                  <c:v>0.35328686031382223</c:v>
                </c:pt>
                <c:pt idx="1">
                  <c:v>0.48596647823068545</c:v>
                </c:pt>
                <c:pt idx="2">
                  <c:v>0.4209718049923889</c:v>
                </c:pt>
                <c:pt idx="3">
                  <c:v>0.63744465821376439</c:v>
                </c:pt>
                <c:pt idx="4">
                  <c:v>0.91021888368839865</c:v>
                </c:pt>
              </c:numCache>
            </c:numRef>
          </c:val>
        </c:ser>
        <c:gapWidth val="30"/>
        <c:axId val="74699904"/>
        <c:axId val="74701440"/>
      </c:barChart>
      <c:catAx>
        <c:axId val="746999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701440"/>
        <c:crosses val="autoZero"/>
        <c:auto val="1"/>
        <c:lblAlgn val="ctr"/>
        <c:lblOffset val="100"/>
        <c:tickLblSkip val="1"/>
        <c:tickMarkSkip val="1"/>
      </c:catAx>
      <c:valAx>
        <c:axId val="7470144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699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960152292086752"/>
          <c:y val="9.9173953923819766E-2"/>
          <c:w val="0.87043330570186639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'!$C$241:$G$241</c:f>
              <c:numCache>
                <c:formatCode>General</c:formatCode>
                <c:ptCount val="5"/>
                <c:pt idx="0">
                  <c:v>1033.1547560975607</c:v>
                </c:pt>
                <c:pt idx="1">
                  <c:v>751.08061224489802</c:v>
                </c:pt>
                <c:pt idx="2">
                  <c:v>867.04144000000008</c:v>
                </c:pt>
                <c:pt idx="3">
                  <c:v>572.5987272727275</c:v>
                </c:pt>
                <c:pt idx="4">
                  <c:v>401.00244736842114</c:v>
                </c:pt>
              </c:numCache>
            </c:numRef>
          </c:val>
        </c:ser>
        <c:gapWidth val="30"/>
        <c:axId val="74745344"/>
        <c:axId val="74746880"/>
      </c:barChart>
      <c:catAx>
        <c:axId val="747453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746880"/>
        <c:crosses val="autoZero"/>
        <c:auto val="1"/>
        <c:lblAlgn val="ctr"/>
        <c:lblOffset val="100"/>
        <c:tickLblSkip val="1"/>
        <c:tickMarkSkip val="1"/>
      </c:catAx>
      <c:valAx>
        <c:axId val="7474688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74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378877665070963E-2"/>
          <c:y val="9.9173953923819766E-2"/>
          <c:w val="0.90365595095766549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'!$C$249:$G$249</c:f>
              <c:numCache>
                <c:formatCode>General</c:formatCode>
                <c:ptCount val="5"/>
                <c:pt idx="0">
                  <c:v>44.55613730780761</c:v>
                </c:pt>
                <c:pt idx="1">
                  <c:v>46.669881341862386</c:v>
                </c:pt>
                <c:pt idx="2">
                  <c:v>48.640136286201027</c:v>
                </c:pt>
                <c:pt idx="3">
                  <c:v>51.803778480499474</c:v>
                </c:pt>
                <c:pt idx="4">
                  <c:v>53.567936895900459</c:v>
                </c:pt>
              </c:numCache>
            </c:numRef>
          </c:val>
        </c:ser>
        <c:gapWidth val="30"/>
        <c:axId val="74770304"/>
        <c:axId val="74771840"/>
      </c:barChart>
      <c:catAx>
        <c:axId val="747703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771840"/>
        <c:crosses val="autoZero"/>
        <c:auto val="1"/>
        <c:lblAlgn val="ctr"/>
        <c:lblOffset val="100"/>
        <c:tickLblSkip val="1"/>
        <c:tickMarkSkip val="1"/>
      </c:catAx>
      <c:valAx>
        <c:axId val="7477184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77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63472934412875"/>
          <c:y val="9.9173953923819766E-2"/>
          <c:w val="0.8804000992786075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'!$C$257:$G$257</c:f>
              <c:numCache>
                <c:formatCode>General</c:formatCode>
                <c:ptCount val="5"/>
                <c:pt idx="0">
                  <c:v>1.0031986416492298</c:v>
                </c:pt>
                <c:pt idx="1">
                  <c:v>0.98225062308307265</c:v>
                </c:pt>
                <c:pt idx="2">
                  <c:v>0.98475854743615399</c:v>
                </c:pt>
                <c:pt idx="3">
                  <c:v>1.097024002594875</c:v>
                </c:pt>
                <c:pt idx="4">
                  <c:v>1.1652001193586523</c:v>
                </c:pt>
              </c:numCache>
            </c:numRef>
          </c:val>
        </c:ser>
        <c:gapWidth val="30"/>
        <c:axId val="74877184"/>
        <c:axId val="74883072"/>
      </c:barChart>
      <c:catAx>
        <c:axId val="748771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883072"/>
        <c:crosses val="autoZero"/>
        <c:auto val="1"/>
        <c:lblAlgn val="ctr"/>
        <c:lblOffset val="100"/>
        <c:tickLblSkip val="1"/>
        <c:tickMarkSkip val="1"/>
      </c:catAx>
      <c:valAx>
        <c:axId val="7488307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87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960152292086752"/>
          <c:y val="9.9173953923819766E-2"/>
          <c:w val="0.87043330570186639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'!$C$265:$G$265</c:f>
              <c:numCache>
                <c:formatCode>General</c:formatCode>
                <c:ptCount val="5"/>
                <c:pt idx="0">
                  <c:v>5.2079438004166887</c:v>
                </c:pt>
                <c:pt idx="1">
                  <c:v>5.157428830097575</c:v>
                </c:pt>
                <c:pt idx="2">
                  <c:v>5.7679247664731115</c:v>
                </c:pt>
                <c:pt idx="3">
                  <c:v>7.1353744144868214</c:v>
                </c:pt>
                <c:pt idx="4">
                  <c:v>8.0296675352400104</c:v>
                </c:pt>
              </c:numCache>
            </c:numRef>
          </c:val>
        </c:ser>
        <c:gapWidth val="30"/>
        <c:axId val="74889856"/>
        <c:axId val="74776960"/>
      </c:barChart>
      <c:catAx>
        <c:axId val="748898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776960"/>
        <c:crosses val="autoZero"/>
        <c:auto val="1"/>
        <c:lblAlgn val="ctr"/>
        <c:lblOffset val="100"/>
        <c:tickLblSkip val="1"/>
        <c:tickMarkSkip val="1"/>
      </c:catAx>
      <c:valAx>
        <c:axId val="7477696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88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9701142190651173E-2"/>
          <c:y val="9.9173953923819766E-2"/>
          <c:w val="0.90033368643208578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'!$C$273:$G$273</c:f>
              <c:numCache>
                <c:formatCode>General</c:formatCode>
                <c:ptCount val="5"/>
                <c:pt idx="0">
                  <c:v>2.612081089424759E-2</c:v>
                </c:pt>
                <c:pt idx="1">
                  <c:v>8.9004652005273813E-2</c:v>
                </c:pt>
                <c:pt idx="2">
                  <c:v>5.6569326211111291E-2</c:v>
                </c:pt>
                <c:pt idx="3">
                  <c:v>0.17349365954620583</c:v>
                </c:pt>
                <c:pt idx="4">
                  <c:v>0.22628942650900999</c:v>
                </c:pt>
              </c:numCache>
            </c:numRef>
          </c:val>
        </c:ser>
        <c:gapWidth val="30"/>
        <c:axId val="74791936"/>
        <c:axId val="74806016"/>
      </c:barChart>
      <c:catAx>
        <c:axId val="747919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806016"/>
        <c:crosses val="autoZero"/>
        <c:auto val="1"/>
        <c:lblAlgn val="ctr"/>
        <c:lblOffset val="100"/>
        <c:tickLblSkip val="1"/>
        <c:tickMarkSkip val="1"/>
      </c:catAx>
      <c:valAx>
        <c:axId val="74806016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79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631246481854888"/>
          <c:y val="9.9173953923819766E-2"/>
          <c:w val="0.88372236380418767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'!$C$281:$G$281</c:f>
              <c:numCache>
                <c:formatCode>General</c:formatCode>
                <c:ptCount val="5"/>
                <c:pt idx="0">
                  <c:v>0.13560197303987037</c:v>
                </c:pt>
                <c:pt idx="1">
                  <c:v>0.46732997412003552</c:v>
                </c:pt>
                <c:pt idx="2">
                  <c:v>0.33133768528870788</c:v>
                </c:pt>
                <c:pt idx="3">
                  <c:v>1.1284549986814181</c:v>
                </c:pt>
                <c:pt idx="4">
                  <c:v>1.5594135560229803</c:v>
                </c:pt>
              </c:numCache>
            </c:numRef>
          </c:val>
        </c:ser>
        <c:gapWidth val="30"/>
        <c:axId val="74812800"/>
        <c:axId val="74982528"/>
      </c:barChart>
      <c:catAx>
        <c:axId val="74812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982528"/>
        <c:crosses val="autoZero"/>
        <c:auto val="1"/>
        <c:lblAlgn val="ctr"/>
        <c:lblOffset val="100"/>
        <c:tickLblSkip val="1"/>
        <c:tickMarkSkip val="1"/>
      </c:catAx>
      <c:valAx>
        <c:axId val="74982528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812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270400"/>
        <c:axId val="71272320"/>
      </c:lineChart>
      <c:catAx>
        <c:axId val="71270400"/>
        <c:scaling>
          <c:orientation val="minMax"/>
        </c:scaling>
        <c:delete val="1"/>
        <c:axPos val="b"/>
        <c:tickLblPos val="none"/>
        <c:crossAx val="71272320"/>
        <c:crosses val="autoZero"/>
        <c:auto val="1"/>
        <c:lblAlgn val="ctr"/>
        <c:lblOffset val="100"/>
      </c:catAx>
      <c:valAx>
        <c:axId val="71272320"/>
        <c:scaling>
          <c:orientation val="minMax"/>
        </c:scaling>
        <c:delete val="1"/>
        <c:axPos val="l"/>
        <c:numFmt formatCode="General" sourceLinked="1"/>
        <c:tickLblPos val="none"/>
        <c:crossAx val="7127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9701142190651173E-2"/>
          <c:y val="9.9173953923819766E-2"/>
          <c:w val="0.90033368643208578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'!$C$289:$G$289</c:f>
              <c:numCache>
                <c:formatCode>General</c:formatCode>
                <c:ptCount val="5"/>
                <c:pt idx="0">
                  <c:v>0.30375433060062434</c:v>
                </c:pt>
                <c:pt idx="1">
                  <c:v>0.2435327373332567</c:v>
                </c:pt>
                <c:pt idx="2">
                  <c:v>0.21582334015794094</c:v>
                </c:pt>
                <c:pt idx="3">
                  <c:v>0.19486855721854093</c:v>
                </c:pt>
                <c:pt idx="4">
                  <c:v>0.1534214248780788</c:v>
                </c:pt>
              </c:numCache>
            </c:numRef>
          </c:val>
        </c:ser>
        <c:gapWidth val="30"/>
        <c:axId val="75010048"/>
        <c:axId val="75011584"/>
      </c:barChart>
      <c:catAx>
        <c:axId val="750100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5011584"/>
        <c:crosses val="autoZero"/>
        <c:auto val="1"/>
        <c:lblAlgn val="ctr"/>
        <c:lblOffset val="100"/>
        <c:tickLblSkip val="1"/>
        <c:tickMarkSkip val="1"/>
      </c:catAx>
      <c:valAx>
        <c:axId val="75011584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501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'!$C$272:$G$272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'!$C$273:$G$273</c:f>
              <c:numCache>
                <c:formatCode>General</c:formatCode>
                <c:ptCount val="5"/>
                <c:pt idx="0">
                  <c:v>2.612081089424759E-2</c:v>
                </c:pt>
                <c:pt idx="1">
                  <c:v>8.9004652005273813E-2</c:v>
                </c:pt>
                <c:pt idx="2">
                  <c:v>5.6569326211111291E-2</c:v>
                </c:pt>
                <c:pt idx="3">
                  <c:v>0.17349365954620583</c:v>
                </c:pt>
                <c:pt idx="4">
                  <c:v>0.22628942650900999</c:v>
                </c:pt>
              </c:numCache>
            </c:numRef>
          </c:val>
        </c:ser>
        <c:gapWidth val="30"/>
        <c:axId val="79668736"/>
        <c:axId val="79670272"/>
      </c:barChart>
      <c:catAx>
        <c:axId val="79668736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670272"/>
        <c:crosses val="autoZero"/>
        <c:auto val="1"/>
        <c:lblAlgn val="ctr"/>
        <c:lblOffset val="100"/>
        <c:tickLblSkip val="1"/>
        <c:tickMarkSkip val="1"/>
      </c:catAx>
      <c:valAx>
        <c:axId val="79670272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668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'!$C$280:$G$280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'!$C$281:$G$281</c:f>
              <c:numCache>
                <c:formatCode>General</c:formatCode>
                <c:ptCount val="5"/>
                <c:pt idx="0">
                  <c:v>0.13560197303987037</c:v>
                </c:pt>
                <c:pt idx="1">
                  <c:v>0.46732997412003552</c:v>
                </c:pt>
                <c:pt idx="2">
                  <c:v>0.33133768528870788</c:v>
                </c:pt>
                <c:pt idx="3">
                  <c:v>1.1284549986814181</c:v>
                </c:pt>
                <c:pt idx="4">
                  <c:v>1.5594135560229803</c:v>
                </c:pt>
              </c:numCache>
            </c:numRef>
          </c:val>
        </c:ser>
        <c:gapWidth val="30"/>
        <c:axId val="79689984"/>
        <c:axId val="79568896"/>
      </c:barChart>
      <c:catAx>
        <c:axId val="79689984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568896"/>
        <c:crosses val="autoZero"/>
        <c:auto val="1"/>
        <c:lblAlgn val="ctr"/>
        <c:lblOffset val="100"/>
        <c:tickLblSkip val="1"/>
        <c:tickMarkSkip val="1"/>
      </c:catAx>
      <c:valAx>
        <c:axId val="79568896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68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'!$C$72:$G$72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'!$C$73:$G$73</c:f>
              <c:numCache>
                <c:formatCode>General</c:formatCode>
                <c:ptCount val="5"/>
                <c:pt idx="0">
                  <c:v>0.12382113821138213</c:v>
                </c:pt>
                <c:pt idx="1">
                  <c:v>0.34763945578231287</c:v>
                </c:pt>
                <c:pt idx="2">
                  <c:v>0.29398400000000008</c:v>
                </c:pt>
                <c:pt idx="3">
                  <c:v>0.54460606060606054</c:v>
                </c:pt>
                <c:pt idx="4">
                  <c:v>0.5228631578947367</c:v>
                </c:pt>
              </c:numCache>
            </c:numRef>
          </c:val>
        </c:ser>
        <c:gapWidth val="30"/>
        <c:axId val="79600640"/>
        <c:axId val="79610624"/>
      </c:barChart>
      <c:catAx>
        <c:axId val="79600640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610624"/>
        <c:crosses val="autoZero"/>
        <c:auto val="1"/>
        <c:lblAlgn val="ctr"/>
        <c:lblOffset val="100"/>
        <c:tickLblSkip val="1"/>
        <c:tickMarkSkip val="1"/>
      </c:catAx>
      <c:valAx>
        <c:axId val="79610624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600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'!$C$216:$G$216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'!$C$217:$G$217</c:f>
              <c:numCache>
                <c:formatCode>General</c:formatCode>
                <c:ptCount val="5"/>
                <c:pt idx="0">
                  <c:v>0.21095599080712113</c:v>
                </c:pt>
                <c:pt idx="1">
                  <c:v>0.25602574887531543</c:v>
                </c:pt>
                <c:pt idx="2">
                  <c:v>0.19242314619540962</c:v>
                </c:pt>
                <c:pt idx="3">
                  <c:v>0.31856725823641169</c:v>
                </c:pt>
                <c:pt idx="4">
                  <c:v>0.43278900624810657</c:v>
                </c:pt>
              </c:numCache>
            </c:numRef>
          </c:val>
        </c:ser>
        <c:gapWidth val="30"/>
        <c:axId val="79769600"/>
        <c:axId val="79771136"/>
      </c:barChart>
      <c:catAx>
        <c:axId val="79769600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771136"/>
        <c:crosses val="autoZero"/>
        <c:auto val="1"/>
        <c:lblAlgn val="ctr"/>
        <c:lblOffset val="100"/>
        <c:tickLblSkip val="1"/>
        <c:tickMarkSkip val="1"/>
      </c:catAx>
      <c:valAx>
        <c:axId val="79771136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76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7835992475440623E-2"/>
          <c:y val="5.5762486658389648E-2"/>
          <c:w val="0.96671079216888833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'!$C$9:$G$9</c:f>
              <c:numCache>
                <c:formatCode>General</c:formatCode>
                <c:ptCount val="5"/>
                <c:pt idx="0">
                  <c:v>123000</c:v>
                </c:pt>
                <c:pt idx="1">
                  <c:v>147000</c:v>
                </c:pt>
                <c:pt idx="2">
                  <c:v>125000</c:v>
                </c:pt>
                <c:pt idx="3">
                  <c:v>165000</c:v>
                </c:pt>
                <c:pt idx="4">
                  <c:v>190000</c:v>
                </c:pt>
              </c:numCache>
            </c:numRef>
          </c:val>
        </c:ser>
        <c:gapWidth val="30"/>
        <c:axId val="79803136"/>
        <c:axId val="79804672"/>
      </c:barChart>
      <c:catAx>
        <c:axId val="79803136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804672"/>
        <c:crosses val="autoZero"/>
        <c:auto val="1"/>
        <c:lblAlgn val="ctr"/>
        <c:lblOffset val="100"/>
        <c:tickLblSkip val="1"/>
        <c:tickMarkSkip val="1"/>
      </c:catAx>
      <c:valAx>
        <c:axId val="79804672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80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'!$C$64:$G$64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'!$C$65:$G$65</c:f>
              <c:numCache>
                <c:formatCode>General</c:formatCode>
                <c:ptCount val="5"/>
                <c:pt idx="0">
                  <c:v>15230</c:v>
                </c:pt>
                <c:pt idx="1">
                  <c:v>51103</c:v>
                </c:pt>
                <c:pt idx="2">
                  <c:v>36748</c:v>
                </c:pt>
                <c:pt idx="3">
                  <c:v>89860</c:v>
                </c:pt>
                <c:pt idx="4">
                  <c:v>99344</c:v>
                </c:pt>
              </c:numCache>
            </c:numRef>
          </c:val>
        </c:ser>
        <c:gapWidth val="30"/>
        <c:axId val="79693312"/>
        <c:axId val="79694848"/>
      </c:barChart>
      <c:catAx>
        <c:axId val="79693312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694848"/>
        <c:crosses val="autoZero"/>
        <c:auto val="1"/>
        <c:lblAlgn val="ctr"/>
        <c:lblOffset val="100"/>
        <c:tickLblSkip val="1"/>
        <c:tickMarkSkip val="1"/>
      </c:catAx>
      <c:valAx>
        <c:axId val="79694848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69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'!$C$9:$G$9</c:f>
              <c:numCache>
                <c:formatCode>General</c:formatCode>
                <c:ptCount val="5"/>
                <c:pt idx="0">
                  <c:v>123000</c:v>
                </c:pt>
                <c:pt idx="1">
                  <c:v>147000</c:v>
                </c:pt>
                <c:pt idx="2">
                  <c:v>125000</c:v>
                </c:pt>
                <c:pt idx="3">
                  <c:v>165000</c:v>
                </c:pt>
                <c:pt idx="4">
                  <c:v>190000</c:v>
                </c:pt>
              </c:numCache>
            </c:numRef>
          </c:val>
        </c:ser>
        <c:gapWidth val="30"/>
        <c:axId val="79739136"/>
        <c:axId val="79740928"/>
      </c:barChart>
      <c:catAx>
        <c:axId val="79739136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740928"/>
        <c:crosses val="autoZero"/>
        <c:auto val="1"/>
        <c:lblAlgn val="ctr"/>
        <c:lblOffset val="100"/>
        <c:tickLblSkip val="1"/>
        <c:tickMarkSkip val="1"/>
      </c:catAx>
      <c:valAx>
        <c:axId val="79740928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73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Financial Ratios   '!$C$112:$G$112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'!$C$113:$G$113</c:f>
              <c:numCache>
                <c:formatCode>General</c:formatCode>
                <c:ptCount val="5"/>
                <c:pt idx="0">
                  <c:v>583060</c:v>
                </c:pt>
                <c:pt idx="1">
                  <c:v>574161</c:v>
                </c:pt>
                <c:pt idx="2">
                  <c:v>649610</c:v>
                </c:pt>
                <c:pt idx="3">
                  <c:v>517944</c:v>
                </c:pt>
                <c:pt idx="4">
                  <c:v>439013</c:v>
                </c:pt>
              </c:numCache>
            </c:numRef>
          </c:val>
        </c:ser>
        <c:gapWidth val="30"/>
        <c:axId val="79752192"/>
        <c:axId val="79835904"/>
      </c:barChart>
      <c:catAx>
        <c:axId val="79752192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835904"/>
        <c:crosses val="autoZero"/>
        <c:auto val="1"/>
        <c:lblAlgn val="ctr"/>
        <c:lblOffset val="100"/>
        <c:tickLblSkip val="1"/>
        <c:tickMarkSkip val="1"/>
      </c:catAx>
      <c:valAx>
        <c:axId val="79835904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75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5353152493987721E-2"/>
          <c:y val="5.5762486658389648E-2"/>
          <c:w val="0.97338986811882089"/>
          <c:h val="0.4572523905987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en-US"/>
              </a:p>
            </c:txPr>
            <c:showVal val="1"/>
          </c:dLbls>
          <c:cat>
            <c:numRef>
              <c:f>'C:\Users\Rajiv\AppData\Local\Temp\Excel Project\[Dashboard_FinancialDashboard.xls]   DuPont Analysis   '!$DD$18:$DH$18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DuPont Analysis   '!$DD$19:$DH$19</c:f>
              <c:numCache>
                <c:formatCode>General</c:formatCode>
                <c:ptCount val="5"/>
                <c:pt idx="0">
                  <c:v>5.1913385686557314</c:v>
                </c:pt>
                <c:pt idx="1">
                  <c:v>5.2506241369534798</c:v>
                </c:pt>
                <c:pt idx="2">
                  <c:v>5.8571969560356312</c:v>
                </c:pt>
                <c:pt idx="3">
                  <c:v>6.5043010887719603</c:v>
                </c:pt>
                <c:pt idx="4">
                  <c:v>6.8912347345618938</c:v>
                </c:pt>
              </c:numCache>
            </c:numRef>
          </c:val>
        </c:ser>
        <c:gapWidth val="30"/>
        <c:axId val="79876096"/>
        <c:axId val="79877632"/>
      </c:barChart>
      <c:catAx>
        <c:axId val="79876096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CCCC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877632"/>
        <c:crosses val="autoZero"/>
        <c:auto val="1"/>
        <c:lblAlgn val="ctr"/>
        <c:lblOffset val="100"/>
        <c:tickLblSkip val="1"/>
        <c:tickMarkSkip val="1"/>
      </c:catAx>
      <c:valAx>
        <c:axId val="79877632"/>
        <c:scaling>
          <c:orientation val="minMax"/>
        </c:scaling>
        <c:delete val="1"/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numFmt formatCode="General" sourceLinked="1"/>
        <c:tickLblPos val="none"/>
        <c:crossAx val="798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303552"/>
        <c:axId val="71305472"/>
      </c:lineChart>
      <c:catAx>
        <c:axId val="71303552"/>
        <c:scaling>
          <c:orientation val="minMax"/>
        </c:scaling>
        <c:delete val="1"/>
        <c:axPos val="b"/>
        <c:tickLblPos val="none"/>
        <c:crossAx val="71305472"/>
        <c:crosses val="autoZero"/>
        <c:auto val="1"/>
        <c:lblAlgn val="ctr"/>
        <c:lblOffset val="100"/>
      </c:catAx>
      <c:valAx>
        <c:axId val="71305472"/>
        <c:scaling>
          <c:orientation val="minMax"/>
        </c:scaling>
        <c:delete val="1"/>
        <c:axPos val="l"/>
        <c:numFmt formatCode="General" sourceLinked="1"/>
        <c:tickLblPos val="none"/>
        <c:crossAx val="71303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972027972028085"/>
          <c:y val="7.3170731707317069E-2"/>
          <c:w val="0.69230769230769262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Income Statement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Income Statement   '!$C$6:$G$6</c:f>
              <c:numCache>
                <c:formatCode>General</c:formatCode>
                <c:ptCount val="5"/>
                <c:pt idx="0">
                  <c:v>123000</c:v>
                </c:pt>
                <c:pt idx="1">
                  <c:v>147000</c:v>
                </c:pt>
                <c:pt idx="2">
                  <c:v>125000</c:v>
                </c:pt>
                <c:pt idx="3">
                  <c:v>165000</c:v>
                </c:pt>
                <c:pt idx="4">
                  <c:v>190000</c:v>
                </c:pt>
              </c:numCache>
            </c:numRef>
          </c:val>
        </c:ser>
        <c:gapWidth val="20"/>
        <c:axId val="79947264"/>
        <c:axId val="79948800"/>
      </c:barChart>
      <c:catAx>
        <c:axId val="79947264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948800"/>
        <c:crosses val="autoZero"/>
        <c:auto val="1"/>
        <c:lblAlgn val="ctr"/>
        <c:lblOffset val="100"/>
        <c:tickLblSkip val="1"/>
        <c:tickMarkSkip val="1"/>
      </c:catAx>
      <c:valAx>
        <c:axId val="7994880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947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659766038938138"/>
          <c:y val="7.3170731707317069E-2"/>
          <c:w val="0.69504027482460062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Income Statement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Income Statement   '!$C$7:$G$7</c:f>
              <c:numCache>
                <c:formatCode>General</c:formatCode>
                <c:ptCount val="5"/>
                <c:pt idx="0">
                  <c:v>93396</c:v>
                </c:pt>
                <c:pt idx="1">
                  <c:v>81916</c:v>
                </c:pt>
                <c:pt idx="2">
                  <c:v>73375</c:v>
                </c:pt>
                <c:pt idx="3">
                  <c:v>61665</c:v>
                </c:pt>
                <c:pt idx="4">
                  <c:v>63007</c:v>
                </c:pt>
              </c:numCache>
            </c:numRef>
          </c:val>
        </c:ser>
        <c:gapWidth val="20"/>
        <c:axId val="79977088"/>
        <c:axId val="79987072"/>
      </c:barChart>
      <c:catAx>
        <c:axId val="7997708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987072"/>
        <c:crosses val="autoZero"/>
        <c:auto val="1"/>
        <c:lblAlgn val="ctr"/>
        <c:lblOffset val="100"/>
        <c:tickLblSkip val="1"/>
        <c:tickMarkSkip val="1"/>
      </c:catAx>
      <c:valAx>
        <c:axId val="79987072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9977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659766038938138"/>
          <c:y val="7.3170731707317069E-2"/>
          <c:w val="0.69504027482460062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Income Statement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Income Statement   '!$C$8:$G$8</c:f>
              <c:numCache>
                <c:formatCode>General</c:formatCode>
                <c:ptCount val="5"/>
                <c:pt idx="0">
                  <c:v>29604</c:v>
                </c:pt>
                <c:pt idx="1">
                  <c:v>65084</c:v>
                </c:pt>
                <c:pt idx="2">
                  <c:v>51625</c:v>
                </c:pt>
                <c:pt idx="3">
                  <c:v>103335</c:v>
                </c:pt>
                <c:pt idx="4">
                  <c:v>126993</c:v>
                </c:pt>
              </c:numCache>
            </c:numRef>
          </c:val>
        </c:ser>
        <c:gapWidth val="20"/>
        <c:axId val="80019456"/>
        <c:axId val="80020992"/>
      </c:barChart>
      <c:catAx>
        <c:axId val="80019456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020992"/>
        <c:crosses val="autoZero"/>
        <c:auto val="1"/>
        <c:lblAlgn val="ctr"/>
        <c:lblOffset val="100"/>
        <c:tickLblSkip val="1"/>
        <c:tickMarkSkip val="1"/>
      </c:catAx>
      <c:valAx>
        <c:axId val="80020992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01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5532091728250722"/>
          <c:y val="7.3170731707317069E-2"/>
          <c:w val="0.71631701793147395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Income Statement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Income Statement   '!$C$21:$G$21</c:f>
              <c:numCache>
                <c:formatCode>General</c:formatCode>
                <c:ptCount val="5"/>
                <c:pt idx="0">
                  <c:v>10211</c:v>
                </c:pt>
                <c:pt idx="1">
                  <c:v>9824</c:v>
                </c:pt>
                <c:pt idx="2">
                  <c:v>11027</c:v>
                </c:pt>
                <c:pt idx="3">
                  <c:v>9219</c:v>
                </c:pt>
                <c:pt idx="4">
                  <c:v>23653</c:v>
                </c:pt>
              </c:numCache>
            </c:numRef>
          </c:val>
        </c:ser>
        <c:gapWidth val="20"/>
        <c:axId val="80041088"/>
        <c:axId val="80042624"/>
      </c:barChart>
      <c:catAx>
        <c:axId val="8004108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042624"/>
        <c:crosses val="autoZero"/>
        <c:auto val="1"/>
        <c:lblAlgn val="ctr"/>
        <c:lblOffset val="100"/>
        <c:tickLblSkip val="1"/>
        <c:tickMarkSkip val="1"/>
      </c:catAx>
      <c:valAx>
        <c:axId val="8004262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04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659766038938138"/>
          <c:y val="7.3170731707317069E-2"/>
          <c:w val="0.69504027482460062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Income Statement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Income Statement   '!$C$25:$G$25</c:f>
              <c:numCache>
                <c:formatCode>General</c:formatCode>
                <c:ptCount val="5"/>
                <c:pt idx="0">
                  <c:v>19393</c:v>
                </c:pt>
                <c:pt idx="1">
                  <c:v>55260</c:v>
                </c:pt>
                <c:pt idx="2">
                  <c:v>40598</c:v>
                </c:pt>
                <c:pt idx="3">
                  <c:v>94116</c:v>
                </c:pt>
                <c:pt idx="4">
                  <c:v>103340</c:v>
                </c:pt>
              </c:numCache>
            </c:numRef>
          </c:val>
        </c:ser>
        <c:gapWidth val="20"/>
        <c:axId val="80152832"/>
        <c:axId val="80175104"/>
      </c:barChart>
      <c:catAx>
        <c:axId val="80152832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175104"/>
        <c:crosses val="autoZero"/>
        <c:auto val="1"/>
        <c:lblAlgn val="ctr"/>
        <c:lblOffset val="100"/>
        <c:tickLblSkip val="1"/>
        <c:tickMarkSkip val="1"/>
      </c:catAx>
      <c:valAx>
        <c:axId val="8017510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15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272727272727282"/>
          <c:y val="7.3170731707317069E-2"/>
          <c:w val="0.6993006993006996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Income Statement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Income Statement   '!$C$28:$G$28</c:f>
              <c:numCache>
                <c:formatCode>General</c:formatCode>
                <c:ptCount val="5"/>
                <c:pt idx="0">
                  <c:v>19184</c:v>
                </c:pt>
                <c:pt idx="1">
                  <c:v>55138</c:v>
                </c:pt>
                <c:pt idx="2">
                  <c:v>40444</c:v>
                </c:pt>
                <c:pt idx="3">
                  <c:v>93916</c:v>
                </c:pt>
                <c:pt idx="4">
                  <c:v>103134</c:v>
                </c:pt>
              </c:numCache>
            </c:numRef>
          </c:val>
        </c:ser>
        <c:gapWidth val="20"/>
        <c:axId val="80190848"/>
        <c:axId val="80209024"/>
      </c:barChart>
      <c:catAx>
        <c:axId val="8019084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209024"/>
        <c:crosses val="autoZero"/>
        <c:auto val="1"/>
        <c:lblAlgn val="ctr"/>
        <c:lblOffset val="100"/>
        <c:tickLblSkip val="1"/>
        <c:tickMarkSkip val="1"/>
      </c:catAx>
      <c:valAx>
        <c:axId val="8020902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19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659766038938138"/>
          <c:y val="7.3170731707317069E-2"/>
          <c:w val="0.69504027482460062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Income Statement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Income Statement   '!$C$31:$G$31</c:f>
              <c:numCache>
                <c:formatCode>General</c:formatCode>
                <c:ptCount val="5"/>
                <c:pt idx="0">
                  <c:v>15230</c:v>
                </c:pt>
                <c:pt idx="1">
                  <c:v>51103</c:v>
                </c:pt>
                <c:pt idx="2">
                  <c:v>36748</c:v>
                </c:pt>
                <c:pt idx="3">
                  <c:v>89860</c:v>
                </c:pt>
                <c:pt idx="4">
                  <c:v>99344</c:v>
                </c:pt>
              </c:numCache>
            </c:numRef>
          </c:val>
        </c:ser>
        <c:gapWidth val="20"/>
        <c:axId val="80298752"/>
        <c:axId val="80300288"/>
      </c:barChart>
      <c:catAx>
        <c:axId val="80298752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300288"/>
        <c:crosses val="autoZero"/>
        <c:auto val="1"/>
        <c:lblAlgn val="ctr"/>
        <c:lblOffset val="100"/>
        <c:tickLblSkip val="1"/>
        <c:tickMarkSkip val="1"/>
      </c:catAx>
      <c:valAx>
        <c:axId val="8030028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29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4822866958021414"/>
          <c:y val="7.3170731707317069E-2"/>
          <c:w val="0.7234092656337657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'!$C$6:$G$6</c:f>
              <c:numCache>
                <c:formatCode>General</c:formatCode>
                <c:ptCount val="5"/>
                <c:pt idx="0">
                  <c:v>14275</c:v>
                </c:pt>
                <c:pt idx="1">
                  <c:v>8825</c:v>
                </c:pt>
                <c:pt idx="2">
                  <c:v>12152</c:v>
                </c:pt>
                <c:pt idx="3">
                  <c:v>12664</c:v>
                </c:pt>
                <c:pt idx="4">
                  <c:v>8910</c:v>
                </c:pt>
              </c:numCache>
            </c:numRef>
          </c:val>
        </c:ser>
        <c:gapWidth val="20"/>
        <c:axId val="80336768"/>
        <c:axId val="80338304"/>
      </c:barChart>
      <c:catAx>
        <c:axId val="8033676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338304"/>
        <c:crosses val="autoZero"/>
        <c:auto val="1"/>
        <c:lblAlgn val="ctr"/>
        <c:lblOffset val="100"/>
        <c:tickLblSkip val="1"/>
        <c:tickMarkSkip val="1"/>
      </c:catAx>
      <c:valAx>
        <c:axId val="8033830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33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'!$C$7:$G$7</c:f>
              <c:numCache>
                <c:formatCode>General</c:formatCode>
                <c:ptCount val="5"/>
                <c:pt idx="0">
                  <c:v>348159</c:v>
                </c:pt>
                <c:pt idx="1">
                  <c:v>302490</c:v>
                </c:pt>
                <c:pt idx="2">
                  <c:v>296932</c:v>
                </c:pt>
                <c:pt idx="3">
                  <c:v>258846</c:v>
                </c:pt>
                <c:pt idx="4">
                  <c:v>208741</c:v>
                </c:pt>
              </c:numCache>
            </c:numRef>
          </c:val>
        </c:ser>
        <c:gapWidth val="20"/>
        <c:axId val="80346112"/>
        <c:axId val="80491264"/>
      </c:barChart>
      <c:catAx>
        <c:axId val="80346112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491264"/>
        <c:crosses val="autoZero"/>
        <c:auto val="1"/>
        <c:lblAlgn val="ctr"/>
        <c:lblOffset val="100"/>
        <c:tickLblSkip val="1"/>
        <c:tickMarkSkip val="1"/>
      </c:catAx>
      <c:valAx>
        <c:axId val="8049126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346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4822866958021414"/>
          <c:y val="7.3170731707317069E-2"/>
          <c:w val="0.7234092656337657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'!$C$8:$G$8</c:f>
              <c:numCache>
                <c:formatCode>General</c:formatCode>
                <c:ptCount val="5"/>
                <c:pt idx="0">
                  <c:v>11401</c:v>
                </c:pt>
                <c:pt idx="1">
                  <c:v>10474</c:v>
                </c:pt>
                <c:pt idx="2">
                  <c:v>9778</c:v>
                </c:pt>
                <c:pt idx="3">
                  <c:v>8752</c:v>
                </c:pt>
                <c:pt idx="4">
                  <c:v>9247</c:v>
                </c:pt>
              </c:numCache>
            </c:numRef>
          </c:val>
        </c:ser>
        <c:gapWidth val="20"/>
        <c:axId val="80535936"/>
        <c:axId val="80537472"/>
      </c:barChart>
      <c:catAx>
        <c:axId val="80535936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537472"/>
        <c:crosses val="autoZero"/>
        <c:auto val="1"/>
        <c:lblAlgn val="ctr"/>
        <c:lblOffset val="100"/>
        <c:tickLblSkip val="1"/>
        <c:tickMarkSkip val="1"/>
      </c:catAx>
      <c:valAx>
        <c:axId val="80537472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535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332608"/>
        <c:axId val="71334528"/>
      </c:lineChart>
      <c:catAx>
        <c:axId val="71332608"/>
        <c:scaling>
          <c:orientation val="minMax"/>
        </c:scaling>
        <c:delete val="1"/>
        <c:axPos val="b"/>
        <c:tickLblPos val="none"/>
        <c:crossAx val="71334528"/>
        <c:crosses val="autoZero"/>
        <c:auto val="1"/>
        <c:lblAlgn val="ctr"/>
        <c:lblOffset val="100"/>
      </c:catAx>
      <c:valAx>
        <c:axId val="71334528"/>
        <c:scaling>
          <c:orientation val="minMax"/>
        </c:scaling>
        <c:delete val="1"/>
        <c:axPos val="l"/>
        <c:numFmt formatCode="General" sourceLinked="1"/>
        <c:tickLblPos val="none"/>
        <c:crossAx val="7133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972027972028085"/>
          <c:y val="7.3170731707317069E-2"/>
          <c:w val="0.69230769230769262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'!$C$10:$G$10</c:f>
              <c:numCache>
                <c:formatCode>General</c:formatCode>
                <c:ptCount val="5"/>
                <c:pt idx="0">
                  <c:v>373835</c:v>
                </c:pt>
                <c:pt idx="1">
                  <c:v>321789</c:v>
                </c:pt>
                <c:pt idx="2">
                  <c:v>318862</c:v>
                </c:pt>
                <c:pt idx="3">
                  <c:v>280262</c:v>
                </c:pt>
                <c:pt idx="4">
                  <c:v>226898</c:v>
                </c:pt>
              </c:numCache>
            </c:numRef>
          </c:val>
        </c:ser>
        <c:gapWidth val="20"/>
        <c:axId val="80377344"/>
        <c:axId val="80378880"/>
      </c:barChart>
      <c:catAx>
        <c:axId val="80377344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378880"/>
        <c:crosses val="autoZero"/>
        <c:auto val="1"/>
        <c:lblAlgn val="ctr"/>
        <c:lblOffset val="100"/>
        <c:tickLblSkip val="1"/>
        <c:tickMarkSkip val="1"/>
      </c:catAx>
      <c:valAx>
        <c:axId val="8037888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37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5532091728250722"/>
          <c:y val="7.3170731707317069E-2"/>
          <c:w val="0.71631701793147395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'!$C$12:$G$12</c:f>
              <c:numCache>
                <c:formatCode>General</c:formatCode>
                <c:ptCount val="5"/>
                <c:pt idx="0">
                  <c:v>74966</c:v>
                </c:pt>
                <c:pt idx="1">
                  <c:v>67528</c:v>
                </c:pt>
                <c:pt idx="2">
                  <c:v>63103</c:v>
                </c:pt>
                <c:pt idx="3">
                  <c:v>53388</c:v>
                </c:pt>
                <c:pt idx="4">
                  <c:v>49073</c:v>
                </c:pt>
              </c:numCache>
            </c:numRef>
          </c:val>
        </c:ser>
        <c:gapWidth val="20"/>
        <c:axId val="80398976"/>
        <c:axId val="80404864"/>
      </c:barChart>
      <c:catAx>
        <c:axId val="80398976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404864"/>
        <c:crosses val="autoZero"/>
        <c:auto val="1"/>
        <c:lblAlgn val="ctr"/>
        <c:lblOffset val="100"/>
        <c:tickLblSkip val="1"/>
        <c:tickMarkSkip val="1"/>
      </c:catAx>
      <c:valAx>
        <c:axId val="8040486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39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659766038938138"/>
          <c:y val="7.3170731707317069E-2"/>
          <c:w val="0.69504027482460062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'!$C$15:$G$15</c:f>
              <c:numCache>
                <c:formatCode>General</c:formatCode>
                <c:ptCount val="5"/>
                <c:pt idx="0">
                  <c:v>47826</c:v>
                </c:pt>
                <c:pt idx="1">
                  <c:v>42148</c:v>
                </c:pt>
                <c:pt idx="2">
                  <c:v>56923</c:v>
                </c:pt>
                <c:pt idx="3">
                  <c:v>129269</c:v>
                </c:pt>
                <c:pt idx="4">
                  <c:v>116862</c:v>
                </c:pt>
              </c:numCache>
            </c:numRef>
          </c:val>
        </c:ser>
        <c:gapWidth val="20"/>
        <c:axId val="80580608"/>
        <c:axId val="80582144"/>
      </c:barChart>
      <c:catAx>
        <c:axId val="8058060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582144"/>
        <c:crosses val="autoZero"/>
        <c:auto val="1"/>
        <c:lblAlgn val="ctr"/>
        <c:lblOffset val="100"/>
        <c:tickLblSkip val="1"/>
        <c:tickMarkSkip val="1"/>
      </c:catAx>
      <c:valAx>
        <c:axId val="8058214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58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'!$C$18:$G$18</c:f>
              <c:numCache>
                <c:formatCode>General</c:formatCode>
                <c:ptCount val="5"/>
                <c:pt idx="0">
                  <c:v>209225</c:v>
                </c:pt>
                <c:pt idx="1">
                  <c:v>252372</c:v>
                </c:pt>
                <c:pt idx="2">
                  <c:v>330748</c:v>
                </c:pt>
                <c:pt idx="3">
                  <c:v>237682</c:v>
                </c:pt>
                <c:pt idx="4">
                  <c:v>212115</c:v>
                </c:pt>
              </c:numCache>
            </c:numRef>
          </c:val>
        </c:ser>
        <c:gapWidth val="20"/>
        <c:axId val="80610432"/>
        <c:axId val="80611968"/>
      </c:barChart>
      <c:catAx>
        <c:axId val="80610432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611968"/>
        <c:crosses val="autoZero"/>
        <c:auto val="1"/>
        <c:lblAlgn val="ctr"/>
        <c:lblOffset val="100"/>
        <c:tickLblSkip val="1"/>
        <c:tickMarkSkip val="1"/>
      </c:catAx>
      <c:valAx>
        <c:axId val="8061196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61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'!$C$20:$G$20</c:f>
              <c:numCache>
                <c:formatCode>General</c:formatCode>
                <c:ptCount val="5"/>
                <c:pt idx="0">
                  <c:v>583060</c:v>
                </c:pt>
                <c:pt idx="1">
                  <c:v>574161</c:v>
                </c:pt>
                <c:pt idx="2">
                  <c:v>649610</c:v>
                </c:pt>
                <c:pt idx="3">
                  <c:v>517944</c:v>
                </c:pt>
                <c:pt idx="4">
                  <c:v>439013</c:v>
                </c:pt>
              </c:numCache>
            </c:numRef>
          </c:val>
        </c:ser>
        <c:gapWidth val="20"/>
        <c:axId val="80648448"/>
        <c:axId val="80650240"/>
      </c:barChart>
      <c:catAx>
        <c:axId val="8064844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650240"/>
        <c:crosses val="autoZero"/>
        <c:auto val="1"/>
        <c:lblAlgn val="ctr"/>
        <c:lblOffset val="100"/>
        <c:tickLblSkip val="1"/>
        <c:tickMarkSkip val="1"/>
      </c:catAx>
      <c:valAx>
        <c:axId val="80650240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64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5174825174825177"/>
          <c:y val="7.3170731707317069E-2"/>
          <c:w val="0.72027972027972065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'!$C$24:$G$24</c:f>
              <c:numCache>
                <c:formatCode>General</c:formatCode>
                <c:ptCount val="5"/>
                <c:pt idx="0">
                  <c:v>21697</c:v>
                </c:pt>
                <c:pt idx="1">
                  <c:v>21183</c:v>
                </c:pt>
                <c:pt idx="2">
                  <c:v>19137</c:v>
                </c:pt>
                <c:pt idx="3">
                  <c:v>19950</c:v>
                </c:pt>
                <c:pt idx="4">
                  <c:v>18874</c:v>
                </c:pt>
              </c:numCache>
            </c:numRef>
          </c:val>
        </c:ser>
        <c:gapWidth val="20"/>
        <c:axId val="80743808"/>
        <c:axId val="80749696"/>
      </c:barChart>
      <c:catAx>
        <c:axId val="80743808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749696"/>
        <c:crosses val="autoZero"/>
        <c:auto val="1"/>
        <c:lblAlgn val="ctr"/>
        <c:lblOffset val="100"/>
        <c:tickLblSkip val="1"/>
        <c:tickMarkSkip val="1"/>
      </c:catAx>
      <c:valAx>
        <c:axId val="8074969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74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'!$C$30:$G$30</c:f>
              <c:numCache>
                <c:formatCode>General</c:formatCode>
                <c:ptCount val="5"/>
                <c:pt idx="0">
                  <c:v>196728</c:v>
                </c:pt>
                <c:pt idx="1">
                  <c:v>181962</c:v>
                </c:pt>
                <c:pt idx="2">
                  <c:v>178661</c:v>
                </c:pt>
                <c:pt idx="3">
                  <c:v>179331</c:v>
                </c:pt>
                <c:pt idx="4">
                  <c:v>159544</c:v>
                </c:pt>
              </c:numCache>
            </c:numRef>
          </c:val>
        </c:ser>
        <c:gapWidth val="20"/>
        <c:axId val="80782080"/>
        <c:axId val="80783616"/>
      </c:barChart>
      <c:catAx>
        <c:axId val="80782080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783616"/>
        <c:crosses val="autoZero"/>
        <c:auto val="1"/>
        <c:lblAlgn val="ctr"/>
        <c:lblOffset val="100"/>
        <c:tickLblSkip val="1"/>
        <c:tickMarkSkip val="1"/>
      </c:catAx>
      <c:valAx>
        <c:axId val="8078361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78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'!$C$32:$G$32</c:f>
              <c:numCache>
                <c:formatCode>General</c:formatCode>
                <c:ptCount val="5"/>
                <c:pt idx="0">
                  <c:v>260804</c:v>
                </c:pt>
                <c:pt idx="1">
                  <c:v>212281</c:v>
                </c:pt>
                <c:pt idx="2">
                  <c:v>207871</c:v>
                </c:pt>
                <c:pt idx="3">
                  <c:v>171966</c:v>
                </c:pt>
                <c:pt idx="4">
                  <c:v>140632</c:v>
                </c:pt>
              </c:numCache>
            </c:numRef>
          </c:val>
        </c:ser>
        <c:gapWidth val="20"/>
        <c:axId val="80824192"/>
        <c:axId val="80825728"/>
      </c:barChart>
      <c:catAx>
        <c:axId val="80824192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825728"/>
        <c:crosses val="autoZero"/>
        <c:auto val="1"/>
        <c:lblAlgn val="ctr"/>
        <c:lblOffset val="100"/>
        <c:tickLblSkip val="1"/>
        <c:tickMarkSkip val="1"/>
      </c:catAx>
      <c:valAx>
        <c:axId val="8082572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82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'!$C$36:$G$36</c:f>
              <c:numCache>
                <c:formatCode>General</c:formatCode>
                <c:ptCount val="5"/>
                <c:pt idx="0">
                  <c:v>388197</c:v>
                </c:pt>
                <c:pt idx="1">
                  <c:v>382008</c:v>
                </c:pt>
                <c:pt idx="2">
                  <c:v>461048</c:v>
                </c:pt>
                <c:pt idx="3">
                  <c:v>388866</c:v>
                </c:pt>
                <c:pt idx="4">
                  <c:v>351994</c:v>
                </c:pt>
              </c:numCache>
            </c:numRef>
          </c:val>
        </c:ser>
        <c:gapWidth val="20"/>
        <c:axId val="80858112"/>
        <c:axId val="80675584"/>
      </c:barChart>
      <c:catAx>
        <c:axId val="80858112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675584"/>
        <c:crosses val="autoZero"/>
        <c:auto val="1"/>
        <c:lblAlgn val="ctr"/>
        <c:lblOffset val="100"/>
        <c:tickLblSkip val="1"/>
        <c:tickMarkSkip val="1"/>
      </c:catAx>
      <c:valAx>
        <c:axId val="80675584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85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'!$C$38:$G$38</c:f>
              <c:numCache>
                <c:formatCode>General</c:formatCode>
                <c:ptCount val="5"/>
                <c:pt idx="0">
                  <c:v>584925</c:v>
                </c:pt>
                <c:pt idx="1">
                  <c:v>563970</c:v>
                </c:pt>
                <c:pt idx="2">
                  <c:v>639709</c:v>
                </c:pt>
                <c:pt idx="3">
                  <c:v>568197</c:v>
                </c:pt>
                <c:pt idx="4">
                  <c:v>511538</c:v>
                </c:pt>
              </c:numCache>
            </c:numRef>
          </c:val>
        </c:ser>
        <c:gapWidth val="20"/>
        <c:axId val="80695680"/>
        <c:axId val="80697216"/>
      </c:barChart>
      <c:catAx>
        <c:axId val="80695680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697216"/>
        <c:crosses val="autoZero"/>
        <c:auto val="1"/>
        <c:lblAlgn val="ctr"/>
        <c:lblOffset val="100"/>
        <c:tickLblSkip val="1"/>
        <c:tickMarkSkip val="1"/>
      </c:catAx>
      <c:valAx>
        <c:axId val="8069721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69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353472"/>
        <c:axId val="71355392"/>
      </c:lineChart>
      <c:catAx>
        <c:axId val="71353472"/>
        <c:scaling>
          <c:orientation val="minMax"/>
        </c:scaling>
        <c:delete val="1"/>
        <c:axPos val="b"/>
        <c:tickLblPos val="none"/>
        <c:crossAx val="71355392"/>
        <c:crosses val="autoZero"/>
        <c:auto val="1"/>
        <c:lblAlgn val="ctr"/>
        <c:lblOffset val="100"/>
      </c:catAx>
      <c:valAx>
        <c:axId val="71355392"/>
        <c:scaling>
          <c:orientation val="minMax"/>
        </c:scaling>
        <c:delete val="1"/>
        <c:axPos val="l"/>
        <c:numFmt formatCode="General" sourceLinked="1"/>
        <c:tickLblPos val="none"/>
        <c:crossAx val="7135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272727272727282"/>
          <c:y val="7.3170731707317069E-2"/>
          <c:w val="0.6993006993006996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'!$C$49:$G$49</c:f>
              <c:numCache>
                <c:formatCode>General</c:formatCode>
                <c:ptCount val="5"/>
                <c:pt idx="0">
                  <c:v>112314</c:v>
                </c:pt>
                <c:pt idx="1">
                  <c:v>109351</c:v>
                </c:pt>
                <c:pt idx="2">
                  <c:v>110908</c:v>
                </c:pt>
                <c:pt idx="3">
                  <c:v>79631</c:v>
                </c:pt>
                <c:pt idx="4">
                  <c:v>63706</c:v>
                </c:pt>
              </c:numCache>
            </c:numRef>
          </c:val>
        </c:ser>
        <c:gapWidth val="20"/>
        <c:axId val="80713216"/>
        <c:axId val="80714752"/>
      </c:barChart>
      <c:catAx>
        <c:axId val="80713216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714752"/>
        <c:crosses val="autoZero"/>
        <c:auto val="1"/>
        <c:lblAlgn val="ctr"/>
        <c:lblOffset val="100"/>
        <c:tickLblSkip val="1"/>
        <c:tickMarkSkip val="1"/>
      </c:catAx>
      <c:valAx>
        <c:axId val="80714752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71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368990809167288"/>
          <c:y val="7.3170731707317069E-2"/>
          <c:w val="0.68794802712230663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Balance Sheet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Balance Sheet   '!$C$51:$G$51</c:f>
              <c:numCache>
                <c:formatCode>General</c:formatCode>
                <c:ptCount val="5"/>
                <c:pt idx="0">
                  <c:v>697239</c:v>
                </c:pt>
                <c:pt idx="1">
                  <c:v>673321</c:v>
                </c:pt>
                <c:pt idx="2">
                  <c:v>750617</c:v>
                </c:pt>
                <c:pt idx="3">
                  <c:v>647828</c:v>
                </c:pt>
                <c:pt idx="4">
                  <c:v>575244</c:v>
                </c:pt>
              </c:numCache>
            </c:numRef>
          </c:val>
        </c:ser>
        <c:gapWidth val="20"/>
        <c:axId val="80902784"/>
        <c:axId val="80912768"/>
      </c:barChart>
      <c:catAx>
        <c:axId val="80902784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912768"/>
        <c:crosses val="autoZero"/>
        <c:auto val="1"/>
        <c:lblAlgn val="ctr"/>
        <c:lblOffset val="100"/>
        <c:tickLblSkip val="1"/>
        <c:tickMarkSkip val="1"/>
      </c:catAx>
      <c:valAx>
        <c:axId val="8091276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90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5532091728250722"/>
          <c:y val="7.3170731707317069E-2"/>
          <c:w val="0.71631701793147395"/>
          <c:h val="0.7865853658536556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Cash Flow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Cash Flow   '!$C$17:$G$17</c:f>
              <c:numCache>
                <c:formatCode>General</c:formatCode>
                <c:ptCount val="5"/>
                <c:pt idx="0">
                  <c:v>28052</c:v>
                </c:pt>
                <c:pt idx="1">
                  <c:v>40256</c:v>
                </c:pt>
                <c:pt idx="2">
                  <c:v>38477</c:v>
                </c:pt>
                <c:pt idx="3">
                  <c:v>24945</c:v>
                </c:pt>
                <c:pt idx="4">
                  <c:v>30309</c:v>
                </c:pt>
              </c:numCache>
            </c:numRef>
          </c:val>
        </c:ser>
        <c:gapWidth val="20"/>
        <c:axId val="80936960"/>
        <c:axId val="80938496"/>
      </c:barChart>
      <c:catAx>
        <c:axId val="80936960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938496"/>
        <c:crosses val="autoZero"/>
        <c:auto val="1"/>
        <c:lblAlgn val="ctr"/>
        <c:lblOffset val="100"/>
        <c:tickLblSkip val="1"/>
        <c:tickMarkSkip val="1"/>
      </c:catAx>
      <c:valAx>
        <c:axId val="8093849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936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659766038938138"/>
          <c:y val="7.3170731707317069E-2"/>
          <c:w val="0.69504027482460062"/>
          <c:h val="0.85975609756097771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Cash Flow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Cash Flow   '!$C$26:$G$26</c:f>
              <c:numCache>
                <c:formatCode>General</c:formatCode>
                <c:ptCount val="5"/>
                <c:pt idx="0">
                  <c:v>-51402</c:v>
                </c:pt>
                <c:pt idx="1">
                  <c:v>-35099</c:v>
                </c:pt>
                <c:pt idx="2">
                  <c:v>-38423</c:v>
                </c:pt>
                <c:pt idx="3">
                  <c:v>-21843</c:v>
                </c:pt>
                <c:pt idx="4">
                  <c:v>-61227</c:v>
                </c:pt>
              </c:numCache>
            </c:numRef>
          </c:val>
        </c:ser>
        <c:gapWidth val="20"/>
        <c:axId val="80970880"/>
        <c:axId val="80972416"/>
      </c:barChart>
      <c:catAx>
        <c:axId val="80970880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972416"/>
        <c:crosses val="autoZero"/>
        <c:auto val="1"/>
        <c:lblAlgn val="ctr"/>
        <c:lblOffset val="100"/>
        <c:tickLblSkip val="1"/>
        <c:tickMarkSkip val="1"/>
      </c:catAx>
      <c:valAx>
        <c:axId val="80972416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97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950541268708922"/>
          <c:y val="7.3170731707317069E-2"/>
          <c:w val="0.70213252252689062"/>
          <c:h val="0.85975609756097771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  <a:ln w="25400">
              <a:noFill/>
            </a:ln>
          </c:spP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</c:trendline>
          <c:cat>
            <c:numRef>
              <c:f>'C:\Users\Rajiv\AppData\Local\Temp\Excel Project\[Dashboard_FinancialDashboard.xls]   Cash Flow   '!$C$2:$G$2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Cash Flow   '!$C$34:$G$34</c:f>
              <c:numCache>
                <c:formatCode>General</c:formatCode>
                <c:ptCount val="5"/>
                <c:pt idx="0">
                  <c:v>23230</c:v>
                </c:pt>
                <c:pt idx="1">
                  <c:v>-6119</c:v>
                </c:pt>
                <c:pt idx="2">
                  <c:v>4594</c:v>
                </c:pt>
                <c:pt idx="3">
                  <c:v>-3632</c:v>
                </c:pt>
                <c:pt idx="4">
                  <c:v>32938</c:v>
                </c:pt>
              </c:numCache>
            </c:numRef>
          </c:val>
        </c:ser>
        <c:gapWidth val="20"/>
        <c:axId val="80984320"/>
        <c:axId val="81088512"/>
      </c:barChart>
      <c:catAx>
        <c:axId val="80984320"/>
        <c:scaling>
          <c:orientation val="minMax"/>
        </c:scaling>
        <c:axPos val="b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1088512"/>
        <c:crosses val="autoZero"/>
        <c:auto val="1"/>
        <c:lblAlgn val="ctr"/>
        <c:lblOffset val="100"/>
        <c:tickLblSkip val="1"/>
        <c:tickMarkSkip val="1"/>
      </c:catAx>
      <c:valAx>
        <c:axId val="81088512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8098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382528"/>
        <c:axId val="71384448"/>
      </c:lineChart>
      <c:catAx>
        <c:axId val="71382528"/>
        <c:scaling>
          <c:orientation val="minMax"/>
        </c:scaling>
        <c:delete val="1"/>
        <c:axPos val="b"/>
        <c:tickLblPos val="none"/>
        <c:crossAx val="71384448"/>
        <c:crosses val="autoZero"/>
        <c:auto val="1"/>
        <c:lblAlgn val="ctr"/>
        <c:lblOffset val="100"/>
      </c:catAx>
      <c:valAx>
        <c:axId val="71384448"/>
        <c:scaling>
          <c:orientation val="minMax"/>
        </c:scaling>
        <c:delete val="1"/>
        <c:axPos val="l"/>
        <c:numFmt formatCode="General" sourceLinked="1"/>
        <c:tickLblPos val="none"/>
        <c:crossAx val="7138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419776"/>
        <c:axId val="71434240"/>
      </c:lineChart>
      <c:catAx>
        <c:axId val="71419776"/>
        <c:scaling>
          <c:orientation val="minMax"/>
        </c:scaling>
        <c:delete val="1"/>
        <c:axPos val="b"/>
        <c:tickLblPos val="none"/>
        <c:crossAx val="71434240"/>
        <c:crosses val="autoZero"/>
        <c:auto val="1"/>
        <c:lblAlgn val="ctr"/>
        <c:lblOffset val="100"/>
      </c:catAx>
      <c:valAx>
        <c:axId val="71434240"/>
        <c:scaling>
          <c:orientation val="minMax"/>
        </c:scaling>
        <c:delete val="1"/>
        <c:axPos val="l"/>
        <c:numFmt formatCode="General" sourceLinked="1"/>
        <c:tickLblPos val="none"/>
        <c:crossAx val="7141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440640"/>
        <c:axId val="71459200"/>
      </c:lineChart>
      <c:catAx>
        <c:axId val="71440640"/>
        <c:scaling>
          <c:orientation val="minMax"/>
        </c:scaling>
        <c:delete val="1"/>
        <c:axPos val="b"/>
        <c:tickLblPos val="none"/>
        <c:crossAx val="71459200"/>
        <c:crosses val="autoZero"/>
        <c:auto val="1"/>
        <c:lblAlgn val="ctr"/>
        <c:lblOffset val="100"/>
      </c:catAx>
      <c:valAx>
        <c:axId val="71459200"/>
        <c:scaling>
          <c:orientation val="minMax"/>
        </c:scaling>
        <c:delete val="1"/>
        <c:axPos val="l"/>
        <c:numFmt formatCode="General" sourceLinked="1"/>
        <c:tickLblPos val="none"/>
        <c:crossAx val="71440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477888"/>
        <c:axId val="71484160"/>
      </c:lineChart>
      <c:catAx>
        <c:axId val="71477888"/>
        <c:scaling>
          <c:orientation val="minMax"/>
        </c:scaling>
        <c:delete val="1"/>
        <c:axPos val="b"/>
        <c:tickLblPos val="none"/>
        <c:crossAx val="71484160"/>
        <c:crosses val="autoZero"/>
        <c:auto val="1"/>
        <c:lblAlgn val="ctr"/>
        <c:lblOffset val="100"/>
      </c:catAx>
      <c:valAx>
        <c:axId val="71484160"/>
        <c:scaling>
          <c:orientation val="minMax"/>
        </c:scaling>
        <c:delete val="1"/>
        <c:axPos val="l"/>
        <c:numFmt formatCode="General" sourceLinked="1"/>
        <c:tickLblPos val="none"/>
        <c:crossAx val="7147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494656"/>
        <c:axId val="71578752"/>
      </c:lineChart>
      <c:catAx>
        <c:axId val="71494656"/>
        <c:scaling>
          <c:orientation val="minMax"/>
        </c:scaling>
        <c:delete val="1"/>
        <c:axPos val="b"/>
        <c:tickLblPos val="none"/>
        <c:crossAx val="71578752"/>
        <c:crosses val="autoZero"/>
        <c:auto val="1"/>
        <c:lblAlgn val="ctr"/>
        <c:lblOffset val="100"/>
      </c:catAx>
      <c:valAx>
        <c:axId val="71578752"/>
        <c:scaling>
          <c:orientation val="minMax"/>
        </c:scaling>
        <c:delete val="1"/>
        <c:axPos val="l"/>
        <c:numFmt formatCode="General" sourceLinked="1"/>
        <c:tickLblPos val="none"/>
        <c:crossAx val="71494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3488384"/>
        <c:axId val="63490304"/>
      </c:lineChart>
      <c:catAx>
        <c:axId val="63488384"/>
        <c:scaling>
          <c:orientation val="minMax"/>
        </c:scaling>
        <c:delete val="1"/>
        <c:axPos val="b"/>
        <c:tickLblPos val="none"/>
        <c:crossAx val="63490304"/>
        <c:crosses val="autoZero"/>
        <c:auto val="1"/>
        <c:lblAlgn val="ctr"/>
        <c:lblOffset val="100"/>
      </c:catAx>
      <c:valAx>
        <c:axId val="63490304"/>
        <c:scaling>
          <c:orientation val="minMax"/>
        </c:scaling>
        <c:delete val="1"/>
        <c:axPos val="l"/>
        <c:numFmt formatCode="General" sourceLinked="1"/>
        <c:tickLblPos val="none"/>
        <c:crossAx val="6348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601536"/>
        <c:axId val="71603712"/>
      </c:lineChart>
      <c:catAx>
        <c:axId val="71601536"/>
        <c:scaling>
          <c:orientation val="minMax"/>
        </c:scaling>
        <c:delete val="1"/>
        <c:axPos val="b"/>
        <c:tickLblPos val="none"/>
        <c:crossAx val="71603712"/>
        <c:crosses val="autoZero"/>
        <c:auto val="1"/>
        <c:lblAlgn val="ctr"/>
        <c:lblOffset val="100"/>
      </c:catAx>
      <c:valAx>
        <c:axId val="71603712"/>
        <c:scaling>
          <c:orientation val="minMax"/>
        </c:scaling>
        <c:delete val="1"/>
        <c:axPos val="l"/>
        <c:numFmt formatCode="General" sourceLinked="1"/>
        <c:tickLblPos val="none"/>
        <c:crossAx val="7160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503872"/>
        <c:axId val="71505792"/>
      </c:lineChart>
      <c:catAx>
        <c:axId val="71503872"/>
        <c:scaling>
          <c:orientation val="minMax"/>
        </c:scaling>
        <c:delete val="1"/>
        <c:axPos val="b"/>
        <c:tickLblPos val="none"/>
        <c:crossAx val="71505792"/>
        <c:crosses val="autoZero"/>
        <c:auto val="1"/>
        <c:lblAlgn val="ctr"/>
        <c:lblOffset val="100"/>
      </c:catAx>
      <c:valAx>
        <c:axId val="71505792"/>
        <c:scaling>
          <c:orientation val="minMax"/>
        </c:scaling>
        <c:delete val="1"/>
        <c:axPos val="l"/>
        <c:numFmt formatCode="General" sourceLinked="1"/>
        <c:tickLblPos val="none"/>
        <c:crossAx val="7150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524736"/>
        <c:axId val="71526656"/>
      </c:lineChart>
      <c:catAx>
        <c:axId val="71524736"/>
        <c:scaling>
          <c:orientation val="minMax"/>
        </c:scaling>
        <c:delete val="1"/>
        <c:axPos val="b"/>
        <c:tickLblPos val="none"/>
        <c:crossAx val="71526656"/>
        <c:crosses val="autoZero"/>
        <c:auto val="1"/>
        <c:lblAlgn val="ctr"/>
        <c:lblOffset val="100"/>
      </c:catAx>
      <c:valAx>
        <c:axId val="71526656"/>
        <c:scaling>
          <c:orientation val="minMax"/>
        </c:scaling>
        <c:delete val="1"/>
        <c:axPos val="l"/>
        <c:numFmt formatCode="General" sourceLinked="1"/>
        <c:tickLblPos val="none"/>
        <c:crossAx val="7152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541504"/>
        <c:axId val="71543424"/>
      </c:lineChart>
      <c:catAx>
        <c:axId val="71541504"/>
        <c:scaling>
          <c:orientation val="minMax"/>
        </c:scaling>
        <c:delete val="1"/>
        <c:axPos val="b"/>
        <c:tickLblPos val="none"/>
        <c:crossAx val="71543424"/>
        <c:crosses val="autoZero"/>
        <c:auto val="1"/>
        <c:lblAlgn val="ctr"/>
        <c:lblOffset val="100"/>
      </c:catAx>
      <c:valAx>
        <c:axId val="71543424"/>
        <c:scaling>
          <c:orientation val="minMax"/>
        </c:scaling>
        <c:delete val="1"/>
        <c:axPos val="l"/>
        <c:numFmt formatCode="General" sourceLinked="1"/>
        <c:tickLblPos val="none"/>
        <c:crossAx val="7154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709824"/>
        <c:axId val="71711744"/>
      </c:lineChart>
      <c:catAx>
        <c:axId val="71709824"/>
        <c:scaling>
          <c:orientation val="minMax"/>
        </c:scaling>
        <c:delete val="1"/>
        <c:axPos val="b"/>
        <c:tickLblPos val="none"/>
        <c:crossAx val="71711744"/>
        <c:crosses val="autoZero"/>
        <c:auto val="1"/>
        <c:lblAlgn val="ctr"/>
        <c:lblOffset val="100"/>
      </c:catAx>
      <c:valAx>
        <c:axId val="71711744"/>
        <c:scaling>
          <c:orientation val="minMax"/>
        </c:scaling>
        <c:delete val="1"/>
        <c:axPos val="l"/>
        <c:numFmt formatCode="General" sourceLinked="1"/>
        <c:tickLblPos val="none"/>
        <c:crossAx val="7170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730688"/>
        <c:axId val="71732608"/>
      </c:lineChart>
      <c:catAx>
        <c:axId val="71730688"/>
        <c:scaling>
          <c:orientation val="minMax"/>
        </c:scaling>
        <c:delete val="1"/>
        <c:axPos val="b"/>
        <c:tickLblPos val="none"/>
        <c:crossAx val="71732608"/>
        <c:crosses val="autoZero"/>
        <c:auto val="1"/>
        <c:lblAlgn val="ctr"/>
        <c:lblOffset val="100"/>
      </c:catAx>
      <c:valAx>
        <c:axId val="71732608"/>
        <c:scaling>
          <c:orientation val="minMax"/>
        </c:scaling>
        <c:delete val="1"/>
        <c:axPos val="l"/>
        <c:numFmt formatCode="General" sourceLinked="1"/>
        <c:tickLblPos val="none"/>
        <c:crossAx val="7173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767936"/>
        <c:axId val="71770112"/>
      </c:lineChart>
      <c:catAx>
        <c:axId val="71767936"/>
        <c:scaling>
          <c:orientation val="minMax"/>
        </c:scaling>
        <c:delete val="1"/>
        <c:axPos val="b"/>
        <c:tickLblPos val="none"/>
        <c:crossAx val="71770112"/>
        <c:crosses val="autoZero"/>
        <c:auto val="1"/>
        <c:lblAlgn val="ctr"/>
        <c:lblOffset val="100"/>
      </c:catAx>
      <c:valAx>
        <c:axId val="71770112"/>
        <c:scaling>
          <c:orientation val="minMax"/>
        </c:scaling>
        <c:delete val="1"/>
        <c:axPos val="l"/>
        <c:numFmt formatCode="General" sourceLinked="1"/>
        <c:tickLblPos val="none"/>
        <c:crossAx val="7176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784704"/>
        <c:axId val="71815552"/>
      </c:lineChart>
      <c:catAx>
        <c:axId val="71784704"/>
        <c:scaling>
          <c:orientation val="minMax"/>
        </c:scaling>
        <c:delete val="1"/>
        <c:axPos val="b"/>
        <c:tickLblPos val="none"/>
        <c:crossAx val="71815552"/>
        <c:crosses val="autoZero"/>
        <c:auto val="1"/>
        <c:lblAlgn val="ctr"/>
        <c:lblOffset val="100"/>
      </c:catAx>
      <c:valAx>
        <c:axId val="71815552"/>
        <c:scaling>
          <c:orientation val="minMax"/>
        </c:scaling>
        <c:delete val="1"/>
        <c:axPos val="l"/>
        <c:numFmt formatCode="General" sourceLinked="1"/>
        <c:tickLblPos val="none"/>
        <c:crossAx val="7178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826816"/>
        <c:axId val="71826048"/>
      </c:lineChart>
      <c:catAx>
        <c:axId val="71826816"/>
        <c:scaling>
          <c:orientation val="minMax"/>
        </c:scaling>
        <c:delete val="1"/>
        <c:axPos val="b"/>
        <c:tickLblPos val="none"/>
        <c:crossAx val="71826048"/>
        <c:crosses val="autoZero"/>
        <c:auto val="1"/>
        <c:lblAlgn val="ctr"/>
        <c:lblOffset val="100"/>
      </c:catAx>
      <c:valAx>
        <c:axId val="71826048"/>
        <c:scaling>
          <c:orientation val="minMax"/>
        </c:scaling>
        <c:delete val="1"/>
        <c:axPos val="l"/>
        <c:numFmt formatCode="General" sourceLinked="1"/>
        <c:tickLblPos val="none"/>
        <c:crossAx val="7182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642112"/>
        <c:axId val="71677056"/>
      </c:lineChart>
      <c:catAx>
        <c:axId val="71642112"/>
        <c:scaling>
          <c:orientation val="minMax"/>
        </c:scaling>
        <c:delete val="1"/>
        <c:axPos val="b"/>
        <c:tickLblPos val="none"/>
        <c:crossAx val="71677056"/>
        <c:crosses val="autoZero"/>
        <c:auto val="1"/>
        <c:lblAlgn val="ctr"/>
        <c:lblOffset val="100"/>
      </c:catAx>
      <c:valAx>
        <c:axId val="71677056"/>
        <c:scaling>
          <c:orientation val="minMax"/>
        </c:scaling>
        <c:delete val="1"/>
        <c:axPos val="l"/>
        <c:numFmt formatCode="General" sourceLinked="1"/>
        <c:tickLblPos val="none"/>
        <c:crossAx val="7164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5082112"/>
        <c:axId val="65084032"/>
      </c:lineChart>
      <c:catAx>
        <c:axId val="65082112"/>
        <c:scaling>
          <c:orientation val="minMax"/>
        </c:scaling>
        <c:delete val="1"/>
        <c:axPos val="b"/>
        <c:tickLblPos val="none"/>
        <c:crossAx val="65084032"/>
        <c:crosses val="autoZero"/>
        <c:auto val="1"/>
        <c:lblAlgn val="ctr"/>
        <c:lblOffset val="100"/>
      </c:catAx>
      <c:valAx>
        <c:axId val="65084032"/>
        <c:scaling>
          <c:orientation val="minMax"/>
        </c:scaling>
        <c:delete val="1"/>
        <c:axPos val="l"/>
        <c:numFmt formatCode="General" sourceLinked="1"/>
        <c:tickLblPos val="none"/>
        <c:crossAx val="6508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683456"/>
        <c:axId val="71685632"/>
      </c:lineChart>
      <c:catAx>
        <c:axId val="71683456"/>
        <c:scaling>
          <c:orientation val="minMax"/>
        </c:scaling>
        <c:delete val="1"/>
        <c:axPos val="b"/>
        <c:tickLblPos val="none"/>
        <c:crossAx val="71685632"/>
        <c:crosses val="autoZero"/>
        <c:auto val="1"/>
        <c:lblAlgn val="ctr"/>
        <c:lblOffset val="100"/>
      </c:catAx>
      <c:valAx>
        <c:axId val="71685632"/>
        <c:scaling>
          <c:orientation val="minMax"/>
        </c:scaling>
        <c:delete val="1"/>
        <c:axPos val="l"/>
        <c:numFmt formatCode="General" sourceLinked="1"/>
        <c:tickLblPos val="none"/>
        <c:crossAx val="7168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860224"/>
        <c:axId val="71862144"/>
      </c:lineChart>
      <c:catAx>
        <c:axId val="71860224"/>
        <c:scaling>
          <c:orientation val="minMax"/>
        </c:scaling>
        <c:delete val="1"/>
        <c:axPos val="b"/>
        <c:tickLblPos val="none"/>
        <c:crossAx val="71862144"/>
        <c:crosses val="autoZero"/>
        <c:auto val="1"/>
        <c:lblAlgn val="ctr"/>
        <c:lblOffset val="100"/>
      </c:catAx>
      <c:valAx>
        <c:axId val="71862144"/>
        <c:scaling>
          <c:orientation val="minMax"/>
        </c:scaling>
        <c:delete val="1"/>
        <c:axPos val="l"/>
        <c:numFmt formatCode="General" sourceLinked="1"/>
        <c:tickLblPos val="none"/>
        <c:crossAx val="7186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881088"/>
        <c:axId val="71883008"/>
      </c:lineChart>
      <c:catAx>
        <c:axId val="71881088"/>
        <c:scaling>
          <c:orientation val="minMax"/>
        </c:scaling>
        <c:delete val="1"/>
        <c:axPos val="b"/>
        <c:tickLblPos val="none"/>
        <c:crossAx val="71883008"/>
        <c:crosses val="autoZero"/>
        <c:auto val="1"/>
        <c:lblAlgn val="ctr"/>
        <c:lblOffset val="100"/>
      </c:catAx>
      <c:valAx>
        <c:axId val="71883008"/>
        <c:scaling>
          <c:orientation val="minMax"/>
        </c:scaling>
        <c:delete val="1"/>
        <c:axPos val="l"/>
        <c:numFmt formatCode="General" sourceLinked="1"/>
        <c:tickLblPos val="none"/>
        <c:crossAx val="7188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967488"/>
        <c:axId val="71969408"/>
      </c:lineChart>
      <c:catAx>
        <c:axId val="71967488"/>
        <c:scaling>
          <c:orientation val="minMax"/>
        </c:scaling>
        <c:delete val="1"/>
        <c:axPos val="b"/>
        <c:tickLblPos val="none"/>
        <c:crossAx val="71969408"/>
        <c:crosses val="autoZero"/>
        <c:auto val="1"/>
        <c:lblAlgn val="ctr"/>
        <c:lblOffset val="100"/>
      </c:catAx>
      <c:valAx>
        <c:axId val="71969408"/>
        <c:scaling>
          <c:orientation val="minMax"/>
        </c:scaling>
        <c:delete val="1"/>
        <c:axPos val="l"/>
        <c:numFmt formatCode="General" sourceLinked="1"/>
        <c:tickLblPos val="none"/>
        <c:crossAx val="7196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996544"/>
        <c:axId val="71998464"/>
      </c:lineChart>
      <c:catAx>
        <c:axId val="71996544"/>
        <c:scaling>
          <c:orientation val="minMax"/>
        </c:scaling>
        <c:delete val="1"/>
        <c:axPos val="b"/>
        <c:tickLblPos val="none"/>
        <c:crossAx val="71998464"/>
        <c:crosses val="autoZero"/>
        <c:auto val="1"/>
        <c:lblAlgn val="ctr"/>
        <c:lblOffset val="100"/>
      </c:catAx>
      <c:valAx>
        <c:axId val="71998464"/>
        <c:scaling>
          <c:orientation val="minMax"/>
        </c:scaling>
        <c:delete val="1"/>
        <c:axPos val="l"/>
        <c:numFmt formatCode="General" sourceLinked="1"/>
        <c:tickLblPos val="none"/>
        <c:crossAx val="7199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029696"/>
        <c:axId val="72031616"/>
      </c:lineChart>
      <c:catAx>
        <c:axId val="72029696"/>
        <c:scaling>
          <c:orientation val="minMax"/>
        </c:scaling>
        <c:delete val="1"/>
        <c:axPos val="b"/>
        <c:tickLblPos val="none"/>
        <c:crossAx val="72031616"/>
        <c:crosses val="autoZero"/>
        <c:auto val="1"/>
        <c:lblAlgn val="ctr"/>
        <c:lblOffset val="100"/>
      </c:catAx>
      <c:valAx>
        <c:axId val="72031616"/>
        <c:scaling>
          <c:orientation val="minMax"/>
        </c:scaling>
        <c:delete val="1"/>
        <c:axPos val="l"/>
        <c:numFmt formatCode="General" sourceLinked="1"/>
        <c:tickLblPos val="none"/>
        <c:crossAx val="72029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050560"/>
        <c:axId val="72052736"/>
      </c:lineChart>
      <c:catAx>
        <c:axId val="72050560"/>
        <c:scaling>
          <c:orientation val="minMax"/>
        </c:scaling>
        <c:delete val="1"/>
        <c:axPos val="b"/>
        <c:tickLblPos val="none"/>
        <c:crossAx val="72052736"/>
        <c:crosses val="autoZero"/>
        <c:auto val="1"/>
        <c:lblAlgn val="ctr"/>
        <c:lblOffset val="100"/>
      </c:catAx>
      <c:valAx>
        <c:axId val="72052736"/>
        <c:scaling>
          <c:orientation val="minMax"/>
        </c:scaling>
        <c:delete val="1"/>
        <c:axPos val="l"/>
        <c:numFmt formatCode="General" sourceLinked="1"/>
        <c:tickLblPos val="none"/>
        <c:crossAx val="7205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084864"/>
        <c:axId val="71898240"/>
      </c:lineChart>
      <c:catAx>
        <c:axId val="72084864"/>
        <c:scaling>
          <c:orientation val="minMax"/>
        </c:scaling>
        <c:delete val="1"/>
        <c:axPos val="b"/>
        <c:tickLblPos val="none"/>
        <c:crossAx val="71898240"/>
        <c:crosses val="autoZero"/>
        <c:auto val="1"/>
        <c:lblAlgn val="ctr"/>
        <c:lblOffset val="100"/>
      </c:catAx>
      <c:valAx>
        <c:axId val="71898240"/>
        <c:scaling>
          <c:orientation val="minMax"/>
        </c:scaling>
        <c:delete val="1"/>
        <c:axPos val="l"/>
        <c:numFmt formatCode="General" sourceLinked="1"/>
        <c:tickLblPos val="none"/>
        <c:crossAx val="7208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912448"/>
        <c:axId val="71926912"/>
      </c:lineChart>
      <c:catAx>
        <c:axId val="71912448"/>
        <c:scaling>
          <c:orientation val="minMax"/>
        </c:scaling>
        <c:delete val="1"/>
        <c:axPos val="b"/>
        <c:tickLblPos val="none"/>
        <c:crossAx val="71926912"/>
        <c:crosses val="autoZero"/>
        <c:auto val="1"/>
        <c:lblAlgn val="ctr"/>
        <c:lblOffset val="100"/>
      </c:catAx>
      <c:valAx>
        <c:axId val="71926912"/>
        <c:scaling>
          <c:orientation val="minMax"/>
        </c:scaling>
        <c:delete val="1"/>
        <c:axPos val="l"/>
        <c:numFmt formatCode="General" sourceLinked="1"/>
        <c:tickLblPos val="none"/>
        <c:crossAx val="7191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945600"/>
        <c:axId val="71947776"/>
      </c:lineChart>
      <c:catAx>
        <c:axId val="71945600"/>
        <c:scaling>
          <c:orientation val="minMax"/>
        </c:scaling>
        <c:delete val="1"/>
        <c:axPos val="b"/>
        <c:tickLblPos val="none"/>
        <c:crossAx val="71947776"/>
        <c:crosses val="autoZero"/>
        <c:auto val="1"/>
        <c:lblAlgn val="ctr"/>
        <c:lblOffset val="100"/>
      </c:catAx>
      <c:valAx>
        <c:axId val="71947776"/>
        <c:scaling>
          <c:orientation val="minMax"/>
        </c:scaling>
        <c:delete val="1"/>
        <c:axPos val="l"/>
        <c:numFmt formatCode="General" sourceLinked="1"/>
        <c:tickLblPos val="none"/>
        <c:crossAx val="7194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5107072"/>
        <c:axId val="65108992"/>
      </c:lineChart>
      <c:catAx>
        <c:axId val="65107072"/>
        <c:scaling>
          <c:orientation val="minMax"/>
        </c:scaling>
        <c:delete val="1"/>
        <c:axPos val="b"/>
        <c:tickLblPos val="none"/>
        <c:crossAx val="65108992"/>
        <c:crosses val="autoZero"/>
        <c:auto val="1"/>
        <c:lblAlgn val="ctr"/>
        <c:lblOffset val="100"/>
      </c:catAx>
      <c:valAx>
        <c:axId val="65108992"/>
        <c:scaling>
          <c:orientation val="minMax"/>
        </c:scaling>
        <c:delete val="1"/>
        <c:axPos val="l"/>
        <c:numFmt formatCode="General" sourceLinked="1"/>
        <c:tickLblPos val="none"/>
        <c:crossAx val="65107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224768"/>
        <c:axId val="72226688"/>
      </c:lineChart>
      <c:catAx>
        <c:axId val="72224768"/>
        <c:scaling>
          <c:orientation val="minMax"/>
        </c:scaling>
        <c:delete val="1"/>
        <c:axPos val="b"/>
        <c:tickLblPos val="none"/>
        <c:crossAx val="72226688"/>
        <c:crosses val="autoZero"/>
        <c:auto val="1"/>
        <c:lblAlgn val="ctr"/>
        <c:lblOffset val="100"/>
      </c:catAx>
      <c:valAx>
        <c:axId val="72226688"/>
        <c:scaling>
          <c:orientation val="minMax"/>
        </c:scaling>
        <c:delete val="1"/>
        <c:axPos val="l"/>
        <c:numFmt formatCode="General" sourceLinked="1"/>
        <c:tickLblPos val="none"/>
        <c:crossAx val="7222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262016"/>
        <c:axId val="72263936"/>
      </c:lineChart>
      <c:catAx>
        <c:axId val="72262016"/>
        <c:scaling>
          <c:orientation val="minMax"/>
        </c:scaling>
        <c:delete val="1"/>
        <c:axPos val="b"/>
        <c:tickLblPos val="none"/>
        <c:crossAx val="72263936"/>
        <c:crosses val="autoZero"/>
        <c:auto val="1"/>
        <c:lblAlgn val="ctr"/>
        <c:lblOffset val="100"/>
      </c:catAx>
      <c:valAx>
        <c:axId val="72263936"/>
        <c:scaling>
          <c:orientation val="minMax"/>
        </c:scaling>
        <c:delete val="1"/>
        <c:axPos val="l"/>
        <c:numFmt formatCode="General" sourceLinked="1"/>
        <c:tickLblPos val="none"/>
        <c:crossAx val="7226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164096"/>
        <c:axId val="72166016"/>
      </c:lineChart>
      <c:catAx>
        <c:axId val="72164096"/>
        <c:scaling>
          <c:orientation val="minMax"/>
        </c:scaling>
        <c:delete val="1"/>
        <c:axPos val="b"/>
        <c:tickLblPos val="none"/>
        <c:crossAx val="72166016"/>
        <c:crosses val="autoZero"/>
        <c:auto val="1"/>
        <c:lblAlgn val="ctr"/>
        <c:lblOffset val="100"/>
      </c:catAx>
      <c:valAx>
        <c:axId val="72166016"/>
        <c:scaling>
          <c:orientation val="minMax"/>
        </c:scaling>
        <c:delete val="1"/>
        <c:axPos val="l"/>
        <c:numFmt formatCode="General" sourceLinked="1"/>
        <c:tickLblPos val="none"/>
        <c:crossAx val="7216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193152"/>
        <c:axId val="72195072"/>
      </c:lineChart>
      <c:catAx>
        <c:axId val="72193152"/>
        <c:scaling>
          <c:orientation val="minMax"/>
        </c:scaling>
        <c:delete val="1"/>
        <c:axPos val="b"/>
        <c:tickLblPos val="none"/>
        <c:crossAx val="72195072"/>
        <c:crosses val="autoZero"/>
        <c:auto val="1"/>
        <c:lblAlgn val="ctr"/>
        <c:lblOffset val="100"/>
      </c:catAx>
      <c:valAx>
        <c:axId val="72195072"/>
        <c:scaling>
          <c:orientation val="minMax"/>
        </c:scaling>
        <c:delete val="1"/>
        <c:axPos val="l"/>
        <c:numFmt formatCode="General" sourceLinked="1"/>
        <c:tickLblPos val="none"/>
        <c:crossAx val="7219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209920"/>
        <c:axId val="72211840"/>
      </c:lineChart>
      <c:catAx>
        <c:axId val="72209920"/>
        <c:scaling>
          <c:orientation val="minMax"/>
        </c:scaling>
        <c:delete val="1"/>
        <c:axPos val="b"/>
        <c:tickLblPos val="none"/>
        <c:crossAx val="72211840"/>
        <c:crosses val="autoZero"/>
        <c:auto val="1"/>
        <c:lblAlgn val="ctr"/>
        <c:lblOffset val="100"/>
      </c:catAx>
      <c:valAx>
        <c:axId val="72211840"/>
        <c:scaling>
          <c:orientation val="minMax"/>
        </c:scaling>
        <c:delete val="1"/>
        <c:axPos val="l"/>
        <c:numFmt formatCode="General" sourceLinked="1"/>
        <c:tickLblPos val="none"/>
        <c:crossAx val="7220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308608"/>
        <c:axId val="72318976"/>
      </c:lineChart>
      <c:catAx>
        <c:axId val="72308608"/>
        <c:scaling>
          <c:orientation val="minMax"/>
        </c:scaling>
        <c:delete val="1"/>
        <c:axPos val="b"/>
        <c:tickLblPos val="none"/>
        <c:crossAx val="72318976"/>
        <c:crosses val="autoZero"/>
        <c:auto val="1"/>
        <c:lblAlgn val="ctr"/>
        <c:lblOffset val="100"/>
      </c:catAx>
      <c:valAx>
        <c:axId val="72318976"/>
        <c:scaling>
          <c:orientation val="minMax"/>
        </c:scaling>
        <c:delete val="1"/>
        <c:axPos val="l"/>
        <c:numFmt formatCode="General" sourceLinked="1"/>
        <c:tickLblPos val="none"/>
        <c:crossAx val="7230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329472"/>
        <c:axId val="72343936"/>
      </c:lineChart>
      <c:catAx>
        <c:axId val="72329472"/>
        <c:scaling>
          <c:orientation val="minMax"/>
        </c:scaling>
        <c:delete val="1"/>
        <c:axPos val="b"/>
        <c:tickLblPos val="none"/>
        <c:crossAx val="72343936"/>
        <c:crosses val="autoZero"/>
        <c:auto val="1"/>
        <c:lblAlgn val="ctr"/>
        <c:lblOffset val="100"/>
      </c:catAx>
      <c:valAx>
        <c:axId val="72343936"/>
        <c:scaling>
          <c:orientation val="minMax"/>
        </c:scaling>
        <c:delete val="1"/>
        <c:axPos val="l"/>
        <c:numFmt formatCode="General" sourceLinked="1"/>
        <c:tickLblPos val="none"/>
        <c:crossAx val="72329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640768"/>
        <c:axId val="72651136"/>
      </c:lineChart>
      <c:catAx>
        <c:axId val="72640768"/>
        <c:scaling>
          <c:orientation val="minMax"/>
        </c:scaling>
        <c:delete val="1"/>
        <c:axPos val="b"/>
        <c:tickLblPos val="none"/>
        <c:crossAx val="72651136"/>
        <c:crosses val="autoZero"/>
        <c:auto val="1"/>
        <c:lblAlgn val="ctr"/>
        <c:lblOffset val="100"/>
      </c:catAx>
      <c:valAx>
        <c:axId val="72651136"/>
        <c:scaling>
          <c:orientation val="minMax"/>
        </c:scaling>
        <c:delete val="1"/>
        <c:axPos val="l"/>
        <c:numFmt formatCode="General" sourceLinked="1"/>
        <c:tickLblPos val="none"/>
        <c:crossAx val="7264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657536"/>
        <c:axId val="72680192"/>
      </c:lineChart>
      <c:catAx>
        <c:axId val="72657536"/>
        <c:scaling>
          <c:orientation val="minMax"/>
        </c:scaling>
        <c:delete val="1"/>
        <c:axPos val="b"/>
        <c:tickLblPos val="none"/>
        <c:crossAx val="72680192"/>
        <c:crosses val="autoZero"/>
        <c:auto val="1"/>
        <c:lblAlgn val="ctr"/>
        <c:lblOffset val="100"/>
      </c:catAx>
      <c:valAx>
        <c:axId val="72680192"/>
        <c:scaling>
          <c:orientation val="minMax"/>
        </c:scaling>
        <c:delete val="1"/>
        <c:axPos val="l"/>
        <c:numFmt formatCode="General" sourceLinked="1"/>
        <c:tickLblPos val="none"/>
        <c:crossAx val="7265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694784"/>
        <c:axId val="72709248"/>
      </c:lineChart>
      <c:catAx>
        <c:axId val="72694784"/>
        <c:scaling>
          <c:orientation val="minMax"/>
        </c:scaling>
        <c:delete val="1"/>
        <c:axPos val="b"/>
        <c:tickLblPos val="none"/>
        <c:crossAx val="72709248"/>
        <c:crosses val="autoZero"/>
        <c:auto val="1"/>
        <c:lblAlgn val="ctr"/>
        <c:lblOffset val="100"/>
      </c:catAx>
      <c:valAx>
        <c:axId val="72709248"/>
        <c:scaling>
          <c:orientation val="minMax"/>
        </c:scaling>
        <c:delete val="1"/>
        <c:axPos val="l"/>
        <c:numFmt formatCode="General" sourceLinked="1"/>
        <c:tickLblPos val="none"/>
        <c:crossAx val="7269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177728"/>
        <c:axId val="71179648"/>
      </c:lineChart>
      <c:catAx>
        <c:axId val="71177728"/>
        <c:scaling>
          <c:orientation val="minMax"/>
        </c:scaling>
        <c:delete val="1"/>
        <c:axPos val="b"/>
        <c:tickLblPos val="none"/>
        <c:crossAx val="71179648"/>
        <c:crosses val="autoZero"/>
        <c:auto val="1"/>
        <c:lblAlgn val="ctr"/>
        <c:lblOffset val="100"/>
      </c:catAx>
      <c:valAx>
        <c:axId val="71179648"/>
        <c:scaling>
          <c:orientation val="minMax"/>
        </c:scaling>
        <c:delete val="1"/>
        <c:axPos val="l"/>
        <c:numFmt formatCode="General" sourceLinked="1"/>
        <c:tickLblPos val="none"/>
        <c:crossAx val="7117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719744"/>
        <c:axId val="72726016"/>
      </c:lineChart>
      <c:catAx>
        <c:axId val="72719744"/>
        <c:scaling>
          <c:orientation val="minMax"/>
        </c:scaling>
        <c:delete val="1"/>
        <c:axPos val="b"/>
        <c:tickLblPos val="none"/>
        <c:crossAx val="72726016"/>
        <c:crosses val="autoZero"/>
        <c:auto val="1"/>
        <c:lblAlgn val="ctr"/>
        <c:lblOffset val="100"/>
      </c:catAx>
      <c:valAx>
        <c:axId val="72726016"/>
        <c:scaling>
          <c:orientation val="minMax"/>
        </c:scaling>
        <c:delete val="1"/>
        <c:axPos val="l"/>
        <c:numFmt formatCode="General" sourceLinked="1"/>
        <c:tickLblPos val="none"/>
        <c:crossAx val="7271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744960"/>
        <c:axId val="72746880"/>
      </c:lineChart>
      <c:catAx>
        <c:axId val="72744960"/>
        <c:scaling>
          <c:orientation val="minMax"/>
        </c:scaling>
        <c:delete val="1"/>
        <c:axPos val="b"/>
        <c:tickLblPos val="none"/>
        <c:crossAx val="72746880"/>
        <c:crosses val="autoZero"/>
        <c:auto val="1"/>
        <c:lblAlgn val="ctr"/>
        <c:lblOffset val="100"/>
      </c:catAx>
      <c:valAx>
        <c:axId val="72746880"/>
        <c:scaling>
          <c:orientation val="minMax"/>
        </c:scaling>
        <c:delete val="1"/>
        <c:axPos val="l"/>
        <c:numFmt formatCode="General" sourceLinked="1"/>
        <c:tickLblPos val="none"/>
        <c:crossAx val="7274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782208"/>
        <c:axId val="72784128"/>
      </c:lineChart>
      <c:catAx>
        <c:axId val="72782208"/>
        <c:scaling>
          <c:orientation val="minMax"/>
        </c:scaling>
        <c:delete val="1"/>
        <c:axPos val="b"/>
        <c:tickLblPos val="none"/>
        <c:crossAx val="72784128"/>
        <c:crosses val="autoZero"/>
        <c:auto val="1"/>
        <c:lblAlgn val="ctr"/>
        <c:lblOffset val="100"/>
      </c:catAx>
      <c:valAx>
        <c:axId val="72784128"/>
        <c:scaling>
          <c:orientation val="minMax"/>
        </c:scaling>
        <c:delete val="1"/>
        <c:axPos val="l"/>
        <c:numFmt formatCode="General" sourceLinked="1"/>
        <c:tickLblPos val="none"/>
        <c:crossAx val="7278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807168"/>
        <c:axId val="72809088"/>
      </c:lineChart>
      <c:catAx>
        <c:axId val="72807168"/>
        <c:scaling>
          <c:orientation val="minMax"/>
        </c:scaling>
        <c:delete val="1"/>
        <c:axPos val="b"/>
        <c:tickLblPos val="none"/>
        <c:crossAx val="72809088"/>
        <c:crosses val="autoZero"/>
        <c:auto val="1"/>
        <c:lblAlgn val="ctr"/>
        <c:lblOffset val="100"/>
      </c:catAx>
      <c:valAx>
        <c:axId val="72809088"/>
        <c:scaling>
          <c:orientation val="minMax"/>
        </c:scaling>
        <c:delete val="1"/>
        <c:axPos val="l"/>
        <c:numFmt formatCode="General" sourceLinked="1"/>
        <c:tickLblPos val="none"/>
        <c:crossAx val="7280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832128"/>
        <c:axId val="72834048"/>
      </c:lineChart>
      <c:catAx>
        <c:axId val="72832128"/>
        <c:scaling>
          <c:orientation val="minMax"/>
        </c:scaling>
        <c:delete val="1"/>
        <c:axPos val="b"/>
        <c:tickLblPos val="none"/>
        <c:crossAx val="72834048"/>
        <c:crosses val="autoZero"/>
        <c:auto val="1"/>
        <c:lblAlgn val="ctr"/>
        <c:lblOffset val="100"/>
      </c:catAx>
      <c:valAx>
        <c:axId val="72834048"/>
        <c:scaling>
          <c:orientation val="minMax"/>
        </c:scaling>
        <c:delete val="1"/>
        <c:axPos val="l"/>
        <c:numFmt formatCode="General" sourceLinked="1"/>
        <c:tickLblPos val="none"/>
        <c:crossAx val="7283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865280"/>
        <c:axId val="72867200"/>
      </c:lineChart>
      <c:catAx>
        <c:axId val="72865280"/>
        <c:scaling>
          <c:orientation val="minMax"/>
        </c:scaling>
        <c:delete val="1"/>
        <c:axPos val="b"/>
        <c:tickLblPos val="none"/>
        <c:crossAx val="72867200"/>
        <c:crosses val="autoZero"/>
        <c:auto val="1"/>
        <c:lblAlgn val="ctr"/>
        <c:lblOffset val="100"/>
      </c:catAx>
      <c:valAx>
        <c:axId val="72867200"/>
        <c:scaling>
          <c:orientation val="minMax"/>
        </c:scaling>
        <c:delete val="1"/>
        <c:axPos val="l"/>
        <c:numFmt formatCode="General" sourceLinked="1"/>
        <c:tickLblPos val="none"/>
        <c:crossAx val="72865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898432"/>
        <c:axId val="72900608"/>
      </c:lineChart>
      <c:catAx>
        <c:axId val="72898432"/>
        <c:scaling>
          <c:orientation val="minMax"/>
        </c:scaling>
        <c:delete val="1"/>
        <c:axPos val="b"/>
        <c:tickLblPos val="none"/>
        <c:crossAx val="72900608"/>
        <c:crosses val="autoZero"/>
        <c:auto val="1"/>
        <c:lblAlgn val="ctr"/>
        <c:lblOffset val="100"/>
      </c:catAx>
      <c:valAx>
        <c:axId val="72900608"/>
        <c:scaling>
          <c:orientation val="minMax"/>
        </c:scaling>
        <c:delete val="1"/>
        <c:axPos val="l"/>
        <c:numFmt formatCode="General" sourceLinked="1"/>
        <c:tickLblPos val="none"/>
        <c:crossAx val="72898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915200"/>
        <c:axId val="72925568"/>
      </c:lineChart>
      <c:catAx>
        <c:axId val="72915200"/>
        <c:scaling>
          <c:orientation val="minMax"/>
        </c:scaling>
        <c:delete val="1"/>
        <c:axPos val="b"/>
        <c:tickLblPos val="none"/>
        <c:crossAx val="72925568"/>
        <c:crosses val="autoZero"/>
        <c:auto val="1"/>
        <c:lblAlgn val="ctr"/>
        <c:lblOffset val="100"/>
      </c:catAx>
      <c:valAx>
        <c:axId val="72925568"/>
        <c:scaling>
          <c:orientation val="minMax"/>
        </c:scaling>
        <c:delete val="1"/>
        <c:axPos val="l"/>
        <c:numFmt formatCode="General" sourceLinked="1"/>
        <c:tickLblPos val="none"/>
        <c:crossAx val="7291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276032"/>
        <c:axId val="73278208"/>
      </c:lineChart>
      <c:catAx>
        <c:axId val="73276032"/>
        <c:scaling>
          <c:orientation val="minMax"/>
        </c:scaling>
        <c:delete val="1"/>
        <c:axPos val="b"/>
        <c:tickLblPos val="none"/>
        <c:crossAx val="73278208"/>
        <c:crosses val="autoZero"/>
        <c:auto val="1"/>
        <c:lblAlgn val="ctr"/>
        <c:lblOffset val="100"/>
      </c:catAx>
      <c:valAx>
        <c:axId val="73278208"/>
        <c:scaling>
          <c:orientation val="minMax"/>
        </c:scaling>
        <c:delete val="1"/>
        <c:axPos val="l"/>
        <c:numFmt formatCode="General" sourceLinked="1"/>
        <c:tickLblPos val="none"/>
        <c:crossAx val="7327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288704"/>
        <c:axId val="73311360"/>
      </c:lineChart>
      <c:catAx>
        <c:axId val="73288704"/>
        <c:scaling>
          <c:orientation val="minMax"/>
        </c:scaling>
        <c:delete val="1"/>
        <c:axPos val="b"/>
        <c:tickLblPos val="none"/>
        <c:crossAx val="73311360"/>
        <c:crosses val="autoZero"/>
        <c:auto val="1"/>
        <c:lblAlgn val="ctr"/>
        <c:lblOffset val="100"/>
      </c:catAx>
      <c:valAx>
        <c:axId val="73311360"/>
        <c:scaling>
          <c:orientation val="minMax"/>
        </c:scaling>
        <c:delete val="1"/>
        <c:axPos val="l"/>
        <c:numFmt formatCode="General" sourceLinked="1"/>
        <c:tickLblPos val="none"/>
        <c:crossAx val="7328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202688"/>
        <c:axId val="71208960"/>
      </c:lineChart>
      <c:catAx>
        <c:axId val="71202688"/>
        <c:scaling>
          <c:orientation val="minMax"/>
        </c:scaling>
        <c:delete val="1"/>
        <c:axPos val="b"/>
        <c:tickLblPos val="none"/>
        <c:crossAx val="71208960"/>
        <c:crosses val="autoZero"/>
        <c:auto val="1"/>
        <c:lblAlgn val="ctr"/>
        <c:lblOffset val="100"/>
      </c:catAx>
      <c:valAx>
        <c:axId val="71208960"/>
        <c:scaling>
          <c:orientation val="minMax"/>
        </c:scaling>
        <c:delete val="1"/>
        <c:axPos val="l"/>
        <c:numFmt formatCode="General" sourceLinked="1"/>
        <c:tickLblPos val="none"/>
        <c:crossAx val="7120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945024"/>
        <c:axId val="72951296"/>
      </c:lineChart>
      <c:catAx>
        <c:axId val="72945024"/>
        <c:scaling>
          <c:orientation val="minMax"/>
        </c:scaling>
        <c:delete val="1"/>
        <c:axPos val="b"/>
        <c:tickLblPos val="none"/>
        <c:crossAx val="72951296"/>
        <c:crosses val="autoZero"/>
        <c:auto val="1"/>
        <c:lblAlgn val="ctr"/>
        <c:lblOffset val="100"/>
      </c:catAx>
      <c:valAx>
        <c:axId val="72951296"/>
        <c:scaling>
          <c:orientation val="minMax"/>
        </c:scaling>
        <c:delete val="1"/>
        <c:axPos val="l"/>
        <c:numFmt formatCode="General" sourceLinked="1"/>
        <c:tickLblPos val="none"/>
        <c:crossAx val="72945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978432"/>
        <c:axId val="72980352"/>
      </c:lineChart>
      <c:catAx>
        <c:axId val="72978432"/>
        <c:scaling>
          <c:orientation val="minMax"/>
        </c:scaling>
        <c:delete val="1"/>
        <c:axPos val="b"/>
        <c:tickLblPos val="none"/>
        <c:crossAx val="72980352"/>
        <c:crosses val="autoZero"/>
        <c:auto val="1"/>
        <c:lblAlgn val="ctr"/>
        <c:lblOffset val="100"/>
      </c:catAx>
      <c:valAx>
        <c:axId val="72980352"/>
        <c:scaling>
          <c:orientation val="minMax"/>
        </c:scaling>
        <c:delete val="1"/>
        <c:axPos val="l"/>
        <c:numFmt formatCode="General" sourceLinked="1"/>
        <c:tickLblPos val="none"/>
        <c:crossAx val="72978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2999296"/>
        <c:axId val="73001216"/>
      </c:lineChart>
      <c:catAx>
        <c:axId val="72999296"/>
        <c:scaling>
          <c:orientation val="minMax"/>
        </c:scaling>
        <c:delete val="1"/>
        <c:axPos val="b"/>
        <c:tickLblPos val="none"/>
        <c:crossAx val="73001216"/>
        <c:crosses val="autoZero"/>
        <c:auto val="1"/>
        <c:lblAlgn val="ctr"/>
        <c:lblOffset val="100"/>
      </c:catAx>
      <c:valAx>
        <c:axId val="73001216"/>
        <c:scaling>
          <c:orientation val="minMax"/>
        </c:scaling>
        <c:delete val="1"/>
        <c:axPos val="l"/>
        <c:numFmt formatCode="General" sourceLinked="1"/>
        <c:tickLblPos val="none"/>
        <c:crossAx val="7299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429760"/>
        <c:axId val="73431680"/>
      </c:lineChart>
      <c:catAx>
        <c:axId val="73429760"/>
        <c:scaling>
          <c:orientation val="minMax"/>
        </c:scaling>
        <c:delete val="1"/>
        <c:axPos val="b"/>
        <c:tickLblPos val="none"/>
        <c:crossAx val="73431680"/>
        <c:crosses val="autoZero"/>
        <c:auto val="1"/>
        <c:lblAlgn val="ctr"/>
        <c:lblOffset val="100"/>
      </c:catAx>
      <c:valAx>
        <c:axId val="73431680"/>
        <c:scaling>
          <c:orientation val="minMax"/>
        </c:scaling>
        <c:delete val="1"/>
        <c:axPos val="l"/>
        <c:numFmt formatCode="General" sourceLinked="1"/>
        <c:tickLblPos val="none"/>
        <c:crossAx val="7342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532544"/>
        <c:axId val="73534464"/>
      </c:lineChart>
      <c:catAx>
        <c:axId val="73532544"/>
        <c:scaling>
          <c:orientation val="minMax"/>
        </c:scaling>
        <c:delete val="1"/>
        <c:axPos val="b"/>
        <c:tickLblPos val="none"/>
        <c:crossAx val="73534464"/>
        <c:crosses val="autoZero"/>
        <c:auto val="1"/>
        <c:lblAlgn val="ctr"/>
        <c:lblOffset val="100"/>
      </c:catAx>
      <c:valAx>
        <c:axId val="73534464"/>
        <c:scaling>
          <c:orientation val="minMax"/>
        </c:scaling>
        <c:delete val="1"/>
        <c:axPos val="l"/>
        <c:numFmt formatCode="General" sourceLinked="1"/>
        <c:tickLblPos val="none"/>
        <c:crossAx val="7353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418240"/>
        <c:axId val="73420160"/>
      </c:lineChart>
      <c:catAx>
        <c:axId val="73418240"/>
        <c:scaling>
          <c:orientation val="minMax"/>
        </c:scaling>
        <c:delete val="1"/>
        <c:axPos val="b"/>
        <c:tickLblPos val="none"/>
        <c:crossAx val="73420160"/>
        <c:crosses val="autoZero"/>
        <c:auto val="1"/>
        <c:lblAlgn val="ctr"/>
        <c:lblOffset val="100"/>
      </c:catAx>
      <c:valAx>
        <c:axId val="73420160"/>
        <c:scaling>
          <c:orientation val="minMax"/>
        </c:scaling>
        <c:delete val="1"/>
        <c:axPos val="l"/>
        <c:numFmt formatCode="General" sourceLinked="1"/>
        <c:tickLblPos val="none"/>
        <c:crossAx val="7341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582464"/>
        <c:axId val="73584640"/>
      </c:lineChart>
      <c:catAx>
        <c:axId val="73582464"/>
        <c:scaling>
          <c:orientation val="minMax"/>
        </c:scaling>
        <c:delete val="1"/>
        <c:axPos val="b"/>
        <c:tickLblPos val="none"/>
        <c:crossAx val="73584640"/>
        <c:crosses val="autoZero"/>
        <c:auto val="1"/>
        <c:lblAlgn val="ctr"/>
        <c:lblOffset val="100"/>
      </c:catAx>
      <c:valAx>
        <c:axId val="73584640"/>
        <c:scaling>
          <c:orientation val="minMax"/>
        </c:scaling>
        <c:delete val="1"/>
        <c:axPos val="l"/>
        <c:numFmt formatCode="General" sourceLinked="1"/>
        <c:tickLblPos val="none"/>
        <c:crossAx val="7358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595136"/>
        <c:axId val="73679232"/>
      </c:lineChart>
      <c:catAx>
        <c:axId val="73595136"/>
        <c:scaling>
          <c:orientation val="minMax"/>
        </c:scaling>
        <c:delete val="1"/>
        <c:axPos val="b"/>
        <c:tickLblPos val="none"/>
        <c:crossAx val="73679232"/>
        <c:crosses val="autoZero"/>
        <c:auto val="1"/>
        <c:lblAlgn val="ctr"/>
        <c:lblOffset val="100"/>
      </c:catAx>
      <c:valAx>
        <c:axId val="73679232"/>
        <c:scaling>
          <c:orientation val="minMax"/>
        </c:scaling>
        <c:delete val="1"/>
        <c:axPos val="l"/>
        <c:numFmt formatCode="General" sourceLinked="1"/>
        <c:tickLblPos val="none"/>
        <c:crossAx val="7359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693824"/>
        <c:axId val="73700096"/>
      </c:lineChart>
      <c:catAx>
        <c:axId val="73693824"/>
        <c:scaling>
          <c:orientation val="minMax"/>
        </c:scaling>
        <c:delete val="1"/>
        <c:axPos val="b"/>
        <c:tickLblPos val="none"/>
        <c:crossAx val="73700096"/>
        <c:crosses val="autoZero"/>
        <c:auto val="1"/>
        <c:lblAlgn val="ctr"/>
        <c:lblOffset val="100"/>
      </c:catAx>
      <c:valAx>
        <c:axId val="73700096"/>
        <c:scaling>
          <c:orientation val="minMax"/>
        </c:scaling>
        <c:delete val="1"/>
        <c:axPos val="l"/>
        <c:numFmt formatCode="General" sourceLinked="1"/>
        <c:tickLblPos val="none"/>
        <c:crossAx val="7369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596928"/>
        <c:axId val="73598464"/>
      </c:lineChart>
      <c:catAx>
        <c:axId val="73596928"/>
        <c:scaling>
          <c:orientation val="minMax"/>
        </c:scaling>
        <c:delete val="1"/>
        <c:axPos val="b"/>
        <c:tickLblPos val="none"/>
        <c:crossAx val="73598464"/>
        <c:crosses val="autoZero"/>
        <c:auto val="1"/>
        <c:lblAlgn val="ctr"/>
        <c:lblOffset val="100"/>
      </c:catAx>
      <c:valAx>
        <c:axId val="73598464"/>
        <c:scaling>
          <c:orientation val="minMax"/>
        </c:scaling>
        <c:delete val="1"/>
        <c:axPos val="l"/>
        <c:numFmt formatCode="General" sourceLinked="1"/>
        <c:tickLblPos val="none"/>
        <c:crossAx val="7359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1228416"/>
        <c:axId val="61145856"/>
      </c:lineChart>
      <c:catAx>
        <c:axId val="71228416"/>
        <c:scaling>
          <c:orientation val="minMax"/>
        </c:scaling>
        <c:delete val="1"/>
        <c:axPos val="b"/>
        <c:tickLblPos val="none"/>
        <c:crossAx val="61145856"/>
        <c:crosses val="autoZero"/>
        <c:auto val="1"/>
        <c:lblAlgn val="ctr"/>
        <c:lblOffset val="100"/>
      </c:catAx>
      <c:valAx>
        <c:axId val="61145856"/>
        <c:scaling>
          <c:orientation val="minMax"/>
        </c:scaling>
        <c:delete val="1"/>
        <c:axPos val="l"/>
        <c:numFmt formatCode="General" sourceLinked="1"/>
        <c:tickLblPos val="none"/>
        <c:crossAx val="7122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612672"/>
        <c:axId val="73623040"/>
      </c:lineChart>
      <c:catAx>
        <c:axId val="73612672"/>
        <c:scaling>
          <c:orientation val="minMax"/>
        </c:scaling>
        <c:delete val="1"/>
        <c:axPos val="b"/>
        <c:tickLblPos val="none"/>
        <c:crossAx val="73623040"/>
        <c:crosses val="autoZero"/>
        <c:auto val="1"/>
        <c:lblAlgn val="ctr"/>
        <c:lblOffset val="100"/>
      </c:catAx>
      <c:valAx>
        <c:axId val="73623040"/>
        <c:scaling>
          <c:orientation val="minMax"/>
        </c:scaling>
        <c:delete val="1"/>
        <c:axPos val="l"/>
        <c:numFmt formatCode="General" sourceLinked="1"/>
        <c:tickLblPos val="none"/>
        <c:crossAx val="7361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719808"/>
        <c:axId val="73721728"/>
      </c:lineChart>
      <c:catAx>
        <c:axId val="73719808"/>
        <c:scaling>
          <c:orientation val="minMax"/>
        </c:scaling>
        <c:delete val="1"/>
        <c:axPos val="b"/>
        <c:tickLblPos val="none"/>
        <c:crossAx val="73721728"/>
        <c:crosses val="autoZero"/>
        <c:auto val="1"/>
        <c:lblAlgn val="ctr"/>
        <c:lblOffset val="100"/>
      </c:catAx>
      <c:valAx>
        <c:axId val="73721728"/>
        <c:scaling>
          <c:orientation val="minMax"/>
        </c:scaling>
        <c:delete val="1"/>
        <c:axPos val="l"/>
        <c:numFmt formatCode="General" sourceLinked="1"/>
        <c:tickLblPos val="none"/>
        <c:crossAx val="7371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740672"/>
        <c:axId val="73742592"/>
      </c:lineChart>
      <c:catAx>
        <c:axId val="73740672"/>
        <c:scaling>
          <c:orientation val="minMax"/>
        </c:scaling>
        <c:delete val="1"/>
        <c:axPos val="b"/>
        <c:tickLblPos val="none"/>
        <c:crossAx val="73742592"/>
        <c:crosses val="autoZero"/>
        <c:auto val="1"/>
        <c:lblAlgn val="ctr"/>
        <c:lblOffset val="100"/>
      </c:catAx>
      <c:valAx>
        <c:axId val="73742592"/>
        <c:scaling>
          <c:orientation val="minMax"/>
        </c:scaling>
        <c:delete val="1"/>
        <c:axPos val="l"/>
        <c:numFmt formatCode="General" sourceLinked="1"/>
        <c:tickLblPos val="none"/>
        <c:crossAx val="7374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773824"/>
        <c:axId val="73775744"/>
      </c:lineChart>
      <c:catAx>
        <c:axId val="73773824"/>
        <c:scaling>
          <c:orientation val="minMax"/>
        </c:scaling>
        <c:delete val="1"/>
        <c:axPos val="b"/>
        <c:tickLblPos val="none"/>
        <c:crossAx val="73775744"/>
        <c:crosses val="autoZero"/>
        <c:auto val="1"/>
        <c:lblAlgn val="ctr"/>
        <c:lblOffset val="100"/>
      </c:catAx>
      <c:valAx>
        <c:axId val="73775744"/>
        <c:scaling>
          <c:orientation val="minMax"/>
        </c:scaling>
        <c:delete val="1"/>
        <c:axPos val="l"/>
        <c:numFmt formatCode="General" sourceLinked="1"/>
        <c:tickLblPos val="none"/>
        <c:crossAx val="7377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3802880"/>
        <c:axId val="73804800"/>
      </c:lineChart>
      <c:catAx>
        <c:axId val="73802880"/>
        <c:scaling>
          <c:orientation val="minMax"/>
        </c:scaling>
        <c:delete val="1"/>
        <c:axPos val="b"/>
        <c:tickLblPos val="none"/>
        <c:crossAx val="73804800"/>
        <c:crosses val="autoZero"/>
        <c:auto val="1"/>
        <c:lblAlgn val="ctr"/>
        <c:lblOffset val="100"/>
      </c:catAx>
      <c:valAx>
        <c:axId val="73804800"/>
        <c:scaling>
          <c:orientation val="minMax"/>
        </c:scaling>
        <c:delete val="1"/>
        <c:axPos val="l"/>
        <c:numFmt formatCode="General" sourceLinked="1"/>
        <c:tickLblPos val="none"/>
        <c:crossAx val="7380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946869722782414"/>
          <c:y val="0.10714332425068163"/>
          <c:w val="0.8305661313949112"/>
          <c:h val="0.6875029972752043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'!$C$9:$G$9</c:f>
              <c:numCache>
                <c:formatCode>General</c:formatCode>
                <c:ptCount val="5"/>
                <c:pt idx="0">
                  <c:v>123000</c:v>
                </c:pt>
                <c:pt idx="1">
                  <c:v>147000</c:v>
                </c:pt>
                <c:pt idx="2">
                  <c:v>125000</c:v>
                </c:pt>
                <c:pt idx="3">
                  <c:v>165000</c:v>
                </c:pt>
                <c:pt idx="4">
                  <c:v>190000</c:v>
                </c:pt>
              </c:numCache>
            </c:numRef>
          </c:val>
        </c:ser>
        <c:gapWidth val="30"/>
        <c:axId val="73832320"/>
        <c:axId val="73833856"/>
      </c:barChart>
      <c:catAx>
        <c:axId val="738323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833856"/>
        <c:crosses val="autoZero"/>
        <c:auto val="1"/>
        <c:lblAlgn val="ctr"/>
        <c:lblOffset val="100"/>
        <c:tickLblSkip val="1"/>
        <c:tickMarkSkip val="1"/>
      </c:catAx>
      <c:valAx>
        <c:axId val="73833856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83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282416817666444"/>
          <c:y val="9.9173953923819766E-2"/>
          <c:w val="0.8372106604460726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'!$C$17:$G$17</c:f>
              <c:numCache>
                <c:formatCode>General</c:formatCode>
                <c:ptCount val="5"/>
                <c:pt idx="0">
                  <c:v>29604</c:v>
                </c:pt>
                <c:pt idx="1">
                  <c:v>65084</c:v>
                </c:pt>
                <c:pt idx="2">
                  <c:v>51625</c:v>
                </c:pt>
                <c:pt idx="3">
                  <c:v>103335</c:v>
                </c:pt>
                <c:pt idx="4">
                  <c:v>126993</c:v>
                </c:pt>
              </c:numCache>
            </c:numRef>
          </c:val>
        </c:ser>
        <c:gapWidth val="30"/>
        <c:axId val="73926912"/>
        <c:axId val="73928704"/>
      </c:barChart>
      <c:catAx>
        <c:axId val="739269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928704"/>
        <c:crosses val="autoZero"/>
        <c:auto val="1"/>
        <c:lblAlgn val="ctr"/>
        <c:lblOffset val="100"/>
        <c:tickLblSkip val="1"/>
        <c:tickMarkSkip val="1"/>
      </c:catAx>
      <c:valAx>
        <c:axId val="73928704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92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85737459992556"/>
          <c:y val="9.9173953923819766E-2"/>
          <c:w val="0.84717745402281164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'!$C$25:$G$25</c:f>
              <c:numCache>
                <c:formatCode>General</c:formatCode>
                <c:ptCount val="5"/>
                <c:pt idx="0">
                  <c:v>0.24068292682926828</c:v>
                </c:pt>
                <c:pt idx="1">
                  <c:v>0.44274829931972787</c:v>
                </c:pt>
                <c:pt idx="2">
                  <c:v>0.41300000000000003</c:v>
                </c:pt>
                <c:pt idx="3">
                  <c:v>0.62627272727272731</c:v>
                </c:pt>
                <c:pt idx="4">
                  <c:v>0.66838421052631591</c:v>
                </c:pt>
              </c:numCache>
            </c:numRef>
          </c:val>
        </c:ser>
        <c:gapWidth val="30"/>
        <c:axId val="73960064"/>
        <c:axId val="73965952"/>
      </c:barChart>
      <c:catAx>
        <c:axId val="739600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965952"/>
        <c:crosses val="autoZero"/>
        <c:auto val="1"/>
        <c:lblAlgn val="ctr"/>
        <c:lblOffset val="100"/>
        <c:tickLblSkip val="1"/>
        <c:tickMarkSkip val="1"/>
      </c:catAx>
      <c:valAx>
        <c:axId val="7396595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96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282416817666444"/>
          <c:y val="9.9173953923819766E-2"/>
          <c:w val="0.8372106604460726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'!$C$33:$G$33</c:f>
              <c:numCache>
                <c:formatCode>General</c:formatCode>
                <c:ptCount val="5"/>
                <c:pt idx="0">
                  <c:v>19393</c:v>
                </c:pt>
                <c:pt idx="1">
                  <c:v>55260</c:v>
                </c:pt>
                <c:pt idx="2">
                  <c:v>40598</c:v>
                </c:pt>
                <c:pt idx="3">
                  <c:v>94116</c:v>
                </c:pt>
                <c:pt idx="4">
                  <c:v>103340</c:v>
                </c:pt>
              </c:numCache>
            </c:numRef>
          </c:val>
        </c:ser>
        <c:gapWidth val="30"/>
        <c:axId val="73976832"/>
        <c:axId val="73986816"/>
      </c:barChart>
      <c:catAx>
        <c:axId val="739768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986816"/>
        <c:crosses val="autoZero"/>
        <c:auto val="1"/>
        <c:lblAlgn val="ctr"/>
        <c:lblOffset val="100"/>
        <c:tickLblSkip val="1"/>
        <c:tickMarkSkip val="1"/>
      </c:catAx>
      <c:valAx>
        <c:axId val="73986816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3976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85737459992556"/>
          <c:y val="9.9173953923819766E-2"/>
          <c:w val="0.84717745402281164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'!$C$41:$G$41</c:f>
              <c:numCache>
                <c:formatCode>General</c:formatCode>
                <c:ptCount val="5"/>
                <c:pt idx="0">
                  <c:v>0.1576666666666667</c:v>
                </c:pt>
                <c:pt idx="1">
                  <c:v>0.37591836734693895</c:v>
                </c:pt>
                <c:pt idx="2">
                  <c:v>0.32478400000000007</c:v>
                </c:pt>
                <c:pt idx="3">
                  <c:v>0.57040000000000002</c:v>
                </c:pt>
                <c:pt idx="4">
                  <c:v>0.54389473684210532</c:v>
                </c:pt>
              </c:numCache>
            </c:numRef>
          </c:val>
        </c:ser>
        <c:gapWidth val="30"/>
        <c:axId val="74014080"/>
        <c:axId val="74028160"/>
      </c:barChart>
      <c:catAx>
        <c:axId val="740140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028160"/>
        <c:crosses val="autoZero"/>
        <c:auto val="1"/>
        <c:lblAlgn val="ctr"/>
        <c:lblOffset val="100"/>
        <c:tickLblSkip val="1"/>
        <c:tickMarkSkip val="1"/>
      </c:catAx>
      <c:valAx>
        <c:axId val="7402816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01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1151872"/>
        <c:axId val="61182720"/>
      </c:lineChart>
      <c:catAx>
        <c:axId val="61151872"/>
        <c:scaling>
          <c:orientation val="minMax"/>
        </c:scaling>
        <c:delete val="1"/>
        <c:axPos val="b"/>
        <c:tickLblPos val="none"/>
        <c:crossAx val="61182720"/>
        <c:crosses val="autoZero"/>
        <c:auto val="1"/>
        <c:lblAlgn val="ctr"/>
        <c:lblOffset val="100"/>
      </c:catAx>
      <c:valAx>
        <c:axId val="61182720"/>
        <c:scaling>
          <c:orientation val="minMax"/>
        </c:scaling>
        <c:delete val="1"/>
        <c:axPos val="l"/>
        <c:numFmt formatCode="General" sourceLinked="1"/>
        <c:tickLblPos val="none"/>
        <c:crossAx val="6115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282416817666444"/>
          <c:y val="9.9173953923819766E-2"/>
          <c:w val="0.8372106604460726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'!$C$49:$G$49</c:f>
              <c:numCache>
                <c:formatCode>General</c:formatCode>
                <c:ptCount val="5"/>
                <c:pt idx="0">
                  <c:v>19184</c:v>
                </c:pt>
                <c:pt idx="1">
                  <c:v>55138</c:v>
                </c:pt>
                <c:pt idx="2">
                  <c:v>40444</c:v>
                </c:pt>
                <c:pt idx="3">
                  <c:v>93916</c:v>
                </c:pt>
                <c:pt idx="4">
                  <c:v>103134</c:v>
                </c:pt>
              </c:numCache>
            </c:numRef>
          </c:val>
        </c:ser>
        <c:gapWidth val="30"/>
        <c:axId val="74133504"/>
        <c:axId val="74135040"/>
      </c:barChart>
      <c:catAx>
        <c:axId val="741335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35040"/>
        <c:crosses val="autoZero"/>
        <c:auto val="1"/>
        <c:lblAlgn val="ctr"/>
        <c:lblOffset val="100"/>
        <c:tickLblSkip val="1"/>
        <c:tickMarkSkip val="1"/>
      </c:catAx>
      <c:valAx>
        <c:axId val="7413504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3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85737459992556"/>
          <c:y val="0.10434826914176742"/>
          <c:w val="0.84717745402281164"/>
          <c:h val="0.695655127611787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'!$C$57:$G$57</c:f>
              <c:numCache>
                <c:formatCode>General</c:formatCode>
                <c:ptCount val="5"/>
                <c:pt idx="0">
                  <c:v>0.15596747967479677</c:v>
                </c:pt>
                <c:pt idx="1">
                  <c:v>0.37508843537414982</c:v>
                </c:pt>
                <c:pt idx="2">
                  <c:v>0.32355200000000006</c:v>
                </c:pt>
                <c:pt idx="3">
                  <c:v>0.5691878787878788</c:v>
                </c:pt>
                <c:pt idx="4">
                  <c:v>0.54281052631578963</c:v>
                </c:pt>
              </c:numCache>
            </c:numRef>
          </c:val>
        </c:ser>
        <c:gapWidth val="30"/>
        <c:axId val="74158464"/>
        <c:axId val="74160000"/>
      </c:barChart>
      <c:catAx>
        <c:axId val="741584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60000"/>
        <c:crosses val="autoZero"/>
        <c:auto val="1"/>
        <c:lblAlgn val="ctr"/>
        <c:lblOffset val="100"/>
        <c:tickLblSkip val="1"/>
        <c:tickMarkSkip val="1"/>
      </c:catAx>
      <c:valAx>
        <c:axId val="7416000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5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282416817666444"/>
          <c:y val="9.9173953923819766E-2"/>
          <c:w val="0.8372106604460726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'!$C$65:$G$65</c:f>
              <c:numCache>
                <c:formatCode>General</c:formatCode>
                <c:ptCount val="5"/>
                <c:pt idx="0">
                  <c:v>15230</c:v>
                </c:pt>
                <c:pt idx="1">
                  <c:v>51103</c:v>
                </c:pt>
                <c:pt idx="2">
                  <c:v>36748</c:v>
                </c:pt>
                <c:pt idx="3">
                  <c:v>89860</c:v>
                </c:pt>
                <c:pt idx="4">
                  <c:v>99344</c:v>
                </c:pt>
              </c:numCache>
            </c:numRef>
          </c:val>
        </c:ser>
        <c:gapWidth val="30"/>
        <c:axId val="74183424"/>
        <c:axId val="74184960"/>
      </c:barChart>
      <c:catAx>
        <c:axId val="741834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84960"/>
        <c:crosses val="autoZero"/>
        <c:auto val="1"/>
        <c:lblAlgn val="ctr"/>
        <c:lblOffset val="100"/>
        <c:tickLblSkip val="1"/>
        <c:tickMarkSkip val="1"/>
      </c:catAx>
      <c:valAx>
        <c:axId val="7418496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8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85737459992556"/>
          <c:y val="9.9173953923819766E-2"/>
          <c:w val="0.84717745402281164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'!$C$73:$G$73</c:f>
              <c:numCache>
                <c:formatCode>General</c:formatCode>
                <c:ptCount val="5"/>
                <c:pt idx="0">
                  <c:v>0.12382113821138213</c:v>
                </c:pt>
                <c:pt idx="1">
                  <c:v>0.34763945578231287</c:v>
                </c:pt>
                <c:pt idx="2">
                  <c:v>0.29398400000000008</c:v>
                </c:pt>
                <c:pt idx="3">
                  <c:v>0.54460606060606054</c:v>
                </c:pt>
                <c:pt idx="4">
                  <c:v>0.5228631578947367</c:v>
                </c:pt>
              </c:numCache>
            </c:numRef>
          </c:val>
        </c:ser>
        <c:gapWidth val="30"/>
        <c:axId val="74081408"/>
        <c:axId val="74082944"/>
      </c:barChart>
      <c:catAx>
        <c:axId val="740814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082944"/>
        <c:crosses val="autoZero"/>
        <c:auto val="1"/>
        <c:lblAlgn val="ctr"/>
        <c:lblOffset val="100"/>
        <c:tickLblSkip val="1"/>
        <c:tickMarkSkip val="1"/>
      </c:catAx>
      <c:valAx>
        <c:axId val="74082944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08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621284554876623"/>
          <c:y val="9.9173953923819766E-2"/>
          <c:w val="0.85382198307397306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'!$C$81:$G$81</c:f>
              <c:numCache>
                <c:formatCode>General</c:formatCode>
                <c:ptCount val="5"/>
                <c:pt idx="0">
                  <c:v>14275</c:v>
                </c:pt>
                <c:pt idx="1">
                  <c:v>8825</c:v>
                </c:pt>
                <c:pt idx="2">
                  <c:v>12152</c:v>
                </c:pt>
                <c:pt idx="3">
                  <c:v>12664</c:v>
                </c:pt>
                <c:pt idx="4">
                  <c:v>8910</c:v>
                </c:pt>
              </c:numCache>
            </c:numRef>
          </c:val>
        </c:ser>
        <c:gapWidth val="30"/>
        <c:axId val="74118656"/>
        <c:axId val="74120192"/>
      </c:barChart>
      <c:catAx>
        <c:axId val="741186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20192"/>
        <c:crosses val="autoZero"/>
        <c:auto val="1"/>
        <c:lblAlgn val="ctr"/>
        <c:lblOffset val="100"/>
        <c:tickLblSkip val="1"/>
        <c:tickMarkSkip val="1"/>
      </c:catAx>
      <c:valAx>
        <c:axId val="7412019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118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946869722782414"/>
          <c:y val="9.9173953923819766E-2"/>
          <c:w val="0.830566131394911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'!$C$89:$G$89</c:f>
              <c:numCache>
                <c:formatCode>General</c:formatCode>
                <c:ptCount val="5"/>
                <c:pt idx="0">
                  <c:v>348159</c:v>
                </c:pt>
                <c:pt idx="1">
                  <c:v>302490</c:v>
                </c:pt>
                <c:pt idx="2">
                  <c:v>296932</c:v>
                </c:pt>
                <c:pt idx="3">
                  <c:v>258846</c:v>
                </c:pt>
                <c:pt idx="4">
                  <c:v>208741</c:v>
                </c:pt>
              </c:numCache>
            </c:numRef>
          </c:val>
        </c:ser>
        <c:gapWidth val="30"/>
        <c:axId val="74282880"/>
        <c:axId val="74284416"/>
      </c:barChart>
      <c:catAx>
        <c:axId val="742828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284416"/>
        <c:crosses val="autoZero"/>
        <c:auto val="1"/>
        <c:lblAlgn val="ctr"/>
        <c:lblOffset val="100"/>
        <c:tickLblSkip val="1"/>
        <c:tickMarkSkip val="1"/>
      </c:catAx>
      <c:valAx>
        <c:axId val="74284416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28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621284554876623"/>
          <c:y val="9.9173953923819766E-2"/>
          <c:w val="0.85382198307397306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'!$C$97:$G$97</c:f>
              <c:numCache>
                <c:formatCode>General</c:formatCode>
                <c:ptCount val="5"/>
                <c:pt idx="0">
                  <c:v>11401</c:v>
                </c:pt>
                <c:pt idx="1">
                  <c:v>10474</c:v>
                </c:pt>
                <c:pt idx="2">
                  <c:v>9778</c:v>
                </c:pt>
                <c:pt idx="3">
                  <c:v>8752</c:v>
                </c:pt>
                <c:pt idx="4">
                  <c:v>9247</c:v>
                </c:pt>
              </c:numCache>
            </c:numRef>
          </c:val>
        </c:ser>
        <c:gapWidth val="30"/>
        <c:axId val="74291456"/>
        <c:axId val="74313728"/>
      </c:barChart>
      <c:catAx>
        <c:axId val="742914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313728"/>
        <c:crosses val="autoZero"/>
        <c:auto val="1"/>
        <c:lblAlgn val="ctr"/>
        <c:lblOffset val="100"/>
        <c:tickLblSkip val="1"/>
        <c:tickMarkSkip val="1"/>
      </c:catAx>
      <c:valAx>
        <c:axId val="74313728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29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282416817666444"/>
          <c:y val="9.9173953923819766E-2"/>
          <c:w val="0.8372106604460726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'!$C$105:$G$105</c:f>
              <c:numCache>
                <c:formatCode>General</c:formatCode>
                <c:ptCount val="5"/>
                <c:pt idx="0">
                  <c:v>47826</c:v>
                </c:pt>
                <c:pt idx="1">
                  <c:v>42148</c:v>
                </c:pt>
                <c:pt idx="2">
                  <c:v>56923</c:v>
                </c:pt>
                <c:pt idx="3">
                  <c:v>129269</c:v>
                </c:pt>
                <c:pt idx="4">
                  <c:v>116862</c:v>
                </c:pt>
              </c:numCache>
            </c:numRef>
          </c:val>
        </c:ser>
        <c:gapWidth val="30"/>
        <c:axId val="74209920"/>
        <c:axId val="74219904"/>
      </c:barChart>
      <c:catAx>
        <c:axId val="74209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219904"/>
        <c:crosses val="autoZero"/>
        <c:auto val="1"/>
        <c:lblAlgn val="ctr"/>
        <c:lblOffset val="100"/>
        <c:tickLblSkip val="1"/>
        <c:tickMarkSkip val="1"/>
      </c:catAx>
      <c:valAx>
        <c:axId val="74219904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20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614643270224465"/>
          <c:y val="9.9173953923819766E-2"/>
          <c:w val="0.8338883959204928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'!$C$113:$G$113</c:f>
              <c:numCache>
                <c:formatCode>General</c:formatCode>
                <c:ptCount val="5"/>
                <c:pt idx="0">
                  <c:v>583060</c:v>
                </c:pt>
                <c:pt idx="1">
                  <c:v>574161</c:v>
                </c:pt>
                <c:pt idx="2">
                  <c:v>649610</c:v>
                </c:pt>
                <c:pt idx="3">
                  <c:v>517944</c:v>
                </c:pt>
                <c:pt idx="4">
                  <c:v>439013</c:v>
                </c:pt>
              </c:numCache>
            </c:numRef>
          </c:val>
        </c:ser>
        <c:gapWidth val="30"/>
        <c:axId val="74230784"/>
        <c:axId val="74248960"/>
      </c:barChart>
      <c:catAx>
        <c:axId val="742307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248960"/>
        <c:crosses val="autoZero"/>
        <c:auto val="1"/>
        <c:lblAlgn val="ctr"/>
        <c:lblOffset val="100"/>
        <c:tickLblSkip val="1"/>
        <c:tickMarkSkip val="1"/>
      </c:catAx>
      <c:valAx>
        <c:axId val="7424896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23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85737459992556"/>
          <c:y val="9.9173953923819766E-2"/>
          <c:w val="0.84717745402281164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'!$C$121:$G$121</c:f>
              <c:numCache>
                <c:formatCode>General</c:formatCode>
                <c:ptCount val="5"/>
                <c:pt idx="0">
                  <c:v>21697</c:v>
                </c:pt>
                <c:pt idx="1">
                  <c:v>21183</c:v>
                </c:pt>
                <c:pt idx="2">
                  <c:v>19137</c:v>
                </c:pt>
                <c:pt idx="3">
                  <c:v>19950</c:v>
                </c:pt>
                <c:pt idx="4">
                  <c:v>18874</c:v>
                </c:pt>
              </c:numCache>
            </c:numRef>
          </c:val>
        </c:ser>
        <c:gapWidth val="30"/>
        <c:axId val="74333568"/>
        <c:axId val="74335360"/>
      </c:barChart>
      <c:catAx>
        <c:axId val="743335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335360"/>
        <c:crosses val="autoZero"/>
        <c:auto val="1"/>
        <c:lblAlgn val="ctr"/>
        <c:lblOffset val="100"/>
        <c:tickLblSkip val="1"/>
        <c:tickMarkSkip val="1"/>
      </c:catAx>
      <c:valAx>
        <c:axId val="7433536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33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   Financial Ratios 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1193216"/>
        <c:axId val="61207680"/>
      </c:lineChart>
      <c:catAx>
        <c:axId val="61193216"/>
        <c:scaling>
          <c:orientation val="minMax"/>
        </c:scaling>
        <c:delete val="1"/>
        <c:axPos val="b"/>
        <c:tickLblPos val="none"/>
        <c:crossAx val="61207680"/>
        <c:crosses val="autoZero"/>
        <c:auto val="1"/>
        <c:lblAlgn val="ctr"/>
        <c:lblOffset val="100"/>
      </c:catAx>
      <c:valAx>
        <c:axId val="61207680"/>
        <c:scaling>
          <c:orientation val="minMax"/>
        </c:scaling>
        <c:delete val="1"/>
        <c:axPos val="l"/>
        <c:numFmt formatCode="General" sourceLinked="1"/>
        <c:tickLblPos val="none"/>
        <c:crossAx val="6119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614643270224465"/>
          <c:y val="9.9173953923819766E-2"/>
          <c:w val="0.8338883959204928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'!$C$129:$G$129</c:f>
              <c:numCache>
                <c:formatCode>General</c:formatCode>
                <c:ptCount val="5"/>
                <c:pt idx="0">
                  <c:v>196728</c:v>
                </c:pt>
                <c:pt idx="1">
                  <c:v>181962</c:v>
                </c:pt>
                <c:pt idx="2">
                  <c:v>178661</c:v>
                </c:pt>
                <c:pt idx="3">
                  <c:v>179331</c:v>
                </c:pt>
                <c:pt idx="4">
                  <c:v>159544</c:v>
                </c:pt>
              </c:numCache>
            </c:numRef>
          </c:val>
        </c:ser>
        <c:gapWidth val="30"/>
        <c:axId val="74379264"/>
        <c:axId val="74380800"/>
      </c:barChart>
      <c:catAx>
        <c:axId val="743792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380800"/>
        <c:crosses val="autoZero"/>
        <c:auto val="1"/>
        <c:lblAlgn val="ctr"/>
        <c:lblOffset val="100"/>
        <c:tickLblSkip val="1"/>
        <c:tickMarkSkip val="1"/>
      </c:catAx>
      <c:valAx>
        <c:axId val="7438080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37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946869722782414"/>
          <c:y val="9.9173953923819766E-2"/>
          <c:w val="0.830566131394911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'!$C$137:$G$137</c:f>
              <c:numCache>
                <c:formatCode>General</c:formatCode>
                <c:ptCount val="5"/>
                <c:pt idx="0">
                  <c:v>260804</c:v>
                </c:pt>
                <c:pt idx="1">
                  <c:v>212281</c:v>
                </c:pt>
                <c:pt idx="2">
                  <c:v>207871</c:v>
                </c:pt>
                <c:pt idx="3">
                  <c:v>171966</c:v>
                </c:pt>
                <c:pt idx="4">
                  <c:v>140632</c:v>
                </c:pt>
              </c:numCache>
            </c:numRef>
          </c:val>
        </c:ser>
        <c:gapWidth val="30"/>
        <c:axId val="57823616"/>
        <c:axId val="57825152"/>
      </c:barChart>
      <c:catAx>
        <c:axId val="578236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57825152"/>
        <c:crosses val="autoZero"/>
        <c:auto val="1"/>
        <c:lblAlgn val="ctr"/>
        <c:lblOffset val="100"/>
        <c:tickLblSkip val="1"/>
        <c:tickMarkSkip val="1"/>
      </c:catAx>
      <c:valAx>
        <c:axId val="5782515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5782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614643270224465"/>
          <c:y val="9.9173953923819766E-2"/>
          <c:w val="0.8338883959204928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'!$C$145:$G$145</c:f>
              <c:numCache>
                <c:formatCode>General</c:formatCode>
                <c:ptCount val="5"/>
                <c:pt idx="0">
                  <c:v>584925</c:v>
                </c:pt>
                <c:pt idx="1">
                  <c:v>563970</c:v>
                </c:pt>
                <c:pt idx="2">
                  <c:v>639709</c:v>
                </c:pt>
                <c:pt idx="3">
                  <c:v>568197</c:v>
                </c:pt>
                <c:pt idx="4">
                  <c:v>511538</c:v>
                </c:pt>
              </c:numCache>
            </c:numRef>
          </c:val>
        </c:ser>
        <c:gapWidth val="30"/>
        <c:axId val="57848576"/>
        <c:axId val="57850112"/>
      </c:barChart>
      <c:catAx>
        <c:axId val="578485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57850112"/>
        <c:crosses val="autoZero"/>
        <c:auto val="1"/>
        <c:lblAlgn val="ctr"/>
        <c:lblOffset val="100"/>
        <c:tickLblSkip val="1"/>
        <c:tickMarkSkip val="1"/>
      </c:catAx>
      <c:valAx>
        <c:axId val="5785011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5784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282416817666444"/>
          <c:y val="9.9173953923819766E-2"/>
          <c:w val="0.8372106604460726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'!$C$153:$G$153</c:f>
              <c:numCache>
                <c:formatCode>General</c:formatCode>
                <c:ptCount val="5"/>
                <c:pt idx="0">
                  <c:v>112314</c:v>
                </c:pt>
                <c:pt idx="1">
                  <c:v>109351</c:v>
                </c:pt>
                <c:pt idx="2">
                  <c:v>110908</c:v>
                </c:pt>
                <c:pt idx="3">
                  <c:v>79631</c:v>
                </c:pt>
                <c:pt idx="4">
                  <c:v>63706</c:v>
                </c:pt>
              </c:numCache>
            </c:numRef>
          </c:val>
        </c:ser>
        <c:gapWidth val="30"/>
        <c:axId val="74462336"/>
        <c:axId val="74463872"/>
      </c:barChart>
      <c:catAx>
        <c:axId val="744623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463872"/>
        <c:crosses val="autoZero"/>
        <c:auto val="1"/>
        <c:lblAlgn val="ctr"/>
        <c:lblOffset val="100"/>
        <c:tickLblSkip val="1"/>
        <c:tickMarkSkip val="1"/>
      </c:catAx>
      <c:valAx>
        <c:axId val="7446387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46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946869722782414"/>
          <c:y val="9.9173953923819766E-2"/>
          <c:w val="0.830566131394911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'!$C$161:$G$161</c:f>
              <c:numCache>
                <c:formatCode>General</c:formatCode>
                <c:ptCount val="5"/>
                <c:pt idx="0">
                  <c:v>697239</c:v>
                </c:pt>
                <c:pt idx="1">
                  <c:v>673321</c:v>
                </c:pt>
                <c:pt idx="2">
                  <c:v>750617</c:v>
                </c:pt>
                <c:pt idx="3">
                  <c:v>647828</c:v>
                </c:pt>
                <c:pt idx="4">
                  <c:v>575244</c:v>
                </c:pt>
              </c:numCache>
            </c:numRef>
          </c:val>
        </c:ser>
        <c:gapWidth val="30"/>
        <c:axId val="74491392"/>
        <c:axId val="74492928"/>
      </c:barChart>
      <c:catAx>
        <c:axId val="744913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492928"/>
        <c:crosses val="autoZero"/>
        <c:auto val="1"/>
        <c:lblAlgn val="ctr"/>
        <c:lblOffset val="100"/>
        <c:tickLblSkip val="1"/>
        <c:tickMarkSkip val="1"/>
      </c:catAx>
      <c:valAx>
        <c:axId val="74492928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49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953511007434541"/>
          <c:y val="9.9173953923819766E-2"/>
          <c:w val="0.85049971854839479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'!$C$169:$G$169</c:f>
              <c:numCache>
                <c:formatCode>General</c:formatCode>
                <c:ptCount val="5"/>
                <c:pt idx="0">
                  <c:v>28052</c:v>
                </c:pt>
                <c:pt idx="1">
                  <c:v>40256</c:v>
                </c:pt>
                <c:pt idx="2">
                  <c:v>38477</c:v>
                </c:pt>
                <c:pt idx="3">
                  <c:v>24945</c:v>
                </c:pt>
                <c:pt idx="4">
                  <c:v>30309</c:v>
                </c:pt>
              </c:numCache>
            </c:numRef>
          </c:val>
        </c:ser>
        <c:gapWidth val="30"/>
        <c:axId val="74516736"/>
        <c:axId val="74534912"/>
      </c:barChart>
      <c:catAx>
        <c:axId val="745167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534912"/>
        <c:crosses val="autoZero"/>
        <c:auto val="1"/>
        <c:lblAlgn val="ctr"/>
        <c:lblOffset val="100"/>
        <c:tickLblSkip val="1"/>
        <c:tickMarkSkip val="1"/>
      </c:catAx>
      <c:valAx>
        <c:axId val="7453491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51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95019036510844"/>
          <c:y val="9.9173953923819766E-2"/>
          <c:w val="0.84053292497164878"/>
          <c:h val="0.8099206237111962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'!$C$177:$G$177</c:f>
              <c:numCache>
                <c:formatCode>General</c:formatCode>
                <c:ptCount val="5"/>
                <c:pt idx="0">
                  <c:v>-51402</c:v>
                </c:pt>
                <c:pt idx="1">
                  <c:v>-35099</c:v>
                </c:pt>
                <c:pt idx="2">
                  <c:v>-38423</c:v>
                </c:pt>
                <c:pt idx="3">
                  <c:v>-21843</c:v>
                </c:pt>
                <c:pt idx="4">
                  <c:v>-61227</c:v>
                </c:pt>
              </c:numCache>
            </c:numRef>
          </c:val>
        </c:ser>
        <c:gapWidth val="30"/>
        <c:axId val="74574464"/>
        <c:axId val="74576256"/>
      </c:barChart>
      <c:catAx>
        <c:axId val="745744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576256"/>
        <c:crosses val="autoZero"/>
        <c:auto val="1"/>
        <c:lblAlgn val="ctr"/>
        <c:lblOffset val="100"/>
        <c:tickLblSkip val="1"/>
        <c:tickMarkSkip val="1"/>
      </c:catAx>
      <c:valAx>
        <c:axId val="74576256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574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17963912550472"/>
          <c:y val="9.9173953923819766E-2"/>
          <c:w val="0.84385518949723159"/>
          <c:h val="0.8099206237111962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'!$C$185:$G$185</c:f>
              <c:numCache>
                <c:formatCode>General</c:formatCode>
                <c:ptCount val="5"/>
                <c:pt idx="0">
                  <c:v>23230</c:v>
                </c:pt>
                <c:pt idx="1">
                  <c:v>-6119</c:v>
                </c:pt>
                <c:pt idx="2">
                  <c:v>4594</c:v>
                </c:pt>
                <c:pt idx="3">
                  <c:v>-3632</c:v>
                </c:pt>
                <c:pt idx="4">
                  <c:v>32938</c:v>
                </c:pt>
              </c:numCache>
            </c:numRef>
          </c:val>
        </c:ser>
        <c:gapWidth val="30"/>
        <c:axId val="74394624"/>
        <c:axId val="74400512"/>
      </c:barChart>
      <c:catAx>
        <c:axId val="743946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400512"/>
        <c:crosses val="autoZero"/>
        <c:auto val="1"/>
        <c:lblAlgn val="ctr"/>
        <c:lblOffset val="100"/>
        <c:tickLblSkip val="1"/>
        <c:tickMarkSkip val="1"/>
      </c:catAx>
      <c:valAx>
        <c:axId val="74400512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39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621284554876623"/>
          <c:y val="9.9173953923819766E-2"/>
          <c:w val="0.85382198307397306"/>
          <c:h val="0.8099206237111962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'!$C$193:$G$193</c:f>
              <c:numCache>
                <c:formatCode>General</c:formatCode>
                <c:ptCount val="5"/>
                <c:pt idx="0">
                  <c:v>-120</c:v>
                </c:pt>
                <c:pt idx="1">
                  <c:v>-962</c:v>
                </c:pt>
                <c:pt idx="2">
                  <c:v>4648</c:v>
                </c:pt>
                <c:pt idx="3">
                  <c:v>-530</c:v>
                </c:pt>
                <c:pt idx="4">
                  <c:v>2020</c:v>
                </c:pt>
              </c:numCache>
            </c:numRef>
          </c:val>
        </c:ser>
        <c:gapWidth val="30"/>
        <c:axId val="74427776"/>
        <c:axId val="74437760"/>
      </c:barChart>
      <c:catAx>
        <c:axId val="744277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437760"/>
        <c:crosses val="autoZero"/>
        <c:auto val="1"/>
        <c:lblAlgn val="ctr"/>
        <c:lblOffset val="100"/>
        <c:tickLblSkip val="1"/>
        <c:tickMarkSkip val="1"/>
      </c:catAx>
      <c:valAx>
        <c:axId val="74437760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42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63472934412875"/>
          <c:y val="9.9173953923819766E-2"/>
          <c:w val="0.88040009927860752"/>
          <c:h val="0.71074666978737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cat>
            <c:numRef>
              <c:f>'C:\Users\Rajiv\AppData\Local\Temp\Excel Project\[Dashboard_FinancialDashboard.xls]   Financial Ratios   '!$C$8:$G$8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'C:\Users\Rajiv\AppData\Local\Temp\Excel Project\[Dashboard_FinancialDashboard.xls]   Financial Ratios   '!$C$201:$G$201</c:f>
              <c:numCache>
                <c:formatCode>General</c:formatCode>
                <c:ptCount val="5"/>
                <c:pt idx="0">
                  <c:v>1.9002633077142044</c:v>
                </c:pt>
                <c:pt idx="1">
                  <c:v>1.768440663435223</c:v>
                </c:pt>
                <c:pt idx="2">
                  <c:v>1.7847319784396145</c:v>
                </c:pt>
                <c:pt idx="3">
                  <c:v>1.5628195905894684</c:v>
                </c:pt>
                <c:pt idx="4">
                  <c:v>1.4221656721656717</c:v>
                </c:pt>
              </c:numCache>
            </c:numRef>
          </c:val>
        </c:ser>
        <c:gapWidth val="30"/>
        <c:axId val="74571136"/>
        <c:axId val="74593408"/>
      </c:barChart>
      <c:catAx>
        <c:axId val="745711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25400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593408"/>
        <c:crosses val="autoZero"/>
        <c:auto val="1"/>
        <c:lblAlgn val="ctr"/>
        <c:lblOffset val="100"/>
        <c:tickLblSkip val="1"/>
        <c:tickMarkSkip val="1"/>
      </c:catAx>
      <c:valAx>
        <c:axId val="74593408"/>
        <c:scaling>
          <c:orientation val="minMax"/>
        </c:scaling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7457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102" Type="http://schemas.openxmlformats.org/officeDocument/2006/relationships/chart" Target="../charts/chart102.xml"/><Relationship Id="rId110" Type="http://schemas.openxmlformats.org/officeDocument/2006/relationships/chart" Target="../charts/chart110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18" Type="http://schemas.openxmlformats.org/officeDocument/2006/relationships/chart" Target="../charts/chart137.xml"/><Relationship Id="rId3" Type="http://schemas.openxmlformats.org/officeDocument/2006/relationships/chart" Target="../charts/chart122.xml"/><Relationship Id="rId21" Type="http://schemas.openxmlformats.org/officeDocument/2006/relationships/chart" Target="../charts/chart140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17" Type="http://schemas.openxmlformats.org/officeDocument/2006/relationships/chart" Target="../charts/chart136.xml"/><Relationship Id="rId25" Type="http://schemas.openxmlformats.org/officeDocument/2006/relationships/chart" Target="../charts/chart144.xml"/><Relationship Id="rId2" Type="http://schemas.openxmlformats.org/officeDocument/2006/relationships/chart" Target="../charts/chart121.xml"/><Relationship Id="rId16" Type="http://schemas.openxmlformats.org/officeDocument/2006/relationships/chart" Target="../charts/chart135.xml"/><Relationship Id="rId20" Type="http://schemas.openxmlformats.org/officeDocument/2006/relationships/chart" Target="../charts/chart139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24" Type="http://schemas.openxmlformats.org/officeDocument/2006/relationships/chart" Target="../charts/chart143.xml"/><Relationship Id="rId5" Type="http://schemas.openxmlformats.org/officeDocument/2006/relationships/chart" Target="../charts/chart124.xml"/><Relationship Id="rId15" Type="http://schemas.openxmlformats.org/officeDocument/2006/relationships/chart" Target="../charts/chart134.xml"/><Relationship Id="rId23" Type="http://schemas.openxmlformats.org/officeDocument/2006/relationships/chart" Target="../charts/chart142.xml"/><Relationship Id="rId10" Type="http://schemas.openxmlformats.org/officeDocument/2006/relationships/chart" Target="../charts/chart129.xml"/><Relationship Id="rId19" Type="http://schemas.openxmlformats.org/officeDocument/2006/relationships/chart" Target="../charts/chart138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Relationship Id="rId22" Type="http://schemas.openxmlformats.org/officeDocument/2006/relationships/chart" Target="../charts/chart1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0</xdr:colOff>
      <xdr:row>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19050</xdr:rowOff>
    </xdr:from>
    <xdr:to>
      <xdr:col>1</xdr:col>
      <xdr:colOff>0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1</xdr:col>
      <xdr:colOff>0</xdr:colOff>
      <xdr:row>16</xdr:row>
      <xdr:rowOff>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19050</xdr:rowOff>
    </xdr:from>
    <xdr:to>
      <xdr:col>1</xdr:col>
      <xdr:colOff>0</xdr:colOff>
      <xdr:row>32</xdr:row>
      <xdr:rowOff>152400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32</xdr:row>
      <xdr:rowOff>0</xdr:rowOff>
    </xdr:to>
    <xdr:graphicFrame macro="">
      <xdr:nvGraphicFramePr>
        <xdr:cNvPr id="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45</xdr:row>
      <xdr:rowOff>19050</xdr:rowOff>
    </xdr:from>
    <xdr:to>
      <xdr:col>1</xdr:col>
      <xdr:colOff>0</xdr:colOff>
      <xdr:row>48</xdr:row>
      <xdr:rowOff>152400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48</xdr:row>
      <xdr:rowOff>0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</xdr:col>
      <xdr:colOff>0</xdr:colOff>
      <xdr:row>58</xdr:row>
      <xdr:rowOff>0</xdr:rowOff>
    </xdr:to>
    <xdr:graphicFrame macro="">
      <xdr:nvGraphicFramePr>
        <xdr:cNvPr id="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</xdr:col>
      <xdr:colOff>0</xdr:colOff>
      <xdr:row>58</xdr:row>
      <xdr:rowOff>0</xdr:rowOff>
    </xdr:to>
    <xdr:graphicFrame macro="">
      <xdr:nvGraphicFramePr>
        <xdr:cNvPr id="1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61</xdr:row>
      <xdr:rowOff>19050</xdr:rowOff>
    </xdr:from>
    <xdr:to>
      <xdr:col>1</xdr:col>
      <xdr:colOff>0</xdr:colOff>
      <xdr:row>64</xdr:row>
      <xdr:rowOff>152400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</xdr:col>
      <xdr:colOff>0</xdr:colOff>
      <xdr:row>64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77</xdr:row>
      <xdr:rowOff>19050</xdr:rowOff>
    </xdr:from>
    <xdr:to>
      <xdr:col>1</xdr:col>
      <xdr:colOff>0</xdr:colOff>
      <xdr:row>80</xdr:row>
      <xdr:rowOff>152400</xdr:rowOff>
    </xdr:to>
    <xdr:graphicFrame macro="">
      <xdr:nvGraphicFramePr>
        <xdr:cNvPr id="1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</xdr:col>
      <xdr:colOff>0</xdr:colOff>
      <xdr:row>80</xdr:row>
      <xdr:rowOff>0</xdr:rowOff>
    </xdr:to>
    <xdr:graphicFrame macro="">
      <xdr:nvGraphicFramePr>
        <xdr:cNvPr id="1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85</xdr:row>
      <xdr:rowOff>19050</xdr:rowOff>
    </xdr:from>
    <xdr:to>
      <xdr:col>1</xdr:col>
      <xdr:colOff>0</xdr:colOff>
      <xdr:row>88</xdr:row>
      <xdr:rowOff>152400</xdr:rowOff>
    </xdr:to>
    <xdr:graphicFrame macro="">
      <xdr:nvGraphicFramePr>
        <xdr:cNvPr id="1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</xdr:col>
      <xdr:colOff>0</xdr:colOff>
      <xdr:row>88</xdr:row>
      <xdr:rowOff>0</xdr:rowOff>
    </xdr:to>
    <xdr:graphicFrame macro="">
      <xdr:nvGraphicFramePr>
        <xdr:cNvPr id="1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93</xdr:row>
      <xdr:rowOff>19050</xdr:rowOff>
    </xdr:from>
    <xdr:to>
      <xdr:col>1</xdr:col>
      <xdr:colOff>0</xdr:colOff>
      <xdr:row>96</xdr:row>
      <xdr:rowOff>152400</xdr:rowOff>
    </xdr:to>
    <xdr:graphicFrame macro="">
      <xdr:nvGraphicFramePr>
        <xdr:cNvPr id="17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1</xdr:col>
      <xdr:colOff>0</xdr:colOff>
      <xdr:row>96</xdr:row>
      <xdr:rowOff>0</xdr:rowOff>
    </xdr:to>
    <xdr:graphicFrame macro="">
      <xdr:nvGraphicFramePr>
        <xdr:cNvPr id="1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101</xdr:row>
      <xdr:rowOff>19050</xdr:rowOff>
    </xdr:from>
    <xdr:to>
      <xdr:col>1</xdr:col>
      <xdr:colOff>0</xdr:colOff>
      <xdr:row>104</xdr:row>
      <xdr:rowOff>152400</xdr:rowOff>
    </xdr:to>
    <xdr:graphicFrame macro="">
      <xdr:nvGraphicFramePr>
        <xdr:cNvPr id="1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</xdr:col>
      <xdr:colOff>0</xdr:colOff>
      <xdr:row>104</xdr:row>
      <xdr:rowOff>0</xdr:rowOff>
    </xdr:to>
    <xdr:graphicFrame macro="">
      <xdr:nvGraphicFramePr>
        <xdr:cNvPr id="2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109</xdr:row>
      <xdr:rowOff>19050</xdr:rowOff>
    </xdr:from>
    <xdr:to>
      <xdr:col>1</xdr:col>
      <xdr:colOff>0</xdr:colOff>
      <xdr:row>112</xdr:row>
      <xdr:rowOff>152400</xdr:rowOff>
    </xdr:to>
    <xdr:graphicFrame macro="">
      <xdr:nvGraphicFramePr>
        <xdr:cNvPr id="2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112</xdr:row>
      <xdr:rowOff>0</xdr:rowOff>
    </xdr:to>
    <xdr:graphicFrame macro="">
      <xdr:nvGraphicFramePr>
        <xdr:cNvPr id="2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117</xdr:row>
      <xdr:rowOff>19050</xdr:rowOff>
    </xdr:from>
    <xdr:to>
      <xdr:col>1</xdr:col>
      <xdr:colOff>0</xdr:colOff>
      <xdr:row>120</xdr:row>
      <xdr:rowOff>152400</xdr:rowOff>
    </xdr:to>
    <xdr:graphicFrame macro="">
      <xdr:nvGraphicFramePr>
        <xdr:cNvPr id="2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120</xdr:row>
      <xdr:rowOff>0</xdr:rowOff>
    </xdr:to>
    <xdr:graphicFrame macro="">
      <xdr:nvGraphicFramePr>
        <xdr:cNvPr id="24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125</xdr:row>
      <xdr:rowOff>19050</xdr:rowOff>
    </xdr:from>
    <xdr:to>
      <xdr:col>1</xdr:col>
      <xdr:colOff>0</xdr:colOff>
      <xdr:row>128</xdr:row>
      <xdr:rowOff>152400</xdr:rowOff>
    </xdr:to>
    <xdr:graphicFrame macro="">
      <xdr:nvGraphicFramePr>
        <xdr:cNvPr id="25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128</xdr:row>
      <xdr:rowOff>0</xdr:rowOff>
    </xdr:to>
    <xdr:graphicFrame macro="">
      <xdr:nvGraphicFramePr>
        <xdr:cNvPr id="26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136</xdr:row>
      <xdr:rowOff>152400</xdr:rowOff>
    </xdr:to>
    <xdr:graphicFrame macro="">
      <xdr:nvGraphicFramePr>
        <xdr:cNvPr id="2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0</xdr:colOff>
      <xdr:row>136</xdr:row>
      <xdr:rowOff>0</xdr:rowOff>
    </xdr:to>
    <xdr:graphicFrame macro="">
      <xdr:nvGraphicFramePr>
        <xdr:cNvPr id="2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141</xdr:row>
      <xdr:rowOff>19050</xdr:rowOff>
    </xdr:from>
    <xdr:to>
      <xdr:col>1</xdr:col>
      <xdr:colOff>0</xdr:colOff>
      <xdr:row>144</xdr:row>
      <xdr:rowOff>152400</xdr:rowOff>
    </xdr:to>
    <xdr:graphicFrame macro="">
      <xdr:nvGraphicFramePr>
        <xdr:cNvPr id="29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0</xdr:colOff>
      <xdr:row>144</xdr:row>
      <xdr:rowOff>0</xdr:rowOff>
    </xdr:to>
    <xdr:graphicFrame macro="">
      <xdr:nvGraphicFramePr>
        <xdr:cNvPr id="30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149</xdr:row>
      <xdr:rowOff>19050</xdr:rowOff>
    </xdr:from>
    <xdr:to>
      <xdr:col>1</xdr:col>
      <xdr:colOff>0</xdr:colOff>
      <xdr:row>152</xdr:row>
      <xdr:rowOff>152400</xdr:rowOff>
    </xdr:to>
    <xdr:graphicFrame macro="">
      <xdr:nvGraphicFramePr>
        <xdr:cNvPr id="3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1</xdr:col>
      <xdr:colOff>0</xdr:colOff>
      <xdr:row>152</xdr:row>
      <xdr:rowOff>0</xdr:rowOff>
    </xdr:to>
    <xdr:graphicFrame macro="">
      <xdr:nvGraphicFramePr>
        <xdr:cNvPr id="3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157</xdr:row>
      <xdr:rowOff>19050</xdr:rowOff>
    </xdr:from>
    <xdr:to>
      <xdr:col>1</xdr:col>
      <xdr:colOff>0</xdr:colOff>
      <xdr:row>160</xdr:row>
      <xdr:rowOff>152400</xdr:rowOff>
    </xdr:to>
    <xdr:graphicFrame macro="">
      <xdr:nvGraphicFramePr>
        <xdr:cNvPr id="33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1</xdr:col>
      <xdr:colOff>0</xdr:colOff>
      <xdr:row>160</xdr:row>
      <xdr:rowOff>0</xdr:rowOff>
    </xdr:to>
    <xdr:graphicFrame macro="">
      <xdr:nvGraphicFramePr>
        <xdr:cNvPr id="34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165</xdr:row>
      <xdr:rowOff>19050</xdr:rowOff>
    </xdr:from>
    <xdr:to>
      <xdr:col>1</xdr:col>
      <xdr:colOff>0</xdr:colOff>
      <xdr:row>168</xdr:row>
      <xdr:rowOff>152400</xdr:rowOff>
    </xdr:to>
    <xdr:graphicFrame macro="">
      <xdr:nvGraphicFramePr>
        <xdr:cNvPr id="3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</xdr:col>
      <xdr:colOff>0</xdr:colOff>
      <xdr:row>168</xdr:row>
      <xdr:rowOff>0</xdr:rowOff>
    </xdr:to>
    <xdr:graphicFrame macro="">
      <xdr:nvGraphicFramePr>
        <xdr:cNvPr id="36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176</xdr:row>
      <xdr:rowOff>152400</xdr:rowOff>
    </xdr:to>
    <xdr:graphicFrame macro="">
      <xdr:nvGraphicFramePr>
        <xdr:cNvPr id="37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</xdr:col>
      <xdr:colOff>0</xdr:colOff>
      <xdr:row>176</xdr:row>
      <xdr:rowOff>0</xdr:rowOff>
    </xdr:to>
    <xdr:graphicFrame macro="">
      <xdr:nvGraphicFramePr>
        <xdr:cNvPr id="38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184</xdr:row>
      <xdr:rowOff>152400</xdr:rowOff>
    </xdr:to>
    <xdr:graphicFrame macro="">
      <xdr:nvGraphicFramePr>
        <xdr:cNvPr id="39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</xdr:col>
      <xdr:colOff>0</xdr:colOff>
      <xdr:row>184</xdr:row>
      <xdr:rowOff>0</xdr:rowOff>
    </xdr:to>
    <xdr:graphicFrame macro="">
      <xdr:nvGraphicFramePr>
        <xdr:cNvPr id="40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189</xdr:row>
      <xdr:rowOff>19050</xdr:rowOff>
    </xdr:from>
    <xdr:to>
      <xdr:col>1</xdr:col>
      <xdr:colOff>0</xdr:colOff>
      <xdr:row>192</xdr:row>
      <xdr:rowOff>152400</xdr:rowOff>
    </xdr:to>
    <xdr:graphicFrame macro="">
      <xdr:nvGraphicFramePr>
        <xdr:cNvPr id="4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</xdr:col>
      <xdr:colOff>0</xdr:colOff>
      <xdr:row>192</xdr:row>
      <xdr:rowOff>0</xdr:rowOff>
    </xdr:to>
    <xdr:graphicFrame macro="">
      <xdr:nvGraphicFramePr>
        <xdr:cNvPr id="4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197</xdr:row>
      <xdr:rowOff>19050</xdr:rowOff>
    </xdr:from>
    <xdr:to>
      <xdr:col>1</xdr:col>
      <xdr:colOff>0</xdr:colOff>
      <xdr:row>200</xdr:row>
      <xdr:rowOff>152400</xdr:rowOff>
    </xdr:to>
    <xdr:graphicFrame macro="">
      <xdr:nvGraphicFramePr>
        <xdr:cNvPr id="43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</xdr:col>
      <xdr:colOff>0</xdr:colOff>
      <xdr:row>200</xdr:row>
      <xdr:rowOff>0</xdr:rowOff>
    </xdr:to>
    <xdr:graphicFrame macro="">
      <xdr:nvGraphicFramePr>
        <xdr:cNvPr id="44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1</xdr:col>
      <xdr:colOff>0</xdr:colOff>
      <xdr:row>24</xdr:row>
      <xdr:rowOff>152400</xdr:rowOff>
    </xdr:to>
    <xdr:graphicFrame macro="">
      <xdr:nvGraphicFramePr>
        <xdr:cNvPr id="45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24</xdr:row>
      <xdr:rowOff>0</xdr:rowOff>
    </xdr:to>
    <xdr:graphicFrame macro="">
      <xdr:nvGraphicFramePr>
        <xdr:cNvPr id="46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37</xdr:row>
      <xdr:rowOff>19050</xdr:rowOff>
    </xdr:from>
    <xdr:to>
      <xdr:col>1</xdr:col>
      <xdr:colOff>0</xdr:colOff>
      <xdr:row>40</xdr:row>
      <xdr:rowOff>152400</xdr:rowOff>
    </xdr:to>
    <xdr:graphicFrame macro="">
      <xdr:nvGraphicFramePr>
        <xdr:cNvPr id="47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53</xdr:row>
      <xdr:rowOff>19050</xdr:rowOff>
    </xdr:from>
    <xdr:to>
      <xdr:col>1</xdr:col>
      <xdr:colOff>0</xdr:colOff>
      <xdr:row>56</xdr:row>
      <xdr:rowOff>152400</xdr:rowOff>
    </xdr:to>
    <xdr:graphicFrame macro="">
      <xdr:nvGraphicFramePr>
        <xdr:cNvPr id="48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</xdr:col>
      <xdr:colOff>0</xdr:colOff>
      <xdr:row>56</xdr:row>
      <xdr:rowOff>0</xdr:rowOff>
    </xdr:to>
    <xdr:graphicFrame macro="">
      <xdr:nvGraphicFramePr>
        <xdr:cNvPr id="49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</xdr:col>
      <xdr:colOff>0</xdr:colOff>
      <xdr:row>58</xdr:row>
      <xdr:rowOff>0</xdr:rowOff>
    </xdr:to>
    <xdr:graphicFrame macro="">
      <xdr:nvGraphicFramePr>
        <xdr:cNvPr id="50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</xdr:col>
      <xdr:colOff>0</xdr:colOff>
      <xdr:row>58</xdr:row>
      <xdr:rowOff>0</xdr:rowOff>
    </xdr:to>
    <xdr:graphicFrame macro="">
      <xdr:nvGraphicFramePr>
        <xdr:cNvPr id="51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0</xdr:colOff>
      <xdr:row>69</xdr:row>
      <xdr:rowOff>19050</xdr:rowOff>
    </xdr:from>
    <xdr:to>
      <xdr:col>1</xdr:col>
      <xdr:colOff>0</xdr:colOff>
      <xdr:row>72</xdr:row>
      <xdr:rowOff>152400</xdr:rowOff>
    </xdr:to>
    <xdr:graphicFrame macro="">
      <xdr:nvGraphicFramePr>
        <xdr:cNvPr id="52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72</xdr:row>
      <xdr:rowOff>0</xdr:rowOff>
    </xdr:to>
    <xdr:graphicFrame macro="">
      <xdr:nvGraphicFramePr>
        <xdr:cNvPr id="53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205</xdr:row>
      <xdr:rowOff>19050</xdr:rowOff>
    </xdr:from>
    <xdr:to>
      <xdr:col>1</xdr:col>
      <xdr:colOff>0</xdr:colOff>
      <xdr:row>208</xdr:row>
      <xdr:rowOff>152400</xdr:rowOff>
    </xdr:to>
    <xdr:graphicFrame macro="">
      <xdr:nvGraphicFramePr>
        <xdr:cNvPr id="54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</xdr:col>
      <xdr:colOff>0</xdr:colOff>
      <xdr:row>208</xdr:row>
      <xdr:rowOff>0</xdr:rowOff>
    </xdr:to>
    <xdr:graphicFrame macro="">
      <xdr:nvGraphicFramePr>
        <xdr:cNvPr id="55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0</xdr:colOff>
      <xdr:row>221</xdr:row>
      <xdr:rowOff>19050</xdr:rowOff>
    </xdr:from>
    <xdr:to>
      <xdr:col>1</xdr:col>
      <xdr:colOff>0</xdr:colOff>
      <xdr:row>224</xdr:row>
      <xdr:rowOff>152400</xdr:rowOff>
    </xdr:to>
    <xdr:graphicFrame macro="">
      <xdr:nvGraphicFramePr>
        <xdr:cNvPr id="56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</xdr:col>
      <xdr:colOff>0</xdr:colOff>
      <xdr:row>217</xdr:row>
      <xdr:rowOff>0</xdr:rowOff>
    </xdr:from>
    <xdr:to>
      <xdr:col>1</xdr:col>
      <xdr:colOff>0</xdr:colOff>
      <xdr:row>224</xdr:row>
      <xdr:rowOff>0</xdr:rowOff>
    </xdr:to>
    <xdr:graphicFrame macro="">
      <xdr:nvGraphicFramePr>
        <xdr:cNvPr id="57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0</xdr:colOff>
      <xdr:row>229</xdr:row>
      <xdr:rowOff>19050</xdr:rowOff>
    </xdr:from>
    <xdr:to>
      <xdr:col>1</xdr:col>
      <xdr:colOff>0</xdr:colOff>
      <xdr:row>232</xdr:row>
      <xdr:rowOff>152400</xdr:rowOff>
    </xdr:to>
    <xdr:graphicFrame macro="">
      <xdr:nvGraphicFramePr>
        <xdr:cNvPr id="58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1</xdr:col>
      <xdr:colOff>0</xdr:colOff>
      <xdr:row>232</xdr:row>
      <xdr:rowOff>0</xdr:rowOff>
    </xdr:to>
    <xdr:graphicFrame macro="">
      <xdr:nvGraphicFramePr>
        <xdr:cNvPr id="59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0</xdr:colOff>
      <xdr:row>237</xdr:row>
      <xdr:rowOff>19050</xdr:rowOff>
    </xdr:from>
    <xdr:to>
      <xdr:col>1</xdr:col>
      <xdr:colOff>0</xdr:colOff>
      <xdr:row>240</xdr:row>
      <xdr:rowOff>152400</xdr:rowOff>
    </xdr:to>
    <xdr:graphicFrame macro="">
      <xdr:nvGraphicFramePr>
        <xdr:cNvPr id="6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1</xdr:col>
      <xdr:colOff>0</xdr:colOff>
      <xdr:row>240</xdr:row>
      <xdr:rowOff>0</xdr:rowOff>
    </xdr:to>
    <xdr:graphicFrame macro="">
      <xdr:nvGraphicFramePr>
        <xdr:cNvPr id="6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245</xdr:row>
      <xdr:rowOff>19050</xdr:rowOff>
    </xdr:from>
    <xdr:to>
      <xdr:col>1</xdr:col>
      <xdr:colOff>0</xdr:colOff>
      <xdr:row>248</xdr:row>
      <xdr:rowOff>152400</xdr:rowOff>
    </xdr:to>
    <xdr:graphicFrame macro="">
      <xdr:nvGraphicFramePr>
        <xdr:cNvPr id="62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1</xdr:col>
      <xdr:colOff>0</xdr:colOff>
      <xdr:row>248</xdr:row>
      <xdr:rowOff>0</xdr:rowOff>
    </xdr:to>
    <xdr:graphicFrame macro="">
      <xdr:nvGraphicFramePr>
        <xdr:cNvPr id="63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0</xdr:colOff>
      <xdr:row>253</xdr:row>
      <xdr:rowOff>19050</xdr:rowOff>
    </xdr:from>
    <xdr:to>
      <xdr:col>1</xdr:col>
      <xdr:colOff>0</xdr:colOff>
      <xdr:row>256</xdr:row>
      <xdr:rowOff>152400</xdr:rowOff>
    </xdr:to>
    <xdr:graphicFrame macro="">
      <xdr:nvGraphicFramePr>
        <xdr:cNvPr id="64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</xdr:col>
      <xdr:colOff>0</xdr:colOff>
      <xdr:row>256</xdr:row>
      <xdr:rowOff>0</xdr:rowOff>
    </xdr:to>
    <xdr:graphicFrame macro="">
      <xdr:nvGraphicFramePr>
        <xdr:cNvPr id="65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261</xdr:row>
      <xdr:rowOff>19050</xdr:rowOff>
    </xdr:from>
    <xdr:to>
      <xdr:col>1</xdr:col>
      <xdr:colOff>0</xdr:colOff>
      <xdr:row>264</xdr:row>
      <xdr:rowOff>152400</xdr:rowOff>
    </xdr:to>
    <xdr:graphicFrame macro="">
      <xdr:nvGraphicFramePr>
        <xdr:cNvPr id="66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0</xdr:colOff>
      <xdr:row>257</xdr:row>
      <xdr:rowOff>0</xdr:rowOff>
    </xdr:from>
    <xdr:to>
      <xdr:col>1</xdr:col>
      <xdr:colOff>0</xdr:colOff>
      <xdr:row>264</xdr:row>
      <xdr:rowOff>0</xdr:rowOff>
    </xdr:to>
    <xdr:graphicFrame macro="">
      <xdr:nvGraphicFramePr>
        <xdr:cNvPr id="67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0</xdr:colOff>
      <xdr:row>269</xdr:row>
      <xdr:rowOff>19050</xdr:rowOff>
    </xdr:from>
    <xdr:to>
      <xdr:col>1</xdr:col>
      <xdr:colOff>0</xdr:colOff>
      <xdr:row>272</xdr:row>
      <xdr:rowOff>152400</xdr:rowOff>
    </xdr:to>
    <xdr:graphicFrame macro="">
      <xdr:nvGraphicFramePr>
        <xdr:cNvPr id="68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1</xdr:col>
      <xdr:colOff>0</xdr:colOff>
      <xdr:row>272</xdr:row>
      <xdr:rowOff>0</xdr:rowOff>
    </xdr:to>
    <xdr:graphicFrame macro="">
      <xdr:nvGraphicFramePr>
        <xdr:cNvPr id="69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277</xdr:row>
      <xdr:rowOff>19050</xdr:rowOff>
    </xdr:from>
    <xdr:to>
      <xdr:col>1</xdr:col>
      <xdr:colOff>0</xdr:colOff>
      <xdr:row>280</xdr:row>
      <xdr:rowOff>152400</xdr:rowOff>
    </xdr:to>
    <xdr:graphicFrame macro="">
      <xdr:nvGraphicFramePr>
        <xdr:cNvPr id="70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1</xdr:col>
      <xdr:colOff>0</xdr:colOff>
      <xdr:row>280</xdr:row>
      <xdr:rowOff>0</xdr:rowOff>
    </xdr:to>
    <xdr:graphicFrame macro="">
      <xdr:nvGraphicFramePr>
        <xdr:cNvPr id="71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285</xdr:row>
      <xdr:rowOff>19050</xdr:rowOff>
    </xdr:from>
    <xdr:to>
      <xdr:col>1</xdr:col>
      <xdr:colOff>0</xdr:colOff>
      <xdr:row>288</xdr:row>
      <xdr:rowOff>152400</xdr:rowOff>
    </xdr:to>
    <xdr:graphicFrame macro="">
      <xdr:nvGraphicFramePr>
        <xdr:cNvPr id="72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281</xdr:row>
      <xdr:rowOff>0</xdr:rowOff>
    </xdr:from>
    <xdr:to>
      <xdr:col>1</xdr:col>
      <xdr:colOff>0</xdr:colOff>
      <xdr:row>288</xdr:row>
      <xdr:rowOff>0</xdr:rowOff>
    </xdr:to>
    <xdr:graphicFrame macro="">
      <xdr:nvGraphicFramePr>
        <xdr:cNvPr id="73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0</xdr:colOff>
      <xdr:row>213</xdr:row>
      <xdr:rowOff>19050</xdr:rowOff>
    </xdr:from>
    <xdr:to>
      <xdr:col>1</xdr:col>
      <xdr:colOff>0</xdr:colOff>
      <xdr:row>216</xdr:row>
      <xdr:rowOff>152400</xdr:rowOff>
    </xdr:to>
    <xdr:graphicFrame macro="">
      <xdr:nvGraphicFramePr>
        <xdr:cNvPr id="74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</xdr:col>
      <xdr:colOff>0</xdr:colOff>
      <xdr:row>216</xdr:row>
      <xdr:rowOff>0</xdr:rowOff>
    </xdr:to>
    <xdr:graphicFrame macro="">
      <xdr:nvGraphicFramePr>
        <xdr:cNvPr id="75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57150</xdr:colOff>
      <xdr:row>2</xdr:row>
      <xdr:rowOff>9525</xdr:rowOff>
    </xdr:from>
    <xdr:to>
      <xdr:col>12</xdr:col>
      <xdr:colOff>447675</xdr:colOff>
      <xdr:row>10</xdr:row>
      <xdr:rowOff>57150</xdr:rowOff>
    </xdr:to>
    <xdr:graphicFrame macro="">
      <xdr:nvGraphicFramePr>
        <xdr:cNvPr id="76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57150</xdr:colOff>
      <xdr:row>10</xdr:row>
      <xdr:rowOff>9525</xdr:rowOff>
    </xdr:from>
    <xdr:to>
      <xdr:col>12</xdr:col>
      <xdr:colOff>447675</xdr:colOff>
      <xdr:row>18</xdr:row>
      <xdr:rowOff>57150</xdr:rowOff>
    </xdr:to>
    <xdr:graphicFrame macro="">
      <xdr:nvGraphicFramePr>
        <xdr:cNvPr id="77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57150</xdr:colOff>
      <xdr:row>18</xdr:row>
      <xdr:rowOff>9525</xdr:rowOff>
    </xdr:from>
    <xdr:to>
      <xdr:col>12</xdr:col>
      <xdr:colOff>447675</xdr:colOff>
      <xdr:row>26</xdr:row>
      <xdr:rowOff>57150</xdr:rowOff>
    </xdr:to>
    <xdr:graphicFrame macro="">
      <xdr:nvGraphicFramePr>
        <xdr:cNvPr id="78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57150</xdr:colOff>
      <xdr:row>26</xdr:row>
      <xdr:rowOff>9525</xdr:rowOff>
    </xdr:from>
    <xdr:to>
      <xdr:col>12</xdr:col>
      <xdr:colOff>447675</xdr:colOff>
      <xdr:row>34</xdr:row>
      <xdr:rowOff>57150</xdr:rowOff>
    </xdr:to>
    <xdr:graphicFrame macro="">
      <xdr:nvGraphicFramePr>
        <xdr:cNvPr id="79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57150</xdr:colOff>
      <xdr:row>34</xdr:row>
      <xdr:rowOff>9525</xdr:rowOff>
    </xdr:from>
    <xdr:to>
      <xdr:col>12</xdr:col>
      <xdr:colOff>447675</xdr:colOff>
      <xdr:row>42</xdr:row>
      <xdr:rowOff>57150</xdr:rowOff>
    </xdr:to>
    <xdr:graphicFrame macro="">
      <xdr:nvGraphicFramePr>
        <xdr:cNvPr id="80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57150</xdr:colOff>
      <xdr:row>42</xdr:row>
      <xdr:rowOff>9525</xdr:rowOff>
    </xdr:from>
    <xdr:to>
      <xdr:col>12</xdr:col>
      <xdr:colOff>447675</xdr:colOff>
      <xdr:row>50</xdr:row>
      <xdr:rowOff>57150</xdr:rowOff>
    </xdr:to>
    <xdr:graphicFrame macro="">
      <xdr:nvGraphicFramePr>
        <xdr:cNvPr id="81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57150</xdr:colOff>
      <xdr:row>50</xdr:row>
      <xdr:rowOff>9525</xdr:rowOff>
    </xdr:from>
    <xdr:to>
      <xdr:col>12</xdr:col>
      <xdr:colOff>447675</xdr:colOff>
      <xdr:row>58</xdr:row>
      <xdr:rowOff>0</xdr:rowOff>
    </xdr:to>
    <xdr:graphicFrame macro="">
      <xdr:nvGraphicFramePr>
        <xdr:cNvPr id="82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57150</xdr:colOff>
      <xdr:row>58</xdr:row>
      <xdr:rowOff>9525</xdr:rowOff>
    </xdr:from>
    <xdr:to>
      <xdr:col>12</xdr:col>
      <xdr:colOff>447675</xdr:colOff>
      <xdr:row>66</xdr:row>
      <xdr:rowOff>57150</xdr:rowOff>
    </xdr:to>
    <xdr:graphicFrame macro="">
      <xdr:nvGraphicFramePr>
        <xdr:cNvPr id="8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57150</xdr:colOff>
      <xdr:row>65</xdr:row>
      <xdr:rowOff>66675</xdr:rowOff>
    </xdr:from>
    <xdr:to>
      <xdr:col>12</xdr:col>
      <xdr:colOff>447675</xdr:colOff>
      <xdr:row>74</xdr:row>
      <xdr:rowOff>28575</xdr:rowOff>
    </xdr:to>
    <xdr:graphicFrame macro="">
      <xdr:nvGraphicFramePr>
        <xdr:cNvPr id="8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57150</xdr:colOff>
      <xdr:row>74</xdr:row>
      <xdr:rowOff>9525</xdr:rowOff>
    </xdr:from>
    <xdr:to>
      <xdr:col>12</xdr:col>
      <xdr:colOff>447675</xdr:colOff>
      <xdr:row>82</xdr:row>
      <xdr:rowOff>57150</xdr:rowOff>
    </xdr:to>
    <xdr:graphicFrame macro="">
      <xdr:nvGraphicFramePr>
        <xdr:cNvPr id="8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57150</xdr:colOff>
      <xdr:row>82</xdr:row>
      <xdr:rowOff>9525</xdr:rowOff>
    </xdr:from>
    <xdr:to>
      <xdr:col>12</xdr:col>
      <xdr:colOff>447675</xdr:colOff>
      <xdr:row>90</xdr:row>
      <xdr:rowOff>57150</xdr:rowOff>
    </xdr:to>
    <xdr:graphicFrame macro="">
      <xdr:nvGraphicFramePr>
        <xdr:cNvPr id="8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66675</xdr:colOff>
      <xdr:row>89</xdr:row>
      <xdr:rowOff>76200</xdr:rowOff>
    </xdr:from>
    <xdr:to>
      <xdr:col>12</xdr:col>
      <xdr:colOff>457200</xdr:colOff>
      <xdr:row>98</xdr:row>
      <xdr:rowOff>38100</xdr:rowOff>
    </xdr:to>
    <xdr:graphicFrame macro="">
      <xdr:nvGraphicFramePr>
        <xdr:cNvPr id="8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57150</xdr:colOff>
      <xdr:row>98</xdr:row>
      <xdr:rowOff>9525</xdr:rowOff>
    </xdr:from>
    <xdr:to>
      <xdr:col>12</xdr:col>
      <xdr:colOff>447675</xdr:colOff>
      <xdr:row>106</xdr:row>
      <xdr:rowOff>57150</xdr:rowOff>
    </xdr:to>
    <xdr:graphicFrame macro="">
      <xdr:nvGraphicFramePr>
        <xdr:cNvPr id="8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57150</xdr:colOff>
      <xdr:row>106</xdr:row>
      <xdr:rowOff>9525</xdr:rowOff>
    </xdr:from>
    <xdr:to>
      <xdr:col>12</xdr:col>
      <xdr:colOff>447675</xdr:colOff>
      <xdr:row>114</xdr:row>
      <xdr:rowOff>57150</xdr:rowOff>
    </xdr:to>
    <xdr:graphicFrame macro="">
      <xdr:nvGraphicFramePr>
        <xdr:cNvPr id="8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57150</xdr:colOff>
      <xdr:row>114</xdr:row>
      <xdr:rowOff>9525</xdr:rowOff>
    </xdr:from>
    <xdr:to>
      <xdr:col>12</xdr:col>
      <xdr:colOff>447675</xdr:colOff>
      <xdr:row>122</xdr:row>
      <xdr:rowOff>57150</xdr:rowOff>
    </xdr:to>
    <xdr:graphicFrame macro="">
      <xdr:nvGraphicFramePr>
        <xdr:cNvPr id="9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57150</xdr:colOff>
      <xdr:row>122</xdr:row>
      <xdr:rowOff>9525</xdr:rowOff>
    </xdr:from>
    <xdr:to>
      <xdr:col>12</xdr:col>
      <xdr:colOff>447675</xdr:colOff>
      <xdr:row>130</xdr:row>
      <xdr:rowOff>57150</xdr:rowOff>
    </xdr:to>
    <xdr:graphicFrame macro="">
      <xdr:nvGraphicFramePr>
        <xdr:cNvPr id="9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57150</xdr:colOff>
      <xdr:row>130</xdr:row>
      <xdr:rowOff>9525</xdr:rowOff>
    </xdr:from>
    <xdr:to>
      <xdr:col>12</xdr:col>
      <xdr:colOff>447675</xdr:colOff>
      <xdr:row>138</xdr:row>
      <xdr:rowOff>57150</xdr:rowOff>
    </xdr:to>
    <xdr:graphicFrame macro="">
      <xdr:nvGraphicFramePr>
        <xdr:cNvPr id="9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57150</xdr:colOff>
      <xdr:row>138</xdr:row>
      <xdr:rowOff>9525</xdr:rowOff>
    </xdr:from>
    <xdr:to>
      <xdr:col>12</xdr:col>
      <xdr:colOff>447675</xdr:colOff>
      <xdr:row>146</xdr:row>
      <xdr:rowOff>57150</xdr:rowOff>
    </xdr:to>
    <xdr:graphicFrame macro="">
      <xdr:nvGraphicFramePr>
        <xdr:cNvPr id="9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57150</xdr:colOff>
      <xdr:row>146</xdr:row>
      <xdr:rowOff>9525</xdr:rowOff>
    </xdr:from>
    <xdr:to>
      <xdr:col>12</xdr:col>
      <xdr:colOff>447675</xdr:colOff>
      <xdr:row>154</xdr:row>
      <xdr:rowOff>57150</xdr:rowOff>
    </xdr:to>
    <xdr:graphicFrame macro="">
      <xdr:nvGraphicFramePr>
        <xdr:cNvPr id="9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57150</xdr:colOff>
      <xdr:row>153</xdr:row>
      <xdr:rowOff>76200</xdr:rowOff>
    </xdr:from>
    <xdr:to>
      <xdr:col>12</xdr:col>
      <xdr:colOff>447675</xdr:colOff>
      <xdr:row>162</xdr:row>
      <xdr:rowOff>38100</xdr:rowOff>
    </xdr:to>
    <xdr:graphicFrame macro="">
      <xdr:nvGraphicFramePr>
        <xdr:cNvPr id="9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57150</xdr:colOff>
      <xdr:row>162</xdr:row>
      <xdr:rowOff>9525</xdr:rowOff>
    </xdr:from>
    <xdr:to>
      <xdr:col>12</xdr:col>
      <xdr:colOff>447675</xdr:colOff>
      <xdr:row>170</xdr:row>
      <xdr:rowOff>57150</xdr:rowOff>
    </xdr:to>
    <xdr:graphicFrame macro="">
      <xdr:nvGraphicFramePr>
        <xdr:cNvPr id="9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8</xdr:col>
      <xdr:colOff>57150</xdr:colOff>
      <xdr:row>170</xdr:row>
      <xdr:rowOff>9525</xdr:rowOff>
    </xdr:from>
    <xdr:to>
      <xdr:col>12</xdr:col>
      <xdr:colOff>447675</xdr:colOff>
      <xdr:row>178</xdr:row>
      <xdr:rowOff>57150</xdr:rowOff>
    </xdr:to>
    <xdr:graphicFrame macro="">
      <xdr:nvGraphicFramePr>
        <xdr:cNvPr id="9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8</xdr:col>
      <xdr:colOff>57150</xdr:colOff>
      <xdr:row>178</xdr:row>
      <xdr:rowOff>9525</xdr:rowOff>
    </xdr:from>
    <xdr:to>
      <xdr:col>12</xdr:col>
      <xdr:colOff>447675</xdr:colOff>
      <xdr:row>186</xdr:row>
      <xdr:rowOff>57150</xdr:rowOff>
    </xdr:to>
    <xdr:graphicFrame macro="">
      <xdr:nvGraphicFramePr>
        <xdr:cNvPr id="9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8</xdr:col>
      <xdr:colOff>76200</xdr:colOff>
      <xdr:row>185</xdr:row>
      <xdr:rowOff>66675</xdr:rowOff>
    </xdr:from>
    <xdr:to>
      <xdr:col>12</xdr:col>
      <xdr:colOff>466725</xdr:colOff>
      <xdr:row>194</xdr:row>
      <xdr:rowOff>28575</xdr:rowOff>
    </xdr:to>
    <xdr:graphicFrame macro="">
      <xdr:nvGraphicFramePr>
        <xdr:cNvPr id="99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8</xdr:col>
      <xdr:colOff>57150</xdr:colOff>
      <xdr:row>194</xdr:row>
      <xdr:rowOff>9525</xdr:rowOff>
    </xdr:from>
    <xdr:to>
      <xdr:col>12</xdr:col>
      <xdr:colOff>447675</xdr:colOff>
      <xdr:row>202</xdr:row>
      <xdr:rowOff>57150</xdr:rowOff>
    </xdr:to>
    <xdr:graphicFrame macro="">
      <xdr:nvGraphicFramePr>
        <xdr:cNvPr id="10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8</xdr:col>
      <xdr:colOff>57150</xdr:colOff>
      <xdr:row>202</xdr:row>
      <xdr:rowOff>9525</xdr:rowOff>
    </xdr:from>
    <xdr:to>
      <xdr:col>12</xdr:col>
      <xdr:colOff>447675</xdr:colOff>
      <xdr:row>210</xdr:row>
      <xdr:rowOff>57150</xdr:rowOff>
    </xdr:to>
    <xdr:graphicFrame macro="">
      <xdr:nvGraphicFramePr>
        <xdr:cNvPr id="10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8</xdr:col>
      <xdr:colOff>57150</xdr:colOff>
      <xdr:row>210</xdr:row>
      <xdr:rowOff>9525</xdr:rowOff>
    </xdr:from>
    <xdr:to>
      <xdr:col>12</xdr:col>
      <xdr:colOff>447675</xdr:colOff>
      <xdr:row>218</xdr:row>
      <xdr:rowOff>57150</xdr:rowOff>
    </xdr:to>
    <xdr:graphicFrame macro="">
      <xdr:nvGraphicFramePr>
        <xdr:cNvPr id="10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8</xdr:col>
      <xdr:colOff>57150</xdr:colOff>
      <xdr:row>218</xdr:row>
      <xdr:rowOff>9525</xdr:rowOff>
    </xdr:from>
    <xdr:to>
      <xdr:col>12</xdr:col>
      <xdr:colOff>447675</xdr:colOff>
      <xdr:row>226</xdr:row>
      <xdr:rowOff>57150</xdr:rowOff>
    </xdr:to>
    <xdr:graphicFrame macro="">
      <xdr:nvGraphicFramePr>
        <xdr:cNvPr id="10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</xdr:col>
      <xdr:colOff>57150</xdr:colOff>
      <xdr:row>226</xdr:row>
      <xdr:rowOff>9525</xdr:rowOff>
    </xdr:from>
    <xdr:to>
      <xdr:col>12</xdr:col>
      <xdr:colOff>447675</xdr:colOff>
      <xdr:row>234</xdr:row>
      <xdr:rowOff>57150</xdr:rowOff>
    </xdr:to>
    <xdr:graphicFrame macro="">
      <xdr:nvGraphicFramePr>
        <xdr:cNvPr id="10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8</xdr:col>
      <xdr:colOff>57150</xdr:colOff>
      <xdr:row>234</xdr:row>
      <xdr:rowOff>9525</xdr:rowOff>
    </xdr:from>
    <xdr:to>
      <xdr:col>12</xdr:col>
      <xdr:colOff>447675</xdr:colOff>
      <xdr:row>242</xdr:row>
      <xdr:rowOff>57150</xdr:rowOff>
    </xdr:to>
    <xdr:graphicFrame macro="">
      <xdr:nvGraphicFramePr>
        <xdr:cNvPr id="10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</xdr:col>
      <xdr:colOff>66675</xdr:colOff>
      <xdr:row>241</xdr:row>
      <xdr:rowOff>57150</xdr:rowOff>
    </xdr:from>
    <xdr:to>
      <xdr:col>12</xdr:col>
      <xdr:colOff>457200</xdr:colOff>
      <xdr:row>250</xdr:row>
      <xdr:rowOff>19050</xdr:rowOff>
    </xdr:to>
    <xdr:graphicFrame macro="">
      <xdr:nvGraphicFramePr>
        <xdr:cNvPr id="106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8</xdr:col>
      <xdr:colOff>57150</xdr:colOff>
      <xdr:row>250</xdr:row>
      <xdr:rowOff>9525</xdr:rowOff>
    </xdr:from>
    <xdr:to>
      <xdr:col>12</xdr:col>
      <xdr:colOff>447675</xdr:colOff>
      <xdr:row>258</xdr:row>
      <xdr:rowOff>57150</xdr:rowOff>
    </xdr:to>
    <xdr:graphicFrame macro="">
      <xdr:nvGraphicFramePr>
        <xdr:cNvPr id="10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8</xdr:col>
      <xdr:colOff>57150</xdr:colOff>
      <xdr:row>258</xdr:row>
      <xdr:rowOff>9525</xdr:rowOff>
    </xdr:from>
    <xdr:to>
      <xdr:col>12</xdr:col>
      <xdr:colOff>447675</xdr:colOff>
      <xdr:row>266</xdr:row>
      <xdr:rowOff>57150</xdr:rowOff>
    </xdr:to>
    <xdr:graphicFrame macro="">
      <xdr:nvGraphicFramePr>
        <xdr:cNvPr id="10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</xdr:col>
      <xdr:colOff>57150</xdr:colOff>
      <xdr:row>266</xdr:row>
      <xdr:rowOff>9525</xdr:rowOff>
    </xdr:from>
    <xdr:to>
      <xdr:col>12</xdr:col>
      <xdr:colOff>447675</xdr:colOff>
      <xdr:row>274</xdr:row>
      <xdr:rowOff>57150</xdr:rowOff>
    </xdr:to>
    <xdr:graphicFrame macro="">
      <xdr:nvGraphicFramePr>
        <xdr:cNvPr id="10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8</xdr:col>
      <xdr:colOff>57150</xdr:colOff>
      <xdr:row>274</xdr:row>
      <xdr:rowOff>9525</xdr:rowOff>
    </xdr:from>
    <xdr:to>
      <xdr:col>12</xdr:col>
      <xdr:colOff>447675</xdr:colOff>
      <xdr:row>282</xdr:row>
      <xdr:rowOff>57150</xdr:rowOff>
    </xdr:to>
    <xdr:graphicFrame macro="">
      <xdr:nvGraphicFramePr>
        <xdr:cNvPr id="11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8</xdr:col>
      <xdr:colOff>57150</xdr:colOff>
      <xdr:row>282</xdr:row>
      <xdr:rowOff>9525</xdr:rowOff>
    </xdr:from>
    <xdr:to>
      <xdr:col>12</xdr:col>
      <xdr:colOff>447675</xdr:colOff>
      <xdr:row>290</xdr:row>
      <xdr:rowOff>57150</xdr:rowOff>
    </xdr:to>
    <xdr:graphicFrame macro="">
      <xdr:nvGraphicFramePr>
        <xdr:cNvPr id="11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32</xdr:row>
      <xdr:rowOff>114300</xdr:rowOff>
    </xdr:from>
    <xdr:to>
      <xdr:col>3</xdr:col>
      <xdr:colOff>295275</xdr:colOff>
      <xdr:row>33</xdr:row>
      <xdr:rowOff>180975</xdr:rowOff>
    </xdr:to>
    <xdr:sp macro="" textlink="">
      <xdr:nvSpPr>
        <xdr:cNvPr id="2" name="Line 120"/>
        <xdr:cNvSpPr>
          <a:spLocks noChangeShapeType="1"/>
        </xdr:cNvSpPr>
      </xdr:nvSpPr>
      <xdr:spPr bwMode="auto">
        <a:xfrm flipV="1">
          <a:off x="1114425" y="6648450"/>
          <a:ext cx="0" cy="2571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7</xdr:col>
      <xdr:colOff>323850</xdr:colOff>
      <xdr:row>32</xdr:row>
      <xdr:rowOff>123825</xdr:rowOff>
    </xdr:from>
    <xdr:to>
      <xdr:col>7</xdr:col>
      <xdr:colOff>323850</xdr:colOff>
      <xdr:row>34</xdr:row>
      <xdr:rowOff>0</xdr:rowOff>
    </xdr:to>
    <xdr:sp macro="" textlink="">
      <xdr:nvSpPr>
        <xdr:cNvPr id="3" name="Line 121"/>
        <xdr:cNvSpPr>
          <a:spLocks noChangeShapeType="1"/>
        </xdr:cNvSpPr>
      </xdr:nvSpPr>
      <xdr:spPr bwMode="auto">
        <a:xfrm flipV="1">
          <a:off x="5295900" y="6657975"/>
          <a:ext cx="0" cy="2571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314325</xdr:colOff>
      <xdr:row>32</xdr:row>
      <xdr:rowOff>114300</xdr:rowOff>
    </xdr:from>
    <xdr:to>
      <xdr:col>11</xdr:col>
      <xdr:colOff>314325</xdr:colOff>
      <xdr:row>33</xdr:row>
      <xdr:rowOff>180975</xdr:rowOff>
    </xdr:to>
    <xdr:sp macro="" textlink="">
      <xdr:nvSpPr>
        <xdr:cNvPr id="4" name="Line 122"/>
        <xdr:cNvSpPr>
          <a:spLocks noChangeShapeType="1"/>
        </xdr:cNvSpPr>
      </xdr:nvSpPr>
      <xdr:spPr bwMode="auto">
        <a:xfrm flipV="1">
          <a:off x="9439275" y="6648450"/>
          <a:ext cx="0" cy="2571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15</xdr:col>
      <xdr:colOff>295275</xdr:colOff>
      <xdr:row>32</xdr:row>
      <xdr:rowOff>123825</xdr:rowOff>
    </xdr:from>
    <xdr:to>
      <xdr:col>15</xdr:col>
      <xdr:colOff>295275</xdr:colOff>
      <xdr:row>34</xdr:row>
      <xdr:rowOff>0</xdr:rowOff>
    </xdr:to>
    <xdr:sp macro="" textlink="">
      <xdr:nvSpPr>
        <xdr:cNvPr id="5" name="Line 123"/>
        <xdr:cNvSpPr>
          <a:spLocks noChangeShapeType="1"/>
        </xdr:cNvSpPr>
      </xdr:nvSpPr>
      <xdr:spPr bwMode="auto">
        <a:xfrm flipV="1">
          <a:off x="13573125" y="6657975"/>
          <a:ext cx="0" cy="2571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3</xdr:col>
      <xdr:colOff>295275</xdr:colOff>
      <xdr:row>32</xdr:row>
      <xdr:rowOff>114300</xdr:rowOff>
    </xdr:from>
    <xdr:to>
      <xdr:col>7</xdr:col>
      <xdr:colOff>323850</xdr:colOff>
      <xdr:row>32</xdr:row>
      <xdr:rowOff>114300</xdr:rowOff>
    </xdr:to>
    <xdr:sp macro="" textlink="">
      <xdr:nvSpPr>
        <xdr:cNvPr id="6" name="Line 124"/>
        <xdr:cNvSpPr>
          <a:spLocks noChangeShapeType="1"/>
        </xdr:cNvSpPr>
      </xdr:nvSpPr>
      <xdr:spPr bwMode="auto">
        <a:xfrm>
          <a:off x="1114425" y="6648450"/>
          <a:ext cx="4181475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314325</xdr:colOff>
      <xdr:row>32</xdr:row>
      <xdr:rowOff>114300</xdr:rowOff>
    </xdr:from>
    <xdr:to>
      <xdr:col>15</xdr:col>
      <xdr:colOff>295275</xdr:colOff>
      <xdr:row>32</xdr:row>
      <xdr:rowOff>114300</xdr:rowOff>
    </xdr:to>
    <xdr:sp macro="" textlink="">
      <xdr:nvSpPr>
        <xdr:cNvPr id="7" name="Line 125"/>
        <xdr:cNvSpPr>
          <a:spLocks noChangeShapeType="1"/>
        </xdr:cNvSpPr>
      </xdr:nvSpPr>
      <xdr:spPr bwMode="auto">
        <a:xfrm>
          <a:off x="9439275" y="6648450"/>
          <a:ext cx="41338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5</xdr:col>
      <xdr:colOff>523875</xdr:colOff>
      <xdr:row>31</xdr:row>
      <xdr:rowOff>0</xdr:rowOff>
    </xdr:from>
    <xdr:to>
      <xdr:col>5</xdr:col>
      <xdr:colOff>523875</xdr:colOff>
      <xdr:row>32</xdr:row>
      <xdr:rowOff>104775</xdr:rowOff>
    </xdr:to>
    <xdr:sp macro="" textlink="">
      <xdr:nvSpPr>
        <xdr:cNvPr id="8" name="Line 126"/>
        <xdr:cNvSpPr>
          <a:spLocks noChangeShapeType="1"/>
        </xdr:cNvSpPr>
      </xdr:nvSpPr>
      <xdr:spPr bwMode="auto">
        <a:xfrm flipV="1">
          <a:off x="3419475" y="6343650"/>
          <a:ext cx="0" cy="295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13</xdr:col>
      <xdr:colOff>495300</xdr:colOff>
      <xdr:row>31</xdr:row>
      <xdr:rowOff>9525</xdr:rowOff>
    </xdr:from>
    <xdr:to>
      <xdr:col>13</xdr:col>
      <xdr:colOff>495300</xdr:colOff>
      <xdr:row>32</xdr:row>
      <xdr:rowOff>114300</xdr:rowOff>
    </xdr:to>
    <xdr:sp macro="" textlink="">
      <xdr:nvSpPr>
        <xdr:cNvPr id="9" name="Line 127"/>
        <xdr:cNvSpPr>
          <a:spLocks noChangeShapeType="1"/>
        </xdr:cNvSpPr>
      </xdr:nvSpPr>
      <xdr:spPr bwMode="auto">
        <a:xfrm flipV="1">
          <a:off x="11696700" y="6353175"/>
          <a:ext cx="0" cy="295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5</xdr:col>
      <xdr:colOff>504825</xdr:colOff>
      <xdr:row>22</xdr:row>
      <xdr:rowOff>104775</xdr:rowOff>
    </xdr:from>
    <xdr:to>
      <xdr:col>5</xdr:col>
      <xdr:colOff>504825</xdr:colOff>
      <xdr:row>23</xdr:row>
      <xdr:rowOff>171450</xdr:rowOff>
    </xdr:to>
    <xdr:sp macro="" textlink="">
      <xdr:nvSpPr>
        <xdr:cNvPr id="10" name="Line 129"/>
        <xdr:cNvSpPr>
          <a:spLocks noChangeShapeType="1"/>
        </xdr:cNvSpPr>
      </xdr:nvSpPr>
      <xdr:spPr bwMode="auto">
        <a:xfrm flipV="1">
          <a:off x="3400425" y="4667250"/>
          <a:ext cx="0" cy="2571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13</xdr:col>
      <xdr:colOff>495300</xdr:colOff>
      <xdr:row>22</xdr:row>
      <xdr:rowOff>85725</xdr:rowOff>
    </xdr:from>
    <xdr:to>
      <xdr:col>13</xdr:col>
      <xdr:colOff>495300</xdr:colOff>
      <xdr:row>24</xdr:row>
      <xdr:rowOff>0</xdr:rowOff>
    </xdr:to>
    <xdr:sp macro="" textlink="">
      <xdr:nvSpPr>
        <xdr:cNvPr id="11" name="Line 130"/>
        <xdr:cNvSpPr>
          <a:spLocks noChangeShapeType="1"/>
        </xdr:cNvSpPr>
      </xdr:nvSpPr>
      <xdr:spPr bwMode="auto">
        <a:xfrm flipV="1">
          <a:off x="11696700" y="4648200"/>
          <a:ext cx="0" cy="295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5</xdr:col>
      <xdr:colOff>504825</xdr:colOff>
      <xdr:row>22</xdr:row>
      <xdr:rowOff>85725</xdr:rowOff>
    </xdr:from>
    <xdr:to>
      <xdr:col>13</xdr:col>
      <xdr:colOff>495300</xdr:colOff>
      <xdr:row>22</xdr:row>
      <xdr:rowOff>85725</xdr:rowOff>
    </xdr:to>
    <xdr:sp macro="" textlink="">
      <xdr:nvSpPr>
        <xdr:cNvPr id="12" name="Line 131"/>
        <xdr:cNvSpPr>
          <a:spLocks noChangeShapeType="1"/>
        </xdr:cNvSpPr>
      </xdr:nvSpPr>
      <xdr:spPr bwMode="auto">
        <a:xfrm>
          <a:off x="3400425" y="4648200"/>
          <a:ext cx="8296275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9</xdr:col>
      <xdr:colOff>523875</xdr:colOff>
      <xdr:row>21</xdr:row>
      <xdr:rowOff>28575</xdr:rowOff>
    </xdr:from>
    <xdr:to>
      <xdr:col>9</xdr:col>
      <xdr:colOff>523875</xdr:colOff>
      <xdr:row>22</xdr:row>
      <xdr:rowOff>76200</xdr:rowOff>
    </xdr:to>
    <xdr:sp macro="" textlink="">
      <xdr:nvSpPr>
        <xdr:cNvPr id="13" name="Line 132"/>
        <xdr:cNvSpPr>
          <a:spLocks noChangeShapeType="1"/>
        </xdr:cNvSpPr>
      </xdr:nvSpPr>
      <xdr:spPr bwMode="auto">
        <a:xfrm flipV="1">
          <a:off x="7572375" y="4400550"/>
          <a:ext cx="0" cy="2381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9</xdr:col>
      <xdr:colOff>504825</xdr:colOff>
      <xdr:row>12</xdr:row>
      <xdr:rowOff>104775</xdr:rowOff>
    </xdr:from>
    <xdr:to>
      <xdr:col>13</xdr:col>
      <xdr:colOff>533400</xdr:colOff>
      <xdr:row>12</xdr:row>
      <xdr:rowOff>104775</xdr:rowOff>
    </xdr:to>
    <xdr:sp macro="" textlink="">
      <xdr:nvSpPr>
        <xdr:cNvPr id="14" name="Line 133"/>
        <xdr:cNvSpPr>
          <a:spLocks noChangeShapeType="1"/>
        </xdr:cNvSpPr>
      </xdr:nvSpPr>
      <xdr:spPr bwMode="auto">
        <a:xfrm>
          <a:off x="7553325" y="2695575"/>
          <a:ext cx="4181475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9</xdr:col>
      <xdr:colOff>495300</xdr:colOff>
      <xdr:row>12</xdr:row>
      <xdr:rowOff>104775</xdr:rowOff>
    </xdr:from>
    <xdr:to>
      <xdr:col>9</xdr:col>
      <xdr:colOff>495300</xdr:colOff>
      <xdr:row>13</xdr:row>
      <xdr:rowOff>171450</xdr:rowOff>
    </xdr:to>
    <xdr:sp macro="" textlink="">
      <xdr:nvSpPr>
        <xdr:cNvPr id="15" name="Line 134"/>
        <xdr:cNvSpPr>
          <a:spLocks noChangeShapeType="1"/>
        </xdr:cNvSpPr>
      </xdr:nvSpPr>
      <xdr:spPr bwMode="auto">
        <a:xfrm flipV="1">
          <a:off x="7543800" y="2695575"/>
          <a:ext cx="0" cy="2571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13</xdr:col>
      <xdr:colOff>533400</xdr:colOff>
      <xdr:row>12</xdr:row>
      <xdr:rowOff>104775</xdr:rowOff>
    </xdr:from>
    <xdr:to>
      <xdr:col>13</xdr:col>
      <xdr:colOff>533400</xdr:colOff>
      <xdr:row>13</xdr:row>
      <xdr:rowOff>171450</xdr:rowOff>
    </xdr:to>
    <xdr:sp macro="" textlink="">
      <xdr:nvSpPr>
        <xdr:cNvPr id="16" name="Line 135"/>
        <xdr:cNvSpPr>
          <a:spLocks noChangeShapeType="1"/>
        </xdr:cNvSpPr>
      </xdr:nvSpPr>
      <xdr:spPr bwMode="auto">
        <a:xfrm flipV="1">
          <a:off x="11734800" y="2695575"/>
          <a:ext cx="0" cy="2571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11</xdr:col>
      <xdr:colOff>523875</xdr:colOff>
      <xdr:row>11</xdr:row>
      <xdr:rowOff>28575</xdr:rowOff>
    </xdr:from>
    <xdr:to>
      <xdr:col>11</xdr:col>
      <xdr:colOff>523875</xdr:colOff>
      <xdr:row>12</xdr:row>
      <xdr:rowOff>85725</xdr:rowOff>
    </xdr:to>
    <xdr:sp macro="" textlink="">
      <xdr:nvSpPr>
        <xdr:cNvPr id="17" name="Line 136"/>
        <xdr:cNvSpPr>
          <a:spLocks noChangeShapeType="1"/>
        </xdr:cNvSpPr>
      </xdr:nvSpPr>
      <xdr:spPr bwMode="auto">
        <a:xfrm flipV="1">
          <a:off x="9648825" y="2428875"/>
          <a:ext cx="0" cy="2476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16</xdr:row>
      <xdr:rowOff>180975</xdr:rowOff>
    </xdr:from>
    <xdr:to>
      <xdr:col>10</xdr:col>
      <xdr:colOff>1019175</xdr:colOff>
      <xdr:row>21</xdr:row>
      <xdr:rowOff>76200</xdr:rowOff>
    </xdr:to>
    <xdr:graphicFrame macro="">
      <xdr:nvGraphicFramePr>
        <xdr:cNvPr id="1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180975</xdr:rowOff>
    </xdr:from>
    <xdr:to>
      <xdr:col>12</xdr:col>
      <xdr:colOff>1019175</xdr:colOff>
      <xdr:row>11</xdr:row>
      <xdr:rowOff>76200</xdr:rowOff>
    </xdr:to>
    <xdr:graphicFrame macro="">
      <xdr:nvGraphicFramePr>
        <xdr:cNvPr id="19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180975</xdr:rowOff>
    </xdr:from>
    <xdr:to>
      <xdr:col>6</xdr:col>
      <xdr:colOff>1019175</xdr:colOff>
      <xdr:row>31</xdr:row>
      <xdr:rowOff>76200</xdr:rowOff>
    </xdr:to>
    <xdr:graphicFrame macro="">
      <xdr:nvGraphicFramePr>
        <xdr:cNvPr id="20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26</xdr:row>
      <xdr:rowOff>180975</xdr:rowOff>
    </xdr:from>
    <xdr:to>
      <xdr:col>14</xdr:col>
      <xdr:colOff>1019175</xdr:colOff>
      <xdr:row>31</xdr:row>
      <xdr:rowOff>76200</xdr:rowOff>
    </xdr:to>
    <xdr:graphicFrame macro="">
      <xdr:nvGraphicFramePr>
        <xdr:cNvPr id="21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36</xdr:row>
      <xdr:rowOff>180975</xdr:rowOff>
    </xdr:from>
    <xdr:to>
      <xdr:col>4</xdr:col>
      <xdr:colOff>1019175</xdr:colOff>
      <xdr:row>41</xdr:row>
      <xdr:rowOff>76200</xdr:rowOff>
    </xdr:to>
    <xdr:graphicFrame macro="">
      <xdr:nvGraphicFramePr>
        <xdr:cNvPr id="22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36</xdr:row>
      <xdr:rowOff>180975</xdr:rowOff>
    </xdr:from>
    <xdr:to>
      <xdr:col>8</xdr:col>
      <xdr:colOff>1019175</xdr:colOff>
      <xdr:row>41</xdr:row>
      <xdr:rowOff>76200</xdr:rowOff>
    </xdr:to>
    <xdr:graphicFrame macro="">
      <xdr:nvGraphicFramePr>
        <xdr:cNvPr id="23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36</xdr:row>
      <xdr:rowOff>180975</xdr:rowOff>
    </xdr:from>
    <xdr:to>
      <xdr:col>12</xdr:col>
      <xdr:colOff>1019175</xdr:colOff>
      <xdr:row>41</xdr:row>
      <xdr:rowOff>76200</xdr:rowOff>
    </xdr:to>
    <xdr:graphicFrame macro="">
      <xdr:nvGraphicFramePr>
        <xdr:cNvPr id="24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36</xdr:row>
      <xdr:rowOff>180975</xdr:rowOff>
    </xdr:from>
    <xdr:to>
      <xdr:col>16</xdr:col>
      <xdr:colOff>1019175</xdr:colOff>
      <xdr:row>41</xdr:row>
      <xdr:rowOff>76200</xdr:rowOff>
    </xdr:to>
    <xdr:graphicFrame macro="">
      <xdr:nvGraphicFramePr>
        <xdr:cNvPr id="25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16</xdr:row>
      <xdr:rowOff>180975</xdr:rowOff>
    </xdr:from>
    <xdr:to>
      <xdr:col>14</xdr:col>
      <xdr:colOff>1019175</xdr:colOff>
      <xdr:row>21</xdr:row>
      <xdr:rowOff>76200</xdr:rowOff>
    </xdr:to>
    <xdr:graphicFrame macro="">
      <xdr:nvGraphicFramePr>
        <xdr:cNvPr id="26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142875</xdr:rowOff>
    </xdr:from>
    <xdr:to>
      <xdr:col>3</xdr:col>
      <xdr:colOff>28575</xdr:colOff>
      <xdr:row>12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4</xdr:row>
      <xdr:rowOff>142875</xdr:rowOff>
    </xdr:from>
    <xdr:to>
      <xdr:col>6</xdr:col>
      <xdr:colOff>28575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4</xdr:row>
      <xdr:rowOff>142875</xdr:rowOff>
    </xdr:from>
    <xdr:to>
      <xdr:col>9</xdr:col>
      <xdr:colOff>28575</xdr:colOff>
      <xdr:row>12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4</xdr:row>
      <xdr:rowOff>142875</xdr:rowOff>
    </xdr:from>
    <xdr:to>
      <xdr:col>12</xdr:col>
      <xdr:colOff>28575</xdr:colOff>
      <xdr:row>12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590550</xdr:colOff>
      <xdr:row>4</xdr:row>
      <xdr:rowOff>142875</xdr:rowOff>
    </xdr:from>
    <xdr:to>
      <xdr:col>15</xdr:col>
      <xdr:colOff>28575</xdr:colOff>
      <xdr:row>12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590550</xdr:colOff>
      <xdr:row>14</xdr:row>
      <xdr:rowOff>142875</xdr:rowOff>
    </xdr:from>
    <xdr:to>
      <xdr:col>3</xdr:col>
      <xdr:colOff>28575</xdr:colOff>
      <xdr:row>22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590550</xdr:colOff>
      <xdr:row>14</xdr:row>
      <xdr:rowOff>142875</xdr:rowOff>
    </xdr:from>
    <xdr:to>
      <xdr:col>6</xdr:col>
      <xdr:colOff>28575</xdr:colOff>
      <xdr:row>22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590550</xdr:colOff>
      <xdr:row>14</xdr:row>
      <xdr:rowOff>142875</xdr:rowOff>
    </xdr:from>
    <xdr:to>
      <xdr:col>9</xdr:col>
      <xdr:colOff>28575</xdr:colOff>
      <xdr:row>22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590550</xdr:colOff>
      <xdr:row>14</xdr:row>
      <xdr:rowOff>142875</xdr:rowOff>
    </xdr:from>
    <xdr:to>
      <xdr:col>12</xdr:col>
      <xdr:colOff>28575</xdr:colOff>
      <xdr:row>22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590550</xdr:colOff>
      <xdr:row>14</xdr:row>
      <xdr:rowOff>142875</xdr:rowOff>
    </xdr:from>
    <xdr:to>
      <xdr:col>15</xdr:col>
      <xdr:colOff>28575</xdr:colOff>
      <xdr:row>22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590550</xdr:colOff>
      <xdr:row>24</xdr:row>
      <xdr:rowOff>142875</xdr:rowOff>
    </xdr:from>
    <xdr:to>
      <xdr:col>3</xdr:col>
      <xdr:colOff>28575</xdr:colOff>
      <xdr:row>32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590550</xdr:colOff>
      <xdr:row>24</xdr:row>
      <xdr:rowOff>142875</xdr:rowOff>
    </xdr:from>
    <xdr:to>
      <xdr:col>6</xdr:col>
      <xdr:colOff>28575</xdr:colOff>
      <xdr:row>32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590550</xdr:colOff>
      <xdr:row>24</xdr:row>
      <xdr:rowOff>142875</xdr:rowOff>
    </xdr:from>
    <xdr:to>
      <xdr:col>9</xdr:col>
      <xdr:colOff>28575</xdr:colOff>
      <xdr:row>32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590550</xdr:colOff>
      <xdr:row>24</xdr:row>
      <xdr:rowOff>142875</xdr:rowOff>
    </xdr:from>
    <xdr:to>
      <xdr:col>12</xdr:col>
      <xdr:colOff>28575</xdr:colOff>
      <xdr:row>32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590550</xdr:colOff>
      <xdr:row>24</xdr:row>
      <xdr:rowOff>142875</xdr:rowOff>
    </xdr:from>
    <xdr:to>
      <xdr:col>15</xdr:col>
      <xdr:colOff>28575</xdr:colOff>
      <xdr:row>32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590550</xdr:colOff>
      <xdr:row>34</xdr:row>
      <xdr:rowOff>142875</xdr:rowOff>
    </xdr:from>
    <xdr:to>
      <xdr:col>3</xdr:col>
      <xdr:colOff>28575</xdr:colOff>
      <xdr:row>42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590550</xdr:colOff>
      <xdr:row>34</xdr:row>
      <xdr:rowOff>142875</xdr:rowOff>
    </xdr:from>
    <xdr:to>
      <xdr:col>6</xdr:col>
      <xdr:colOff>28575</xdr:colOff>
      <xdr:row>42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590550</xdr:colOff>
      <xdr:row>34</xdr:row>
      <xdr:rowOff>142875</xdr:rowOff>
    </xdr:from>
    <xdr:to>
      <xdr:col>9</xdr:col>
      <xdr:colOff>28575</xdr:colOff>
      <xdr:row>42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590550</xdr:colOff>
      <xdr:row>34</xdr:row>
      <xdr:rowOff>142875</xdr:rowOff>
    </xdr:from>
    <xdr:to>
      <xdr:col>12</xdr:col>
      <xdr:colOff>28575</xdr:colOff>
      <xdr:row>42</xdr:row>
      <xdr:rowOff>180975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590550</xdr:colOff>
      <xdr:row>34</xdr:row>
      <xdr:rowOff>142875</xdr:rowOff>
    </xdr:from>
    <xdr:to>
      <xdr:col>15</xdr:col>
      <xdr:colOff>28575</xdr:colOff>
      <xdr:row>42</xdr:row>
      <xdr:rowOff>180975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590550</xdr:colOff>
      <xdr:row>44</xdr:row>
      <xdr:rowOff>142875</xdr:rowOff>
    </xdr:from>
    <xdr:to>
      <xdr:col>3</xdr:col>
      <xdr:colOff>28575</xdr:colOff>
      <xdr:row>52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590550</xdr:colOff>
      <xdr:row>44</xdr:row>
      <xdr:rowOff>142875</xdr:rowOff>
    </xdr:from>
    <xdr:to>
      <xdr:col>6</xdr:col>
      <xdr:colOff>28575</xdr:colOff>
      <xdr:row>52</xdr:row>
      <xdr:rowOff>180975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590550</xdr:colOff>
      <xdr:row>44</xdr:row>
      <xdr:rowOff>142875</xdr:rowOff>
    </xdr:from>
    <xdr:to>
      <xdr:col>9</xdr:col>
      <xdr:colOff>28575</xdr:colOff>
      <xdr:row>52</xdr:row>
      <xdr:rowOff>180975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590550</xdr:colOff>
      <xdr:row>44</xdr:row>
      <xdr:rowOff>142875</xdr:rowOff>
    </xdr:from>
    <xdr:to>
      <xdr:col>12</xdr:col>
      <xdr:colOff>28575</xdr:colOff>
      <xdr:row>52</xdr:row>
      <xdr:rowOff>180975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590550</xdr:colOff>
      <xdr:row>44</xdr:row>
      <xdr:rowOff>142875</xdr:rowOff>
    </xdr:from>
    <xdr:to>
      <xdr:col>15</xdr:col>
      <xdr:colOff>28575</xdr:colOff>
      <xdr:row>52</xdr:row>
      <xdr:rowOff>180975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iv/AppData/Local/Temp/Excel%20Project/Dashboard_FinancialDashboa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r. Dashboard"/>
      <sheetName val="   Income Statement   "/>
      <sheetName val="   Balance Sheet   "/>
      <sheetName val="   Cash Flow   "/>
      <sheetName val="   Financial Ratios   "/>
      <sheetName val="   DuPont Analysis   "/>
      <sheetName val="   Financial Dashboard   "/>
    </sheetNames>
    <sheetDataSet>
      <sheetData sheetId="0" refreshError="1"/>
      <sheetData sheetId="1" refreshError="1">
        <row r="2">
          <cell r="C2">
            <v>2003</v>
          </cell>
          <cell r="D2">
            <v>2004</v>
          </cell>
          <cell r="E2">
            <v>2005</v>
          </cell>
          <cell r="F2">
            <v>2006</v>
          </cell>
          <cell r="G2">
            <v>2007</v>
          </cell>
        </row>
        <row r="6">
          <cell r="B6" t="str">
            <v>Total Revenue/Sales</v>
          </cell>
          <cell r="C6">
            <v>123000</v>
          </cell>
          <cell r="D6">
            <v>147000</v>
          </cell>
          <cell r="E6">
            <v>125000</v>
          </cell>
          <cell r="F6">
            <v>165000</v>
          </cell>
          <cell r="G6">
            <v>190000</v>
          </cell>
        </row>
        <row r="7">
          <cell r="B7" t="str">
            <v>Cost of Revenue/COGS</v>
          </cell>
          <cell r="C7">
            <v>93396</v>
          </cell>
          <cell r="D7">
            <v>81916</v>
          </cell>
          <cell r="E7">
            <v>73375</v>
          </cell>
          <cell r="F7">
            <v>61665</v>
          </cell>
          <cell r="G7">
            <v>63007</v>
          </cell>
        </row>
        <row r="8">
          <cell r="B8" t="str">
            <v>Gross Profit</v>
          </cell>
          <cell r="C8">
            <v>29604</v>
          </cell>
          <cell r="D8">
            <v>65084</v>
          </cell>
          <cell r="E8">
            <v>51625</v>
          </cell>
          <cell r="F8">
            <v>103335</v>
          </cell>
          <cell r="G8">
            <v>126993</v>
          </cell>
        </row>
        <row r="21">
          <cell r="B21" t="str">
            <v>Operating Expenses</v>
          </cell>
          <cell r="C21">
            <v>10211</v>
          </cell>
          <cell r="D21">
            <v>9824</v>
          </cell>
          <cell r="E21">
            <v>11027</v>
          </cell>
          <cell r="F21">
            <v>9219</v>
          </cell>
          <cell r="G21">
            <v>23653</v>
          </cell>
        </row>
        <row r="25">
          <cell r="B25" t="str">
            <v>Operating Income (EBIT)</v>
          </cell>
          <cell r="C25">
            <v>19393</v>
          </cell>
          <cell r="D25">
            <v>55260</v>
          </cell>
          <cell r="E25">
            <v>40598</v>
          </cell>
          <cell r="F25">
            <v>94116</v>
          </cell>
          <cell r="G25">
            <v>103340</v>
          </cell>
        </row>
        <row r="28">
          <cell r="B28" t="str">
            <v>Income Before Tax</v>
          </cell>
          <cell r="C28">
            <v>19184</v>
          </cell>
          <cell r="D28">
            <v>55138</v>
          </cell>
          <cell r="E28">
            <v>40444</v>
          </cell>
          <cell r="F28">
            <v>93916</v>
          </cell>
          <cell r="G28">
            <v>103134</v>
          </cell>
        </row>
        <row r="31">
          <cell r="B31" t="str">
            <v>Net Profit</v>
          </cell>
          <cell r="C31">
            <v>15230</v>
          </cell>
          <cell r="D31">
            <v>51103</v>
          </cell>
          <cell r="E31">
            <v>36748</v>
          </cell>
          <cell r="F31">
            <v>89860</v>
          </cell>
          <cell r="G31">
            <v>99344</v>
          </cell>
        </row>
      </sheetData>
      <sheetData sheetId="2" refreshError="1">
        <row r="2">
          <cell r="C2">
            <v>2003</v>
          </cell>
          <cell r="D2">
            <v>2004</v>
          </cell>
          <cell r="E2">
            <v>2005</v>
          </cell>
          <cell r="F2">
            <v>2006</v>
          </cell>
          <cell r="G2">
            <v>2007</v>
          </cell>
        </row>
        <row r="6">
          <cell r="B6" t="str">
            <v>Cash &amp; Equivalents</v>
          </cell>
          <cell r="C6">
            <v>14275</v>
          </cell>
          <cell r="D6">
            <v>8825</v>
          </cell>
          <cell r="E6">
            <v>12152</v>
          </cell>
          <cell r="F6">
            <v>12664</v>
          </cell>
          <cell r="G6">
            <v>8910</v>
          </cell>
        </row>
        <row r="7">
          <cell r="B7" t="str">
            <v>Accounts Receivable</v>
          </cell>
          <cell r="C7">
            <v>348159</v>
          </cell>
          <cell r="D7">
            <v>302490</v>
          </cell>
          <cell r="E7">
            <v>296932</v>
          </cell>
          <cell r="F7">
            <v>258846</v>
          </cell>
          <cell r="G7">
            <v>208741</v>
          </cell>
        </row>
        <row r="8">
          <cell r="B8" t="str">
            <v>Inventory</v>
          </cell>
          <cell r="C8">
            <v>11401</v>
          </cell>
          <cell r="D8">
            <v>10474</v>
          </cell>
          <cell r="E8">
            <v>9778</v>
          </cell>
          <cell r="F8">
            <v>8752</v>
          </cell>
          <cell r="G8">
            <v>9247</v>
          </cell>
        </row>
        <row r="10">
          <cell r="B10" t="str">
            <v>Total Current Assets</v>
          </cell>
          <cell r="C10">
            <v>373835</v>
          </cell>
          <cell r="D10">
            <v>321789</v>
          </cell>
          <cell r="E10">
            <v>318862</v>
          </cell>
          <cell r="F10">
            <v>280262</v>
          </cell>
          <cell r="G10">
            <v>226898</v>
          </cell>
        </row>
        <row r="12">
          <cell r="B12" t="str">
            <v>Property/Equipment</v>
          </cell>
          <cell r="C12">
            <v>74966</v>
          </cell>
          <cell r="D12">
            <v>67528</v>
          </cell>
          <cell r="E12">
            <v>63103</v>
          </cell>
          <cell r="F12">
            <v>53388</v>
          </cell>
          <cell r="G12">
            <v>49073</v>
          </cell>
        </row>
        <row r="15">
          <cell r="B15" t="str">
            <v>Long Term Investments</v>
          </cell>
          <cell r="C15">
            <v>47826</v>
          </cell>
          <cell r="D15">
            <v>42148</v>
          </cell>
          <cell r="E15">
            <v>56923</v>
          </cell>
          <cell r="F15">
            <v>129269</v>
          </cell>
          <cell r="G15">
            <v>116862</v>
          </cell>
        </row>
        <row r="18">
          <cell r="B18" t="str">
            <v>Total Long-Term Assets</v>
          </cell>
          <cell r="C18">
            <v>209225</v>
          </cell>
          <cell r="D18">
            <v>252372</v>
          </cell>
          <cell r="E18">
            <v>330748</v>
          </cell>
          <cell r="F18">
            <v>237682</v>
          </cell>
          <cell r="G18">
            <v>212115</v>
          </cell>
        </row>
        <row r="20">
          <cell r="B20" t="str">
            <v>Total Assets</v>
          </cell>
          <cell r="C20">
            <v>583060</v>
          </cell>
          <cell r="D20">
            <v>574161</v>
          </cell>
          <cell r="E20">
            <v>649610</v>
          </cell>
          <cell r="F20">
            <v>517944</v>
          </cell>
          <cell r="G20">
            <v>439013</v>
          </cell>
        </row>
        <row r="24">
          <cell r="B24" t="str">
            <v>Accounts Payable</v>
          </cell>
          <cell r="C24">
            <v>21697</v>
          </cell>
          <cell r="D24">
            <v>21183</v>
          </cell>
          <cell r="E24">
            <v>19137</v>
          </cell>
          <cell r="F24">
            <v>19950</v>
          </cell>
          <cell r="G24">
            <v>18874</v>
          </cell>
        </row>
        <row r="30">
          <cell r="B30" t="str">
            <v>Total Current Liabilities</v>
          </cell>
          <cell r="C30">
            <v>196728</v>
          </cell>
          <cell r="D30">
            <v>181962</v>
          </cell>
          <cell r="E30">
            <v>178661</v>
          </cell>
          <cell r="F30">
            <v>179331</v>
          </cell>
          <cell r="G30">
            <v>159544</v>
          </cell>
        </row>
        <row r="32">
          <cell r="B32" t="str">
            <v>Long Term Debt</v>
          </cell>
          <cell r="C32">
            <v>260804</v>
          </cell>
          <cell r="D32">
            <v>212281</v>
          </cell>
          <cell r="E32">
            <v>207871</v>
          </cell>
          <cell r="F32">
            <v>171966</v>
          </cell>
          <cell r="G32">
            <v>140632</v>
          </cell>
        </row>
        <row r="36">
          <cell r="B36" t="str">
            <v>Long-Term Liabilities</v>
          </cell>
          <cell r="C36">
            <v>388197</v>
          </cell>
          <cell r="D36">
            <v>382008</v>
          </cell>
          <cell r="E36">
            <v>461048</v>
          </cell>
          <cell r="F36">
            <v>388866</v>
          </cell>
          <cell r="G36">
            <v>351994</v>
          </cell>
        </row>
        <row r="38">
          <cell r="B38" t="str">
            <v>Total Liabilities</v>
          </cell>
          <cell r="C38">
            <v>584925</v>
          </cell>
          <cell r="D38">
            <v>563970</v>
          </cell>
          <cell r="E38">
            <v>639709</v>
          </cell>
          <cell r="F38">
            <v>568197</v>
          </cell>
          <cell r="G38">
            <v>511538</v>
          </cell>
        </row>
        <row r="49">
          <cell r="B49" t="str">
            <v>Total Equity</v>
          </cell>
          <cell r="C49">
            <v>112314</v>
          </cell>
          <cell r="D49">
            <v>109351</v>
          </cell>
          <cell r="E49">
            <v>110908</v>
          </cell>
          <cell r="F49">
            <v>79631</v>
          </cell>
          <cell r="G49">
            <v>63706</v>
          </cell>
        </row>
        <row r="51">
          <cell r="B51" t="str">
            <v>Liabilities &amp; Equity</v>
          </cell>
          <cell r="C51">
            <v>697239</v>
          </cell>
          <cell r="D51">
            <v>673321</v>
          </cell>
          <cell r="E51">
            <v>750617</v>
          </cell>
          <cell r="F51">
            <v>647828</v>
          </cell>
          <cell r="G51">
            <v>575244</v>
          </cell>
        </row>
      </sheetData>
      <sheetData sheetId="3" refreshError="1">
        <row r="2">
          <cell r="C2">
            <v>2003</v>
          </cell>
          <cell r="D2">
            <v>2004</v>
          </cell>
          <cell r="E2">
            <v>2005</v>
          </cell>
          <cell r="F2">
            <v>2006</v>
          </cell>
          <cell r="G2">
            <v>2007</v>
          </cell>
        </row>
        <row r="17">
          <cell r="B17" t="str">
            <v>Cash from Operations</v>
          </cell>
          <cell r="C17">
            <v>28052</v>
          </cell>
          <cell r="D17">
            <v>40256</v>
          </cell>
          <cell r="E17">
            <v>38477</v>
          </cell>
          <cell r="F17">
            <v>24945</v>
          </cell>
          <cell r="G17">
            <v>30309</v>
          </cell>
        </row>
        <row r="26">
          <cell r="B26" t="str">
            <v>Cash from Investing</v>
          </cell>
          <cell r="C26">
            <v>-51402</v>
          </cell>
          <cell r="D26">
            <v>-35099</v>
          </cell>
          <cell r="E26">
            <v>-38423</v>
          </cell>
          <cell r="F26">
            <v>-21843</v>
          </cell>
          <cell r="G26">
            <v>-61227</v>
          </cell>
        </row>
        <row r="34">
          <cell r="B34" t="str">
            <v>Cash from Financing</v>
          </cell>
          <cell r="C34">
            <v>23230</v>
          </cell>
          <cell r="D34">
            <v>-6119</v>
          </cell>
          <cell r="E34">
            <v>4594</v>
          </cell>
          <cell r="F34">
            <v>-3632</v>
          </cell>
          <cell r="G34">
            <v>32938</v>
          </cell>
        </row>
        <row r="36">
          <cell r="C36">
            <v>-120</v>
          </cell>
          <cell r="D36">
            <v>-962</v>
          </cell>
          <cell r="E36">
            <v>4648</v>
          </cell>
          <cell r="F36">
            <v>-530</v>
          </cell>
          <cell r="G36">
            <v>2020</v>
          </cell>
        </row>
      </sheetData>
      <sheetData sheetId="4" refreshError="1">
        <row r="8">
          <cell r="C8">
            <v>2003</v>
          </cell>
          <cell r="D8">
            <v>2004</v>
          </cell>
          <cell r="E8">
            <v>2005</v>
          </cell>
          <cell r="F8">
            <v>2006</v>
          </cell>
          <cell r="G8">
            <v>2007</v>
          </cell>
        </row>
        <row r="9">
          <cell r="C9">
            <v>123000</v>
          </cell>
          <cell r="D9">
            <v>147000</v>
          </cell>
          <cell r="E9">
            <v>125000</v>
          </cell>
          <cell r="F9">
            <v>165000</v>
          </cell>
          <cell r="G9">
            <v>190000</v>
          </cell>
        </row>
        <row r="17">
          <cell r="C17">
            <v>29604</v>
          </cell>
          <cell r="D17">
            <v>65084</v>
          </cell>
          <cell r="E17">
            <v>51625</v>
          </cell>
          <cell r="F17">
            <v>103335</v>
          </cell>
          <cell r="G17">
            <v>126993</v>
          </cell>
        </row>
        <row r="25">
          <cell r="C25">
            <v>0.24068292682926828</v>
          </cell>
          <cell r="D25">
            <v>0.44274829931972787</v>
          </cell>
          <cell r="E25">
            <v>0.41299999999999998</v>
          </cell>
          <cell r="F25">
            <v>0.62627272727272731</v>
          </cell>
          <cell r="G25">
            <v>0.6683842105263158</v>
          </cell>
        </row>
        <row r="33">
          <cell r="C33">
            <v>19393</v>
          </cell>
          <cell r="D33">
            <v>55260</v>
          </cell>
          <cell r="E33">
            <v>40598</v>
          </cell>
          <cell r="F33">
            <v>94116</v>
          </cell>
          <cell r="G33">
            <v>103340</v>
          </cell>
        </row>
        <row r="41">
          <cell r="C41">
            <v>0.15766666666666668</v>
          </cell>
          <cell r="D41">
            <v>0.37591836734693879</v>
          </cell>
          <cell r="E41">
            <v>0.32478400000000002</v>
          </cell>
          <cell r="F41">
            <v>0.57040000000000002</v>
          </cell>
          <cell r="G41">
            <v>0.54389473684210521</v>
          </cell>
        </row>
        <row r="49">
          <cell r="C49">
            <v>19184</v>
          </cell>
          <cell r="D49">
            <v>55138</v>
          </cell>
          <cell r="E49">
            <v>40444</v>
          </cell>
          <cell r="F49">
            <v>93916</v>
          </cell>
          <cell r="G49">
            <v>103134</v>
          </cell>
        </row>
        <row r="57">
          <cell r="C57">
            <v>0.15596747967479674</v>
          </cell>
          <cell r="D57">
            <v>0.37508843537414965</v>
          </cell>
          <cell r="E57">
            <v>0.32355200000000001</v>
          </cell>
          <cell r="F57">
            <v>0.5691878787878788</v>
          </cell>
          <cell r="G57">
            <v>0.54281052631578952</v>
          </cell>
        </row>
        <row r="64">
          <cell r="C64">
            <v>2003</v>
          </cell>
          <cell r="D64">
            <v>2004</v>
          </cell>
          <cell r="E64">
            <v>2005</v>
          </cell>
          <cell r="F64">
            <v>2006</v>
          </cell>
          <cell r="G64">
            <v>2007</v>
          </cell>
        </row>
        <row r="65">
          <cell r="C65">
            <v>15230</v>
          </cell>
          <cell r="D65">
            <v>51103</v>
          </cell>
          <cell r="E65">
            <v>36748</v>
          </cell>
          <cell r="F65">
            <v>89860</v>
          </cell>
          <cell r="G65">
            <v>99344</v>
          </cell>
        </row>
        <row r="72">
          <cell r="C72">
            <v>2003</v>
          </cell>
          <cell r="D72">
            <v>2004</v>
          </cell>
          <cell r="E72">
            <v>2005</v>
          </cell>
          <cell r="F72">
            <v>2006</v>
          </cell>
          <cell r="G72">
            <v>2007</v>
          </cell>
        </row>
        <row r="73">
          <cell r="C73">
            <v>0.12382113821138212</v>
          </cell>
          <cell r="D73">
            <v>0.34763945578231292</v>
          </cell>
          <cell r="E73">
            <v>0.29398400000000002</v>
          </cell>
          <cell r="F73">
            <v>0.54460606060606065</v>
          </cell>
          <cell r="G73">
            <v>0.52286315789473681</v>
          </cell>
        </row>
        <row r="81">
          <cell r="C81">
            <v>14275</v>
          </cell>
          <cell r="D81">
            <v>8825</v>
          </cell>
          <cell r="E81">
            <v>12152</v>
          </cell>
          <cell r="F81">
            <v>12664</v>
          </cell>
          <cell r="G81">
            <v>8910</v>
          </cell>
        </row>
        <row r="89">
          <cell r="C89">
            <v>348159</v>
          </cell>
          <cell r="D89">
            <v>302490</v>
          </cell>
          <cell r="E89">
            <v>296932</v>
          </cell>
          <cell r="F89">
            <v>258846</v>
          </cell>
          <cell r="G89">
            <v>208741</v>
          </cell>
        </row>
        <row r="97">
          <cell r="C97">
            <v>11401</v>
          </cell>
          <cell r="D97">
            <v>10474</v>
          </cell>
          <cell r="E97">
            <v>9778</v>
          </cell>
          <cell r="F97">
            <v>8752</v>
          </cell>
          <cell r="G97">
            <v>9247</v>
          </cell>
        </row>
        <row r="105">
          <cell r="C105">
            <v>47826</v>
          </cell>
          <cell r="D105">
            <v>42148</v>
          </cell>
          <cell r="E105">
            <v>56923</v>
          </cell>
          <cell r="F105">
            <v>129269</v>
          </cell>
          <cell r="G105">
            <v>116862</v>
          </cell>
        </row>
        <row r="112">
          <cell r="C112">
            <v>2003</v>
          </cell>
          <cell r="D112">
            <v>2004</v>
          </cell>
          <cell r="E112">
            <v>2005</v>
          </cell>
          <cell r="F112">
            <v>2006</v>
          </cell>
          <cell r="G112">
            <v>2007</v>
          </cell>
        </row>
        <row r="113">
          <cell r="C113">
            <v>583060</v>
          </cell>
          <cell r="D113">
            <v>574161</v>
          </cell>
          <cell r="E113">
            <v>649610</v>
          </cell>
          <cell r="F113">
            <v>517944</v>
          </cell>
          <cell r="G113">
            <v>439013</v>
          </cell>
        </row>
        <row r="121">
          <cell r="C121">
            <v>21697</v>
          </cell>
          <cell r="D121">
            <v>21183</v>
          </cell>
          <cell r="E121">
            <v>19137</v>
          </cell>
          <cell r="F121">
            <v>19950</v>
          </cell>
          <cell r="G121">
            <v>18874</v>
          </cell>
        </row>
        <row r="129">
          <cell r="C129">
            <v>196728</v>
          </cell>
          <cell r="D129">
            <v>181962</v>
          </cell>
          <cell r="E129">
            <v>178661</v>
          </cell>
          <cell r="F129">
            <v>179331</v>
          </cell>
          <cell r="G129">
            <v>159544</v>
          </cell>
        </row>
        <row r="137">
          <cell r="C137">
            <v>260804</v>
          </cell>
          <cell r="D137">
            <v>212281</v>
          </cell>
          <cell r="E137">
            <v>207871</v>
          </cell>
          <cell r="F137">
            <v>171966</v>
          </cell>
          <cell r="G137">
            <v>140632</v>
          </cell>
        </row>
        <row r="145">
          <cell r="C145">
            <v>584925</v>
          </cell>
          <cell r="D145">
            <v>563970</v>
          </cell>
          <cell r="E145">
            <v>639709</v>
          </cell>
          <cell r="F145">
            <v>568197</v>
          </cell>
          <cell r="G145">
            <v>511538</v>
          </cell>
        </row>
        <row r="153">
          <cell r="C153">
            <v>112314</v>
          </cell>
          <cell r="D153">
            <v>109351</v>
          </cell>
          <cell r="E153">
            <v>110908</v>
          </cell>
          <cell r="F153">
            <v>79631</v>
          </cell>
          <cell r="G153">
            <v>63706</v>
          </cell>
        </row>
        <row r="161">
          <cell r="C161">
            <v>697239</v>
          </cell>
          <cell r="D161">
            <v>673321</v>
          </cell>
          <cell r="E161">
            <v>750617</v>
          </cell>
          <cell r="F161">
            <v>647828</v>
          </cell>
          <cell r="G161">
            <v>575244</v>
          </cell>
        </row>
        <row r="169">
          <cell r="C169">
            <v>28052</v>
          </cell>
          <cell r="D169">
            <v>40256</v>
          </cell>
          <cell r="E169">
            <v>38477</v>
          </cell>
          <cell r="F169">
            <v>24945</v>
          </cell>
          <cell r="G169">
            <v>30309</v>
          </cell>
        </row>
        <row r="177">
          <cell r="C177">
            <v>-51402</v>
          </cell>
          <cell r="D177">
            <v>-35099</v>
          </cell>
          <cell r="E177">
            <v>-38423</v>
          </cell>
          <cell r="F177">
            <v>-21843</v>
          </cell>
          <cell r="G177">
            <v>-61227</v>
          </cell>
        </row>
        <row r="185">
          <cell r="C185">
            <v>23230</v>
          </cell>
          <cell r="D185">
            <v>-6119</v>
          </cell>
          <cell r="E185">
            <v>4594</v>
          </cell>
          <cell r="F185">
            <v>-3632</v>
          </cell>
          <cell r="G185">
            <v>32938</v>
          </cell>
        </row>
        <row r="193">
          <cell r="C193">
            <v>-120</v>
          </cell>
          <cell r="D193">
            <v>-962</v>
          </cell>
          <cell r="E193">
            <v>4648</v>
          </cell>
          <cell r="F193">
            <v>-530</v>
          </cell>
          <cell r="G193">
            <v>2020</v>
          </cell>
        </row>
        <row r="201">
          <cell r="C201">
            <v>1.9002633077142044</v>
          </cell>
          <cell r="D201">
            <v>1.7684406634352228</v>
          </cell>
          <cell r="E201">
            <v>1.7847319784396147</v>
          </cell>
          <cell r="F201">
            <v>1.5628195905894686</v>
          </cell>
          <cell r="G201">
            <v>1.4221656721656721</v>
          </cell>
        </row>
        <row r="209">
          <cell r="C209">
            <v>1.8423101947867107</v>
          </cell>
          <cell r="D209">
            <v>1.7108791945571054</v>
          </cell>
          <cell r="E209">
            <v>1.7300026306804508</v>
          </cell>
          <cell r="F209">
            <v>1.5140159816205787</v>
          </cell>
          <cell r="G209">
            <v>1.3642067392067392</v>
          </cell>
        </row>
        <row r="216">
          <cell r="C216">
            <v>2003</v>
          </cell>
          <cell r="D216">
            <v>2004</v>
          </cell>
          <cell r="E216">
            <v>2005</v>
          </cell>
          <cell r="F216">
            <v>2006</v>
          </cell>
          <cell r="G216">
            <v>2007</v>
          </cell>
        </row>
        <row r="217">
          <cell r="C217">
            <v>0.21095599080712105</v>
          </cell>
          <cell r="D217">
            <v>0.25602574887531548</v>
          </cell>
          <cell r="E217">
            <v>0.19242314619540957</v>
          </cell>
          <cell r="F217">
            <v>0.31856725823641163</v>
          </cell>
          <cell r="G217">
            <v>0.43278900624810657</v>
          </cell>
        </row>
        <row r="225">
          <cell r="C225">
            <v>8.1919129900885892</v>
          </cell>
          <cell r="D225">
            <v>7.8208898224174144</v>
          </cell>
          <cell r="E225">
            <v>7.5040908161178157</v>
          </cell>
          <cell r="F225">
            <v>7.0458180987202921</v>
          </cell>
          <cell r="G225">
            <v>6.8137774413323244</v>
          </cell>
        </row>
        <row r="233">
          <cell r="C233">
            <v>0.35328686031382212</v>
          </cell>
          <cell r="D233">
            <v>0.48596647823068534</v>
          </cell>
          <cell r="E233">
            <v>0.42097180499238884</v>
          </cell>
          <cell r="F233">
            <v>0.63744465821376417</v>
          </cell>
          <cell r="G233">
            <v>0.91021888368839854</v>
          </cell>
        </row>
        <row r="241">
          <cell r="C241">
            <v>1033.1547560975609</v>
          </cell>
          <cell r="D241">
            <v>751.08061224489802</v>
          </cell>
          <cell r="E241">
            <v>867.04144000000008</v>
          </cell>
          <cell r="F241">
            <v>572.59872727272727</v>
          </cell>
          <cell r="G241">
            <v>401.00244736842109</v>
          </cell>
        </row>
        <row r="249">
          <cell r="C249">
            <v>44.556137307807617</v>
          </cell>
          <cell r="D249">
            <v>46.669881341862393</v>
          </cell>
          <cell r="E249">
            <v>48.64013628620102</v>
          </cell>
          <cell r="F249">
            <v>51.803778480499474</v>
          </cell>
          <cell r="G249">
            <v>53.567936895900459</v>
          </cell>
        </row>
        <row r="257">
          <cell r="C257">
            <v>1.00319864164923</v>
          </cell>
          <cell r="D257">
            <v>0.98225062308307254</v>
          </cell>
          <cell r="E257">
            <v>0.98475854743615399</v>
          </cell>
          <cell r="F257">
            <v>1.0970240025948752</v>
          </cell>
          <cell r="G257">
            <v>1.1652001193586523</v>
          </cell>
        </row>
        <row r="265">
          <cell r="C265">
            <v>5.2079438004166887</v>
          </cell>
          <cell r="D265">
            <v>5.1574288300975759</v>
          </cell>
          <cell r="E265">
            <v>5.7679247664731133</v>
          </cell>
          <cell r="F265">
            <v>7.1353744144868205</v>
          </cell>
          <cell r="G265">
            <v>8.0296675352400086</v>
          </cell>
        </row>
        <row r="272">
          <cell r="C272">
            <v>2003</v>
          </cell>
          <cell r="D272">
            <v>2004</v>
          </cell>
          <cell r="E272">
            <v>2005</v>
          </cell>
          <cell r="F272">
            <v>2006</v>
          </cell>
          <cell r="G272">
            <v>2007</v>
          </cell>
        </row>
        <row r="273">
          <cell r="C273">
            <v>2.612081089424759E-2</v>
          </cell>
          <cell r="D273">
            <v>8.9004652005273785E-2</v>
          </cell>
          <cell r="E273">
            <v>5.6569326211111284E-2</v>
          </cell>
          <cell r="F273">
            <v>0.17349365954620577</v>
          </cell>
          <cell r="G273">
            <v>0.22628942650900999</v>
          </cell>
        </row>
        <row r="280">
          <cell r="C280">
            <v>2003</v>
          </cell>
          <cell r="D280">
            <v>2004</v>
          </cell>
          <cell r="E280">
            <v>2005</v>
          </cell>
          <cell r="F280">
            <v>2006</v>
          </cell>
          <cell r="G280">
            <v>2007</v>
          </cell>
        </row>
        <row r="281">
          <cell r="C281">
            <v>0.13560197303987037</v>
          </cell>
          <cell r="D281">
            <v>0.46732997412003546</v>
          </cell>
          <cell r="E281">
            <v>0.33133768528870777</v>
          </cell>
          <cell r="F281">
            <v>1.1284549986814181</v>
          </cell>
          <cell r="G281">
            <v>1.5594135560229805</v>
          </cell>
        </row>
        <row r="289">
          <cell r="C289">
            <v>0.30375433060062429</v>
          </cell>
          <cell r="D289">
            <v>0.2435327373332567</v>
          </cell>
          <cell r="E289">
            <v>0.21582334015794091</v>
          </cell>
          <cell r="F289">
            <v>0.19486855721854099</v>
          </cell>
          <cell r="G289">
            <v>0.15342142487807878</v>
          </cell>
        </row>
      </sheetData>
      <sheetData sheetId="5" refreshError="1">
        <row r="18">
          <cell r="DD18">
            <v>2003</v>
          </cell>
          <cell r="DE18">
            <v>2004</v>
          </cell>
          <cell r="DF18">
            <v>2005</v>
          </cell>
          <cell r="DG18">
            <v>2006</v>
          </cell>
          <cell r="DH18">
            <v>2007</v>
          </cell>
        </row>
        <row r="19">
          <cell r="DD19">
            <v>5.1913385686557332</v>
          </cell>
          <cell r="DE19">
            <v>5.2506241369534798</v>
          </cell>
          <cell r="DF19">
            <v>5.857196956035633</v>
          </cell>
          <cell r="DG19">
            <v>6.5043010887719603</v>
          </cell>
          <cell r="DH19">
            <v>6.8912347345618938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0"/>
  <sheetViews>
    <sheetView tabSelected="1" topLeftCell="A15" workbookViewId="0">
      <selection activeCell="J293" sqref="J293"/>
    </sheetView>
  </sheetViews>
  <sheetFormatPr defaultRowHeight="15"/>
  <cols>
    <col min="1" max="1" width="3.140625" customWidth="1"/>
    <col min="3" max="3" width="10" bestFit="1" customWidth="1"/>
  </cols>
  <sheetData>
    <row r="1" spans="1:18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7.75" customHeight="1">
      <c r="A2" s="1"/>
      <c r="B2" s="35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ht="15.75">
      <c r="A3" s="1"/>
      <c r="B3" s="2"/>
      <c r="C3" s="2"/>
      <c r="D3" s="2"/>
      <c r="E3" s="2"/>
      <c r="F3" s="2"/>
      <c r="G3" s="2"/>
      <c r="H3" s="2"/>
      <c r="I3" s="28"/>
      <c r="J3" s="29"/>
      <c r="K3" s="29"/>
      <c r="L3" s="29"/>
      <c r="M3" s="29"/>
      <c r="N3" s="2"/>
      <c r="O3" s="2"/>
      <c r="P3" s="2"/>
      <c r="Q3" s="2"/>
      <c r="R3" s="2"/>
    </row>
    <row r="4" spans="1:18" ht="15.75">
      <c r="A4" s="1"/>
      <c r="B4" s="2"/>
      <c r="C4" s="2"/>
      <c r="D4" s="2"/>
      <c r="E4" s="2"/>
      <c r="F4" s="2"/>
      <c r="G4" s="2"/>
      <c r="H4" s="2"/>
      <c r="I4" s="28"/>
      <c r="J4" s="29"/>
      <c r="K4" s="29"/>
      <c r="L4" s="29"/>
      <c r="M4" s="29"/>
      <c r="N4" s="2"/>
      <c r="O4" s="2"/>
      <c r="P4" s="2"/>
      <c r="Q4" s="2"/>
      <c r="R4" s="2"/>
    </row>
    <row r="5" spans="1:18" ht="15.75">
      <c r="A5" s="1"/>
      <c r="B5" s="2"/>
      <c r="C5" s="2"/>
      <c r="D5" s="2"/>
      <c r="E5" s="2"/>
      <c r="F5" s="2"/>
      <c r="G5" s="2"/>
      <c r="H5" s="3"/>
      <c r="I5" s="29"/>
      <c r="J5" s="29"/>
      <c r="K5" s="29"/>
      <c r="L5" s="29"/>
      <c r="M5" s="29"/>
      <c r="N5" s="4"/>
      <c r="O5" s="2"/>
      <c r="P5" s="2"/>
      <c r="Q5" s="2"/>
      <c r="R5" s="2"/>
    </row>
    <row r="6" spans="1:18" ht="15.75">
      <c r="A6" s="1"/>
      <c r="B6" s="2"/>
      <c r="C6" s="31" t="s">
        <v>15</v>
      </c>
      <c r="D6" s="32"/>
      <c r="E6" s="32"/>
      <c r="F6" s="32"/>
      <c r="G6" s="32"/>
      <c r="H6" s="3"/>
      <c r="I6" s="29"/>
      <c r="J6" s="29"/>
      <c r="K6" s="29"/>
      <c r="L6" s="29"/>
      <c r="M6" s="29"/>
      <c r="N6" s="4"/>
      <c r="O6" s="5" t="s">
        <v>16</v>
      </c>
      <c r="P6" s="5"/>
      <c r="Q6" s="5" t="s">
        <v>17</v>
      </c>
      <c r="R6" s="2"/>
    </row>
    <row r="7" spans="1:18" ht="20.25">
      <c r="A7" s="1"/>
      <c r="B7" s="2"/>
      <c r="C7" s="33"/>
      <c r="D7" s="33"/>
      <c r="E7" s="33"/>
      <c r="F7" s="33"/>
      <c r="G7" s="33"/>
      <c r="H7" s="3"/>
      <c r="I7" s="29"/>
      <c r="J7" s="29"/>
      <c r="K7" s="29"/>
      <c r="L7" s="29"/>
      <c r="M7" s="29"/>
      <c r="N7" s="4"/>
      <c r="O7" s="6" t="str">
        <f>IF(G9&lt;C9,"i",IF(G9&gt;C9,"h","g"))</f>
        <v>h</v>
      </c>
      <c r="P7" s="5"/>
      <c r="Q7" s="6" t="str">
        <f>IF(G9&lt;F9,"i",IF(G9&gt;F9,"h","g"))</f>
        <v>h</v>
      </c>
      <c r="R7" s="2"/>
    </row>
    <row r="8" spans="1:18" ht="15.75">
      <c r="A8" s="1"/>
      <c r="B8" s="2"/>
      <c r="C8" s="7">
        <f>'[1]   Income Statement   '!C2</f>
        <v>2003</v>
      </c>
      <c r="D8" s="7">
        <f>'[1]   Income Statement   '!D2</f>
        <v>2004</v>
      </c>
      <c r="E8" s="7">
        <f>'[1]   Income Statement   '!E2</f>
        <v>2005</v>
      </c>
      <c r="F8" s="7">
        <f>'[1]   Income Statement   '!F2</f>
        <v>2006</v>
      </c>
      <c r="G8" s="7">
        <f>'[1]   Income Statement   '!G2</f>
        <v>2007</v>
      </c>
      <c r="H8" s="3"/>
      <c r="I8" s="29"/>
      <c r="J8" s="29"/>
      <c r="K8" s="29"/>
      <c r="L8" s="29"/>
      <c r="M8" s="29"/>
      <c r="N8" s="4"/>
      <c r="O8" s="34">
        <f>(G9-C9)/ABS(C9)</f>
        <v>0.54471544715447151</v>
      </c>
      <c r="P8" s="5"/>
      <c r="Q8" s="34">
        <f>(G9-F9)/ABS(F9)</f>
        <v>0.15151515151515152</v>
      </c>
      <c r="R8" s="2"/>
    </row>
    <row r="9" spans="1:18" ht="15.75">
      <c r="A9" s="1"/>
      <c r="B9" s="2"/>
      <c r="C9" s="8">
        <f>'[1]   Income Statement   '!C6</f>
        <v>123000</v>
      </c>
      <c r="D9" s="8">
        <f>'[1]   Income Statement   '!D6</f>
        <v>147000</v>
      </c>
      <c r="E9" s="8">
        <f>'[1]   Income Statement   '!E6</f>
        <v>125000</v>
      </c>
      <c r="F9" s="8">
        <f>'[1]   Income Statement   '!F6</f>
        <v>165000</v>
      </c>
      <c r="G9" s="8">
        <f>'[1]   Income Statement   '!G6</f>
        <v>190000</v>
      </c>
      <c r="H9" s="3"/>
      <c r="I9" s="29"/>
      <c r="J9" s="29"/>
      <c r="K9" s="29"/>
      <c r="L9" s="29"/>
      <c r="M9" s="29"/>
      <c r="N9" s="4"/>
      <c r="O9" s="34"/>
      <c r="P9" s="5"/>
      <c r="Q9" s="34"/>
      <c r="R9" s="2"/>
    </row>
    <row r="10" spans="1:18" ht="15.75">
      <c r="A10" s="1"/>
      <c r="B10" s="2"/>
      <c r="C10" s="9"/>
      <c r="D10" s="9"/>
      <c r="E10" s="9"/>
      <c r="F10" s="9"/>
      <c r="G10" s="9"/>
      <c r="H10" s="9"/>
      <c r="I10" s="30"/>
      <c r="J10" s="30"/>
      <c r="K10" s="30"/>
      <c r="L10" s="30"/>
      <c r="M10" s="30"/>
      <c r="N10" s="9"/>
      <c r="O10" s="9"/>
      <c r="P10" s="9"/>
      <c r="Q10" s="9"/>
      <c r="R10" s="2"/>
    </row>
    <row r="11" spans="1:18" ht="15.75">
      <c r="A11" s="1"/>
      <c r="B11" s="2"/>
      <c r="C11" s="2"/>
      <c r="D11" s="2"/>
      <c r="E11" s="2"/>
      <c r="F11" s="2"/>
      <c r="G11" s="2"/>
      <c r="H11" s="2"/>
      <c r="I11" s="28"/>
      <c r="J11" s="29"/>
      <c r="K11" s="29"/>
      <c r="L11" s="29"/>
      <c r="M11" s="29"/>
      <c r="N11" s="2"/>
      <c r="O11" s="2"/>
      <c r="P11" s="2"/>
      <c r="Q11" s="2"/>
      <c r="R11" s="2"/>
    </row>
    <row r="12" spans="1:18" ht="15.75">
      <c r="A12" s="1"/>
      <c r="B12" s="2"/>
      <c r="C12" s="2"/>
      <c r="D12" s="2"/>
      <c r="E12" s="2"/>
      <c r="F12" s="2"/>
      <c r="G12" s="2"/>
      <c r="H12" s="2"/>
      <c r="I12" s="28"/>
      <c r="J12" s="29"/>
      <c r="K12" s="29"/>
      <c r="L12" s="29"/>
      <c r="M12" s="29"/>
      <c r="N12" s="2"/>
      <c r="O12" s="2"/>
      <c r="P12" s="2"/>
      <c r="Q12" s="2"/>
      <c r="R12" s="2"/>
    </row>
    <row r="13" spans="1:18" ht="15.75">
      <c r="A13" s="1"/>
      <c r="B13" s="2"/>
      <c r="C13" s="2"/>
      <c r="D13" s="2"/>
      <c r="E13" s="2"/>
      <c r="F13" s="2"/>
      <c r="G13" s="2"/>
      <c r="H13" s="3"/>
      <c r="I13" s="29"/>
      <c r="J13" s="29"/>
      <c r="K13" s="29"/>
      <c r="L13" s="29"/>
      <c r="M13" s="29"/>
      <c r="N13" s="4"/>
      <c r="O13" s="2"/>
      <c r="P13" s="2"/>
      <c r="Q13" s="2"/>
      <c r="R13" s="2"/>
    </row>
    <row r="14" spans="1:18" ht="15.75">
      <c r="A14" s="1"/>
      <c r="B14" s="2"/>
      <c r="C14" s="31" t="s">
        <v>0</v>
      </c>
      <c r="D14" s="32"/>
      <c r="E14" s="32"/>
      <c r="F14" s="32"/>
      <c r="G14" s="32"/>
      <c r="H14" s="3"/>
      <c r="I14" s="29"/>
      <c r="J14" s="29"/>
      <c r="K14" s="29"/>
      <c r="L14" s="29"/>
      <c r="M14" s="29"/>
      <c r="N14" s="4"/>
      <c r="O14" s="5" t="s">
        <v>16</v>
      </c>
      <c r="P14" s="5"/>
      <c r="Q14" s="5" t="s">
        <v>17</v>
      </c>
      <c r="R14" s="2"/>
    </row>
    <row r="15" spans="1:18" ht="20.25">
      <c r="A15" s="1"/>
      <c r="B15" s="2"/>
      <c r="C15" s="33"/>
      <c r="D15" s="33"/>
      <c r="E15" s="33"/>
      <c r="F15" s="33"/>
      <c r="G15" s="33"/>
      <c r="H15" s="3"/>
      <c r="I15" s="29"/>
      <c r="J15" s="29"/>
      <c r="K15" s="29"/>
      <c r="L15" s="29"/>
      <c r="M15" s="29"/>
      <c r="N15" s="4"/>
      <c r="O15" s="6" t="str">
        <f>IF(G17&lt;C17,"i",IF(G17&gt;C17,"h","g"))</f>
        <v>h</v>
      </c>
      <c r="P15" s="5"/>
      <c r="Q15" s="6" t="str">
        <f>IF(G17&lt;F17,"i",IF(G17&gt;F17,"h","g"))</f>
        <v>h</v>
      </c>
      <c r="R15" s="2"/>
    </row>
    <row r="16" spans="1:18" ht="15.75">
      <c r="A16" s="1"/>
      <c r="B16" s="2"/>
      <c r="C16" s="7">
        <f>C8</f>
        <v>2003</v>
      </c>
      <c r="D16" s="7">
        <f>D8</f>
        <v>2004</v>
      </c>
      <c r="E16" s="7">
        <f>E8</f>
        <v>2005</v>
      </c>
      <c r="F16" s="7">
        <f>F8</f>
        <v>2006</v>
      </c>
      <c r="G16" s="7">
        <f>G8</f>
        <v>2007</v>
      </c>
      <c r="H16" s="3"/>
      <c r="I16" s="29"/>
      <c r="J16" s="29"/>
      <c r="K16" s="29"/>
      <c r="L16" s="29"/>
      <c r="M16" s="29"/>
      <c r="N16" s="4"/>
      <c r="O16" s="34">
        <f>(G17-C17)/ABS(C17)</f>
        <v>3.2897243615727603</v>
      </c>
      <c r="P16" s="5"/>
      <c r="Q16" s="34">
        <f>(G17-F17)/ABS(F17)</f>
        <v>0.22894469444041224</v>
      </c>
      <c r="R16" s="2"/>
    </row>
    <row r="17" spans="1:18" ht="15.75">
      <c r="A17" s="1"/>
      <c r="B17" s="2"/>
      <c r="C17" s="8">
        <f>'[1]   Income Statement   '!C8</f>
        <v>29604</v>
      </c>
      <c r="D17" s="8">
        <f>'[1]   Income Statement   '!D8</f>
        <v>65084</v>
      </c>
      <c r="E17" s="8">
        <f>'[1]   Income Statement   '!E8</f>
        <v>51625</v>
      </c>
      <c r="F17" s="8">
        <f>'[1]   Income Statement   '!F8</f>
        <v>103335</v>
      </c>
      <c r="G17" s="8">
        <f>'[1]   Income Statement   '!G8</f>
        <v>126993</v>
      </c>
      <c r="H17" s="3"/>
      <c r="I17" s="29"/>
      <c r="J17" s="29"/>
      <c r="K17" s="29"/>
      <c r="L17" s="29"/>
      <c r="M17" s="29"/>
      <c r="N17" s="4"/>
      <c r="O17" s="34"/>
      <c r="P17" s="5"/>
      <c r="Q17" s="34"/>
      <c r="R17" s="2"/>
    </row>
    <row r="18" spans="1:18" ht="15.75">
      <c r="A18" s="1"/>
      <c r="B18" s="2"/>
      <c r="C18" s="9"/>
      <c r="D18" s="9"/>
      <c r="E18" s="9"/>
      <c r="F18" s="9"/>
      <c r="G18" s="9"/>
      <c r="H18" s="9"/>
      <c r="I18" s="30"/>
      <c r="J18" s="30"/>
      <c r="K18" s="30"/>
      <c r="L18" s="30"/>
      <c r="M18" s="30"/>
      <c r="N18" s="9"/>
      <c r="O18" s="9"/>
      <c r="P18" s="9"/>
      <c r="Q18" s="9"/>
      <c r="R18" s="2"/>
    </row>
    <row r="19" spans="1:18" ht="15.75">
      <c r="A19" s="1"/>
      <c r="B19" s="2"/>
      <c r="C19" s="2"/>
      <c r="D19" s="2"/>
      <c r="E19" s="2"/>
      <c r="F19" s="2"/>
      <c r="G19" s="2"/>
      <c r="H19" s="2"/>
      <c r="I19" s="28"/>
      <c r="J19" s="29"/>
      <c r="K19" s="29"/>
      <c r="L19" s="29"/>
      <c r="M19" s="29"/>
      <c r="N19" s="2"/>
      <c r="O19" s="2"/>
      <c r="P19" s="2"/>
      <c r="Q19" s="2"/>
      <c r="R19" s="2"/>
    </row>
    <row r="20" spans="1:18" ht="15.75">
      <c r="A20" s="1"/>
      <c r="B20" s="2"/>
      <c r="C20" s="2"/>
      <c r="D20" s="2"/>
      <c r="E20" s="2"/>
      <c r="F20" s="2"/>
      <c r="G20" s="2"/>
      <c r="H20" s="2"/>
      <c r="I20" s="28"/>
      <c r="J20" s="29"/>
      <c r="K20" s="29"/>
      <c r="L20" s="29"/>
      <c r="M20" s="29"/>
      <c r="N20" s="2"/>
      <c r="O20" s="2"/>
      <c r="P20" s="2"/>
      <c r="Q20" s="2"/>
      <c r="R20" s="2"/>
    </row>
    <row r="21" spans="1:18" ht="15.75">
      <c r="A21" s="1"/>
      <c r="B21" s="2"/>
      <c r="C21" s="2"/>
      <c r="D21" s="2"/>
      <c r="E21" s="2"/>
      <c r="F21" s="2"/>
      <c r="G21" s="2"/>
      <c r="H21" s="3"/>
      <c r="I21" s="29"/>
      <c r="J21" s="29"/>
      <c r="K21" s="29"/>
      <c r="L21" s="29"/>
      <c r="M21" s="29"/>
      <c r="N21" s="4"/>
      <c r="O21" s="2"/>
      <c r="P21" s="2"/>
      <c r="Q21" s="2"/>
      <c r="R21" s="2"/>
    </row>
    <row r="22" spans="1:18" ht="15.75">
      <c r="A22" s="1"/>
      <c r="B22" s="2"/>
      <c r="C22" s="31" t="s">
        <v>18</v>
      </c>
      <c r="D22" s="32"/>
      <c r="E22" s="32"/>
      <c r="F22" s="32"/>
      <c r="G22" s="32"/>
      <c r="H22" s="3"/>
      <c r="I22" s="29"/>
      <c r="J22" s="29"/>
      <c r="K22" s="29"/>
      <c r="L22" s="29"/>
      <c r="M22" s="29"/>
      <c r="N22" s="4"/>
      <c r="O22" s="5" t="s">
        <v>16</v>
      </c>
      <c r="P22" s="5"/>
      <c r="Q22" s="5" t="s">
        <v>17</v>
      </c>
      <c r="R22" s="2"/>
    </row>
    <row r="23" spans="1:18" ht="20.25">
      <c r="A23" s="1"/>
      <c r="B23" s="2"/>
      <c r="C23" s="33"/>
      <c r="D23" s="33"/>
      <c r="E23" s="33"/>
      <c r="F23" s="33"/>
      <c r="G23" s="33"/>
      <c r="H23" s="3"/>
      <c r="I23" s="29"/>
      <c r="J23" s="29"/>
      <c r="K23" s="29"/>
      <c r="L23" s="29"/>
      <c r="M23" s="29"/>
      <c r="N23" s="4"/>
      <c r="O23" s="6" t="str">
        <f>IF(G25&lt;C25,"i",IF(G25&gt;C25,"h","g"))</f>
        <v>h</v>
      </c>
      <c r="P23" s="5"/>
      <c r="Q23" s="6" t="str">
        <f>IF(G25&lt;F25,"i",IF(G25&gt;F25,"h","g"))</f>
        <v>h</v>
      </c>
      <c r="R23" s="2"/>
    </row>
    <row r="24" spans="1:18" ht="15.75">
      <c r="A24" s="1"/>
      <c r="B24" s="2"/>
      <c r="C24" s="7">
        <f>C16</f>
        <v>2003</v>
      </c>
      <c r="D24" s="7">
        <f>D16</f>
        <v>2004</v>
      </c>
      <c r="E24" s="7">
        <f>E16</f>
        <v>2005</v>
      </c>
      <c r="F24" s="7">
        <f>F16</f>
        <v>2006</v>
      </c>
      <c r="G24" s="7">
        <f>G16</f>
        <v>2007</v>
      </c>
      <c r="H24" s="3"/>
      <c r="I24" s="29"/>
      <c r="J24" s="29"/>
      <c r="K24" s="29"/>
      <c r="L24" s="29"/>
      <c r="M24" s="29"/>
      <c r="N24" s="4"/>
      <c r="O24" s="34">
        <f>(G25-C25)/ABS(C25)</f>
        <v>1.7770320867023661</v>
      </c>
      <c r="P24" s="5"/>
      <c r="Q24" s="34">
        <f>(G25-F25)/ABS(F25)</f>
        <v>6.7241445171936906E-2</v>
      </c>
      <c r="R24" s="2"/>
    </row>
    <row r="25" spans="1:18" ht="15.75">
      <c r="A25" s="1"/>
      <c r="B25" s="2"/>
      <c r="C25" s="10">
        <f>'[1]   Income Statement   '!C8/'[1]   Income Statement   '!C6</f>
        <v>0.24068292682926828</v>
      </c>
      <c r="D25" s="10">
        <f>'[1]   Income Statement   '!D8/'[1]   Income Statement   '!D6</f>
        <v>0.44274829931972787</v>
      </c>
      <c r="E25" s="10">
        <f>'[1]   Income Statement   '!E8/'[1]   Income Statement   '!E6</f>
        <v>0.41299999999999998</v>
      </c>
      <c r="F25" s="10">
        <f>'[1]   Income Statement   '!F8/'[1]   Income Statement   '!F6</f>
        <v>0.62627272727272731</v>
      </c>
      <c r="G25" s="10">
        <f>'[1]   Income Statement   '!G8/'[1]   Income Statement   '!G6</f>
        <v>0.6683842105263158</v>
      </c>
      <c r="H25" s="3"/>
      <c r="I25" s="29"/>
      <c r="J25" s="29"/>
      <c r="K25" s="29"/>
      <c r="L25" s="29"/>
      <c r="M25" s="29"/>
      <c r="N25" s="4"/>
      <c r="O25" s="34"/>
      <c r="P25" s="5"/>
      <c r="Q25" s="34"/>
      <c r="R25" s="2"/>
    </row>
    <row r="26" spans="1:18" ht="15.75">
      <c r="A26" s="1"/>
      <c r="B26" s="2"/>
      <c r="C26" s="9"/>
      <c r="D26" s="9"/>
      <c r="E26" s="9"/>
      <c r="F26" s="9"/>
      <c r="G26" s="9"/>
      <c r="H26" s="9"/>
      <c r="I26" s="30"/>
      <c r="J26" s="30"/>
      <c r="K26" s="30"/>
      <c r="L26" s="30"/>
      <c r="M26" s="30"/>
      <c r="N26" s="9"/>
      <c r="O26" s="9"/>
      <c r="P26" s="9"/>
      <c r="Q26" s="9"/>
      <c r="R26" s="2"/>
    </row>
    <row r="27" spans="1:18" ht="15.75">
      <c r="A27" s="1"/>
      <c r="B27" s="2"/>
      <c r="C27" s="2"/>
      <c r="D27" s="2"/>
      <c r="E27" s="2"/>
      <c r="F27" s="2"/>
      <c r="G27" s="2"/>
      <c r="H27" s="2"/>
      <c r="I27" s="28"/>
      <c r="J27" s="29"/>
      <c r="K27" s="29"/>
      <c r="L27" s="29"/>
      <c r="M27" s="29"/>
      <c r="N27" s="2"/>
      <c r="O27" s="2"/>
      <c r="P27" s="2"/>
      <c r="Q27" s="2"/>
      <c r="R27" s="2"/>
    </row>
    <row r="28" spans="1:18" ht="15.75">
      <c r="A28" s="1"/>
      <c r="B28" s="2"/>
      <c r="C28" s="2"/>
      <c r="D28" s="2"/>
      <c r="E28" s="2"/>
      <c r="F28" s="2"/>
      <c r="G28" s="2"/>
      <c r="H28" s="2"/>
      <c r="I28" s="28"/>
      <c r="J28" s="29"/>
      <c r="K28" s="29"/>
      <c r="L28" s="29"/>
      <c r="M28" s="29"/>
      <c r="N28" s="2"/>
      <c r="O28" s="2"/>
      <c r="P28" s="2"/>
      <c r="Q28" s="2"/>
      <c r="R28" s="2"/>
    </row>
    <row r="29" spans="1:18" ht="15.75">
      <c r="A29" s="1"/>
      <c r="B29" s="2"/>
      <c r="C29" s="2"/>
      <c r="D29" s="2"/>
      <c r="E29" s="2"/>
      <c r="F29" s="2"/>
      <c r="G29" s="2"/>
      <c r="H29" s="3"/>
      <c r="I29" s="29"/>
      <c r="J29" s="29"/>
      <c r="K29" s="29"/>
      <c r="L29" s="29"/>
      <c r="M29" s="29"/>
      <c r="N29" s="4"/>
      <c r="O29" s="2"/>
      <c r="P29" s="2"/>
      <c r="Q29" s="2"/>
      <c r="R29" s="2"/>
    </row>
    <row r="30" spans="1:18" ht="15.75">
      <c r="A30" s="1"/>
      <c r="B30" s="2"/>
      <c r="C30" s="31" t="s">
        <v>1</v>
      </c>
      <c r="D30" s="32"/>
      <c r="E30" s="32"/>
      <c r="F30" s="32"/>
      <c r="G30" s="32"/>
      <c r="H30" s="3"/>
      <c r="I30" s="29"/>
      <c r="J30" s="29"/>
      <c r="K30" s="29"/>
      <c r="L30" s="29"/>
      <c r="M30" s="29"/>
      <c r="N30" s="4"/>
      <c r="O30" s="5" t="s">
        <v>16</v>
      </c>
      <c r="P30" s="5"/>
      <c r="Q30" s="5" t="s">
        <v>17</v>
      </c>
      <c r="R30" s="2"/>
    </row>
    <row r="31" spans="1:18" ht="20.25">
      <c r="A31" s="1"/>
      <c r="B31" s="2"/>
      <c r="C31" s="33"/>
      <c r="D31" s="33"/>
      <c r="E31" s="33"/>
      <c r="F31" s="33"/>
      <c r="G31" s="33"/>
      <c r="H31" s="3"/>
      <c r="I31" s="29"/>
      <c r="J31" s="29"/>
      <c r="K31" s="29"/>
      <c r="L31" s="29"/>
      <c r="M31" s="29"/>
      <c r="N31" s="4"/>
      <c r="O31" s="6" t="str">
        <f>IF(G33&lt;C33,"i",IF(G33&gt;C33,"h","g"))</f>
        <v>h</v>
      </c>
      <c r="P31" s="5"/>
      <c r="Q31" s="6" t="str">
        <f>IF(G33&lt;F33,"i",IF(G33&gt;F33,"h","g"))</f>
        <v>h</v>
      </c>
      <c r="R31" s="2"/>
    </row>
    <row r="32" spans="1:18" ht="15.75">
      <c r="A32" s="1"/>
      <c r="B32" s="2"/>
      <c r="C32" s="7">
        <f>C16</f>
        <v>2003</v>
      </c>
      <c r="D32" s="7">
        <f>D16</f>
        <v>2004</v>
      </c>
      <c r="E32" s="7">
        <f>E16</f>
        <v>2005</v>
      </c>
      <c r="F32" s="7">
        <f>F16</f>
        <v>2006</v>
      </c>
      <c r="G32" s="7">
        <f>G16</f>
        <v>2007</v>
      </c>
      <c r="H32" s="3"/>
      <c r="I32" s="29"/>
      <c r="J32" s="29"/>
      <c r="K32" s="29"/>
      <c r="L32" s="29"/>
      <c r="M32" s="29"/>
      <c r="N32" s="4"/>
      <c r="O32" s="34">
        <f>(G33-C33)/ABS(C33)</f>
        <v>4.3287268602072917</v>
      </c>
      <c r="P32" s="5"/>
      <c r="Q32" s="34">
        <f>(G33-F33)/ABS(F33)</f>
        <v>9.8006715117514562E-2</v>
      </c>
      <c r="R32" s="2"/>
    </row>
    <row r="33" spans="1:18" ht="15.75">
      <c r="A33" s="1"/>
      <c r="B33" s="2"/>
      <c r="C33" s="8">
        <f>'[1]   Income Statement   '!C25</f>
        <v>19393</v>
      </c>
      <c r="D33" s="8">
        <f>'[1]   Income Statement   '!D25</f>
        <v>55260</v>
      </c>
      <c r="E33" s="8">
        <f>'[1]   Income Statement   '!E25</f>
        <v>40598</v>
      </c>
      <c r="F33" s="8">
        <f>'[1]   Income Statement   '!F25</f>
        <v>94116</v>
      </c>
      <c r="G33" s="8">
        <f>'[1]   Income Statement   '!G25</f>
        <v>103340</v>
      </c>
      <c r="H33" s="3"/>
      <c r="I33" s="29"/>
      <c r="J33" s="29"/>
      <c r="K33" s="29"/>
      <c r="L33" s="29"/>
      <c r="M33" s="29"/>
      <c r="N33" s="4"/>
      <c r="O33" s="34"/>
      <c r="P33" s="5"/>
      <c r="Q33" s="34"/>
      <c r="R33" s="2"/>
    </row>
    <row r="34" spans="1:18" ht="15.75">
      <c r="A34" s="1"/>
      <c r="B34" s="2"/>
      <c r="C34" s="9"/>
      <c r="D34" s="9"/>
      <c r="E34" s="9"/>
      <c r="F34" s="9"/>
      <c r="G34" s="9"/>
      <c r="H34" s="9"/>
      <c r="I34" s="30"/>
      <c r="J34" s="30"/>
      <c r="K34" s="30"/>
      <c r="L34" s="30"/>
      <c r="M34" s="30"/>
      <c r="N34" s="9"/>
      <c r="O34" s="9"/>
      <c r="P34" s="9"/>
      <c r="Q34" s="9"/>
      <c r="R34" s="2"/>
    </row>
    <row r="35" spans="1:18" ht="15.75">
      <c r="A35" s="1"/>
      <c r="B35" s="2"/>
      <c r="C35" s="2"/>
      <c r="D35" s="2"/>
      <c r="E35" s="2"/>
      <c r="F35" s="2"/>
      <c r="G35" s="2"/>
      <c r="H35" s="2"/>
      <c r="I35" s="28"/>
      <c r="J35" s="29"/>
      <c r="K35" s="29"/>
      <c r="L35" s="29"/>
      <c r="M35" s="29"/>
      <c r="N35" s="2"/>
      <c r="O35" s="2"/>
      <c r="P35" s="2"/>
      <c r="Q35" s="2"/>
      <c r="R35" s="2"/>
    </row>
    <row r="36" spans="1:18" ht="15.75">
      <c r="A36" s="1"/>
      <c r="B36" s="2"/>
      <c r="C36" s="2"/>
      <c r="D36" s="2"/>
      <c r="E36" s="2"/>
      <c r="F36" s="2"/>
      <c r="G36" s="2"/>
      <c r="H36" s="2"/>
      <c r="I36" s="28"/>
      <c r="J36" s="29"/>
      <c r="K36" s="29"/>
      <c r="L36" s="29"/>
      <c r="M36" s="29"/>
      <c r="N36" s="2"/>
      <c r="O36" s="2"/>
      <c r="P36" s="2"/>
      <c r="Q36" s="2"/>
      <c r="R36" s="2"/>
    </row>
    <row r="37" spans="1:18" ht="15.75">
      <c r="A37" s="1"/>
      <c r="B37" s="2"/>
      <c r="C37" s="2"/>
      <c r="D37" s="2"/>
      <c r="E37" s="2"/>
      <c r="F37" s="2"/>
      <c r="G37" s="2"/>
      <c r="H37" s="3"/>
      <c r="I37" s="29"/>
      <c r="J37" s="29"/>
      <c r="K37" s="29"/>
      <c r="L37" s="29"/>
      <c r="M37" s="29"/>
      <c r="N37" s="4"/>
      <c r="O37" s="2"/>
      <c r="P37" s="2"/>
      <c r="Q37" s="2"/>
      <c r="R37" s="2"/>
    </row>
    <row r="38" spans="1:18" ht="15.75">
      <c r="A38" s="1"/>
      <c r="B38" s="2"/>
      <c r="C38" s="31" t="s">
        <v>19</v>
      </c>
      <c r="D38" s="32"/>
      <c r="E38" s="32"/>
      <c r="F38" s="32"/>
      <c r="G38" s="32"/>
      <c r="H38" s="3"/>
      <c r="I38" s="29"/>
      <c r="J38" s="29"/>
      <c r="K38" s="29"/>
      <c r="L38" s="29"/>
      <c r="M38" s="29"/>
      <c r="N38" s="4"/>
      <c r="O38" s="5" t="s">
        <v>16</v>
      </c>
      <c r="P38" s="5"/>
      <c r="Q38" s="5" t="s">
        <v>17</v>
      </c>
      <c r="R38" s="2"/>
    </row>
    <row r="39" spans="1:18" ht="20.25">
      <c r="A39" s="1"/>
      <c r="B39" s="2"/>
      <c r="C39" s="33"/>
      <c r="D39" s="33"/>
      <c r="E39" s="33"/>
      <c r="F39" s="33"/>
      <c r="G39" s="33"/>
      <c r="H39" s="3"/>
      <c r="I39" s="29"/>
      <c r="J39" s="29"/>
      <c r="K39" s="29"/>
      <c r="L39" s="29"/>
      <c r="M39" s="29"/>
      <c r="N39" s="4"/>
      <c r="O39" s="6" t="str">
        <f>IF(G41&lt;C41,"i",IF(G41&gt;C41,"h","g"))</f>
        <v>h</v>
      </c>
      <c r="P39" s="5"/>
      <c r="Q39" s="6" t="str">
        <f>IF(G41&lt;F41,"i",IF(G41&gt;F41,"h","g"))</f>
        <v>i</v>
      </c>
      <c r="R39" s="2"/>
    </row>
    <row r="40" spans="1:18" ht="15.75">
      <c r="A40" s="1"/>
      <c r="B40" s="2"/>
      <c r="C40" s="7">
        <f>C24</f>
        <v>2003</v>
      </c>
      <c r="D40" s="7">
        <f>D24</f>
        <v>2004</v>
      </c>
      <c r="E40" s="7">
        <f>E24</f>
        <v>2005</v>
      </c>
      <c r="F40" s="7">
        <f>F24</f>
        <v>2006</v>
      </c>
      <c r="G40" s="7">
        <f>G24</f>
        <v>2007</v>
      </c>
      <c r="H40" s="3"/>
      <c r="I40" s="29"/>
      <c r="J40" s="29"/>
      <c r="K40" s="29"/>
      <c r="L40" s="29"/>
      <c r="M40" s="29"/>
      <c r="N40" s="4"/>
      <c r="O40" s="34">
        <f>(G41-C41)/ABS(C41)</f>
        <v>2.4496494937131406</v>
      </c>
      <c r="P40" s="5"/>
      <c r="Q40" s="34">
        <f>(G41-F41)/ABS(F41)</f>
        <v>-4.6467852661105903E-2</v>
      </c>
      <c r="R40" s="2"/>
    </row>
    <row r="41" spans="1:18" ht="15.75">
      <c r="A41" s="1"/>
      <c r="B41" s="2"/>
      <c r="C41" s="10">
        <f>'[1]   Income Statement   '!C25/'[1]   Income Statement   '!C6</f>
        <v>0.15766666666666668</v>
      </c>
      <c r="D41" s="10">
        <f>'[1]   Income Statement   '!D25/'[1]   Income Statement   '!D6</f>
        <v>0.37591836734693879</v>
      </c>
      <c r="E41" s="10">
        <f>'[1]   Income Statement   '!E25/'[1]   Income Statement   '!E6</f>
        <v>0.32478400000000002</v>
      </c>
      <c r="F41" s="10">
        <f>'[1]   Income Statement   '!F25/'[1]   Income Statement   '!F6</f>
        <v>0.57040000000000002</v>
      </c>
      <c r="G41" s="10">
        <f>'[1]   Income Statement   '!G25/'[1]   Income Statement   '!G6</f>
        <v>0.54389473684210521</v>
      </c>
      <c r="H41" s="3"/>
      <c r="I41" s="29"/>
      <c r="J41" s="29"/>
      <c r="K41" s="29"/>
      <c r="L41" s="29"/>
      <c r="M41" s="29"/>
      <c r="N41" s="4"/>
      <c r="O41" s="34"/>
      <c r="P41" s="5"/>
      <c r="Q41" s="34"/>
      <c r="R41" s="2"/>
    </row>
    <row r="42" spans="1:18" ht="15.75">
      <c r="A42" s="1"/>
      <c r="B42" s="2"/>
      <c r="C42" s="9"/>
      <c r="D42" s="9"/>
      <c r="E42" s="9"/>
      <c r="F42" s="9"/>
      <c r="G42" s="9"/>
      <c r="H42" s="9"/>
      <c r="I42" s="30"/>
      <c r="J42" s="30"/>
      <c r="K42" s="30"/>
      <c r="L42" s="30"/>
      <c r="M42" s="30"/>
      <c r="N42" s="9"/>
      <c r="O42" s="9"/>
      <c r="P42" s="9"/>
      <c r="Q42" s="9"/>
      <c r="R42" s="2"/>
    </row>
    <row r="43" spans="1:18" ht="15.75">
      <c r="A43" s="1"/>
      <c r="B43" s="2"/>
      <c r="C43" s="2"/>
      <c r="D43" s="2"/>
      <c r="E43" s="2"/>
      <c r="F43" s="2"/>
      <c r="G43" s="2"/>
      <c r="H43" s="2"/>
      <c r="I43" s="28"/>
      <c r="J43" s="29"/>
      <c r="K43" s="29"/>
      <c r="L43" s="29"/>
      <c r="M43" s="29"/>
      <c r="N43" s="2"/>
      <c r="O43" s="2"/>
      <c r="P43" s="2"/>
      <c r="Q43" s="2"/>
      <c r="R43" s="2"/>
    </row>
    <row r="44" spans="1:18" ht="15.75">
      <c r="A44" s="1"/>
      <c r="B44" s="2"/>
      <c r="C44" s="2"/>
      <c r="D44" s="2"/>
      <c r="E44" s="2"/>
      <c r="F44" s="2"/>
      <c r="G44" s="2"/>
      <c r="H44" s="2"/>
      <c r="I44" s="28"/>
      <c r="J44" s="29"/>
      <c r="K44" s="29"/>
      <c r="L44" s="29"/>
      <c r="M44" s="29"/>
      <c r="N44" s="2"/>
      <c r="O44" s="2"/>
      <c r="P44" s="2"/>
      <c r="Q44" s="2"/>
      <c r="R44" s="2"/>
    </row>
    <row r="45" spans="1:18" ht="15.75">
      <c r="A45" s="1"/>
      <c r="B45" s="2"/>
      <c r="C45" s="2"/>
      <c r="D45" s="2"/>
      <c r="E45" s="2"/>
      <c r="F45" s="2"/>
      <c r="G45" s="2"/>
      <c r="H45" s="3"/>
      <c r="I45" s="29"/>
      <c r="J45" s="29"/>
      <c r="K45" s="29"/>
      <c r="L45" s="29"/>
      <c r="M45" s="29"/>
      <c r="N45" s="4"/>
      <c r="O45" s="2"/>
      <c r="P45" s="2"/>
      <c r="Q45" s="2"/>
      <c r="R45" s="2"/>
    </row>
    <row r="46" spans="1:18" ht="15.75">
      <c r="A46" s="1"/>
      <c r="B46" s="2"/>
      <c r="C46" s="31" t="s">
        <v>11</v>
      </c>
      <c r="D46" s="32"/>
      <c r="E46" s="32"/>
      <c r="F46" s="32"/>
      <c r="G46" s="32"/>
      <c r="H46" s="3"/>
      <c r="I46" s="29"/>
      <c r="J46" s="29"/>
      <c r="K46" s="29"/>
      <c r="L46" s="29"/>
      <c r="M46" s="29"/>
      <c r="N46" s="4"/>
      <c r="O46" s="5" t="s">
        <v>16</v>
      </c>
      <c r="P46" s="5"/>
      <c r="Q46" s="5" t="s">
        <v>17</v>
      </c>
      <c r="R46" s="2"/>
    </row>
    <row r="47" spans="1:18" ht="20.25">
      <c r="A47" s="1"/>
      <c r="B47" s="2"/>
      <c r="C47" s="33"/>
      <c r="D47" s="33"/>
      <c r="E47" s="33"/>
      <c r="F47" s="33"/>
      <c r="G47" s="33"/>
      <c r="H47" s="3"/>
      <c r="I47" s="29"/>
      <c r="J47" s="29"/>
      <c r="K47" s="29"/>
      <c r="L47" s="29"/>
      <c r="M47" s="29"/>
      <c r="N47" s="4"/>
      <c r="O47" s="6" t="str">
        <f>IF(G49&lt;C49,"i",IF(G49&gt;C49,"h","g"))</f>
        <v>h</v>
      </c>
      <c r="P47" s="5"/>
      <c r="Q47" s="6" t="str">
        <f>IF(G49&lt;F49,"i",IF(G49&gt;F49,"h","g"))</f>
        <v>h</v>
      </c>
      <c r="R47" s="2"/>
    </row>
    <row r="48" spans="1:18" ht="15.75">
      <c r="A48" s="1"/>
      <c r="B48" s="2"/>
      <c r="C48" s="7">
        <f>C32</f>
        <v>2003</v>
      </c>
      <c r="D48" s="7">
        <f>D32</f>
        <v>2004</v>
      </c>
      <c r="E48" s="7">
        <f>E32</f>
        <v>2005</v>
      </c>
      <c r="F48" s="7">
        <f>F32</f>
        <v>2006</v>
      </c>
      <c r="G48" s="7">
        <f>G32</f>
        <v>2007</v>
      </c>
      <c r="H48" s="3"/>
      <c r="I48" s="29"/>
      <c r="J48" s="29"/>
      <c r="K48" s="29"/>
      <c r="L48" s="29"/>
      <c r="M48" s="29"/>
      <c r="N48" s="4"/>
      <c r="O48" s="34">
        <f>(G49-C49)/ABS(C49)</f>
        <v>4.3760425354462056</v>
      </c>
      <c r="P48" s="5"/>
      <c r="Q48" s="34">
        <f>(G49-F49)/ABS(F49)</f>
        <v>9.8151539673751009E-2</v>
      </c>
      <c r="R48" s="2"/>
    </row>
    <row r="49" spans="1:18" ht="15.75">
      <c r="A49" s="1"/>
      <c r="B49" s="2"/>
      <c r="C49" s="8">
        <f>'[1]   Income Statement   '!C28</f>
        <v>19184</v>
      </c>
      <c r="D49" s="8">
        <f>'[1]   Income Statement   '!D28</f>
        <v>55138</v>
      </c>
      <c r="E49" s="8">
        <f>'[1]   Income Statement   '!E28</f>
        <v>40444</v>
      </c>
      <c r="F49" s="8">
        <f>'[1]   Income Statement   '!F28</f>
        <v>93916</v>
      </c>
      <c r="G49" s="8">
        <f>'[1]   Income Statement   '!G28</f>
        <v>103134</v>
      </c>
      <c r="H49" s="3"/>
      <c r="I49" s="29"/>
      <c r="J49" s="29"/>
      <c r="K49" s="29"/>
      <c r="L49" s="29"/>
      <c r="M49" s="29"/>
      <c r="N49" s="4"/>
      <c r="O49" s="34"/>
      <c r="P49" s="5"/>
      <c r="Q49" s="34"/>
      <c r="R49" s="2"/>
    </row>
    <row r="50" spans="1:18" ht="15.75">
      <c r="A50" s="1"/>
      <c r="B50" s="2"/>
      <c r="C50" s="9"/>
      <c r="D50" s="9"/>
      <c r="E50" s="9"/>
      <c r="F50" s="9"/>
      <c r="G50" s="9"/>
      <c r="H50" s="9"/>
      <c r="I50" s="30"/>
      <c r="J50" s="30"/>
      <c r="K50" s="30"/>
      <c r="L50" s="30"/>
      <c r="M50" s="30"/>
      <c r="N50" s="9"/>
      <c r="O50" s="9"/>
      <c r="P50" s="9"/>
      <c r="Q50" s="9"/>
      <c r="R50" s="2"/>
    </row>
    <row r="51" spans="1:18" ht="15.75">
      <c r="A51" s="1"/>
      <c r="B51" s="2"/>
      <c r="C51" s="2"/>
      <c r="D51" s="2"/>
      <c r="E51" s="2"/>
      <c r="F51" s="2"/>
      <c r="G51" s="2"/>
      <c r="H51" s="2"/>
      <c r="I51" s="28"/>
      <c r="J51" s="29"/>
      <c r="K51" s="29"/>
      <c r="L51" s="29"/>
      <c r="M51" s="29"/>
      <c r="N51" s="2"/>
      <c r="O51" s="2"/>
      <c r="P51" s="2"/>
      <c r="Q51" s="2"/>
      <c r="R51" s="2"/>
    </row>
    <row r="52" spans="1:18" ht="15.75">
      <c r="A52" s="1"/>
      <c r="B52" s="2"/>
      <c r="C52" s="2"/>
      <c r="D52" s="2"/>
      <c r="E52" s="2"/>
      <c r="F52" s="2"/>
      <c r="G52" s="2"/>
      <c r="H52" s="2"/>
      <c r="I52" s="28"/>
      <c r="J52" s="29"/>
      <c r="K52" s="29"/>
      <c r="L52" s="29"/>
      <c r="M52" s="29"/>
      <c r="N52" s="2"/>
      <c r="O52" s="2"/>
      <c r="P52" s="2"/>
      <c r="Q52" s="2"/>
      <c r="R52" s="2"/>
    </row>
    <row r="53" spans="1:18" ht="15.75">
      <c r="A53" s="1"/>
      <c r="B53" s="2"/>
      <c r="C53" s="2"/>
      <c r="D53" s="2"/>
      <c r="E53" s="2"/>
      <c r="F53" s="2"/>
      <c r="G53" s="2"/>
      <c r="H53" s="3"/>
      <c r="I53" s="29"/>
      <c r="J53" s="29"/>
      <c r="K53" s="29"/>
      <c r="L53" s="29"/>
      <c r="M53" s="29"/>
      <c r="N53" s="4"/>
      <c r="O53" s="2"/>
      <c r="P53" s="2"/>
      <c r="Q53" s="2"/>
      <c r="R53" s="2"/>
    </row>
    <row r="54" spans="1:18" ht="15.75">
      <c r="A54" s="1"/>
      <c r="B54" s="2"/>
      <c r="C54" s="31" t="s">
        <v>20</v>
      </c>
      <c r="D54" s="32"/>
      <c r="E54" s="32"/>
      <c r="F54" s="32"/>
      <c r="G54" s="32"/>
      <c r="H54" s="3"/>
      <c r="I54" s="29"/>
      <c r="J54" s="29"/>
      <c r="K54" s="29"/>
      <c r="L54" s="29"/>
      <c r="M54" s="29"/>
      <c r="N54" s="4"/>
      <c r="O54" s="5" t="s">
        <v>16</v>
      </c>
      <c r="P54" s="5"/>
      <c r="Q54" s="5" t="s">
        <v>17</v>
      </c>
      <c r="R54" s="2"/>
    </row>
    <row r="55" spans="1:18" ht="20.25">
      <c r="A55" s="1"/>
      <c r="B55" s="2"/>
      <c r="C55" s="33"/>
      <c r="D55" s="33"/>
      <c r="E55" s="33"/>
      <c r="F55" s="33"/>
      <c r="G55" s="33"/>
      <c r="H55" s="3"/>
      <c r="I55" s="29"/>
      <c r="J55" s="29"/>
      <c r="K55" s="29"/>
      <c r="L55" s="29"/>
      <c r="M55" s="29"/>
      <c r="N55" s="4"/>
      <c r="O55" s="6" t="str">
        <f>IF(G57&lt;C57,"i",IF(G57&gt;C57,"h","g"))</f>
        <v>h</v>
      </c>
      <c r="P55" s="5"/>
      <c r="Q55" s="6" t="str">
        <f>IF(G57&lt;F57,"i",IF(G57&gt;F57,"h","g"))</f>
        <v>i</v>
      </c>
      <c r="R55" s="2"/>
    </row>
    <row r="56" spans="1:18" ht="15.75">
      <c r="A56" s="1"/>
      <c r="B56" s="2"/>
      <c r="C56" s="7">
        <f>C40</f>
        <v>2003</v>
      </c>
      <c r="D56" s="7">
        <f>D40</f>
        <v>2004</v>
      </c>
      <c r="E56" s="7">
        <f>E40</f>
        <v>2005</v>
      </c>
      <c r="F56" s="7">
        <f>F40</f>
        <v>2006</v>
      </c>
      <c r="G56" s="7">
        <f>G40</f>
        <v>2007</v>
      </c>
      <c r="H56" s="3"/>
      <c r="I56" s="29"/>
      <c r="J56" s="29"/>
      <c r="K56" s="29"/>
      <c r="L56" s="29"/>
      <c r="M56" s="29"/>
      <c r="N56" s="4"/>
      <c r="O56" s="34">
        <f>(G57-C57)/ABS(C57)</f>
        <v>2.4802801676835964</v>
      </c>
      <c r="P56" s="5"/>
      <c r="Q56" s="34">
        <f>(G57-F57)/ABS(F57)</f>
        <v>-4.634208396753195E-2</v>
      </c>
      <c r="R56" s="2"/>
    </row>
    <row r="57" spans="1:18" ht="15.75">
      <c r="A57" s="1"/>
      <c r="B57" s="2"/>
      <c r="C57" s="10">
        <f>'[1]   Income Statement   '!C28/'[1]   Income Statement   '!C6</f>
        <v>0.15596747967479674</v>
      </c>
      <c r="D57" s="10">
        <f>'[1]   Income Statement   '!D28/'[1]   Income Statement   '!D6</f>
        <v>0.37508843537414965</v>
      </c>
      <c r="E57" s="10">
        <f>'[1]   Income Statement   '!E28/'[1]   Income Statement   '!E6</f>
        <v>0.32355200000000001</v>
      </c>
      <c r="F57" s="10">
        <f>'[1]   Income Statement   '!F28/'[1]   Income Statement   '!F6</f>
        <v>0.5691878787878788</v>
      </c>
      <c r="G57" s="10">
        <f>'[1]   Income Statement   '!G28/'[1]   Income Statement   '!G6</f>
        <v>0.54281052631578952</v>
      </c>
      <c r="H57" s="3"/>
      <c r="I57" s="29"/>
      <c r="J57" s="29"/>
      <c r="K57" s="29"/>
      <c r="L57" s="29"/>
      <c r="M57" s="29"/>
      <c r="N57" s="4"/>
      <c r="O57" s="34"/>
      <c r="P57" s="5"/>
      <c r="Q57" s="34"/>
      <c r="R57" s="2"/>
    </row>
    <row r="58" spans="1:18" ht="15.75">
      <c r="A58" s="1"/>
      <c r="B58" s="2"/>
      <c r="C58" s="9"/>
      <c r="D58" s="9"/>
      <c r="E58" s="9"/>
      <c r="F58" s="9"/>
      <c r="G58" s="9"/>
      <c r="H58" s="9"/>
      <c r="I58" s="30"/>
      <c r="J58" s="30"/>
      <c r="K58" s="30"/>
      <c r="L58" s="30"/>
      <c r="M58" s="30"/>
      <c r="N58" s="9"/>
      <c r="O58" s="9"/>
      <c r="P58" s="9"/>
      <c r="Q58" s="9"/>
      <c r="R58" s="2"/>
    </row>
    <row r="59" spans="1:18" ht="15.75">
      <c r="A59" s="1"/>
      <c r="B59" s="2"/>
      <c r="C59" s="2"/>
      <c r="D59" s="2"/>
      <c r="E59" s="2"/>
      <c r="F59" s="2"/>
      <c r="G59" s="2"/>
      <c r="H59" s="2"/>
      <c r="I59" s="28"/>
      <c r="J59" s="29"/>
      <c r="K59" s="29"/>
      <c r="L59" s="29"/>
      <c r="M59" s="29"/>
      <c r="N59" s="2"/>
      <c r="O59" s="2"/>
      <c r="P59" s="2"/>
      <c r="Q59" s="2"/>
      <c r="R59" s="2"/>
    </row>
    <row r="60" spans="1:18" ht="15.75">
      <c r="A60" s="1"/>
      <c r="B60" s="2"/>
      <c r="C60" s="2"/>
      <c r="D60" s="2"/>
      <c r="E60" s="2"/>
      <c r="F60" s="2"/>
      <c r="G60" s="2"/>
      <c r="H60" s="2"/>
      <c r="I60" s="28"/>
      <c r="J60" s="29"/>
      <c r="K60" s="29"/>
      <c r="L60" s="29"/>
      <c r="M60" s="29"/>
      <c r="N60" s="2"/>
      <c r="O60" s="2"/>
      <c r="P60" s="2"/>
      <c r="Q60" s="2"/>
      <c r="R60" s="2"/>
    </row>
    <row r="61" spans="1:18" ht="15.75">
      <c r="A61" s="1"/>
      <c r="B61" s="2"/>
      <c r="C61" s="2"/>
      <c r="D61" s="2"/>
      <c r="E61" s="2"/>
      <c r="F61" s="2"/>
      <c r="G61" s="2"/>
      <c r="H61" s="3"/>
      <c r="I61" s="29"/>
      <c r="J61" s="29"/>
      <c r="K61" s="29"/>
      <c r="L61" s="29"/>
      <c r="M61" s="29"/>
      <c r="N61" s="4"/>
      <c r="O61" s="2"/>
      <c r="P61" s="2"/>
      <c r="Q61" s="2"/>
      <c r="R61" s="2"/>
    </row>
    <row r="62" spans="1:18" ht="15.75">
      <c r="A62" s="1"/>
      <c r="B62" s="2"/>
      <c r="C62" s="31" t="s">
        <v>12</v>
      </c>
      <c r="D62" s="32"/>
      <c r="E62" s="32"/>
      <c r="F62" s="32"/>
      <c r="G62" s="32"/>
      <c r="H62" s="3"/>
      <c r="I62" s="29"/>
      <c r="J62" s="29"/>
      <c r="K62" s="29"/>
      <c r="L62" s="29"/>
      <c r="M62" s="29"/>
      <c r="N62" s="4"/>
      <c r="O62" s="5" t="s">
        <v>16</v>
      </c>
      <c r="P62" s="5"/>
      <c r="Q62" s="5" t="s">
        <v>17</v>
      </c>
      <c r="R62" s="2"/>
    </row>
    <row r="63" spans="1:18" ht="20.25">
      <c r="A63" s="1"/>
      <c r="B63" s="2"/>
      <c r="C63" s="33"/>
      <c r="D63" s="33"/>
      <c r="E63" s="33"/>
      <c r="F63" s="33"/>
      <c r="G63" s="33"/>
      <c r="H63" s="3"/>
      <c r="I63" s="29"/>
      <c r="J63" s="29"/>
      <c r="K63" s="29"/>
      <c r="L63" s="29"/>
      <c r="M63" s="29"/>
      <c r="N63" s="4"/>
      <c r="O63" s="6" t="str">
        <f>IF(G65&lt;C65,"i",IF(G65&gt;C65,"h","g"))</f>
        <v>h</v>
      </c>
      <c r="P63" s="5"/>
      <c r="Q63" s="6" t="str">
        <f>IF(G65&lt;F65,"i",IF(G65&gt;F65,"h","g"))</f>
        <v>h</v>
      </c>
      <c r="R63" s="2"/>
    </row>
    <row r="64" spans="1:18" ht="15.75">
      <c r="A64" s="1"/>
      <c r="B64" s="2"/>
      <c r="C64" s="7">
        <f>C56</f>
        <v>2003</v>
      </c>
      <c r="D64" s="7">
        <f>D56</f>
        <v>2004</v>
      </c>
      <c r="E64" s="7">
        <f>E56</f>
        <v>2005</v>
      </c>
      <c r="F64" s="7">
        <f>F56</f>
        <v>2006</v>
      </c>
      <c r="G64" s="7">
        <f>G56</f>
        <v>2007</v>
      </c>
      <c r="H64" s="3"/>
      <c r="I64" s="29"/>
      <c r="J64" s="29"/>
      <c r="K64" s="29"/>
      <c r="L64" s="29"/>
      <c r="M64" s="29"/>
      <c r="N64" s="4"/>
      <c r="O64" s="34">
        <f>(G65-C65)/ABS(C65)</f>
        <v>5.5229152987524621</v>
      </c>
      <c r="P64" s="5"/>
      <c r="Q64" s="34">
        <f>(G65-F65)/ABS(F65)</f>
        <v>0.1055419541509014</v>
      </c>
      <c r="R64" s="2"/>
    </row>
    <row r="65" spans="1:18" ht="15.75">
      <c r="A65" s="1"/>
      <c r="B65" s="2"/>
      <c r="C65" s="8">
        <f>'[1]   Income Statement   '!C31</f>
        <v>15230</v>
      </c>
      <c r="D65" s="8">
        <f>'[1]   Income Statement   '!D31</f>
        <v>51103</v>
      </c>
      <c r="E65" s="8">
        <f>'[1]   Income Statement   '!E31</f>
        <v>36748</v>
      </c>
      <c r="F65" s="8">
        <f>'[1]   Income Statement   '!F31</f>
        <v>89860</v>
      </c>
      <c r="G65" s="8">
        <f>'[1]   Income Statement   '!G31</f>
        <v>99344</v>
      </c>
      <c r="H65" s="3"/>
      <c r="I65" s="29"/>
      <c r="J65" s="29"/>
      <c r="K65" s="29"/>
      <c r="L65" s="29"/>
      <c r="M65" s="29"/>
      <c r="N65" s="4"/>
      <c r="O65" s="34"/>
      <c r="P65" s="5"/>
      <c r="Q65" s="34"/>
      <c r="R65" s="2"/>
    </row>
    <row r="66" spans="1:18" ht="15.75">
      <c r="A66" s="1"/>
      <c r="B66" s="2"/>
      <c r="C66" s="9"/>
      <c r="D66" s="9"/>
      <c r="E66" s="9"/>
      <c r="F66" s="9"/>
      <c r="G66" s="9"/>
      <c r="H66" s="9"/>
      <c r="I66" s="30"/>
      <c r="J66" s="30"/>
      <c r="K66" s="30"/>
      <c r="L66" s="30"/>
      <c r="M66" s="30"/>
      <c r="N66" s="9"/>
      <c r="O66" s="9"/>
      <c r="P66" s="9"/>
      <c r="Q66" s="9"/>
      <c r="R66" s="2"/>
    </row>
    <row r="67" spans="1:18" ht="15.75">
      <c r="A67" s="1"/>
      <c r="B67" s="2"/>
      <c r="C67" s="2"/>
      <c r="D67" s="2"/>
      <c r="E67" s="2"/>
      <c r="F67" s="2"/>
      <c r="G67" s="2"/>
      <c r="H67" s="2"/>
      <c r="I67" s="28"/>
      <c r="J67" s="29"/>
      <c r="K67" s="29"/>
      <c r="L67" s="29"/>
      <c r="M67" s="29"/>
      <c r="N67" s="2"/>
      <c r="O67" s="2"/>
      <c r="P67" s="2"/>
      <c r="Q67" s="2"/>
      <c r="R67" s="2"/>
    </row>
    <row r="68" spans="1:18" ht="15.75">
      <c r="A68" s="1"/>
      <c r="B68" s="2"/>
      <c r="C68" s="2"/>
      <c r="D68" s="2"/>
      <c r="E68" s="2"/>
      <c r="F68" s="2"/>
      <c r="G68" s="2"/>
      <c r="H68" s="2"/>
      <c r="I68" s="28"/>
      <c r="J68" s="29"/>
      <c r="K68" s="29"/>
      <c r="L68" s="29"/>
      <c r="M68" s="29"/>
      <c r="N68" s="2"/>
      <c r="O68" s="2"/>
      <c r="P68" s="2"/>
      <c r="Q68" s="2"/>
      <c r="R68" s="2"/>
    </row>
    <row r="69" spans="1:18" ht="15.75">
      <c r="A69" s="1"/>
      <c r="B69" s="2"/>
      <c r="C69" s="2"/>
      <c r="D69" s="2"/>
      <c r="E69" s="2"/>
      <c r="F69" s="2"/>
      <c r="G69" s="2"/>
      <c r="H69" s="3"/>
      <c r="I69" s="29"/>
      <c r="J69" s="29"/>
      <c r="K69" s="29"/>
      <c r="L69" s="29"/>
      <c r="M69" s="29"/>
      <c r="N69" s="4"/>
      <c r="O69" s="2"/>
      <c r="P69" s="2"/>
      <c r="Q69" s="2"/>
      <c r="R69" s="2"/>
    </row>
    <row r="70" spans="1:18" ht="15.75">
      <c r="A70" s="1"/>
      <c r="B70" s="2"/>
      <c r="C70" s="31" t="s">
        <v>21</v>
      </c>
      <c r="D70" s="32"/>
      <c r="E70" s="32"/>
      <c r="F70" s="32"/>
      <c r="G70" s="32"/>
      <c r="H70" s="3"/>
      <c r="I70" s="29"/>
      <c r="J70" s="29"/>
      <c r="K70" s="29"/>
      <c r="L70" s="29"/>
      <c r="M70" s="29"/>
      <c r="N70" s="4"/>
      <c r="O70" s="5" t="s">
        <v>16</v>
      </c>
      <c r="P70" s="5"/>
      <c r="Q70" s="5" t="s">
        <v>17</v>
      </c>
      <c r="R70" s="2"/>
    </row>
    <row r="71" spans="1:18" ht="20.25">
      <c r="A71" s="1"/>
      <c r="B71" s="2"/>
      <c r="C71" s="33"/>
      <c r="D71" s="33"/>
      <c r="E71" s="33"/>
      <c r="F71" s="33"/>
      <c r="G71" s="33"/>
      <c r="H71" s="3"/>
      <c r="I71" s="29"/>
      <c r="J71" s="29"/>
      <c r="K71" s="29"/>
      <c r="L71" s="29"/>
      <c r="M71" s="29"/>
      <c r="N71" s="4"/>
      <c r="O71" s="6" t="str">
        <f>IF(G73&lt;C73,"i",IF(G73&gt;C73,"h","g"))</f>
        <v>h</v>
      </c>
      <c r="P71" s="5"/>
      <c r="Q71" s="6" t="str">
        <f>IF(G73&lt;F73,"i",IF(G73&gt;F73,"h","g"))</f>
        <v>i</v>
      </c>
      <c r="R71" s="2"/>
    </row>
    <row r="72" spans="1:18" ht="15.75">
      <c r="A72" s="1"/>
      <c r="B72" s="2"/>
      <c r="C72" s="7">
        <f>C64</f>
        <v>2003</v>
      </c>
      <c r="D72" s="7">
        <f>D64</f>
        <v>2004</v>
      </c>
      <c r="E72" s="7">
        <f>E64</f>
        <v>2005</v>
      </c>
      <c r="F72" s="7">
        <f>F64</f>
        <v>2006</v>
      </c>
      <c r="G72" s="7">
        <f>G64</f>
        <v>2007</v>
      </c>
      <c r="H72" s="3"/>
      <c r="I72" s="29"/>
      <c r="J72" s="29"/>
      <c r="K72" s="29"/>
      <c r="L72" s="29"/>
      <c r="M72" s="29"/>
      <c r="N72" s="4"/>
      <c r="O72" s="34">
        <f>(G73-C73)/ABS(C73)</f>
        <v>3.2227293776134354</v>
      </c>
      <c r="P72" s="5"/>
      <c r="Q72" s="34">
        <f>(G73-F73)/ABS(F73)</f>
        <v>-3.992409244790155E-2</v>
      </c>
      <c r="R72" s="2"/>
    </row>
    <row r="73" spans="1:18" ht="15.75">
      <c r="A73" s="1"/>
      <c r="B73" s="2"/>
      <c r="C73" s="10">
        <f>'[1]   Income Statement   '!C31/'[1]   Income Statement   '!C6</f>
        <v>0.12382113821138212</v>
      </c>
      <c r="D73" s="10">
        <f>'[1]   Income Statement   '!D31/'[1]   Income Statement   '!D6</f>
        <v>0.34763945578231292</v>
      </c>
      <c r="E73" s="10">
        <f>'[1]   Income Statement   '!E31/'[1]   Income Statement   '!E6</f>
        <v>0.29398400000000002</v>
      </c>
      <c r="F73" s="10">
        <f>'[1]   Income Statement   '!F31/'[1]   Income Statement   '!F6</f>
        <v>0.54460606060606065</v>
      </c>
      <c r="G73" s="10">
        <f>'[1]   Income Statement   '!G31/'[1]   Income Statement   '!G6</f>
        <v>0.52286315789473681</v>
      </c>
      <c r="H73" s="3"/>
      <c r="I73" s="29"/>
      <c r="J73" s="29"/>
      <c r="K73" s="29"/>
      <c r="L73" s="29"/>
      <c r="M73" s="29"/>
      <c r="N73" s="4"/>
      <c r="O73" s="34"/>
      <c r="P73" s="5"/>
      <c r="Q73" s="34"/>
      <c r="R73" s="2"/>
    </row>
    <row r="74" spans="1:18" ht="15.75">
      <c r="A74" s="1"/>
      <c r="B74" s="2"/>
      <c r="C74" s="9"/>
      <c r="D74" s="9"/>
      <c r="E74" s="9"/>
      <c r="F74" s="9"/>
      <c r="G74" s="9"/>
      <c r="H74" s="9"/>
      <c r="I74" s="30"/>
      <c r="J74" s="30"/>
      <c r="K74" s="30"/>
      <c r="L74" s="30"/>
      <c r="M74" s="30"/>
      <c r="N74" s="9"/>
      <c r="O74" s="9"/>
      <c r="P74" s="9"/>
      <c r="Q74" s="9"/>
      <c r="R74" s="2"/>
    </row>
    <row r="75" spans="1:18" ht="15.75">
      <c r="A75" s="1"/>
      <c r="B75" s="2"/>
      <c r="C75" s="2"/>
      <c r="D75" s="2"/>
      <c r="E75" s="2"/>
      <c r="F75" s="2"/>
      <c r="G75" s="2"/>
      <c r="H75" s="2"/>
      <c r="I75" s="28"/>
      <c r="J75" s="29"/>
      <c r="K75" s="29"/>
      <c r="L75" s="29"/>
      <c r="M75" s="29"/>
      <c r="N75" s="2"/>
      <c r="O75" s="2"/>
      <c r="P75" s="2"/>
      <c r="Q75" s="2"/>
      <c r="R75" s="2"/>
    </row>
    <row r="76" spans="1:18" ht="15.75">
      <c r="A76" s="1"/>
      <c r="B76" s="2"/>
      <c r="C76" s="2"/>
      <c r="D76" s="2"/>
      <c r="E76" s="2"/>
      <c r="F76" s="2"/>
      <c r="G76" s="2"/>
      <c r="H76" s="2"/>
      <c r="I76" s="28"/>
      <c r="J76" s="29"/>
      <c r="K76" s="29"/>
      <c r="L76" s="29"/>
      <c r="M76" s="29"/>
      <c r="N76" s="2"/>
      <c r="O76" s="2"/>
      <c r="P76" s="2"/>
      <c r="Q76" s="2"/>
      <c r="R76" s="2"/>
    </row>
    <row r="77" spans="1:18" ht="15.75">
      <c r="A77" s="1"/>
      <c r="B77" s="2"/>
      <c r="C77" s="2"/>
      <c r="D77" s="2"/>
      <c r="E77" s="2"/>
      <c r="F77" s="2"/>
      <c r="G77" s="2"/>
      <c r="H77" s="3"/>
      <c r="I77" s="29"/>
      <c r="J77" s="29"/>
      <c r="K77" s="29"/>
      <c r="L77" s="29"/>
      <c r="M77" s="29"/>
      <c r="N77" s="4"/>
      <c r="O77" s="2"/>
      <c r="P77" s="2"/>
      <c r="Q77" s="2"/>
      <c r="R77" s="2"/>
    </row>
    <row r="78" spans="1:18" ht="15.75">
      <c r="A78" s="1"/>
      <c r="B78" s="2"/>
      <c r="C78" s="31" t="s">
        <v>2</v>
      </c>
      <c r="D78" s="32"/>
      <c r="E78" s="32"/>
      <c r="F78" s="32"/>
      <c r="G78" s="32"/>
      <c r="H78" s="3"/>
      <c r="I78" s="29"/>
      <c r="J78" s="29"/>
      <c r="K78" s="29"/>
      <c r="L78" s="29"/>
      <c r="M78" s="29"/>
      <c r="N78" s="4"/>
      <c r="O78" s="5" t="s">
        <v>16</v>
      </c>
      <c r="P78" s="5"/>
      <c r="Q78" s="5" t="s">
        <v>17</v>
      </c>
      <c r="R78" s="2"/>
    </row>
    <row r="79" spans="1:18" ht="20.25">
      <c r="A79" s="1"/>
      <c r="B79" s="2"/>
      <c r="C79" s="33"/>
      <c r="D79" s="33"/>
      <c r="E79" s="33"/>
      <c r="F79" s="33"/>
      <c r="G79" s="33"/>
      <c r="H79" s="3"/>
      <c r="I79" s="29"/>
      <c r="J79" s="29"/>
      <c r="K79" s="29"/>
      <c r="L79" s="29"/>
      <c r="M79" s="29"/>
      <c r="N79" s="4"/>
      <c r="O79" s="6" t="str">
        <f>IF(G81&lt;C81,"i",IF(G81&gt;C81,"h","g"))</f>
        <v>i</v>
      </c>
      <c r="P79" s="5"/>
      <c r="Q79" s="6" t="str">
        <f>IF(G81&lt;F81,"i",IF(G81&gt;F81,"h","g"))</f>
        <v>i</v>
      </c>
      <c r="R79" s="2"/>
    </row>
    <row r="80" spans="1:18" ht="15.75">
      <c r="A80" s="1"/>
      <c r="B80" s="2"/>
      <c r="C80" s="7">
        <f>C64</f>
        <v>2003</v>
      </c>
      <c r="D80" s="7">
        <f>D64</f>
        <v>2004</v>
      </c>
      <c r="E80" s="7">
        <f>E64</f>
        <v>2005</v>
      </c>
      <c r="F80" s="7">
        <f>F64</f>
        <v>2006</v>
      </c>
      <c r="G80" s="7">
        <f>G64</f>
        <v>2007</v>
      </c>
      <c r="H80" s="3"/>
      <c r="I80" s="29"/>
      <c r="J80" s="29"/>
      <c r="K80" s="29"/>
      <c r="L80" s="29"/>
      <c r="M80" s="29"/>
      <c r="N80" s="4"/>
      <c r="O80" s="34">
        <f>(G81-C81)/ABS(C81)</f>
        <v>-0.37583187390542905</v>
      </c>
      <c r="P80" s="5"/>
      <c r="Q80" s="34">
        <f>(G81-F81)/ABS(F81)</f>
        <v>-0.29643082754264055</v>
      </c>
      <c r="R80" s="2"/>
    </row>
    <row r="81" spans="1:18" ht="15.75">
      <c r="A81" s="1"/>
      <c r="B81" s="2"/>
      <c r="C81" s="8">
        <f>'[1]   Balance Sheet   '!C6</f>
        <v>14275</v>
      </c>
      <c r="D81" s="8">
        <f>'[1]   Balance Sheet   '!D6</f>
        <v>8825</v>
      </c>
      <c r="E81" s="8">
        <f>'[1]   Balance Sheet   '!E6</f>
        <v>12152</v>
      </c>
      <c r="F81" s="8">
        <f>'[1]   Balance Sheet   '!F6</f>
        <v>12664</v>
      </c>
      <c r="G81" s="8">
        <f>'[1]   Balance Sheet   '!G6</f>
        <v>8910</v>
      </c>
      <c r="H81" s="3"/>
      <c r="I81" s="29"/>
      <c r="J81" s="29"/>
      <c r="K81" s="29"/>
      <c r="L81" s="29"/>
      <c r="M81" s="29"/>
      <c r="N81" s="4"/>
      <c r="O81" s="34"/>
      <c r="P81" s="5"/>
      <c r="Q81" s="34"/>
      <c r="R81" s="2"/>
    </row>
    <row r="82" spans="1:18" ht="15.75">
      <c r="A82" s="1"/>
      <c r="B82" s="2"/>
      <c r="C82" s="9"/>
      <c r="D82" s="9"/>
      <c r="E82" s="9"/>
      <c r="F82" s="9"/>
      <c r="G82" s="9"/>
      <c r="H82" s="9"/>
      <c r="I82" s="30"/>
      <c r="J82" s="30"/>
      <c r="K82" s="30"/>
      <c r="L82" s="30"/>
      <c r="M82" s="30"/>
      <c r="N82" s="9"/>
      <c r="O82" s="9"/>
      <c r="P82" s="9"/>
      <c r="Q82" s="9"/>
      <c r="R82" s="2"/>
    </row>
    <row r="83" spans="1:18" ht="15.75">
      <c r="A83" s="1"/>
      <c r="B83" s="2"/>
      <c r="C83" s="2"/>
      <c r="D83" s="2"/>
      <c r="E83" s="2"/>
      <c r="F83" s="2"/>
      <c r="G83" s="2"/>
      <c r="H83" s="2"/>
      <c r="I83" s="28"/>
      <c r="J83" s="29"/>
      <c r="K83" s="29"/>
      <c r="L83" s="29"/>
      <c r="M83" s="29"/>
      <c r="N83" s="2"/>
      <c r="O83" s="2"/>
      <c r="P83" s="2"/>
      <c r="Q83" s="2"/>
      <c r="R83" s="2"/>
    </row>
    <row r="84" spans="1:18" ht="15.75">
      <c r="A84" s="1"/>
      <c r="B84" s="2"/>
      <c r="C84" s="2"/>
      <c r="D84" s="2"/>
      <c r="E84" s="2"/>
      <c r="F84" s="2"/>
      <c r="G84" s="2"/>
      <c r="H84" s="2"/>
      <c r="I84" s="28"/>
      <c r="J84" s="29"/>
      <c r="K84" s="29"/>
      <c r="L84" s="29"/>
      <c r="M84" s="29"/>
      <c r="N84" s="2"/>
      <c r="O84" s="2"/>
      <c r="P84" s="2"/>
      <c r="Q84" s="2"/>
      <c r="R84" s="2"/>
    </row>
    <row r="85" spans="1:18" ht="15.75">
      <c r="A85" s="1"/>
      <c r="B85" s="2"/>
      <c r="C85" s="2"/>
      <c r="D85" s="2"/>
      <c r="E85" s="2"/>
      <c r="F85" s="2"/>
      <c r="G85" s="2"/>
      <c r="H85" s="3"/>
      <c r="I85" s="29"/>
      <c r="J85" s="29"/>
      <c r="K85" s="29"/>
      <c r="L85" s="29"/>
      <c r="M85" s="29"/>
      <c r="N85" s="4"/>
      <c r="O85" s="2"/>
      <c r="P85" s="2"/>
      <c r="Q85" s="2"/>
      <c r="R85" s="2"/>
    </row>
    <row r="86" spans="1:18" ht="15.75">
      <c r="A86" s="1"/>
      <c r="B86" s="2"/>
      <c r="C86" s="31" t="s">
        <v>3</v>
      </c>
      <c r="D86" s="32"/>
      <c r="E86" s="32"/>
      <c r="F86" s="32"/>
      <c r="G86" s="32"/>
      <c r="H86" s="3"/>
      <c r="I86" s="29"/>
      <c r="J86" s="29"/>
      <c r="K86" s="29"/>
      <c r="L86" s="29"/>
      <c r="M86" s="29"/>
      <c r="N86" s="4"/>
      <c r="O86" s="5" t="s">
        <v>16</v>
      </c>
      <c r="P86" s="5"/>
      <c r="Q86" s="5" t="s">
        <v>17</v>
      </c>
      <c r="R86" s="2"/>
    </row>
    <row r="87" spans="1:18" ht="20.25">
      <c r="A87" s="1"/>
      <c r="B87" s="2"/>
      <c r="C87" s="33"/>
      <c r="D87" s="33"/>
      <c r="E87" s="33"/>
      <c r="F87" s="33"/>
      <c r="G87" s="33"/>
      <c r="H87" s="3"/>
      <c r="I87" s="29"/>
      <c r="J87" s="29"/>
      <c r="K87" s="29"/>
      <c r="L87" s="29"/>
      <c r="M87" s="29"/>
      <c r="N87" s="4"/>
      <c r="O87" s="6" t="str">
        <f>IF(G89&lt;C89,"i",IF(G89&gt;C89,"h","g"))</f>
        <v>i</v>
      </c>
      <c r="P87" s="5"/>
      <c r="Q87" s="6" t="str">
        <f>IF(G89&lt;F89,"i",IF(G89&gt;F89,"h","g"))</f>
        <v>i</v>
      </c>
      <c r="R87" s="2"/>
    </row>
    <row r="88" spans="1:18" ht="15.75">
      <c r="A88" s="1"/>
      <c r="B88" s="2"/>
      <c r="C88" s="7">
        <f>C80</f>
        <v>2003</v>
      </c>
      <c r="D88" s="7">
        <f>D80</f>
        <v>2004</v>
      </c>
      <c r="E88" s="7">
        <f>E80</f>
        <v>2005</v>
      </c>
      <c r="F88" s="7">
        <f>F80</f>
        <v>2006</v>
      </c>
      <c r="G88" s="7">
        <f>G80</f>
        <v>2007</v>
      </c>
      <c r="H88" s="3"/>
      <c r="I88" s="29"/>
      <c r="J88" s="29"/>
      <c r="K88" s="29"/>
      <c r="L88" s="29"/>
      <c r="M88" s="29"/>
      <c r="N88" s="4"/>
      <c r="O88" s="34">
        <f>(G89-C89)/ABS(C89)</f>
        <v>-0.40044347553847526</v>
      </c>
      <c r="P88" s="5"/>
      <c r="Q88" s="34">
        <f>(G89-F89)/ABS(F89)</f>
        <v>-0.19357069454424639</v>
      </c>
      <c r="R88" s="2"/>
    </row>
    <row r="89" spans="1:18" ht="15.75">
      <c r="A89" s="1"/>
      <c r="B89" s="2"/>
      <c r="C89" s="8">
        <f>'[1]   Balance Sheet   '!C7</f>
        <v>348159</v>
      </c>
      <c r="D89" s="8">
        <f>'[1]   Balance Sheet   '!D7</f>
        <v>302490</v>
      </c>
      <c r="E89" s="8">
        <f>'[1]   Balance Sheet   '!E7</f>
        <v>296932</v>
      </c>
      <c r="F89" s="8">
        <f>'[1]   Balance Sheet   '!F7</f>
        <v>258846</v>
      </c>
      <c r="G89" s="8">
        <f>'[1]   Balance Sheet   '!G7</f>
        <v>208741</v>
      </c>
      <c r="H89" s="3"/>
      <c r="I89" s="29"/>
      <c r="J89" s="29"/>
      <c r="K89" s="29"/>
      <c r="L89" s="29"/>
      <c r="M89" s="29"/>
      <c r="N89" s="4"/>
      <c r="O89" s="34"/>
      <c r="P89" s="5"/>
      <c r="Q89" s="34"/>
      <c r="R89" s="2"/>
    </row>
    <row r="90" spans="1:18" ht="15.75">
      <c r="A90" s="1"/>
      <c r="B90" s="2"/>
      <c r="C90" s="9"/>
      <c r="D90" s="9"/>
      <c r="E90" s="9"/>
      <c r="F90" s="9"/>
      <c r="G90" s="9"/>
      <c r="H90" s="9"/>
      <c r="I90" s="30"/>
      <c r="J90" s="30"/>
      <c r="K90" s="30"/>
      <c r="L90" s="30"/>
      <c r="M90" s="30"/>
      <c r="N90" s="9"/>
      <c r="O90" s="9"/>
      <c r="P90" s="9"/>
      <c r="Q90" s="9"/>
      <c r="R90" s="2"/>
    </row>
    <row r="91" spans="1:18" ht="15.75">
      <c r="A91" s="1"/>
      <c r="B91" s="2"/>
      <c r="C91" s="2"/>
      <c r="D91" s="2"/>
      <c r="E91" s="2"/>
      <c r="F91" s="2"/>
      <c r="G91" s="2"/>
      <c r="H91" s="2"/>
      <c r="I91" s="28"/>
      <c r="J91" s="29"/>
      <c r="K91" s="29"/>
      <c r="L91" s="29"/>
      <c r="M91" s="29"/>
      <c r="N91" s="2"/>
      <c r="O91" s="2"/>
      <c r="P91" s="2"/>
      <c r="Q91" s="2"/>
      <c r="R91" s="2"/>
    </row>
    <row r="92" spans="1:18" ht="15.75">
      <c r="A92" s="1"/>
      <c r="B92" s="2"/>
      <c r="C92" s="2"/>
      <c r="D92" s="2"/>
      <c r="E92" s="2"/>
      <c r="F92" s="2"/>
      <c r="G92" s="2"/>
      <c r="H92" s="2"/>
      <c r="I92" s="28"/>
      <c r="J92" s="29"/>
      <c r="K92" s="29"/>
      <c r="L92" s="29"/>
      <c r="M92" s="29"/>
      <c r="N92" s="2"/>
      <c r="O92" s="2"/>
      <c r="P92" s="2"/>
      <c r="Q92" s="2"/>
      <c r="R92" s="2"/>
    </row>
    <row r="93" spans="1:18" ht="15.75">
      <c r="A93" s="1"/>
      <c r="B93" s="2"/>
      <c r="C93" s="2"/>
      <c r="D93" s="2"/>
      <c r="E93" s="2"/>
      <c r="F93" s="2"/>
      <c r="G93" s="2"/>
      <c r="H93" s="3"/>
      <c r="I93" s="29"/>
      <c r="J93" s="29"/>
      <c r="K93" s="29"/>
      <c r="L93" s="29"/>
      <c r="M93" s="29"/>
      <c r="N93" s="4"/>
      <c r="O93" s="2"/>
      <c r="P93" s="2"/>
      <c r="Q93" s="2"/>
      <c r="R93" s="2"/>
    </row>
    <row r="94" spans="1:18" ht="15.75">
      <c r="A94" s="1"/>
      <c r="B94" s="2"/>
      <c r="C94" s="31" t="s">
        <v>4</v>
      </c>
      <c r="D94" s="32"/>
      <c r="E94" s="32"/>
      <c r="F94" s="32"/>
      <c r="G94" s="32"/>
      <c r="H94" s="3"/>
      <c r="I94" s="29"/>
      <c r="J94" s="29"/>
      <c r="K94" s="29"/>
      <c r="L94" s="29"/>
      <c r="M94" s="29"/>
      <c r="N94" s="4"/>
      <c r="O94" s="5" t="s">
        <v>16</v>
      </c>
      <c r="P94" s="5"/>
      <c r="Q94" s="5" t="s">
        <v>17</v>
      </c>
      <c r="R94" s="2"/>
    </row>
    <row r="95" spans="1:18" ht="20.25">
      <c r="A95" s="1"/>
      <c r="B95" s="2"/>
      <c r="C95" s="33"/>
      <c r="D95" s="33"/>
      <c r="E95" s="33"/>
      <c r="F95" s="33"/>
      <c r="G95" s="33"/>
      <c r="H95" s="3"/>
      <c r="I95" s="29"/>
      <c r="J95" s="29"/>
      <c r="K95" s="29"/>
      <c r="L95" s="29"/>
      <c r="M95" s="29"/>
      <c r="N95" s="4"/>
      <c r="O95" s="6" t="str">
        <f>IF(G97&lt;C97,"i",IF(G97&gt;C97,"h","g"))</f>
        <v>i</v>
      </c>
      <c r="P95" s="5"/>
      <c r="Q95" s="6" t="str">
        <f>IF(G97&lt;F97,"i",IF(G97&gt;F97,"h","g"))</f>
        <v>h</v>
      </c>
      <c r="R95" s="2"/>
    </row>
    <row r="96" spans="1:18" ht="15.75">
      <c r="A96" s="1"/>
      <c r="B96" s="2"/>
      <c r="C96" s="7">
        <f>C88</f>
        <v>2003</v>
      </c>
      <c r="D96" s="7">
        <f>D88</f>
        <v>2004</v>
      </c>
      <c r="E96" s="7">
        <f>E88</f>
        <v>2005</v>
      </c>
      <c r="F96" s="7">
        <f>F88</f>
        <v>2006</v>
      </c>
      <c r="G96" s="7">
        <f>G88</f>
        <v>2007</v>
      </c>
      <c r="H96" s="3"/>
      <c r="I96" s="29"/>
      <c r="J96" s="29"/>
      <c r="K96" s="29"/>
      <c r="L96" s="29"/>
      <c r="M96" s="29"/>
      <c r="N96" s="4"/>
      <c r="O96" s="34">
        <f>(G97-C97)/ABS(C97)</f>
        <v>-0.18893079554425049</v>
      </c>
      <c r="P96" s="5"/>
      <c r="Q96" s="34">
        <f>(G97-F97)/ABS(F97)</f>
        <v>5.6558500914076784E-2</v>
      </c>
      <c r="R96" s="2"/>
    </row>
    <row r="97" spans="1:18" ht="15.75">
      <c r="A97" s="1"/>
      <c r="B97" s="2"/>
      <c r="C97" s="8">
        <f>'[1]   Balance Sheet   '!C8</f>
        <v>11401</v>
      </c>
      <c r="D97" s="8">
        <f>'[1]   Balance Sheet   '!D8</f>
        <v>10474</v>
      </c>
      <c r="E97" s="8">
        <f>'[1]   Balance Sheet   '!E8</f>
        <v>9778</v>
      </c>
      <c r="F97" s="8">
        <f>'[1]   Balance Sheet   '!F8</f>
        <v>8752</v>
      </c>
      <c r="G97" s="8">
        <f>'[1]   Balance Sheet   '!G8</f>
        <v>9247</v>
      </c>
      <c r="H97" s="3"/>
      <c r="I97" s="29"/>
      <c r="J97" s="29"/>
      <c r="K97" s="29"/>
      <c r="L97" s="29"/>
      <c r="M97" s="29"/>
      <c r="N97" s="4"/>
      <c r="O97" s="34"/>
      <c r="P97" s="5"/>
      <c r="Q97" s="34"/>
      <c r="R97" s="2"/>
    </row>
    <row r="98" spans="1:18" ht="15.75">
      <c r="A98" s="1"/>
      <c r="B98" s="2"/>
      <c r="C98" s="9"/>
      <c r="D98" s="9"/>
      <c r="E98" s="9"/>
      <c r="F98" s="9"/>
      <c r="G98" s="9"/>
      <c r="H98" s="9"/>
      <c r="I98" s="30"/>
      <c r="J98" s="30"/>
      <c r="K98" s="30"/>
      <c r="L98" s="30"/>
      <c r="M98" s="30"/>
      <c r="N98" s="9"/>
      <c r="O98" s="9"/>
      <c r="P98" s="9"/>
      <c r="Q98" s="9"/>
      <c r="R98" s="2"/>
    </row>
    <row r="99" spans="1:18" ht="15.75">
      <c r="A99" s="1"/>
      <c r="B99" s="2"/>
      <c r="C99" s="2"/>
      <c r="D99" s="2"/>
      <c r="E99" s="2"/>
      <c r="F99" s="2"/>
      <c r="G99" s="2"/>
      <c r="H99" s="2"/>
      <c r="I99" s="28"/>
      <c r="J99" s="29"/>
      <c r="K99" s="29"/>
      <c r="L99" s="29"/>
      <c r="M99" s="29"/>
      <c r="N99" s="2"/>
      <c r="O99" s="2"/>
      <c r="P99" s="2"/>
      <c r="Q99" s="2"/>
      <c r="R99" s="2"/>
    </row>
    <row r="100" spans="1:18" ht="15.75">
      <c r="A100" s="1"/>
      <c r="B100" s="2"/>
      <c r="C100" s="2"/>
      <c r="D100" s="2"/>
      <c r="E100" s="2"/>
      <c r="F100" s="2"/>
      <c r="G100" s="2"/>
      <c r="H100" s="2"/>
      <c r="I100" s="28"/>
      <c r="J100" s="29"/>
      <c r="K100" s="29"/>
      <c r="L100" s="29"/>
      <c r="M100" s="29"/>
      <c r="N100" s="2"/>
      <c r="O100" s="2"/>
      <c r="P100" s="2"/>
      <c r="Q100" s="2"/>
      <c r="R100" s="2"/>
    </row>
    <row r="101" spans="1:18" ht="15.75">
      <c r="A101" s="1"/>
      <c r="B101" s="2"/>
      <c r="C101" s="2"/>
      <c r="D101" s="2"/>
      <c r="E101" s="2"/>
      <c r="F101" s="2"/>
      <c r="G101" s="2"/>
      <c r="H101" s="3"/>
      <c r="I101" s="29"/>
      <c r="J101" s="29"/>
      <c r="K101" s="29"/>
      <c r="L101" s="29"/>
      <c r="M101" s="29"/>
      <c r="N101" s="4"/>
      <c r="O101" s="2"/>
      <c r="P101" s="2"/>
      <c r="Q101" s="2"/>
      <c r="R101" s="2"/>
    </row>
    <row r="102" spans="1:18" ht="15.75">
      <c r="A102" s="1"/>
      <c r="B102" s="2"/>
      <c r="C102" s="31" t="s">
        <v>5</v>
      </c>
      <c r="D102" s="32"/>
      <c r="E102" s="32"/>
      <c r="F102" s="32"/>
      <c r="G102" s="32"/>
      <c r="H102" s="3"/>
      <c r="I102" s="29"/>
      <c r="J102" s="29"/>
      <c r="K102" s="29"/>
      <c r="L102" s="29"/>
      <c r="M102" s="29"/>
      <c r="N102" s="4"/>
      <c r="O102" s="5" t="s">
        <v>16</v>
      </c>
      <c r="P102" s="5"/>
      <c r="Q102" s="5" t="s">
        <v>17</v>
      </c>
      <c r="R102" s="2"/>
    </row>
    <row r="103" spans="1:18" ht="20.25">
      <c r="A103" s="1"/>
      <c r="B103" s="2"/>
      <c r="C103" s="33"/>
      <c r="D103" s="33"/>
      <c r="E103" s="33"/>
      <c r="F103" s="33"/>
      <c r="G103" s="33"/>
      <c r="H103" s="3"/>
      <c r="I103" s="29"/>
      <c r="J103" s="29"/>
      <c r="K103" s="29"/>
      <c r="L103" s="29"/>
      <c r="M103" s="29"/>
      <c r="N103" s="4"/>
      <c r="O103" s="6" t="str">
        <f>IF(G105&lt;C105,"i",IF(G105&gt;C105,"h","g"))</f>
        <v>h</v>
      </c>
      <c r="P103" s="5"/>
      <c r="Q103" s="6" t="str">
        <f>IF(G105&lt;F105,"i",IF(G105&gt;F105,"h","g"))</f>
        <v>i</v>
      </c>
      <c r="R103" s="2"/>
    </row>
    <row r="104" spans="1:18" ht="15.75">
      <c r="A104" s="1"/>
      <c r="B104" s="2"/>
      <c r="C104" s="7">
        <f>C96</f>
        <v>2003</v>
      </c>
      <c r="D104" s="7">
        <f>D96</f>
        <v>2004</v>
      </c>
      <c r="E104" s="7">
        <f>E96</f>
        <v>2005</v>
      </c>
      <c r="F104" s="7">
        <f>F96</f>
        <v>2006</v>
      </c>
      <c r="G104" s="7">
        <f>G96</f>
        <v>2007</v>
      </c>
      <c r="H104" s="3"/>
      <c r="I104" s="29"/>
      <c r="J104" s="29"/>
      <c r="K104" s="29"/>
      <c r="L104" s="29"/>
      <c r="M104" s="29"/>
      <c r="N104" s="4"/>
      <c r="O104" s="34">
        <f>(G105-C105)/ABS(C105)</f>
        <v>1.4434826245138628</v>
      </c>
      <c r="P104" s="5"/>
      <c r="Q104" s="34">
        <f>(G105-F105)/ABS(F105)</f>
        <v>-9.5978154081798425E-2</v>
      </c>
      <c r="R104" s="2"/>
    </row>
    <row r="105" spans="1:18" ht="15.75">
      <c r="A105" s="1"/>
      <c r="B105" s="2"/>
      <c r="C105" s="8">
        <f>'[1]   Balance Sheet   '!C15</f>
        <v>47826</v>
      </c>
      <c r="D105" s="8">
        <f>'[1]   Balance Sheet   '!D15</f>
        <v>42148</v>
      </c>
      <c r="E105" s="8">
        <f>'[1]   Balance Sheet   '!E15</f>
        <v>56923</v>
      </c>
      <c r="F105" s="8">
        <f>'[1]   Balance Sheet   '!F15</f>
        <v>129269</v>
      </c>
      <c r="G105" s="8">
        <f>'[1]   Balance Sheet   '!G15</f>
        <v>116862</v>
      </c>
      <c r="H105" s="3"/>
      <c r="I105" s="29"/>
      <c r="J105" s="29"/>
      <c r="K105" s="29"/>
      <c r="L105" s="29"/>
      <c r="M105" s="29"/>
      <c r="N105" s="4"/>
      <c r="O105" s="34"/>
      <c r="P105" s="5"/>
      <c r="Q105" s="34"/>
      <c r="R105" s="2"/>
    </row>
    <row r="106" spans="1:18" ht="15.75">
      <c r="A106" s="1"/>
      <c r="B106" s="2"/>
      <c r="C106" s="9"/>
      <c r="D106" s="9"/>
      <c r="E106" s="9"/>
      <c r="F106" s="9"/>
      <c r="G106" s="9"/>
      <c r="H106" s="9"/>
      <c r="I106" s="30"/>
      <c r="J106" s="30"/>
      <c r="K106" s="30"/>
      <c r="L106" s="30"/>
      <c r="M106" s="30"/>
      <c r="N106" s="9"/>
      <c r="O106" s="9"/>
      <c r="P106" s="9"/>
      <c r="Q106" s="9"/>
      <c r="R106" s="2"/>
    </row>
    <row r="107" spans="1:18" ht="15.75">
      <c r="A107" s="1"/>
      <c r="B107" s="2"/>
      <c r="C107" s="2"/>
      <c r="D107" s="2"/>
      <c r="E107" s="2"/>
      <c r="F107" s="2"/>
      <c r="G107" s="2"/>
      <c r="H107" s="2"/>
      <c r="I107" s="28"/>
      <c r="J107" s="29"/>
      <c r="K107" s="29"/>
      <c r="L107" s="29"/>
      <c r="M107" s="29"/>
      <c r="N107" s="2"/>
      <c r="O107" s="2"/>
      <c r="P107" s="2"/>
      <c r="Q107" s="2"/>
      <c r="R107" s="2"/>
    </row>
    <row r="108" spans="1:18" ht="15.75">
      <c r="A108" s="1"/>
      <c r="B108" s="2"/>
      <c r="C108" s="2"/>
      <c r="D108" s="2"/>
      <c r="E108" s="2"/>
      <c r="F108" s="2"/>
      <c r="G108" s="2"/>
      <c r="H108" s="2"/>
      <c r="I108" s="28"/>
      <c r="J108" s="29"/>
      <c r="K108" s="29"/>
      <c r="L108" s="29"/>
      <c r="M108" s="29"/>
      <c r="N108" s="2"/>
      <c r="O108" s="2"/>
      <c r="P108" s="2"/>
      <c r="Q108" s="2"/>
      <c r="R108" s="2"/>
    </row>
    <row r="109" spans="1:18" ht="15.75">
      <c r="A109" s="1"/>
      <c r="B109" s="2"/>
      <c r="C109" s="2"/>
      <c r="D109" s="2"/>
      <c r="E109" s="2"/>
      <c r="F109" s="2"/>
      <c r="G109" s="2"/>
      <c r="H109" s="3"/>
      <c r="I109" s="29"/>
      <c r="J109" s="29"/>
      <c r="K109" s="29"/>
      <c r="L109" s="29"/>
      <c r="M109" s="29"/>
      <c r="N109" s="4"/>
      <c r="O109" s="2"/>
      <c r="P109" s="2"/>
      <c r="Q109" s="2"/>
      <c r="R109" s="2"/>
    </row>
    <row r="110" spans="1:18" ht="15.75">
      <c r="A110" s="1"/>
      <c r="B110" s="2"/>
      <c r="C110" s="31" t="s">
        <v>6</v>
      </c>
      <c r="D110" s="32"/>
      <c r="E110" s="32"/>
      <c r="F110" s="32"/>
      <c r="G110" s="32"/>
      <c r="H110" s="3"/>
      <c r="I110" s="29"/>
      <c r="J110" s="29"/>
      <c r="K110" s="29"/>
      <c r="L110" s="29"/>
      <c r="M110" s="29"/>
      <c r="N110" s="4"/>
      <c r="O110" s="5" t="s">
        <v>16</v>
      </c>
      <c r="P110" s="5"/>
      <c r="Q110" s="5" t="s">
        <v>17</v>
      </c>
      <c r="R110" s="2"/>
    </row>
    <row r="111" spans="1:18" ht="20.25">
      <c r="A111" s="1"/>
      <c r="B111" s="2"/>
      <c r="C111" s="33"/>
      <c r="D111" s="33"/>
      <c r="E111" s="33"/>
      <c r="F111" s="33"/>
      <c r="G111" s="33"/>
      <c r="H111" s="3"/>
      <c r="I111" s="29"/>
      <c r="J111" s="29"/>
      <c r="K111" s="29"/>
      <c r="L111" s="29"/>
      <c r="M111" s="29"/>
      <c r="N111" s="4"/>
      <c r="O111" s="6" t="str">
        <f>IF(G113&lt;C113,"i",IF(G113&gt;C113,"h","g"))</f>
        <v>i</v>
      </c>
      <c r="P111" s="5"/>
      <c r="Q111" s="6" t="str">
        <f>IF(G113&lt;F113,"i",IF(G113&gt;F113,"h","g"))</f>
        <v>i</v>
      </c>
      <c r="R111" s="2"/>
    </row>
    <row r="112" spans="1:18" ht="15.75">
      <c r="A112" s="1"/>
      <c r="B112" s="2"/>
      <c r="C112" s="7">
        <f>C104</f>
        <v>2003</v>
      </c>
      <c r="D112" s="7">
        <f>D104</f>
        <v>2004</v>
      </c>
      <c r="E112" s="7">
        <f>E104</f>
        <v>2005</v>
      </c>
      <c r="F112" s="7">
        <f>F104</f>
        <v>2006</v>
      </c>
      <c r="G112" s="7">
        <f>G104</f>
        <v>2007</v>
      </c>
      <c r="H112" s="3"/>
      <c r="I112" s="29"/>
      <c r="J112" s="29"/>
      <c r="K112" s="29"/>
      <c r="L112" s="29"/>
      <c r="M112" s="29"/>
      <c r="N112" s="4"/>
      <c r="O112" s="34">
        <f>(G113-C113)/ABS(C113)</f>
        <v>-0.24705347648612494</v>
      </c>
      <c r="P112" s="5"/>
      <c r="Q112" s="34">
        <f>(G113-F113)/ABS(F113)</f>
        <v>-0.15239292278701944</v>
      </c>
      <c r="R112" s="2"/>
    </row>
    <row r="113" spans="1:18" ht="15.75">
      <c r="A113" s="1"/>
      <c r="B113" s="2"/>
      <c r="C113" s="8">
        <f>'[1]   Balance Sheet   '!C20</f>
        <v>583060</v>
      </c>
      <c r="D113" s="8">
        <f>'[1]   Balance Sheet   '!D20</f>
        <v>574161</v>
      </c>
      <c r="E113" s="8">
        <f>'[1]   Balance Sheet   '!E20</f>
        <v>649610</v>
      </c>
      <c r="F113" s="8">
        <f>'[1]   Balance Sheet   '!F20</f>
        <v>517944</v>
      </c>
      <c r="G113" s="8">
        <f>'[1]   Balance Sheet   '!G20</f>
        <v>439013</v>
      </c>
      <c r="H113" s="3"/>
      <c r="I113" s="29"/>
      <c r="J113" s="29"/>
      <c r="K113" s="29"/>
      <c r="L113" s="29"/>
      <c r="M113" s="29"/>
      <c r="N113" s="4"/>
      <c r="O113" s="34"/>
      <c r="P113" s="5"/>
      <c r="Q113" s="34"/>
      <c r="R113" s="2"/>
    </row>
    <row r="114" spans="1:18" ht="15.75">
      <c r="A114" s="1"/>
      <c r="B114" s="2"/>
      <c r="C114" s="9"/>
      <c r="D114" s="9"/>
      <c r="E114" s="9"/>
      <c r="F114" s="9"/>
      <c r="G114" s="9"/>
      <c r="H114" s="9"/>
      <c r="I114" s="30"/>
      <c r="J114" s="30"/>
      <c r="K114" s="30"/>
      <c r="L114" s="30"/>
      <c r="M114" s="30"/>
      <c r="N114" s="9"/>
      <c r="O114" s="9"/>
      <c r="P114" s="9"/>
      <c r="Q114" s="9"/>
      <c r="R114" s="2"/>
    </row>
    <row r="115" spans="1:18" ht="15.75">
      <c r="A115" s="1"/>
      <c r="B115" s="2"/>
      <c r="C115" s="2"/>
      <c r="D115" s="2"/>
      <c r="E115" s="2"/>
      <c r="F115" s="2"/>
      <c r="G115" s="2"/>
      <c r="H115" s="2"/>
      <c r="I115" s="28"/>
      <c r="J115" s="29"/>
      <c r="K115" s="29"/>
      <c r="L115" s="29"/>
      <c r="M115" s="29"/>
      <c r="N115" s="2"/>
      <c r="O115" s="2"/>
      <c r="P115" s="2"/>
      <c r="Q115" s="2"/>
      <c r="R115" s="2"/>
    </row>
    <row r="116" spans="1:18" ht="15.75">
      <c r="A116" s="1"/>
      <c r="B116" s="2"/>
      <c r="C116" s="2"/>
      <c r="D116" s="2"/>
      <c r="E116" s="2"/>
      <c r="F116" s="2"/>
      <c r="G116" s="2"/>
      <c r="H116" s="2"/>
      <c r="I116" s="28"/>
      <c r="J116" s="29"/>
      <c r="K116" s="29"/>
      <c r="L116" s="29"/>
      <c r="M116" s="29"/>
      <c r="N116" s="2"/>
      <c r="O116" s="2"/>
      <c r="P116" s="2"/>
      <c r="Q116" s="2"/>
      <c r="R116" s="2"/>
    </row>
    <row r="117" spans="1:18" ht="15.75">
      <c r="A117" s="1"/>
      <c r="B117" s="2"/>
      <c r="C117" s="2"/>
      <c r="D117" s="2"/>
      <c r="E117" s="2"/>
      <c r="F117" s="2"/>
      <c r="G117" s="2"/>
      <c r="H117" s="3"/>
      <c r="I117" s="29"/>
      <c r="J117" s="29"/>
      <c r="K117" s="29"/>
      <c r="L117" s="29"/>
      <c r="M117" s="29"/>
      <c r="N117" s="4"/>
      <c r="O117" s="2"/>
      <c r="P117" s="2"/>
      <c r="Q117" s="2"/>
      <c r="R117" s="2"/>
    </row>
    <row r="118" spans="1:18" ht="15.75">
      <c r="A118" s="1"/>
      <c r="B118" s="2"/>
      <c r="C118" s="31" t="s">
        <v>7</v>
      </c>
      <c r="D118" s="32"/>
      <c r="E118" s="32"/>
      <c r="F118" s="32"/>
      <c r="G118" s="32"/>
      <c r="H118" s="3"/>
      <c r="I118" s="29"/>
      <c r="J118" s="29"/>
      <c r="K118" s="29"/>
      <c r="L118" s="29"/>
      <c r="M118" s="29"/>
      <c r="N118" s="4"/>
      <c r="O118" s="5" t="s">
        <v>16</v>
      </c>
      <c r="P118" s="5"/>
      <c r="Q118" s="5" t="s">
        <v>17</v>
      </c>
      <c r="R118" s="2"/>
    </row>
    <row r="119" spans="1:18" ht="20.25">
      <c r="A119" s="1"/>
      <c r="B119" s="2"/>
      <c r="C119" s="33"/>
      <c r="D119" s="33"/>
      <c r="E119" s="33"/>
      <c r="F119" s="33"/>
      <c r="G119" s="33"/>
      <c r="H119" s="3"/>
      <c r="I119" s="29"/>
      <c r="J119" s="29"/>
      <c r="K119" s="29"/>
      <c r="L119" s="29"/>
      <c r="M119" s="29"/>
      <c r="N119" s="4"/>
      <c r="O119" s="6" t="str">
        <f>IF(G121&lt;C121,"i",IF(G121&gt;C121,"h","g"))</f>
        <v>i</v>
      </c>
      <c r="P119" s="5"/>
      <c r="Q119" s="6" t="str">
        <f>IF(G121&lt;F121,"i",IF(G121&gt;F121,"h","g"))</f>
        <v>i</v>
      </c>
      <c r="R119" s="2"/>
    </row>
    <row r="120" spans="1:18" ht="15.75">
      <c r="A120" s="1"/>
      <c r="B120" s="2"/>
      <c r="C120" s="7">
        <f>C112</f>
        <v>2003</v>
      </c>
      <c r="D120" s="7">
        <f>D112</f>
        <v>2004</v>
      </c>
      <c r="E120" s="7">
        <f>E112</f>
        <v>2005</v>
      </c>
      <c r="F120" s="7">
        <f>F112</f>
        <v>2006</v>
      </c>
      <c r="G120" s="7">
        <f>G112</f>
        <v>2007</v>
      </c>
      <c r="H120" s="3"/>
      <c r="I120" s="29"/>
      <c r="J120" s="29"/>
      <c r="K120" s="29"/>
      <c r="L120" s="29"/>
      <c r="M120" s="29"/>
      <c r="N120" s="4"/>
      <c r="O120" s="34">
        <f>(G121-C121)/ABS(C121)</f>
        <v>-0.13011015347743929</v>
      </c>
      <c r="P120" s="5"/>
      <c r="Q120" s="34">
        <f>(G121-F121)/ABS(F121)</f>
        <v>-5.3934837092731829E-2</v>
      </c>
      <c r="R120" s="2"/>
    </row>
    <row r="121" spans="1:18" ht="15.75">
      <c r="A121" s="1"/>
      <c r="B121" s="2"/>
      <c r="C121" s="8">
        <f>'[1]   Balance Sheet   '!C24</f>
        <v>21697</v>
      </c>
      <c r="D121" s="8">
        <f>'[1]   Balance Sheet   '!D24</f>
        <v>21183</v>
      </c>
      <c r="E121" s="8">
        <f>'[1]   Balance Sheet   '!E24</f>
        <v>19137</v>
      </c>
      <c r="F121" s="8">
        <f>'[1]   Balance Sheet   '!F24</f>
        <v>19950</v>
      </c>
      <c r="G121" s="8">
        <f>'[1]   Balance Sheet   '!G24</f>
        <v>18874</v>
      </c>
      <c r="H121" s="3"/>
      <c r="I121" s="29"/>
      <c r="J121" s="29"/>
      <c r="K121" s="29"/>
      <c r="L121" s="29"/>
      <c r="M121" s="29"/>
      <c r="N121" s="4"/>
      <c r="O121" s="34"/>
      <c r="P121" s="5"/>
      <c r="Q121" s="34"/>
      <c r="R121" s="2"/>
    </row>
    <row r="122" spans="1:18" ht="15.75">
      <c r="A122" s="1"/>
      <c r="B122" s="2"/>
      <c r="C122" s="9"/>
      <c r="D122" s="9"/>
      <c r="E122" s="9"/>
      <c r="F122" s="9"/>
      <c r="G122" s="9"/>
      <c r="H122" s="9"/>
      <c r="I122" s="30"/>
      <c r="J122" s="30"/>
      <c r="K122" s="30"/>
      <c r="L122" s="30"/>
      <c r="M122" s="30"/>
      <c r="N122" s="9"/>
      <c r="O122" s="9"/>
      <c r="P122" s="9"/>
      <c r="Q122" s="9"/>
      <c r="R122" s="2"/>
    </row>
    <row r="123" spans="1:18" ht="15.75">
      <c r="A123" s="1"/>
      <c r="B123" s="2"/>
      <c r="C123" s="2"/>
      <c r="D123" s="2"/>
      <c r="E123" s="2"/>
      <c r="F123" s="2"/>
      <c r="G123" s="2"/>
      <c r="H123" s="2"/>
      <c r="I123" s="28"/>
      <c r="J123" s="29"/>
      <c r="K123" s="29"/>
      <c r="L123" s="29"/>
      <c r="M123" s="29"/>
      <c r="N123" s="2"/>
      <c r="O123" s="2"/>
      <c r="P123" s="2"/>
      <c r="Q123" s="2"/>
      <c r="R123" s="2"/>
    </row>
    <row r="124" spans="1:18" ht="15.75">
      <c r="A124" s="1"/>
      <c r="B124" s="2"/>
      <c r="C124" s="2"/>
      <c r="D124" s="2"/>
      <c r="E124" s="2"/>
      <c r="F124" s="2"/>
      <c r="G124" s="2"/>
      <c r="H124" s="2"/>
      <c r="I124" s="28"/>
      <c r="J124" s="29"/>
      <c r="K124" s="29"/>
      <c r="L124" s="29"/>
      <c r="M124" s="29"/>
      <c r="N124" s="2"/>
      <c r="O124" s="2"/>
      <c r="P124" s="2"/>
      <c r="Q124" s="2"/>
      <c r="R124" s="2"/>
    </row>
    <row r="125" spans="1:18" ht="15.75">
      <c r="A125" s="1"/>
      <c r="B125" s="2"/>
      <c r="C125" s="2"/>
      <c r="D125" s="2"/>
      <c r="E125" s="2"/>
      <c r="F125" s="2"/>
      <c r="G125" s="2"/>
      <c r="H125" s="3"/>
      <c r="I125" s="29"/>
      <c r="J125" s="29"/>
      <c r="K125" s="29"/>
      <c r="L125" s="29"/>
      <c r="M125" s="29"/>
      <c r="N125" s="4"/>
      <c r="O125" s="2"/>
      <c r="P125" s="2"/>
      <c r="Q125" s="2"/>
      <c r="R125" s="2"/>
    </row>
    <row r="126" spans="1:18" ht="15.75">
      <c r="A126" s="1"/>
      <c r="B126" s="2"/>
      <c r="C126" s="31" t="s">
        <v>22</v>
      </c>
      <c r="D126" s="32"/>
      <c r="E126" s="32"/>
      <c r="F126" s="32"/>
      <c r="G126" s="32"/>
      <c r="H126" s="3"/>
      <c r="I126" s="29"/>
      <c r="J126" s="29"/>
      <c r="K126" s="29"/>
      <c r="L126" s="29"/>
      <c r="M126" s="29"/>
      <c r="N126" s="4"/>
      <c r="O126" s="5" t="s">
        <v>16</v>
      </c>
      <c r="P126" s="5"/>
      <c r="Q126" s="5" t="s">
        <v>17</v>
      </c>
      <c r="R126" s="2"/>
    </row>
    <row r="127" spans="1:18" ht="20.25">
      <c r="A127" s="1"/>
      <c r="B127" s="2"/>
      <c r="C127" s="33"/>
      <c r="D127" s="33"/>
      <c r="E127" s="33"/>
      <c r="F127" s="33"/>
      <c r="G127" s="33"/>
      <c r="H127" s="3"/>
      <c r="I127" s="29"/>
      <c r="J127" s="29"/>
      <c r="K127" s="29"/>
      <c r="L127" s="29"/>
      <c r="M127" s="29"/>
      <c r="N127" s="4"/>
      <c r="O127" s="6" t="str">
        <f>IF(G129&lt;C129,"i",IF(G129&gt;C129,"h","g"))</f>
        <v>i</v>
      </c>
      <c r="P127" s="5"/>
      <c r="Q127" s="6" t="str">
        <f>IF(G129&lt;F129,"i",IF(G129&gt;F129,"h","g"))</f>
        <v>i</v>
      </c>
      <c r="R127" s="2"/>
    </row>
    <row r="128" spans="1:18" ht="15.75">
      <c r="A128" s="1"/>
      <c r="B128" s="2"/>
      <c r="C128" s="7">
        <f>C120</f>
        <v>2003</v>
      </c>
      <c r="D128" s="7">
        <f>D120</f>
        <v>2004</v>
      </c>
      <c r="E128" s="7">
        <f>E120</f>
        <v>2005</v>
      </c>
      <c r="F128" s="7">
        <f>F120</f>
        <v>2006</v>
      </c>
      <c r="G128" s="7">
        <f>G120</f>
        <v>2007</v>
      </c>
      <c r="H128" s="3"/>
      <c r="I128" s="29"/>
      <c r="J128" s="29"/>
      <c r="K128" s="29"/>
      <c r="L128" s="29"/>
      <c r="M128" s="29"/>
      <c r="N128" s="4"/>
      <c r="O128" s="34">
        <f>(G129-C129)/ABS(C129)</f>
        <v>-0.18901224025049815</v>
      </c>
      <c r="P128" s="5"/>
      <c r="Q128" s="34">
        <f>(G129-F129)/ABS(F129)</f>
        <v>-0.11033786684956867</v>
      </c>
      <c r="R128" s="2"/>
    </row>
    <row r="129" spans="1:18" ht="15.75">
      <c r="A129" s="1"/>
      <c r="B129" s="2"/>
      <c r="C129" s="8">
        <f>'[1]   Balance Sheet   '!C30</f>
        <v>196728</v>
      </c>
      <c r="D129" s="8">
        <f>'[1]   Balance Sheet   '!D30</f>
        <v>181962</v>
      </c>
      <c r="E129" s="8">
        <f>'[1]   Balance Sheet   '!E30</f>
        <v>178661</v>
      </c>
      <c r="F129" s="8">
        <f>'[1]   Balance Sheet   '!F30</f>
        <v>179331</v>
      </c>
      <c r="G129" s="8">
        <f>'[1]   Balance Sheet   '!G30</f>
        <v>159544</v>
      </c>
      <c r="H129" s="3"/>
      <c r="I129" s="29"/>
      <c r="J129" s="29"/>
      <c r="K129" s="29"/>
      <c r="L129" s="29"/>
      <c r="M129" s="29"/>
      <c r="N129" s="4"/>
      <c r="O129" s="34"/>
      <c r="P129" s="5"/>
      <c r="Q129" s="34"/>
      <c r="R129" s="2"/>
    </row>
    <row r="130" spans="1:18" ht="15.75">
      <c r="A130" s="1"/>
      <c r="B130" s="2"/>
      <c r="C130" s="9"/>
      <c r="D130" s="9"/>
      <c r="E130" s="9"/>
      <c r="F130" s="9"/>
      <c r="G130" s="9"/>
      <c r="H130" s="9"/>
      <c r="I130" s="30"/>
      <c r="J130" s="30"/>
      <c r="K130" s="30"/>
      <c r="L130" s="30"/>
      <c r="M130" s="30"/>
      <c r="N130" s="9"/>
      <c r="O130" s="9"/>
      <c r="P130" s="9"/>
      <c r="Q130" s="9"/>
      <c r="R130" s="2"/>
    </row>
    <row r="131" spans="1:18" ht="15.75">
      <c r="A131" s="1"/>
      <c r="B131" s="2"/>
      <c r="C131" s="2"/>
      <c r="D131" s="2"/>
      <c r="E131" s="2"/>
      <c r="F131" s="2"/>
      <c r="G131" s="2"/>
      <c r="H131" s="2"/>
      <c r="I131" s="28"/>
      <c r="J131" s="29"/>
      <c r="K131" s="29"/>
      <c r="L131" s="29"/>
      <c r="M131" s="29"/>
      <c r="N131" s="2"/>
      <c r="O131" s="2"/>
      <c r="P131" s="2"/>
      <c r="Q131" s="2"/>
      <c r="R131" s="2"/>
    </row>
    <row r="132" spans="1:18" ht="15.75">
      <c r="A132" s="1"/>
      <c r="B132" s="2"/>
      <c r="C132" s="2"/>
      <c r="D132" s="2"/>
      <c r="E132" s="2"/>
      <c r="F132" s="2"/>
      <c r="G132" s="2"/>
      <c r="H132" s="2"/>
      <c r="I132" s="28"/>
      <c r="J132" s="29"/>
      <c r="K132" s="29"/>
      <c r="L132" s="29"/>
      <c r="M132" s="29"/>
      <c r="N132" s="2"/>
      <c r="O132" s="2"/>
      <c r="P132" s="2"/>
      <c r="Q132" s="2"/>
      <c r="R132" s="2"/>
    </row>
    <row r="133" spans="1:18" ht="15.75">
      <c r="A133" s="1"/>
      <c r="B133" s="2"/>
      <c r="C133" s="2"/>
      <c r="D133" s="2"/>
      <c r="E133" s="2"/>
      <c r="F133" s="2"/>
      <c r="G133" s="2"/>
      <c r="H133" s="3"/>
      <c r="I133" s="29"/>
      <c r="J133" s="29"/>
      <c r="K133" s="29"/>
      <c r="L133" s="29"/>
      <c r="M133" s="29"/>
      <c r="N133" s="4"/>
      <c r="O133" s="2"/>
      <c r="P133" s="2"/>
      <c r="Q133" s="2"/>
      <c r="R133" s="2"/>
    </row>
    <row r="134" spans="1:18" ht="15.75">
      <c r="A134" s="1"/>
      <c r="B134" s="2"/>
      <c r="C134" s="31" t="s">
        <v>8</v>
      </c>
      <c r="D134" s="32"/>
      <c r="E134" s="32"/>
      <c r="F134" s="32"/>
      <c r="G134" s="32"/>
      <c r="H134" s="3"/>
      <c r="I134" s="29"/>
      <c r="J134" s="29"/>
      <c r="K134" s="29"/>
      <c r="L134" s="29"/>
      <c r="M134" s="29"/>
      <c r="N134" s="4"/>
      <c r="O134" s="5" t="s">
        <v>16</v>
      </c>
      <c r="P134" s="5"/>
      <c r="Q134" s="5" t="s">
        <v>17</v>
      </c>
      <c r="R134" s="2"/>
    </row>
    <row r="135" spans="1:18" ht="20.25">
      <c r="A135" s="1"/>
      <c r="B135" s="2"/>
      <c r="C135" s="33"/>
      <c r="D135" s="33"/>
      <c r="E135" s="33"/>
      <c r="F135" s="33"/>
      <c r="G135" s="33"/>
      <c r="H135" s="3"/>
      <c r="I135" s="29"/>
      <c r="J135" s="29"/>
      <c r="K135" s="29"/>
      <c r="L135" s="29"/>
      <c r="M135" s="29"/>
      <c r="N135" s="4"/>
      <c r="O135" s="6" t="str">
        <f>IF(G137&lt;C137,"i",IF(G137&gt;C137,"h","g"))</f>
        <v>i</v>
      </c>
      <c r="P135" s="5"/>
      <c r="Q135" s="6" t="str">
        <f>IF(G137&lt;F137,"i",IF(G137&gt;F137,"h","g"))</f>
        <v>i</v>
      </c>
      <c r="R135" s="2"/>
    </row>
    <row r="136" spans="1:18" ht="15.75">
      <c r="A136" s="1"/>
      <c r="B136" s="2"/>
      <c r="C136" s="7">
        <f>C128</f>
        <v>2003</v>
      </c>
      <c r="D136" s="7">
        <f>D128</f>
        <v>2004</v>
      </c>
      <c r="E136" s="7">
        <f>E128</f>
        <v>2005</v>
      </c>
      <c r="F136" s="7">
        <f>F128</f>
        <v>2006</v>
      </c>
      <c r="G136" s="7">
        <f>G128</f>
        <v>2007</v>
      </c>
      <c r="H136" s="3"/>
      <c r="I136" s="29"/>
      <c r="J136" s="29"/>
      <c r="K136" s="29"/>
      <c r="L136" s="29"/>
      <c r="M136" s="29"/>
      <c r="N136" s="4"/>
      <c r="O136" s="34">
        <f>(G137-C137)/ABS(C137)</f>
        <v>-0.46077514148556004</v>
      </c>
      <c r="P136" s="5"/>
      <c r="Q136" s="34">
        <f>(G137-F137)/ABS(F137)</f>
        <v>-0.18221043694683833</v>
      </c>
      <c r="R136" s="2"/>
    </row>
    <row r="137" spans="1:18" ht="15.75">
      <c r="A137" s="1"/>
      <c r="B137" s="2"/>
      <c r="C137" s="8">
        <f>'[1]   Balance Sheet   '!C32</f>
        <v>260804</v>
      </c>
      <c r="D137" s="8">
        <f>'[1]   Balance Sheet   '!D32</f>
        <v>212281</v>
      </c>
      <c r="E137" s="8">
        <f>'[1]   Balance Sheet   '!E32</f>
        <v>207871</v>
      </c>
      <c r="F137" s="8">
        <f>'[1]   Balance Sheet   '!F32</f>
        <v>171966</v>
      </c>
      <c r="G137" s="8">
        <f>'[1]   Balance Sheet   '!G32</f>
        <v>140632</v>
      </c>
      <c r="H137" s="3"/>
      <c r="I137" s="29"/>
      <c r="J137" s="29"/>
      <c r="K137" s="29"/>
      <c r="L137" s="29"/>
      <c r="M137" s="29"/>
      <c r="N137" s="4"/>
      <c r="O137" s="34"/>
      <c r="P137" s="5"/>
      <c r="Q137" s="34"/>
      <c r="R137" s="2"/>
    </row>
    <row r="138" spans="1:18" ht="15.75">
      <c r="A138" s="1"/>
      <c r="B138" s="2"/>
      <c r="C138" s="9"/>
      <c r="D138" s="9"/>
      <c r="E138" s="9"/>
      <c r="F138" s="9"/>
      <c r="G138" s="9"/>
      <c r="H138" s="9"/>
      <c r="I138" s="30"/>
      <c r="J138" s="30"/>
      <c r="K138" s="30"/>
      <c r="L138" s="30"/>
      <c r="M138" s="30"/>
      <c r="N138" s="9"/>
      <c r="O138" s="9"/>
      <c r="P138" s="9"/>
      <c r="Q138" s="9"/>
      <c r="R138" s="2"/>
    </row>
    <row r="139" spans="1:18" ht="15.75">
      <c r="A139" s="1"/>
      <c r="B139" s="2"/>
      <c r="C139" s="2"/>
      <c r="D139" s="2"/>
      <c r="E139" s="2"/>
      <c r="F139" s="2"/>
      <c r="G139" s="2"/>
      <c r="H139" s="2"/>
      <c r="I139" s="28"/>
      <c r="J139" s="29"/>
      <c r="K139" s="29"/>
      <c r="L139" s="29"/>
      <c r="M139" s="29"/>
      <c r="N139" s="2"/>
      <c r="O139" s="2"/>
      <c r="P139" s="2"/>
      <c r="Q139" s="2"/>
      <c r="R139" s="2"/>
    </row>
    <row r="140" spans="1:18" ht="15.75">
      <c r="A140" s="1"/>
      <c r="B140" s="2"/>
      <c r="C140" s="2"/>
      <c r="D140" s="2"/>
      <c r="E140" s="2"/>
      <c r="F140" s="2"/>
      <c r="G140" s="2"/>
      <c r="H140" s="2"/>
      <c r="I140" s="28"/>
      <c r="J140" s="29"/>
      <c r="K140" s="29"/>
      <c r="L140" s="29"/>
      <c r="M140" s="29"/>
      <c r="N140" s="2"/>
      <c r="O140" s="2"/>
      <c r="P140" s="2"/>
      <c r="Q140" s="2"/>
      <c r="R140" s="2"/>
    </row>
    <row r="141" spans="1:18" ht="15.75">
      <c r="A141" s="1"/>
      <c r="B141" s="2"/>
      <c r="C141" s="2"/>
      <c r="D141" s="2"/>
      <c r="E141" s="2"/>
      <c r="F141" s="2"/>
      <c r="G141" s="2"/>
      <c r="H141" s="3"/>
      <c r="I141" s="29"/>
      <c r="J141" s="29"/>
      <c r="K141" s="29"/>
      <c r="L141" s="29"/>
      <c r="M141" s="29"/>
      <c r="N141" s="4"/>
      <c r="O141" s="2"/>
      <c r="P141" s="2"/>
      <c r="Q141" s="2"/>
      <c r="R141" s="2"/>
    </row>
    <row r="142" spans="1:18" ht="15.75">
      <c r="A142" s="1"/>
      <c r="B142" s="2"/>
      <c r="C142" s="31" t="s">
        <v>9</v>
      </c>
      <c r="D142" s="32"/>
      <c r="E142" s="32"/>
      <c r="F142" s="32"/>
      <c r="G142" s="32"/>
      <c r="H142" s="3"/>
      <c r="I142" s="29"/>
      <c r="J142" s="29"/>
      <c r="K142" s="29"/>
      <c r="L142" s="29"/>
      <c r="M142" s="29"/>
      <c r="N142" s="4"/>
      <c r="O142" s="5" t="s">
        <v>16</v>
      </c>
      <c r="P142" s="5"/>
      <c r="Q142" s="5" t="s">
        <v>17</v>
      </c>
      <c r="R142" s="2"/>
    </row>
    <row r="143" spans="1:18" ht="20.25">
      <c r="A143" s="1"/>
      <c r="B143" s="2"/>
      <c r="C143" s="33"/>
      <c r="D143" s="33"/>
      <c r="E143" s="33"/>
      <c r="F143" s="33"/>
      <c r="G143" s="33"/>
      <c r="H143" s="3"/>
      <c r="I143" s="29"/>
      <c r="J143" s="29"/>
      <c r="K143" s="29"/>
      <c r="L143" s="29"/>
      <c r="M143" s="29"/>
      <c r="N143" s="4"/>
      <c r="O143" s="6" t="str">
        <f>IF(G145&lt;C145,"i",IF(G145&gt;C145,"h","g"))</f>
        <v>i</v>
      </c>
      <c r="P143" s="5"/>
      <c r="Q143" s="6" t="str">
        <f>IF(G145&lt;F145,"i",IF(G145&gt;F145,"h","g"))</f>
        <v>i</v>
      </c>
      <c r="R143" s="2"/>
    </row>
    <row r="144" spans="1:18" ht="15.75">
      <c r="A144" s="1"/>
      <c r="B144" s="2"/>
      <c r="C144" s="7">
        <f>C136</f>
        <v>2003</v>
      </c>
      <c r="D144" s="7">
        <f>D136</f>
        <v>2004</v>
      </c>
      <c r="E144" s="7">
        <f>E136</f>
        <v>2005</v>
      </c>
      <c r="F144" s="7">
        <f>F136</f>
        <v>2006</v>
      </c>
      <c r="G144" s="7">
        <f>G136</f>
        <v>2007</v>
      </c>
      <c r="H144" s="3"/>
      <c r="I144" s="29"/>
      <c r="J144" s="29"/>
      <c r="K144" s="29"/>
      <c r="L144" s="29"/>
      <c r="M144" s="29"/>
      <c r="N144" s="4"/>
      <c r="O144" s="34">
        <f>(G145-C145)/ABS(C145)</f>
        <v>-0.12546394836944907</v>
      </c>
      <c r="P144" s="5"/>
      <c r="Q144" s="34">
        <f>(G145-F145)/ABS(F145)</f>
        <v>-9.9717175557069118E-2</v>
      </c>
      <c r="R144" s="2"/>
    </row>
    <row r="145" spans="1:18" ht="15.75">
      <c r="A145" s="1"/>
      <c r="B145" s="2"/>
      <c r="C145" s="8">
        <f>'[1]   Balance Sheet   '!C38</f>
        <v>584925</v>
      </c>
      <c r="D145" s="8">
        <f>'[1]   Balance Sheet   '!D38</f>
        <v>563970</v>
      </c>
      <c r="E145" s="8">
        <f>'[1]   Balance Sheet   '!E38</f>
        <v>639709</v>
      </c>
      <c r="F145" s="8">
        <f>'[1]   Balance Sheet   '!F38</f>
        <v>568197</v>
      </c>
      <c r="G145" s="8">
        <f>'[1]   Balance Sheet   '!G38</f>
        <v>511538</v>
      </c>
      <c r="H145" s="3"/>
      <c r="I145" s="29"/>
      <c r="J145" s="29"/>
      <c r="K145" s="29"/>
      <c r="L145" s="29"/>
      <c r="M145" s="29"/>
      <c r="N145" s="4"/>
      <c r="O145" s="34"/>
      <c r="P145" s="5"/>
      <c r="Q145" s="34"/>
      <c r="R145" s="2"/>
    </row>
    <row r="146" spans="1:18" ht="15.75">
      <c r="A146" s="1"/>
      <c r="B146" s="2"/>
      <c r="C146" s="9"/>
      <c r="D146" s="9"/>
      <c r="E146" s="9"/>
      <c r="F146" s="9"/>
      <c r="G146" s="9"/>
      <c r="H146" s="9"/>
      <c r="I146" s="30"/>
      <c r="J146" s="30"/>
      <c r="K146" s="30"/>
      <c r="L146" s="30"/>
      <c r="M146" s="30"/>
      <c r="N146" s="9"/>
      <c r="O146" s="9"/>
      <c r="P146" s="9"/>
      <c r="Q146" s="9"/>
      <c r="R146" s="2"/>
    </row>
    <row r="147" spans="1:18" ht="15.75">
      <c r="A147" s="1"/>
      <c r="B147" s="2"/>
      <c r="C147" s="2"/>
      <c r="D147" s="2"/>
      <c r="E147" s="2"/>
      <c r="F147" s="2"/>
      <c r="G147" s="2"/>
      <c r="H147" s="2"/>
      <c r="I147" s="28"/>
      <c r="J147" s="29"/>
      <c r="K147" s="29"/>
      <c r="L147" s="29"/>
      <c r="M147" s="29"/>
      <c r="N147" s="2"/>
      <c r="O147" s="2"/>
      <c r="P147" s="2"/>
      <c r="Q147" s="2"/>
      <c r="R147" s="2"/>
    </row>
    <row r="148" spans="1:18" ht="15.75">
      <c r="A148" s="1"/>
      <c r="B148" s="2"/>
      <c r="C148" s="2"/>
      <c r="D148" s="2"/>
      <c r="E148" s="2"/>
      <c r="F148" s="2"/>
      <c r="G148" s="2"/>
      <c r="H148" s="2"/>
      <c r="I148" s="28"/>
      <c r="J148" s="29"/>
      <c r="K148" s="29"/>
      <c r="L148" s="29"/>
      <c r="M148" s="29"/>
      <c r="N148" s="2"/>
      <c r="O148" s="2"/>
      <c r="P148" s="2"/>
      <c r="Q148" s="2"/>
      <c r="R148" s="2"/>
    </row>
    <row r="149" spans="1:18" ht="15.75">
      <c r="A149" s="1"/>
      <c r="B149" s="2"/>
      <c r="C149" s="2"/>
      <c r="D149" s="2"/>
      <c r="E149" s="2"/>
      <c r="F149" s="2"/>
      <c r="G149" s="2"/>
      <c r="H149" s="3"/>
      <c r="I149" s="29"/>
      <c r="J149" s="29"/>
      <c r="K149" s="29"/>
      <c r="L149" s="29"/>
      <c r="M149" s="29"/>
      <c r="N149" s="4"/>
      <c r="O149" s="2"/>
      <c r="P149" s="2"/>
      <c r="Q149" s="2"/>
      <c r="R149" s="2"/>
    </row>
    <row r="150" spans="1:18" ht="15.75">
      <c r="A150" s="1"/>
      <c r="B150" s="2"/>
      <c r="C150" s="31" t="s">
        <v>10</v>
      </c>
      <c r="D150" s="32"/>
      <c r="E150" s="32"/>
      <c r="F150" s="32"/>
      <c r="G150" s="32"/>
      <c r="H150" s="3"/>
      <c r="I150" s="29"/>
      <c r="J150" s="29"/>
      <c r="K150" s="29"/>
      <c r="L150" s="29"/>
      <c r="M150" s="29"/>
      <c r="N150" s="4"/>
      <c r="O150" s="5" t="s">
        <v>16</v>
      </c>
      <c r="P150" s="5"/>
      <c r="Q150" s="5" t="s">
        <v>17</v>
      </c>
      <c r="R150" s="2"/>
    </row>
    <row r="151" spans="1:18" ht="20.25">
      <c r="A151" s="1"/>
      <c r="B151" s="2"/>
      <c r="C151" s="33"/>
      <c r="D151" s="33"/>
      <c r="E151" s="33"/>
      <c r="F151" s="33"/>
      <c r="G151" s="33"/>
      <c r="H151" s="3"/>
      <c r="I151" s="29"/>
      <c r="J151" s="29"/>
      <c r="K151" s="29"/>
      <c r="L151" s="29"/>
      <c r="M151" s="29"/>
      <c r="N151" s="4"/>
      <c r="O151" s="6" t="str">
        <f>IF(G153&lt;C153,"i",IF(G153&gt;C153,"h","g"))</f>
        <v>i</v>
      </c>
      <c r="P151" s="5"/>
      <c r="Q151" s="6" t="str">
        <f>IF(G153&lt;F153,"i",IF(G153&gt;F153,"h","g"))</f>
        <v>i</v>
      </c>
      <c r="R151" s="2"/>
    </row>
    <row r="152" spans="1:18" ht="15.75">
      <c r="A152" s="1"/>
      <c r="B152" s="2"/>
      <c r="C152" s="7">
        <f>C144</f>
        <v>2003</v>
      </c>
      <c r="D152" s="7">
        <f>D144</f>
        <v>2004</v>
      </c>
      <c r="E152" s="7">
        <f>E144</f>
        <v>2005</v>
      </c>
      <c r="F152" s="7">
        <f>F144</f>
        <v>2006</v>
      </c>
      <c r="G152" s="7">
        <f>G144</f>
        <v>2007</v>
      </c>
      <c r="H152" s="3"/>
      <c r="I152" s="29"/>
      <c r="J152" s="29"/>
      <c r="K152" s="29"/>
      <c r="L152" s="29"/>
      <c r="M152" s="29"/>
      <c r="N152" s="4"/>
      <c r="O152" s="34">
        <f>(G153-C153)/ABS(C153)</f>
        <v>-0.43278665170860264</v>
      </c>
      <c r="P152" s="5"/>
      <c r="Q152" s="34">
        <f>(G153-F153)/ABS(F153)</f>
        <v>-0.19998493049189386</v>
      </c>
      <c r="R152" s="2"/>
    </row>
    <row r="153" spans="1:18" ht="15.75">
      <c r="A153" s="1"/>
      <c r="B153" s="2"/>
      <c r="C153" s="8">
        <f>'[1]   Balance Sheet   '!C49</f>
        <v>112314</v>
      </c>
      <c r="D153" s="8">
        <f>'[1]   Balance Sheet   '!D49</f>
        <v>109351</v>
      </c>
      <c r="E153" s="8">
        <f>'[1]   Balance Sheet   '!E49</f>
        <v>110908</v>
      </c>
      <c r="F153" s="8">
        <f>'[1]   Balance Sheet   '!F49</f>
        <v>79631</v>
      </c>
      <c r="G153" s="8">
        <f>'[1]   Balance Sheet   '!G49</f>
        <v>63706</v>
      </c>
      <c r="H153" s="3"/>
      <c r="I153" s="29"/>
      <c r="J153" s="29"/>
      <c r="K153" s="29"/>
      <c r="L153" s="29"/>
      <c r="M153" s="29"/>
      <c r="N153" s="4"/>
      <c r="O153" s="34"/>
      <c r="P153" s="5"/>
      <c r="Q153" s="34"/>
      <c r="R153" s="2"/>
    </row>
    <row r="154" spans="1:18" ht="15.75">
      <c r="A154" s="1"/>
      <c r="B154" s="2"/>
      <c r="C154" s="9"/>
      <c r="D154" s="9"/>
      <c r="E154" s="9"/>
      <c r="F154" s="9"/>
      <c r="G154" s="9"/>
      <c r="H154" s="9"/>
      <c r="I154" s="30"/>
      <c r="J154" s="30"/>
      <c r="K154" s="30"/>
      <c r="L154" s="30"/>
      <c r="M154" s="30"/>
      <c r="N154" s="9"/>
      <c r="O154" s="9"/>
      <c r="P154" s="9"/>
      <c r="Q154" s="9"/>
      <c r="R154" s="2"/>
    </row>
    <row r="155" spans="1:18" ht="15.75">
      <c r="A155" s="1"/>
      <c r="B155" s="2"/>
      <c r="C155" s="2"/>
      <c r="D155" s="2"/>
      <c r="E155" s="2"/>
      <c r="F155" s="2"/>
      <c r="G155" s="2"/>
      <c r="H155" s="2"/>
      <c r="I155" s="28"/>
      <c r="J155" s="29"/>
      <c r="K155" s="29"/>
      <c r="L155" s="29"/>
      <c r="M155" s="29"/>
      <c r="N155" s="2"/>
      <c r="O155" s="2"/>
      <c r="P155" s="2"/>
      <c r="Q155" s="2"/>
      <c r="R155" s="2"/>
    </row>
    <row r="156" spans="1:18" ht="15.75">
      <c r="A156" s="1"/>
      <c r="B156" s="2"/>
      <c r="C156" s="2"/>
      <c r="D156" s="2"/>
      <c r="E156" s="2"/>
      <c r="F156" s="2"/>
      <c r="G156" s="2"/>
      <c r="H156" s="2"/>
      <c r="I156" s="28"/>
      <c r="J156" s="29"/>
      <c r="K156" s="29"/>
      <c r="L156" s="29"/>
      <c r="M156" s="29"/>
      <c r="N156" s="2"/>
      <c r="O156" s="2"/>
      <c r="P156" s="2"/>
      <c r="Q156" s="2"/>
      <c r="R156" s="2"/>
    </row>
    <row r="157" spans="1:18" ht="15.75">
      <c r="A157" s="1"/>
      <c r="B157" s="2"/>
      <c r="C157" s="2"/>
      <c r="D157" s="2"/>
      <c r="E157" s="2"/>
      <c r="F157" s="2"/>
      <c r="G157" s="2"/>
      <c r="H157" s="3"/>
      <c r="I157" s="29"/>
      <c r="J157" s="29"/>
      <c r="K157" s="29"/>
      <c r="L157" s="29"/>
      <c r="M157" s="29"/>
      <c r="N157" s="4"/>
      <c r="O157" s="2"/>
      <c r="P157" s="2"/>
      <c r="Q157" s="2"/>
      <c r="R157" s="2"/>
    </row>
    <row r="158" spans="1:18" ht="15.75">
      <c r="A158" s="1"/>
      <c r="B158" s="2"/>
      <c r="C158" s="31" t="s">
        <v>23</v>
      </c>
      <c r="D158" s="32"/>
      <c r="E158" s="32"/>
      <c r="F158" s="32"/>
      <c r="G158" s="32"/>
      <c r="H158" s="3"/>
      <c r="I158" s="29"/>
      <c r="J158" s="29"/>
      <c r="K158" s="29"/>
      <c r="L158" s="29"/>
      <c r="M158" s="29"/>
      <c r="N158" s="4"/>
      <c r="O158" s="5" t="s">
        <v>16</v>
      </c>
      <c r="P158" s="5"/>
      <c r="Q158" s="5" t="s">
        <v>17</v>
      </c>
      <c r="R158" s="2"/>
    </row>
    <row r="159" spans="1:18" ht="20.25">
      <c r="A159" s="1"/>
      <c r="B159" s="2"/>
      <c r="C159" s="33"/>
      <c r="D159" s="33"/>
      <c r="E159" s="33"/>
      <c r="F159" s="33"/>
      <c r="G159" s="33"/>
      <c r="H159" s="3"/>
      <c r="I159" s="29"/>
      <c r="J159" s="29"/>
      <c r="K159" s="29"/>
      <c r="L159" s="29"/>
      <c r="M159" s="29"/>
      <c r="N159" s="4"/>
      <c r="O159" s="6" t="str">
        <f>IF(G161&lt;C161,"i",IF(G161&gt;C161,"h","g"))</f>
        <v>i</v>
      </c>
      <c r="P159" s="5"/>
      <c r="Q159" s="6" t="str">
        <f>IF(G161&lt;F161,"i",IF(G161&gt;F161,"h","g"))</f>
        <v>i</v>
      </c>
      <c r="R159" s="2"/>
    </row>
    <row r="160" spans="1:18" ht="15.75">
      <c r="A160" s="1"/>
      <c r="B160" s="2"/>
      <c r="C160" s="7">
        <f>C152</f>
        <v>2003</v>
      </c>
      <c r="D160" s="7">
        <f>D152</f>
        <v>2004</v>
      </c>
      <c r="E160" s="7">
        <f>E152</f>
        <v>2005</v>
      </c>
      <c r="F160" s="7">
        <f>F152</f>
        <v>2006</v>
      </c>
      <c r="G160" s="7">
        <f>G152</f>
        <v>2007</v>
      </c>
      <c r="H160" s="3"/>
      <c r="I160" s="29"/>
      <c r="J160" s="29"/>
      <c r="K160" s="29"/>
      <c r="L160" s="29"/>
      <c r="M160" s="29"/>
      <c r="N160" s="4"/>
      <c r="O160" s="34">
        <f>(G161-C161)/ABS(C161)</f>
        <v>-0.17496869796439959</v>
      </c>
      <c r="P160" s="5"/>
      <c r="Q160" s="34">
        <f>(G161-F161)/ABS(F161)</f>
        <v>-0.11204208524484895</v>
      </c>
      <c r="R160" s="2"/>
    </row>
    <row r="161" spans="1:18" ht="15.75">
      <c r="A161" s="1"/>
      <c r="B161" s="2"/>
      <c r="C161" s="8">
        <f>'[1]   Balance Sheet   '!C51</f>
        <v>697239</v>
      </c>
      <c r="D161" s="8">
        <f>'[1]   Balance Sheet   '!D51</f>
        <v>673321</v>
      </c>
      <c r="E161" s="8">
        <f>'[1]   Balance Sheet   '!E51</f>
        <v>750617</v>
      </c>
      <c r="F161" s="8">
        <f>'[1]   Balance Sheet   '!F51</f>
        <v>647828</v>
      </c>
      <c r="G161" s="8">
        <f>'[1]   Balance Sheet   '!G51</f>
        <v>575244</v>
      </c>
      <c r="H161" s="3"/>
      <c r="I161" s="29"/>
      <c r="J161" s="29"/>
      <c r="K161" s="29"/>
      <c r="L161" s="29"/>
      <c r="M161" s="29"/>
      <c r="N161" s="4"/>
      <c r="O161" s="34"/>
      <c r="P161" s="5"/>
      <c r="Q161" s="34"/>
      <c r="R161" s="2"/>
    </row>
    <row r="162" spans="1:18" ht="15.75">
      <c r="A162" s="1"/>
      <c r="B162" s="2"/>
      <c r="C162" s="9"/>
      <c r="D162" s="9"/>
      <c r="E162" s="9"/>
      <c r="F162" s="9"/>
      <c r="G162" s="9"/>
      <c r="H162" s="9"/>
      <c r="I162" s="30"/>
      <c r="J162" s="30"/>
      <c r="K162" s="30"/>
      <c r="L162" s="30"/>
      <c r="M162" s="30"/>
      <c r="N162" s="9"/>
      <c r="O162" s="9"/>
      <c r="P162" s="9"/>
      <c r="Q162" s="9"/>
      <c r="R162" s="2"/>
    </row>
    <row r="163" spans="1:18" ht="15.75">
      <c r="A163" s="1"/>
      <c r="B163" s="2"/>
      <c r="C163" s="2"/>
      <c r="D163" s="2"/>
      <c r="E163" s="2"/>
      <c r="F163" s="2"/>
      <c r="G163" s="2"/>
      <c r="H163" s="2"/>
      <c r="I163" s="28"/>
      <c r="J163" s="29"/>
      <c r="K163" s="29"/>
      <c r="L163" s="29"/>
      <c r="M163" s="29"/>
      <c r="N163" s="2"/>
      <c r="O163" s="2"/>
      <c r="P163" s="2"/>
      <c r="Q163" s="2"/>
      <c r="R163" s="2"/>
    </row>
    <row r="164" spans="1:18" ht="15.75">
      <c r="A164" s="1"/>
      <c r="B164" s="2"/>
      <c r="C164" s="2"/>
      <c r="D164" s="2"/>
      <c r="E164" s="2"/>
      <c r="F164" s="2"/>
      <c r="G164" s="2"/>
      <c r="H164" s="2"/>
      <c r="I164" s="28"/>
      <c r="J164" s="29"/>
      <c r="K164" s="29"/>
      <c r="L164" s="29"/>
      <c r="M164" s="29"/>
      <c r="N164" s="2"/>
      <c r="O164" s="2"/>
      <c r="P164" s="2"/>
      <c r="Q164" s="2"/>
      <c r="R164" s="2"/>
    </row>
    <row r="165" spans="1:18" ht="15.75">
      <c r="A165" s="1"/>
      <c r="B165" s="2"/>
      <c r="C165" s="2"/>
      <c r="D165" s="2"/>
      <c r="E165" s="2"/>
      <c r="F165" s="2"/>
      <c r="G165" s="2"/>
      <c r="H165" s="3"/>
      <c r="I165" s="29"/>
      <c r="J165" s="29"/>
      <c r="K165" s="29"/>
      <c r="L165" s="29"/>
      <c r="M165" s="29"/>
      <c r="N165" s="4"/>
      <c r="O165" s="2"/>
      <c r="P165" s="2"/>
      <c r="Q165" s="2"/>
      <c r="R165" s="2"/>
    </row>
    <row r="166" spans="1:18" ht="15.75">
      <c r="A166" s="1"/>
      <c r="B166" s="2"/>
      <c r="C166" s="31" t="s">
        <v>24</v>
      </c>
      <c r="D166" s="32"/>
      <c r="E166" s="32"/>
      <c r="F166" s="32"/>
      <c r="G166" s="32"/>
      <c r="H166" s="3"/>
      <c r="I166" s="29"/>
      <c r="J166" s="29"/>
      <c r="K166" s="29"/>
      <c r="L166" s="29"/>
      <c r="M166" s="29"/>
      <c r="N166" s="4"/>
      <c r="O166" s="5" t="s">
        <v>16</v>
      </c>
      <c r="P166" s="5"/>
      <c r="Q166" s="5" t="s">
        <v>17</v>
      </c>
      <c r="R166" s="2"/>
    </row>
    <row r="167" spans="1:18" ht="20.25">
      <c r="A167" s="1"/>
      <c r="B167" s="2"/>
      <c r="C167" s="33"/>
      <c r="D167" s="33"/>
      <c r="E167" s="33"/>
      <c r="F167" s="33"/>
      <c r="G167" s="33"/>
      <c r="H167" s="3"/>
      <c r="I167" s="29"/>
      <c r="J167" s="29"/>
      <c r="K167" s="29"/>
      <c r="L167" s="29"/>
      <c r="M167" s="29"/>
      <c r="N167" s="4"/>
      <c r="O167" s="6" t="str">
        <f>IF(G169&lt;C169,"i",IF(G169&gt;C169,"h","g"))</f>
        <v>h</v>
      </c>
      <c r="P167" s="5"/>
      <c r="Q167" s="6" t="str">
        <f>IF(G169&lt;F169,"i",IF(G169&gt;F169,"h","g"))</f>
        <v>h</v>
      </c>
      <c r="R167" s="2"/>
    </row>
    <row r="168" spans="1:18" ht="15.75">
      <c r="A168" s="1"/>
      <c r="B168" s="2"/>
      <c r="C168" s="7">
        <f>C160</f>
        <v>2003</v>
      </c>
      <c r="D168" s="7">
        <f>D160</f>
        <v>2004</v>
      </c>
      <c r="E168" s="7">
        <f>E160</f>
        <v>2005</v>
      </c>
      <c r="F168" s="7">
        <f>F160</f>
        <v>2006</v>
      </c>
      <c r="G168" s="7">
        <f>G160</f>
        <v>2007</v>
      </c>
      <c r="H168" s="3"/>
      <c r="I168" s="29"/>
      <c r="J168" s="29"/>
      <c r="K168" s="29"/>
      <c r="L168" s="29"/>
      <c r="M168" s="29"/>
      <c r="N168" s="4"/>
      <c r="O168" s="34">
        <f>(G169-C169)/ABS(C169)</f>
        <v>8.0457721374590049E-2</v>
      </c>
      <c r="P168" s="5"/>
      <c r="Q168" s="34">
        <f>(G169-F169)/ABS(F169)</f>
        <v>0.21503307276007216</v>
      </c>
      <c r="R168" s="2"/>
    </row>
    <row r="169" spans="1:18" ht="15.75">
      <c r="A169" s="1"/>
      <c r="B169" s="2"/>
      <c r="C169" s="8">
        <f>'[1]   Cash Flow   '!C17</f>
        <v>28052</v>
      </c>
      <c r="D169" s="8">
        <f>'[1]   Cash Flow   '!D17</f>
        <v>40256</v>
      </c>
      <c r="E169" s="8">
        <f>'[1]   Cash Flow   '!E17</f>
        <v>38477</v>
      </c>
      <c r="F169" s="8">
        <f>'[1]   Cash Flow   '!F17</f>
        <v>24945</v>
      </c>
      <c r="G169" s="8">
        <f>'[1]   Cash Flow   '!G17</f>
        <v>30309</v>
      </c>
      <c r="H169" s="3"/>
      <c r="I169" s="29"/>
      <c r="J169" s="29"/>
      <c r="K169" s="29"/>
      <c r="L169" s="29"/>
      <c r="M169" s="29"/>
      <c r="N169" s="4"/>
      <c r="O169" s="34"/>
      <c r="P169" s="5"/>
      <c r="Q169" s="34"/>
      <c r="R169" s="2"/>
    </row>
    <row r="170" spans="1:18" ht="15.75">
      <c r="A170" s="1"/>
      <c r="B170" s="2"/>
      <c r="C170" s="9"/>
      <c r="D170" s="9"/>
      <c r="E170" s="9"/>
      <c r="F170" s="9"/>
      <c r="G170" s="9"/>
      <c r="H170" s="9"/>
      <c r="I170" s="30"/>
      <c r="J170" s="30"/>
      <c r="K170" s="30"/>
      <c r="L170" s="30"/>
      <c r="M170" s="30"/>
      <c r="N170" s="9"/>
      <c r="O170" s="9"/>
      <c r="P170" s="9"/>
      <c r="Q170" s="9"/>
      <c r="R170" s="2"/>
    </row>
    <row r="171" spans="1:18" ht="15.75">
      <c r="A171" s="1"/>
      <c r="B171" s="2"/>
      <c r="C171" s="2"/>
      <c r="D171" s="2"/>
      <c r="E171" s="2"/>
      <c r="F171" s="2"/>
      <c r="G171" s="2"/>
      <c r="H171" s="2"/>
      <c r="I171" s="28"/>
      <c r="J171" s="29"/>
      <c r="K171" s="29"/>
      <c r="L171" s="29"/>
      <c r="M171" s="29"/>
      <c r="N171" s="2"/>
      <c r="O171" s="2"/>
      <c r="P171" s="2"/>
      <c r="Q171" s="2"/>
      <c r="R171" s="2"/>
    </row>
    <row r="172" spans="1:18" ht="15.75">
      <c r="A172" s="1"/>
      <c r="B172" s="2"/>
      <c r="C172" s="2"/>
      <c r="D172" s="2"/>
      <c r="E172" s="2"/>
      <c r="F172" s="2"/>
      <c r="G172" s="2"/>
      <c r="H172" s="2"/>
      <c r="I172" s="28"/>
      <c r="J172" s="29"/>
      <c r="K172" s="29"/>
      <c r="L172" s="29"/>
      <c r="M172" s="29"/>
      <c r="N172" s="2"/>
      <c r="O172" s="2"/>
      <c r="P172" s="2"/>
      <c r="Q172" s="2"/>
      <c r="R172" s="2"/>
    </row>
    <row r="173" spans="1:18" ht="15.75">
      <c r="A173" s="1"/>
      <c r="B173" s="2"/>
      <c r="C173" s="2"/>
      <c r="D173" s="2"/>
      <c r="E173" s="2"/>
      <c r="F173" s="2"/>
      <c r="G173" s="2"/>
      <c r="H173" s="3"/>
      <c r="I173" s="29"/>
      <c r="J173" s="29"/>
      <c r="K173" s="29"/>
      <c r="L173" s="29"/>
      <c r="M173" s="29"/>
      <c r="N173" s="4"/>
      <c r="O173" s="2"/>
      <c r="P173" s="2"/>
      <c r="Q173" s="2"/>
      <c r="R173" s="2"/>
    </row>
    <row r="174" spans="1:18" ht="15.75">
      <c r="A174" s="1"/>
      <c r="B174" s="2"/>
      <c r="C174" s="31" t="s">
        <v>25</v>
      </c>
      <c r="D174" s="32"/>
      <c r="E174" s="32"/>
      <c r="F174" s="32"/>
      <c r="G174" s="32"/>
      <c r="H174" s="3"/>
      <c r="I174" s="29"/>
      <c r="J174" s="29"/>
      <c r="K174" s="29"/>
      <c r="L174" s="29"/>
      <c r="M174" s="29"/>
      <c r="N174" s="4"/>
      <c r="O174" s="5" t="s">
        <v>16</v>
      </c>
      <c r="P174" s="5"/>
      <c r="Q174" s="5" t="s">
        <v>17</v>
      </c>
      <c r="R174" s="2"/>
    </row>
    <row r="175" spans="1:18" ht="20.25">
      <c r="A175" s="1"/>
      <c r="B175" s="2"/>
      <c r="C175" s="33"/>
      <c r="D175" s="33"/>
      <c r="E175" s="33"/>
      <c r="F175" s="33"/>
      <c r="G175" s="33"/>
      <c r="H175" s="3"/>
      <c r="I175" s="29"/>
      <c r="J175" s="29"/>
      <c r="K175" s="29"/>
      <c r="L175" s="29"/>
      <c r="M175" s="29"/>
      <c r="N175" s="4"/>
      <c r="O175" s="6" t="str">
        <f>IF(G177&lt;C177,"i",IF(G177&gt;C177,"h","g"))</f>
        <v>i</v>
      </c>
      <c r="P175" s="5"/>
      <c r="Q175" s="6" t="str">
        <f>IF(G177&lt;F177,"i",IF(G177&gt;F177,"h","g"))</f>
        <v>i</v>
      </c>
      <c r="R175" s="2"/>
    </row>
    <row r="176" spans="1:18" ht="15.75">
      <c r="A176" s="1"/>
      <c r="B176" s="2"/>
      <c r="C176" s="7">
        <f>C168</f>
        <v>2003</v>
      </c>
      <c r="D176" s="7">
        <f>D168</f>
        <v>2004</v>
      </c>
      <c r="E176" s="7">
        <f>E168</f>
        <v>2005</v>
      </c>
      <c r="F176" s="7">
        <f>F168</f>
        <v>2006</v>
      </c>
      <c r="G176" s="7">
        <f>G168</f>
        <v>2007</v>
      </c>
      <c r="H176" s="3"/>
      <c r="I176" s="29"/>
      <c r="J176" s="29"/>
      <c r="K176" s="29"/>
      <c r="L176" s="29"/>
      <c r="M176" s="29"/>
      <c r="N176" s="4"/>
      <c r="O176" s="34">
        <f>(G177-C177)/ABS(C177)</f>
        <v>-0.19114042255165167</v>
      </c>
      <c r="P176" s="5"/>
      <c r="Q176" s="34">
        <f>(G177-F177)/ABS(F177)</f>
        <v>-1.8030490317264112</v>
      </c>
      <c r="R176" s="2"/>
    </row>
    <row r="177" spans="1:18" ht="15.75">
      <c r="A177" s="1"/>
      <c r="B177" s="2"/>
      <c r="C177" s="8">
        <f>'[1]   Cash Flow   '!C26</f>
        <v>-51402</v>
      </c>
      <c r="D177" s="8">
        <f>'[1]   Cash Flow   '!D26</f>
        <v>-35099</v>
      </c>
      <c r="E177" s="8">
        <f>'[1]   Cash Flow   '!E26</f>
        <v>-38423</v>
      </c>
      <c r="F177" s="8">
        <f>'[1]   Cash Flow   '!F26</f>
        <v>-21843</v>
      </c>
      <c r="G177" s="8">
        <f>'[1]   Cash Flow   '!G26</f>
        <v>-61227</v>
      </c>
      <c r="H177" s="3"/>
      <c r="I177" s="29"/>
      <c r="J177" s="29"/>
      <c r="K177" s="29"/>
      <c r="L177" s="29"/>
      <c r="M177" s="29"/>
      <c r="N177" s="4"/>
      <c r="O177" s="34"/>
      <c r="P177" s="5"/>
      <c r="Q177" s="34"/>
      <c r="R177" s="2"/>
    </row>
    <row r="178" spans="1:18" ht="15.75">
      <c r="A178" s="1"/>
      <c r="B178" s="2"/>
      <c r="C178" s="9"/>
      <c r="D178" s="9"/>
      <c r="E178" s="9"/>
      <c r="F178" s="9"/>
      <c r="G178" s="9"/>
      <c r="H178" s="9"/>
      <c r="I178" s="30"/>
      <c r="J178" s="30"/>
      <c r="K178" s="30"/>
      <c r="L178" s="30"/>
      <c r="M178" s="30"/>
      <c r="N178" s="9"/>
      <c r="O178" s="9"/>
      <c r="P178" s="9"/>
      <c r="Q178" s="9"/>
      <c r="R178" s="2"/>
    </row>
    <row r="179" spans="1:18" ht="15.75">
      <c r="A179" s="1"/>
      <c r="B179" s="2"/>
      <c r="C179" s="2"/>
      <c r="D179" s="2"/>
      <c r="E179" s="2"/>
      <c r="F179" s="2"/>
      <c r="G179" s="2"/>
      <c r="H179" s="2"/>
      <c r="I179" s="28"/>
      <c r="J179" s="29"/>
      <c r="K179" s="29"/>
      <c r="L179" s="29"/>
      <c r="M179" s="29"/>
      <c r="N179" s="2"/>
      <c r="O179" s="2"/>
      <c r="P179" s="2"/>
      <c r="Q179" s="2"/>
      <c r="R179" s="2"/>
    </row>
    <row r="180" spans="1:18" ht="15.75">
      <c r="A180" s="1"/>
      <c r="B180" s="2"/>
      <c r="C180" s="2"/>
      <c r="D180" s="2"/>
      <c r="E180" s="2"/>
      <c r="F180" s="2"/>
      <c r="G180" s="2"/>
      <c r="H180" s="2"/>
      <c r="I180" s="28"/>
      <c r="J180" s="29"/>
      <c r="K180" s="29"/>
      <c r="L180" s="29"/>
      <c r="M180" s="29"/>
      <c r="N180" s="2"/>
      <c r="O180" s="2"/>
      <c r="P180" s="2"/>
      <c r="Q180" s="2"/>
      <c r="R180" s="2"/>
    </row>
    <row r="181" spans="1:18" ht="15.75">
      <c r="A181" s="1"/>
      <c r="B181" s="2"/>
      <c r="C181" s="2"/>
      <c r="D181" s="2"/>
      <c r="E181" s="2"/>
      <c r="F181" s="2"/>
      <c r="G181" s="2"/>
      <c r="H181" s="3"/>
      <c r="I181" s="29"/>
      <c r="J181" s="29"/>
      <c r="K181" s="29"/>
      <c r="L181" s="29"/>
      <c r="M181" s="29"/>
      <c r="N181" s="4"/>
      <c r="O181" s="2"/>
      <c r="P181" s="2"/>
      <c r="Q181" s="2"/>
      <c r="R181" s="2"/>
    </row>
    <row r="182" spans="1:18" ht="15.75">
      <c r="A182" s="1"/>
      <c r="B182" s="2"/>
      <c r="C182" s="31" t="s">
        <v>26</v>
      </c>
      <c r="D182" s="32"/>
      <c r="E182" s="32"/>
      <c r="F182" s="32"/>
      <c r="G182" s="32"/>
      <c r="H182" s="3"/>
      <c r="I182" s="29"/>
      <c r="J182" s="29"/>
      <c r="K182" s="29"/>
      <c r="L182" s="29"/>
      <c r="M182" s="29"/>
      <c r="N182" s="4"/>
      <c r="O182" s="5" t="s">
        <v>16</v>
      </c>
      <c r="P182" s="5"/>
      <c r="Q182" s="5" t="s">
        <v>17</v>
      </c>
      <c r="R182" s="2"/>
    </row>
    <row r="183" spans="1:18" ht="20.25">
      <c r="A183" s="1"/>
      <c r="B183" s="2"/>
      <c r="C183" s="33"/>
      <c r="D183" s="33"/>
      <c r="E183" s="33"/>
      <c r="F183" s="33"/>
      <c r="G183" s="33"/>
      <c r="H183" s="3"/>
      <c r="I183" s="29"/>
      <c r="J183" s="29"/>
      <c r="K183" s="29"/>
      <c r="L183" s="29"/>
      <c r="M183" s="29"/>
      <c r="N183" s="4"/>
      <c r="O183" s="6" t="str">
        <f>IF(G185&lt;C185,"i",IF(G185&gt;C185,"h","g"))</f>
        <v>h</v>
      </c>
      <c r="P183" s="5"/>
      <c r="Q183" s="6" t="str">
        <f>IF(G185&lt;F185,"i",IF(G185&gt;F185,"h","g"))</f>
        <v>h</v>
      </c>
      <c r="R183" s="2"/>
    </row>
    <row r="184" spans="1:18" ht="15.75">
      <c r="A184" s="1"/>
      <c r="B184" s="2"/>
      <c r="C184" s="7">
        <f>C176</f>
        <v>2003</v>
      </c>
      <c r="D184" s="7">
        <f>D176</f>
        <v>2004</v>
      </c>
      <c r="E184" s="7">
        <f>E176</f>
        <v>2005</v>
      </c>
      <c r="F184" s="7">
        <f>F176</f>
        <v>2006</v>
      </c>
      <c r="G184" s="7">
        <f>G176</f>
        <v>2007</v>
      </c>
      <c r="H184" s="3"/>
      <c r="I184" s="29"/>
      <c r="J184" s="29"/>
      <c r="K184" s="29"/>
      <c r="L184" s="29"/>
      <c r="M184" s="29"/>
      <c r="N184" s="4"/>
      <c r="O184" s="34">
        <f>(G185-C185)/ABS(C185)</f>
        <v>0.41790787774429616</v>
      </c>
      <c r="P184" s="5"/>
      <c r="Q184" s="34">
        <f>(G185-F185)/ABS(F185)</f>
        <v>10.068832599118943</v>
      </c>
      <c r="R184" s="2"/>
    </row>
    <row r="185" spans="1:18" ht="15.75">
      <c r="A185" s="1"/>
      <c r="B185" s="2"/>
      <c r="C185" s="8">
        <f>'[1]   Cash Flow   '!C34</f>
        <v>23230</v>
      </c>
      <c r="D185" s="8">
        <f>'[1]   Cash Flow   '!D34</f>
        <v>-6119</v>
      </c>
      <c r="E185" s="8">
        <f>'[1]   Cash Flow   '!E34</f>
        <v>4594</v>
      </c>
      <c r="F185" s="8">
        <f>'[1]   Cash Flow   '!F34</f>
        <v>-3632</v>
      </c>
      <c r="G185" s="8">
        <f>'[1]   Cash Flow   '!G34</f>
        <v>32938</v>
      </c>
      <c r="H185" s="3"/>
      <c r="I185" s="29"/>
      <c r="J185" s="29"/>
      <c r="K185" s="29"/>
      <c r="L185" s="29"/>
      <c r="M185" s="29"/>
      <c r="N185" s="4"/>
      <c r="O185" s="34"/>
      <c r="P185" s="5"/>
      <c r="Q185" s="34"/>
      <c r="R185" s="2"/>
    </row>
    <row r="186" spans="1:18" ht="15.75">
      <c r="A186" s="1"/>
      <c r="B186" s="2"/>
      <c r="C186" s="9"/>
      <c r="D186" s="9"/>
      <c r="E186" s="9"/>
      <c r="F186" s="9"/>
      <c r="G186" s="9"/>
      <c r="H186" s="9"/>
      <c r="I186" s="30"/>
      <c r="J186" s="30"/>
      <c r="K186" s="30"/>
      <c r="L186" s="30"/>
      <c r="M186" s="30"/>
      <c r="N186" s="9"/>
      <c r="O186" s="9"/>
      <c r="P186" s="9"/>
      <c r="Q186" s="9"/>
      <c r="R186" s="2"/>
    </row>
    <row r="187" spans="1:18" ht="15.75">
      <c r="A187" s="1"/>
      <c r="B187" s="2"/>
      <c r="C187" s="2"/>
      <c r="D187" s="2"/>
      <c r="E187" s="2"/>
      <c r="F187" s="2"/>
      <c r="G187" s="2"/>
      <c r="H187" s="2"/>
      <c r="I187" s="28"/>
      <c r="J187" s="29"/>
      <c r="K187" s="29"/>
      <c r="L187" s="29"/>
      <c r="M187" s="29"/>
      <c r="N187" s="2"/>
      <c r="O187" s="2"/>
      <c r="P187" s="2"/>
      <c r="Q187" s="2"/>
      <c r="R187" s="2"/>
    </row>
    <row r="188" spans="1:18" ht="15.75">
      <c r="A188" s="1"/>
      <c r="B188" s="2"/>
      <c r="C188" s="2"/>
      <c r="D188" s="2"/>
      <c r="E188" s="2"/>
      <c r="F188" s="2"/>
      <c r="G188" s="2"/>
      <c r="H188" s="2"/>
      <c r="I188" s="28"/>
      <c r="J188" s="29"/>
      <c r="K188" s="29"/>
      <c r="L188" s="29"/>
      <c r="M188" s="29"/>
      <c r="N188" s="2"/>
      <c r="O188" s="2"/>
      <c r="P188" s="2"/>
      <c r="Q188" s="2"/>
      <c r="R188" s="2"/>
    </row>
    <row r="189" spans="1:18" ht="15.75">
      <c r="A189" s="1"/>
      <c r="B189" s="2"/>
      <c r="C189" s="2"/>
      <c r="D189" s="2"/>
      <c r="E189" s="2"/>
      <c r="F189" s="2"/>
      <c r="G189" s="2"/>
      <c r="H189" s="3"/>
      <c r="I189" s="29"/>
      <c r="J189" s="29"/>
      <c r="K189" s="29"/>
      <c r="L189" s="29"/>
      <c r="M189" s="29"/>
      <c r="N189" s="4"/>
      <c r="O189" s="2"/>
      <c r="P189" s="2"/>
      <c r="Q189" s="2"/>
      <c r="R189" s="2"/>
    </row>
    <row r="190" spans="1:18" ht="15.75">
      <c r="A190" s="1"/>
      <c r="B190" s="2"/>
      <c r="C190" s="31" t="s">
        <v>13</v>
      </c>
      <c r="D190" s="32"/>
      <c r="E190" s="32"/>
      <c r="F190" s="32"/>
      <c r="G190" s="32"/>
      <c r="H190" s="3"/>
      <c r="I190" s="29"/>
      <c r="J190" s="29"/>
      <c r="K190" s="29"/>
      <c r="L190" s="29"/>
      <c r="M190" s="29"/>
      <c r="N190" s="4"/>
      <c r="O190" s="5" t="s">
        <v>16</v>
      </c>
      <c r="P190" s="5"/>
      <c r="Q190" s="5" t="s">
        <v>17</v>
      </c>
      <c r="R190" s="2"/>
    </row>
    <row r="191" spans="1:18" ht="20.25">
      <c r="A191" s="1"/>
      <c r="B191" s="2"/>
      <c r="C191" s="33"/>
      <c r="D191" s="33"/>
      <c r="E191" s="33"/>
      <c r="F191" s="33"/>
      <c r="G191" s="33"/>
      <c r="H191" s="3"/>
      <c r="I191" s="29"/>
      <c r="J191" s="29"/>
      <c r="K191" s="29"/>
      <c r="L191" s="29"/>
      <c r="M191" s="29"/>
      <c r="N191" s="4"/>
      <c r="O191" s="6" t="str">
        <f>IF(G193&lt;C193,"i",IF(G193&gt;C193,"h","g"))</f>
        <v>h</v>
      </c>
      <c r="P191" s="5"/>
      <c r="Q191" s="6" t="str">
        <f>IF(G193&lt;F193,"i",IF(G193&gt;F193,"h","g"))</f>
        <v>h</v>
      </c>
      <c r="R191" s="2"/>
    </row>
    <row r="192" spans="1:18" ht="15.75">
      <c r="A192" s="1"/>
      <c r="B192" s="2"/>
      <c r="C192" s="7">
        <f>C184</f>
        <v>2003</v>
      </c>
      <c r="D192" s="7">
        <f>D184</f>
        <v>2004</v>
      </c>
      <c r="E192" s="7">
        <f>E184</f>
        <v>2005</v>
      </c>
      <c r="F192" s="7">
        <f>F184</f>
        <v>2006</v>
      </c>
      <c r="G192" s="7">
        <f>G184</f>
        <v>2007</v>
      </c>
      <c r="H192" s="3"/>
      <c r="I192" s="29"/>
      <c r="J192" s="29"/>
      <c r="K192" s="29"/>
      <c r="L192" s="29"/>
      <c r="M192" s="29"/>
      <c r="N192" s="4"/>
      <c r="O192" s="34">
        <f>(G193-C193)/ABS(C193)</f>
        <v>17.833333333333332</v>
      </c>
      <c r="P192" s="5"/>
      <c r="Q192" s="34">
        <f>(G193-F193)/ABS(F193)</f>
        <v>4.8113207547169807</v>
      </c>
      <c r="R192" s="2"/>
    </row>
    <row r="193" spans="1:18" ht="15.75">
      <c r="A193" s="1"/>
      <c r="B193" s="2"/>
      <c r="C193" s="8">
        <f>'[1]   Cash Flow   '!C36</f>
        <v>-120</v>
      </c>
      <c r="D193" s="8">
        <f>'[1]   Cash Flow   '!D36</f>
        <v>-962</v>
      </c>
      <c r="E193" s="8">
        <f>'[1]   Cash Flow   '!E36</f>
        <v>4648</v>
      </c>
      <c r="F193" s="8">
        <f>'[1]   Cash Flow   '!F36</f>
        <v>-530</v>
      </c>
      <c r="G193" s="8">
        <f>'[1]   Cash Flow   '!G36</f>
        <v>2020</v>
      </c>
      <c r="H193" s="3"/>
      <c r="I193" s="29"/>
      <c r="J193" s="29"/>
      <c r="K193" s="29"/>
      <c r="L193" s="29"/>
      <c r="M193" s="29"/>
      <c r="N193" s="4"/>
      <c r="O193" s="34"/>
      <c r="P193" s="5"/>
      <c r="Q193" s="34"/>
      <c r="R193" s="2"/>
    </row>
    <row r="194" spans="1:18" ht="15.75">
      <c r="A194" s="1"/>
      <c r="B194" s="2"/>
      <c r="C194" s="9"/>
      <c r="D194" s="9"/>
      <c r="E194" s="9"/>
      <c r="F194" s="9"/>
      <c r="G194" s="9"/>
      <c r="H194" s="9"/>
      <c r="I194" s="30"/>
      <c r="J194" s="30"/>
      <c r="K194" s="30"/>
      <c r="L194" s="30"/>
      <c r="M194" s="30"/>
      <c r="N194" s="9"/>
      <c r="O194" s="9"/>
      <c r="P194" s="9"/>
      <c r="Q194" s="9"/>
      <c r="R194" s="2"/>
    </row>
    <row r="195" spans="1:18" ht="15.75">
      <c r="A195" s="1"/>
      <c r="B195" s="2"/>
      <c r="C195" s="2"/>
      <c r="D195" s="2"/>
      <c r="E195" s="2"/>
      <c r="F195" s="2"/>
      <c r="G195" s="2"/>
      <c r="H195" s="2"/>
      <c r="I195" s="28"/>
      <c r="J195" s="29"/>
      <c r="K195" s="29"/>
      <c r="L195" s="29"/>
      <c r="M195" s="29"/>
      <c r="N195" s="2"/>
      <c r="O195" s="2"/>
      <c r="P195" s="2"/>
      <c r="Q195" s="2"/>
      <c r="R195" s="2"/>
    </row>
    <row r="196" spans="1:18" ht="15.75">
      <c r="A196" s="1"/>
      <c r="B196" s="2"/>
      <c r="C196" s="2"/>
      <c r="D196" s="2"/>
      <c r="E196" s="2"/>
      <c r="F196" s="2"/>
      <c r="G196" s="2"/>
      <c r="H196" s="2"/>
      <c r="I196" s="28"/>
      <c r="J196" s="29"/>
      <c r="K196" s="29"/>
      <c r="L196" s="29"/>
      <c r="M196" s="29"/>
      <c r="N196" s="2"/>
      <c r="O196" s="2"/>
      <c r="P196" s="2"/>
      <c r="Q196" s="2"/>
      <c r="R196" s="2"/>
    </row>
    <row r="197" spans="1:18" ht="15.75">
      <c r="A197" s="1"/>
      <c r="B197" s="2"/>
      <c r="C197" s="2"/>
      <c r="D197" s="2"/>
      <c r="E197" s="2"/>
      <c r="F197" s="2"/>
      <c r="G197" s="2"/>
      <c r="H197" s="3"/>
      <c r="I197" s="29"/>
      <c r="J197" s="29"/>
      <c r="K197" s="29"/>
      <c r="L197" s="29"/>
      <c r="M197" s="29"/>
      <c r="N197" s="4"/>
      <c r="O197" s="2"/>
      <c r="P197" s="2"/>
      <c r="Q197" s="2"/>
      <c r="R197" s="2"/>
    </row>
    <row r="198" spans="1:18" ht="15.75">
      <c r="A198" s="1"/>
      <c r="B198" s="2"/>
      <c r="C198" s="31" t="s">
        <v>27</v>
      </c>
      <c r="D198" s="32"/>
      <c r="E198" s="32"/>
      <c r="F198" s="32"/>
      <c r="G198" s="32"/>
      <c r="H198" s="3"/>
      <c r="I198" s="29"/>
      <c r="J198" s="29"/>
      <c r="K198" s="29"/>
      <c r="L198" s="29"/>
      <c r="M198" s="29"/>
      <c r="N198" s="4"/>
      <c r="O198" s="5" t="s">
        <v>16</v>
      </c>
      <c r="P198" s="5"/>
      <c r="Q198" s="5" t="s">
        <v>17</v>
      </c>
      <c r="R198" s="2"/>
    </row>
    <row r="199" spans="1:18" ht="20.25">
      <c r="A199" s="1"/>
      <c r="B199" s="2"/>
      <c r="C199" s="33"/>
      <c r="D199" s="33"/>
      <c r="E199" s="33"/>
      <c r="F199" s="33"/>
      <c r="G199" s="33"/>
      <c r="H199" s="3"/>
      <c r="I199" s="29"/>
      <c r="J199" s="29"/>
      <c r="K199" s="29"/>
      <c r="L199" s="29"/>
      <c r="M199" s="29"/>
      <c r="N199" s="4"/>
      <c r="O199" s="6" t="str">
        <f>IF(G201&lt;C201,"i",IF(G201&gt;C201,"h","g"))</f>
        <v>i</v>
      </c>
      <c r="P199" s="5"/>
      <c r="Q199" s="6" t="str">
        <f>IF(G201&lt;F201,"i",IF(G201&gt;F201,"h","g"))</f>
        <v>i</v>
      </c>
      <c r="R199" s="2"/>
    </row>
    <row r="200" spans="1:18" ht="15.75">
      <c r="A200" s="1"/>
      <c r="B200" s="2"/>
      <c r="C200" s="7">
        <f>C192</f>
        <v>2003</v>
      </c>
      <c r="D200" s="7">
        <f>D192</f>
        <v>2004</v>
      </c>
      <c r="E200" s="7">
        <f>E192</f>
        <v>2005</v>
      </c>
      <c r="F200" s="7">
        <f>F192</f>
        <v>2006</v>
      </c>
      <c r="G200" s="7">
        <f>G192</f>
        <v>2007</v>
      </c>
      <c r="H200" s="3"/>
      <c r="I200" s="29"/>
      <c r="J200" s="29"/>
      <c r="K200" s="29"/>
      <c r="L200" s="29"/>
      <c r="M200" s="29"/>
      <c r="N200" s="4"/>
      <c r="O200" s="34">
        <f>(G201-C201)/ABS(C201)</f>
        <v>-0.25159546764265422</v>
      </c>
      <c r="P200" s="5"/>
      <c r="Q200" s="34">
        <f>(G201-F201)/ABS(F201)</f>
        <v>-9.0000099352954901E-2</v>
      </c>
      <c r="R200" s="2"/>
    </row>
    <row r="201" spans="1:18" ht="15.75">
      <c r="A201" s="1"/>
      <c r="B201" s="2"/>
      <c r="C201" s="11">
        <f>'[1]   Balance Sheet   '!C10/'[1]   Balance Sheet   '!C30</f>
        <v>1.9002633077142044</v>
      </c>
      <c r="D201" s="11">
        <f>'[1]   Balance Sheet   '!D10/'[1]   Balance Sheet   '!D30</f>
        <v>1.7684406634352228</v>
      </c>
      <c r="E201" s="11">
        <f>'[1]   Balance Sheet   '!E10/'[1]   Balance Sheet   '!E30</f>
        <v>1.7847319784396147</v>
      </c>
      <c r="F201" s="11">
        <f>'[1]   Balance Sheet   '!F10/'[1]   Balance Sheet   '!F30</f>
        <v>1.5628195905894686</v>
      </c>
      <c r="G201" s="11">
        <f>'[1]   Balance Sheet   '!G10/'[1]   Balance Sheet   '!G30</f>
        <v>1.4221656721656721</v>
      </c>
      <c r="H201" s="3"/>
      <c r="I201" s="29"/>
      <c r="J201" s="29"/>
      <c r="K201" s="29"/>
      <c r="L201" s="29"/>
      <c r="M201" s="29"/>
      <c r="N201" s="4"/>
      <c r="O201" s="34"/>
      <c r="P201" s="5"/>
      <c r="Q201" s="34"/>
      <c r="R201" s="2"/>
    </row>
    <row r="202" spans="1:18" ht="15.75">
      <c r="A202" s="1"/>
      <c r="B202" s="2"/>
      <c r="C202" s="9"/>
      <c r="D202" s="9"/>
      <c r="E202" s="9"/>
      <c r="F202" s="9"/>
      <c r="G202" s="9"/>
      <c r="H202" s="9"/>
      <c r="I202" s="30"/>
      <c r="J202" s="30"/>
      <c r="K202" s="30"/>
      <c r="L202" s="30"/>
      <c r="M202" s="30"/>
      <c r="N202" s="9"/>
      <c r="O202" s="9"/>
      <c r="P202" s="9"/>
      <c r="Q202" s="9"/>
      <c r="R202" s="2"/>
    </row>
    <row r="203" spans="1:18" ht="15.75">
      <c r="A203" s="1"/>
      <c r="B203" s="2"/>
      <c r="C203" s="2"/>
      <c r="D203" s="2"/>
      <c r="E203" s="2"/>
      <c r="F203" s="2"/>
      <c r="G203" s="2"/>
      <c r="H203" s="2"/>
      <c r="I203" s="28"/>
      <c r="J203" s="29"/>
      <c r="K203" s="29"/>
      <c r="L203" s="29"/>
      <c r="M203" s="29"/>
      <c r="N203" s="2"/>
      <c r="O203" s="2"/>
      <c r="P203" s="2"/>
      <c r="Q203" s="2"/>
      <c r="R203" s="2"/>
    </row>
    <row r="204" spans="1:18" ht="15.75">
      <c r="A204" s="1"/>
      <c r="B204" s="2"/>
      <c r="C204" s="2"/>
      <c r="D204" s="2"/>
      <c r="E204" s="2"/>
      <c r="F204" s="2"/>
      <c r="G204" s="2"/>
      <c r="H204" s="2"/>
      <c r="I204" s="28"/>
      <c r="J204" s="29"/>
      <c r="K204" s="29"/>
      <c r="L204" s="29"/>
      <c r="M204" s="29"/>
      <c r="N204" s="2"/>
      <c r="O204" s="2"/>
      <c r="P204" s="2"/>
      <c r="Q204" s="2"/>
      <c r="R204" s="2"/>
    </row>
    <row r="205" spans="1:18" ht="15.75">
      <c r="A205" s="1"/>
      <c r="B205" s="2"/>
      <c r="C205" s="2"/>
      <c r="D205" s="2"/>
      <c r="E205" s="2"/>
      <c r="F205" s="2"/>
      <c r="G205" s="2"/>
      <c r="H205" s="3"/>
      <c r="I205" s="29"/>
      <c r="J205" s="29"/>
      <c r="K205" s="29"/>
      <c r="L205" s="29"/>
      <c r="M205" s="29"/>
      <c r="N205" s="4"/>
      <c r="O205" s="2"/>
      <c r="P205" s="2"/>
      <c r="Q205" s="2"/>
      <c r="R205" s="2"/>
    </row>
    <row r="206" spans="1:18" ht="15.75">
      <c r="A206" s="1"/>
      <c r="B206" s="2"/>
      <c r="C206" s="31" t="s">
        <v>28</v>
      </c>
      <c r="D206" s="32"/>
      <c r="E206" s="32"/>
      <c r="F206" s="32"/>
      <c r="G206" s="32"/>
      <c r="H206" s="3"/>
      <c r="I206" s="29"/>
      <c r="J206" s="29"/>
      <c r="K206" s="29"/>
      <c r="L206" s="29"/>
      <c r="M206" s="29"/>
      <c r="N206" s="4"/>
      <c r="O206" s="5" t="s">
        <v>16</v>
      </c>
      <c r="P206" s="5"/>
      <c r="Q206" s="5" t="s">
        <v>17</v>
      </c>
      <c r="R206" s="2"/>
    </row>
    <row r="207" spans="1:18" ht="20.25">
      <c r="A207" s="1"/>
      <c r="B207" s="2"/>
      <c r="C207" s="33"/>
      <c r="D207" s="33"/>
      <c r="E207" s="33"/>
      <c r="F207" s="33"/>
      <c r="G207" s="33"/>
      <c r="H207" s="3"/>
      <c r="I207" s="29"/>
      <c r="J207" s="29"/>
      <c r="K207" s="29"/>
      <c r="L207" s="29"/>
      <c r="M207" s="29"/>
      <c r="N207" s="4"/>
      <c r="O207" s="6" t="str">
        <f>IF(G209&lt;C209,"i",IF(G209&gt;C209,"h","g"))</f>
        <v>i</v>
      </c>
      <c r="P207" s="5"/>
      <c r="Q207" s="6" t="str">
        <f>IF(G209&lt;F209,"i",IF(G209&gt;F209,"h","g"))</f>
        <v>i</v>
      </c>
      <c r="R207" s="2"/>
    </row>
    <row r="208" spans="1:18" ht="15.75">
      <c r="A208" s="1"/>
      <c r="B208" s="2"/>
      <c r="C208" s="7">
        <f>C200</f>
        <v>2003</v>
      </c>
      <c r="D208" s="7">
        <f>D200</f>
        <v>2004</v>
      </c>
      <c r="E208" s="7">
        <f>E200</f>
        <v>2005</v>
      </c>
      <c r="F208" s="7">
        <f>F200</f>
        <v>2006</v>
      </c>
      <c r="G208" s="7">
        <f>G200</f>
        <v>2007</v>
      </c>
      <c r="H208" s="3"/>
      <c r="I208" s="29"/>
      <c r="J208" s="29"/>
      <c r="K208" s="29"/>
      <c r="L208" s="29"/>
      <c r="M208" s="29"/>
      <c r="N208" s="4"/>
      <c r="O208" s="34">
        <f>(G209-C209)/ABS(C209)</f>
        <v>-0.25951300542812383</v>
      </c>
      <c r="P208" s="5"/>
      <c r="Q208" s="34">
        <f>(G209-F209)/ABS(F209)</f>
        <v>-9.8948256975125243E-2</v>
      </c>
      <c r="R208" s="2"/>
    </row>
    <row r="209" spans="1:18" ht="15.75">
      <c r="A209" s="1"/>
      <c r="B209" s="2"/>
      <c r="C209" s="11">
        <f>('[1]   Balance Sheet   '!C10-'[1]   Balance Sheet   '!C8)/'[1]   Balance Sheet   '!C30</f>
        <v>1.8423101947867107</v>
      </c>
      <c r="D209" s="11">
        <f>('[1]   Balance Sheet   '!D10-'[1]   Balance Sheet   '!D8)/'[1]   Balance Sheet   '!D30</f>
        <v>1.7108791945571054</v>
      </c>
      <c r="E209" s="11">
        <f>('[1]   Balance Sheet   '!E10-'[1]   Balance Sheet   '!E8)/'[1]   Balance Sheet   '!E30</f>
        <v>1.7300026306804508</v>
      </c>
      <c r="F209" s="11">
        <f>('[1]   Balance Sheet   '!F10-'[1]   Balance Sheet   '!F8)/'[1]   Balance Sheet   '!F30</f>
        <v>1.5140159816205787</v>
      </c>
      <c r="G209" s="11">
        <f>('[1]   Balance Sheet   '!G10-'[1]   Balance Sheet   '!G8)/'[1]   Balance Sheet   '!G30</f>
        <v>1.3642067392067392</v>
      </c>
      <c r="H209" s="3"/>
      <c r="I209" s="29"/>
      <c r="J209" s="29"/>
      <c r="K209" s="29"/>
      <c r="L209" s="29"/>
      <c r="M209" s="29"/>
      <c r="N209" s="4"/>
      <c r="O209" s="34"/>
      <c r="P209" s="5"/>
      <c r="Q209" s="34"/>
      <c r="R209" s="2"/>
    </row>
    <row r="210" spans="1:18" ht="15.75">
      <c r="A210" s="1"/>
      <c r="B210" s="2"/>
      <c r="C210" s="9"/>
      <c r="D210" s="9"/>
      <c r="E210" s="9"/>
      <c r="F210" s="9"/>
      <c r="G210" s="9"/>
      <c r="H210" s="9"/>
      <c r="I210" s="30"/>
      <c r="J210" s="30"/>
      <c r="K210" s="30"/>
      <c r="L210" s="30"/>
      <c r="M210" s="30"/>
      <c r="N210" s="9"/>
      <c r="O210" s="9"/>
      <c r="P210" s="9"/>
      <c r="Q210" s="9"/>
      <c r="R210" s="2"/>
    </row>
    <row r="211" spans="1:18" ht="15.75">
      <c r="A211" s="1"/>
      <c r="B211" s="2"/>
      <c r="C211" s="2"/>
      <c r="D211" s="2"/>
      <c r="E211" s="2"/>
      <c r="F211" s="2"/>
      <c r="G211" s="2"/>
      <c r="H211" s="2"/>
      <c r="I211" s="28"/>
      <c r="J211" s="29"/>
      <c r="K211" s="29"/>
      <c r="L211" s="29"/>
      <c r="M211" s="29"/>
      <c r="N211" s="2"/>
      <c r="O211" s="2"/>
      <c r="P211" s="2"/>
      <c r="Q211" s="2"/>
      <c r="R211" s="2"/>
    </row>
    <row r="212" spans="1:18" ht="15.75">
      <c r="A212" s="1"/>
      <c r="B212" s="2"/>
      <c r="C212" s="2"/>
      <c r="D212" s="2"/>
      <c r="E212" s="2"/>
      <c r="F212" s="2"/>
      <c r="G212" s="2"/>
      <c r="H212" s="2"/>
      <c r="I212" s="28"/>
      <c r="J212" s="29"/>
      <c r="K212" s="29"/>
      <c r="L212" s="29"/>
      <c r="M212" s="29"/>
      <c r="N212" s="2"/>
      <c r="O212" s="2"/>
      <c r="P212" s="2"/>
      <c r="Q212" s="2"/>
      <c r="R212" s="2"/>
    </row>
    <row r="213" spans="1:18" ht="15.75">
      <c r="A213" s="1"/>
      <c r="B213" s="2"/>
      <c r="C213" s="2"/>
      <c r="D213" s="2"/>
      <c r="E213" s="2"/>
      <c r="F213" s="2"/>
      <c r="G213" s="2"/>
      <c r="H213" s="3"/>
      <c r="I213" s="29"/>
      <c r="J213" s="29"/>
      <c r="K213" s="29"/>
      <c r="L213" s="29"/>
      <c r="M213" s="29"/>
      <c r="N213" s="4"/>
      <c r="O213" s="2"/>
      <c r="P213" s="2"/>
      <c r="Q213" s="2"/>
      <c r="R213" s="2"/>
    </row>
    <row r="214" spans="1:18" ht="15.75">
      <c r="A214" s="1"/>
      <c r="B214" s="2"/>
      <c r="C214" s="31" t="s">
        <v>29</v>
      </c>
      <c r="D214" s="32"/>
      <c r="E214" s="32"/>
      <c r="F214" s="32"/>
      <c r="G214" s="32"/>
      <c r="H214" s="3"/>
      <c r="I214" s="29"/>
      <c r="J214" s="29"/>
      <c r="K214" s="29"/>
      <c r="L214" s="29"/>
      <c r="M214" s="29"/>
      <c r="N214" s="4"/>
      <c r="O214" s="5" t="s">
        <v>16</v>
      </c>
      <c r="P214" s="5"/>
      <c r="Q214" s="5" t="s">
        <v>17</v>
      </c>
      <c r="R214" s="2"/>
    </row>
    <row r="215" spans="1:18" ht="20.25">
      <c r="A215" s="1"/>
      <c r="B215" s="2"/>
      <c r="C215" s="33"/>
      <c r="D215" s="33"/>
      <c r="E215" s="33"/>
      <c r="F215" s="33"/>
      <c r="G215" s="33"/>
      <c r="H215" s="3"/>
      <c r="I215" s="29"/>
      <c r="J215" s="29"/>
      <c r="K215" s="29"/>
      <c r="L215" s="29"/>
      <c r="M215" s="29"/>
      <c r="N215" s="4"/>
      <c r="O215" s="6" t="str">
        <f>IF(G217&lt;C217,"i",IF(G217&gt;C217,"h","g"))</f>
        <v>h</v>
      </c>
      <c r="P215" s="5"/>
      <c r="Q215" s="6" t="str">
        <f>IF(G217&lt;F217,"i",IF(G217&gt;F217,"h","g"))</f>
        <v>h</v>
      </c>
      <c r="R215" s="2"/>
    </row>
    <row r="216" spans="1:18" ht="15.75">
      <c r="A216" s="1"/>
      <c r="B216" s="2"/>
      <c r="C216" s="7">
        <f>C200</f>
        <v>2003</v>
      </c>
      <c r="D216" s="7">
        <f>D200</f>
        <v>2004</v>
      </c>
      <c r="E216" s="7">
        <f>E200</f>
        <v>2005</v>
      </c>
      <c r="F216" s="7">
        <f>F200</f>
        <v>2006</v>
      </c>
      <c r="G216" s="7">
        <f>G200</f>
        <v>2007</v>
      </c>
      <c r="H216" s="3"/>
      <c r="I216" s="29"/>
      <c r="J216" s="29"/>
      <c r="K216" s="29"/>
      <c r="L216" s="29"/>
      <c r="M216" s="29"/>
      <c r="N216" s="4"/>
      <c r="O216" s="34">
        <f>(G217-C217)/ABS(C217)</f>
        <v>1.051560634008301</v>
      </c>
      <c r="P216" s="5"/>
      <c r="Q216" s="34">
        <f>(G217-F217)/ABS(F217)</f>
        <v>0.35854829728587473</v>
      </c>
      <c r="R216" s="2"/>
    </row>
    <row r="217" spans="1:18" ht="15.75">
      <c r="A217" s="1"/>
      <c r="B217" s="2"/>
      <c r="C217" s="11">
        <f>'[1]   Income Statement   '!C6/'[1]   Balance Sheet   '!C20</f>
        <v>0.21095599080712105</v>
      </c>
      <c r="D217" s="11">
        <f>'[1]   Income Statement   '!D6/'[1]   Balance Sheet   '!D20</f>
        <v>0.25602574887531548</v>
      </c>
      <c r="E217" s="11">
        <f>'[1]   Income Statement   '!E6/'[1]   Balance Sheet   '!E20</f>
        <v>0.19242314619540957</v>
      </c>
      <c r="F217" s="11">
        <f>'[1]   Income Statement   '!F6/'[1]   Balance Sheet   '!F20</f>
        <v>0.31856725823641163</v>
      </c>
      <c r="G217" s="11">
        <f>'[1]   Income Statement   '!G6/'[1]   Balance Sheet   '!G20</f>
        <v>0.43278900624810657</v>
      </c>
      <c r="H217" s="3"/>
      <c r="I217" s="29"/>
      <c r="J217" s="29"/>
      <c r="K217" s="29"/>
      <c r="L217" s="29"/>
      <c r="M217" s="29"/>
      <c r="N217" s="4"/>
      <c r="O217" s="34"/>
      <c r="P217" s="5"/>
      <c r="Q217" s="34"/>
      <c r="R217" s="2"/>
    </row>
    <row r="218" spans="1:18" ht="15.75">
      <c r="A218" s="1"/>
      <c r="B218" s="2"/>
      <c r="C218" s="9"/>
      <c r="D218" s="9"/>
      <c r="E218" s="9"/>
      <c r="F218" s="9"/>
      <c r="G218" s="9"/>
      <c r="H218" s="9"/>
      <c r="I218" s="30"/>
      <c r="J218" s="30"/>
      <c r="K218" s="30"/>
      <c r="L218" s="30"/>
      <c r="M218" s="30"/>
      <c r="N218" s="9"/>
      <c r="O218" s="9"/>
      <c r="P218" s="9"/>
      <c r="Q218" s="9"/>
      <c r="R218" s="2"/>
    </row>
    <row r="219" spans="1:18" ht="15.75">
      <c r="A219" s="1"/>
      <c r="B219" s="2"/>
      <c r="C219" s="2"/>
      <c r="D219" s="2"/>
      <c r="E219" s="2"/>
      <c r="F219" s="2"/>
      <c r="G219" s="2"/>
      <c r="H219" s="2"/>
      <c r="I219" s="28"/>
      <c r="J219" s="29"/>
      <c r="K219" s="29"/>
      <c r="L219" s="29"/>
      <c r="M219" s="29"/>
      <c r="N219" s="2"/>
      <c r="O219" s="2"/>
      <c r="P219" s="2"/>
      <c r="Q219" s="2"/>
      <c r="R219" s="2"/>
    </row>
    <row r="220" spans="1:18" ht="15.75">
      <c r="A220" s="1"/>
      <c r="B220" s="2"/>
      <c r="C220" s="2"/>
      <c r="D220" s="2"/>
      <c r="E220" s="2"/>
      <c r="F220" s="2"/>
      <c r="G220" s="2"/>
      <c r="H220" s="2"/>
      <c r="I220" s="28"/>
      <c r="J220" s="29"/>
      <c r="K220" s="29"/>
      <c r="L220" s="29"/>
      <c r="M220" s="29"/>
      <c r="N220" s="2"/>
      <c r="O220" s="2"/>
      <c r="P220" s="2"/>
      <c r="Q220" s="2"/>
      <c r="R220" s="2"/>
    </row>
    <row r="221" spans="1:18" ht="15.75">
      <c r="A221" s="1"/>
      <c r="B221" s="2"/>
      <c r="C221" s="2"/>
      <c r="D221" s="2"/>
      <c r="E221" s="2"/>
      <c r="F221" s="2"/>
      <c r="G221" s="2"/>
      <c r="H221" s="3"/>
      <c r="I221" s="29"/>
      <c r="J221" s="29"/>
      <c r="K221" s="29"/>
      <c r="L221" s="29"/>
      <c r="M221" s="29"/>
      <c r="N221" s="4"/>
      <c r="O221" s="2"/>
      <c r="P221" s="2"/>
      <c r="Q221" s="2"/>
      <c r="R221" s="2"/>
    </row>
    <row r="222" spans="1:18" ht="15.75">
      <c r="A222" s="1"/>
      <c r="B222" s="2"/>
      <c r="C222" s="31" t="s">
        <v>30</v>
      </c>
      <c r="D222" s="32"/>
      <c r="E222" s="32"/>
      <c r="F222" s="32"/>
      <c r="G222" s="32"/>
      <c r="H222" s="3"/>
      <c r="I222" s="29"/>
      <c r="J222" s="29"/>
      <c r="K222" s="29"/>
      <c r="L222" s="29"/>
      <c r="M222" s="29"/>
      <c r="N222" s="4"/>
      <c r="O222" s="5" t="s">
        <v>16</v>
      </c>
      <c r="P222" s="5"/>
      <c r="Q222" s="5" t="s">
        <v>17</v>
      </c>
      <c r="R222" s="2"/>
    </row>
    <row r="223" spans="1:18" ht="20.25">
      <c r="A223" s="1"/>
      <c r="B223" s="2"/>
      <c r="C223" s="33"/>
      <c r="D223" s="33"/>
      <c r="E223" s="33"/>
      <c r="F223" s="33"/>
      <c r="G223" s="33"/>
      <c r="H223" s="3"/>
      <c r="I223" s="29"/>
      <c r="J223" s="29"/>
      <c r="K223" s="29"/>
      <c r="L223" s="29"/>
      <c r="M223" s="29"/>
      <c r="N223" s="4"/>
      <c r="O223" s="6" t="str">
        <f>IF(G225&lt;C225,"i",IF(G225&gt;C225,"h","g"))</f>
        <v>i</v>
      </c>
      <c r="P223" s="5"/>
      <c r="Q223" s="6" t="str">
        <f>IF(G225&lt;F225,"i",IF(G225&gt;F225,"h","g"))</f>
        <v>i</v>
      </c>
      <c r="R223" s="2"/>
    </row>
    <row r="224" spans="1:18" ht="15.75">
      <c r="A224" s="1"/>
      <c r="B224" s="2"/>
      <c r="C224" s="7">
        <f>C208</f>
        <v>2003</v>
      </c>
      <c r="D224" s="7">
        <f>D208</f>
        <v>2004</v>
      </c>
      <c r="E224" s="7">
        <f>E208</f>
        <v>2005</v>
      </c>
      <c r="F224" s="7">
        <f>F208</f>
        <v>2006</v>
      </c>
      <c r="G224" s="7">
        <f>G208</f>
        <v>2007</v>
      </c>
      <c r="H224" s="3"/>
      <c r="I224" s="29"/>
      <c r="J224" s="29"/>
      <c r="K224" s="29"/>
      <c r="L224" s="29"/>
      <c r="M224" s="29"/>
      <c r="N224" s="4"/>
      <c r="O224" s="34">
        <f>(G225-C225)/ABS(C225)</f>
        <v>-0.1682312239428902</v>
      </c>
      <c r="P224" s="5"/>
      <c r="Q224" s="34">
        <f>(G225-F225)/ABS(F225)</f>
        <v>-3.2933103599440412E-2</v>
      </c>
      <c r="R224" s="2"/>
    </row>
    <row r="225" spans="1:18" ht="15.75">
      <c r="A225" s="1"/>
      <c r="B225" s="2"/>
      <c r="C225" s="11">
        <f>'[1]   Income Statement   '!C7/'[1]   Balance Sheet   '!C8</f>
        <v>8.1919129900885892</v>
      </c>
      <c r="D225" s="11">
        <f>'[1]   Income Statement   '!D7/'[1]   Balance Sheet   '!D8</f>
        <v>7.8208898224174144</v>
      </c>
      <c r="E225" s="11">
        <f>'[1]   Income Statement   '!E7/'[1]   Balance Sheet   '!E8</f>
        <v>7.5040908161178157</v>
      </c>
      <c r="F225" s="11">
        <f>'[1]   Income Statement   '!F7/'[1]   Balance Sheet   '!F8</f>
        <v>7.0458180987202921</v>
      </c>
      <c r="G225" s="11">
        <f>'[1]   Income Statement   '!G7/'[1]   Balance Sheet   '!G8</f>
        <v>6.8137774413323244</v>
      </c>
      <c r="H225" s="3"/>
      <c r="I225" s="29"/>
      <c r="J225" s="29"/>
      <c r="K225" s="29"/>
      <c r="L225" s="29"/>
      <c r="M225" s="29"/>
      <c r="N225" s="4"/>
      <c r="O225" s="34"/>
      <c r="P225" s="5"/>
      <c r="Q225" s="34"/>
      <c r="R225" s="2"/>
    </row>
    <row r="226" spans="1:18" ht="15.75">
      <c r="A226" s="1"/>
      <c r="B226" s="2"/>
      <c r="C226" s="9"/>
      <c r="D226" s="9"/>
      <c r="E226" s="9"/>
      <c r="F226" s="9"/>
      <c r="G226" s="9"/>
      <c r="H226" s="9"/>
      <c r="I226" s="30"/>
      <c r="J226" s="30"/>
      <c r="K226" s="30"/>
      <c r="L226" s="30"/>
      <c r="M226" s="30"/>
      <c r="N226" s="9"/>
      <c r="O226" s="9"/>
      <c r="P226" s="9"/>
      <c r="Q226" s="9"/>
      <c r="R226" s="2"/>
    </row>
    <row r="227" spans="1:18" ht="15.75">
      <c r="A227" s="1"/>
      <c r="B227" s="2"/>
      <c r="C227" s="2"/>
      <c r="D227" s="2"/>
      <c r="E227" s="2"/>
      <c r="F227" s="2"/>
      <c r="G227" s="2"/>
      <c r="H227" s="2"/>
      <c r="I227" s="28"/>
      <c r="J227" s="29"/>
      <c r="K227" s="29"/>
      <c r="L227" s="29"/>
      <c r="M227" s="29"/>
      <c r="N227" s="2"/>
      <c r="O227" s="2"/>
      <c r="P227" s="2"/>
      <c r="Q227" s="2"/>
      <c r="R227" s="2"/>
    </row>
    <row r="228" spans="1:18" ht="15.75">
      <c r="A228" s="1"/>
      <c r="B228" s="2"/>
      <c r="C228" s="2"/>
      <c r="D228" s="2"/>
      <c r="E228" s="2"/>
      <c r="F228" s="2"/>
      <c r="G228" s="2"/>
      <c r="H228" s="2"/>
      <c r="I228" s="28"/>
      <c r="J228" s="29"/>
      <c r="K228" s="29"/>
      <c r="L228" s="29"/>
      <c r="M228" s="29"/>
      <c r="N228" s="2"/>
      <c r="O228" s="2"/>
      <c r="P228" s="2"/>
      <c r="Q228" s="2"/>
      <c r="R228" s="2"/>
    </row>
    <row r="229" spans="1:18" ht="15.75">
      <c r="A229" s="1"/>
      <c r="B229" s="2"/>
      <c r="C229" s="2"/>
      <c r="D229" s="2"/>
      <c r="E229" s="2"/>
      <c r="F229" s="2"/>
      <c r="G229" s="2"/>
      <c r="H229" s="3"/>
      <c r="I229" s="29"/>
      <c r="J229" s="29"/>
      <c r="K229" s="29"/>
      <c r="L229" s="29"/>
      <c r="M229" s="29"/>
      <c r="N229" s="4"/>
      <c r="O229" s="2"/>
      <c r="P229" s="2"/>
      <c r="Q229" s="2"/>
      <c r="R229" s="2"/>
    </row>
    <row r="230" spans="1:18" ht="15.75">
      <c r="A230" s="1"/>
      <c r="B230" s="2"/>
      <c r="C230" s="31" t="s">
        <v>31</v>
      </c>
      <c r="D230" s="32"/>
      <c r="E230" s="32"/>
      <c r="F230" s="32"/>
      <c r="G230" s="32"/>
      <c r="H230" s="3"/>
      <c r="I230" s="29"/>
      <c r="J230" s="29"/>
      <c r="K230" s="29"/>
      <c r="L230" s="29"/>
      <c r="M230" s="29"/>
      <c r="N230" s="4"/>
      <c r="O230" s="5" t="s">
        <v>16</v>
      </c>
      <c r="P230" s="5"/>
      <c r="Q230" s="5" t="s">
        <v>17</v>
      </c>
      <c r="R230" s="2"/>
    </row>
    <row r="231" spans="1:18" ht="20.25">
      <c r="A231" s="1"/>
      <c r="B231" s="2"/>
      <c r="C231" s="33"/>
      <c r="D231" s="33"/>
      <c r="E231" s="33"/>
      <c r="F231" s="33"/>
      <c r="G231" s="33"/>
      <c r="H231" s="3"/>
      <c r="I231" s="29"/>
      <c r="J231" s="29"/>
      <c r="K231" s="29"/>
      <c r="L231" s="29"/>
      <c r="M231" s="29"/>
      <c r="N231" s="4"/>
      <c r="O231" s="6" t="str">
        <f>IF(G233&lt;C233,"i",IF(G233&gt;C233,"h","g"))</f>
        <v>h</v>
      </c>
      <c r="P231" s="5"/>
      <c r="Q231" s="6" t="str">
        <f>IF(G233&lt;F233,"i",IF(G233&gt;F233,"h","g"))</f>
        <v>h</v>
      </c>
      <c r="R231" s="2"/>
    </row>
    <row r="232" spans="1:18" ht="15.75">
      <c r="A232" s="1"/>
      <c r="B232" s="2"/>
      <c r="C232" s="7">
        <f>C224</f>
        <v>2003</v>
      </c>
      <c r="D232" s="7">
        <f>D224</f>
        <v>2004</v>
      </c>
      <c r="E232" s="7">
        <f>E224</f>
        <v>2005</v>
      </c>
      <c r="F232" s="7">
        <f>F224</f>
        <v>2006</v>
      </c>
      <c r="G232" s="7">
        <f>G224</f>
        <v>2007</v>
      </c>
      <c r="H232" s="3"/>
      <c r="I232" s="29"/>
      <c r="J232" s="29"/>
      <c r="K232" s="29"/>
      <c r="L232" s="29"/>
      <c r="M232" s="29"/>
      <c r="N232" s="4"/>
      <c r="O232" s="34">
        <f>(G233-C233)/ABS(C233)</f>
        <v>1.5764300514314569</v>
      </c>
      <c r="P232" s="5"/>
      <c r="Q232" s="34">
        <f>(G233-F233)/ABS(F233)</f>
        <v>0.42791828586186187</v>
      </c>
      <c r="R232" s="2"/>
    </row>
    <row r="233" spans="1:18" ht="15.75">
      <c r="A233" s="1"/>
      <c r="B233" s="2"/>
      <c r="C233" s="11">
        <f>'[1]   Income Statement   '!C6/'[1]   Balance Sheet   '!C7</f>
        <v>0.35328686031382212</v>
      </c>
      <c r="D233" s="11">
        <f>'[1]   Income Statement   '!D6/'[1]   Balance Sheet   '!D7</f>
        <v>0.48596647823068534</v>
      </c>
      <c r="E233" s="11">
        <f>'[1]   Income Statement   '!E6/'[1]   Balance Sheet   '!E7</f>
        <v>0.42097180499238884</v>
      </c>
      <c r="F233" s="11">
        <f>'[1]   Income Statement   '!F6/'[1]   Balance Sheet   '!F7</f>
        <v>0.63744465821376417</v>
      </c>
      <c r="G233" s="11">
        <f>'[1]   Income Statement   '!G6/'[1]   Balance Sheet   '!G7</f>
        <v>0.91021888368839854</v>
      </c>
      <c r="H233" s="3"/>
      <c r="I233" s="29"/>
      <c r="J233" s="29"/>
      <c r="K233" s="29"/>
      <c r="L233" s="29"/>
      <c r="M233" s="29"/>
      <c r="N233" s="4"/>
      <c r="O233" s="34"/>
      <c r="P233" s="5"/>
      <c r="Q233" s="34"/>
      <c r="R233" s="2"/>
    </row>
    <row r="234" spans="1:18" ht="15.75">
      <c r="A234" s="1"/>
      <c r="B234" s="2"/>
      <c r="C234" s="9"/>
      <c r="D234" s="9"/>
      <c r="E234" s="9"/>
      <c r="F234" s="9"/>
      <c r="G234" s="9"/>
      <c r="H234" s="9"/>
      <c r="I234" s="30"/>
      <c r="J234" s="30"/>
      <c r="K234" s="30"/>
      <c r="L234" s="30"/>
      <c r="M234" s="30"/>
      <c r="N234" s="9"/>
      <c r="O234" s="9"/>
      <c r="P234" s="9"/>
      <c r="Q234" s="9"/>
      <c r="R234" s="2"/>
    </row>
    <row r="235" spans="1:18" ht="15.75">
      <c r="A235" s="1"/>
      <c r="B235" s="2"/>
      <c r="C235" s="2"/>
      <c r="D235" s="2"/>
      <c r="E235" s="2"/>
      <c r="F235" s="2"/>
      <c r="G235" s="2"/>
      <c r="H235" s="2"/>
      <c r="I235" s="28"/>
      <c r="J235" s="29"/>
      <c r="K235" s="29"/>
      <c r="L235" s="29"/>
      <c r="M235" s="29"/>
      <c r="N235" s="2"/>
      <c r="O235" s="2"/>
      <c r="P235" s="2"/>
      <c r="Q235" s="2"/>
      <c r="R235" s="2"/>
    </row>
    <row r="236" spans="1:18" ht="15.75">
      <c r="A236" s="1"/>
      <c r="B236" s="2"/>
      <c r="C236" s="2"/>
      <c r="D236" s="2"/>
      <c r="E236" s="2"/>
      <c r="F236" s="2"/>
      <c r="G236" s="2"/>
      <c r="H236" s="2"/>
      <c r="I236" s="28"/>
      <c r="J236" s="29"/>
      <c r="K236" s="29"/>
      <c r="L236" s="29"/>
      <c r="M236" s="29"/>
      <c r="N236" s="2"/>
      <c r="O236" s="2"/>
      <c r="P236" s="2"/>
      <c r="Q236" s="2"/>
      <c r="R236" s="2"/>
    </row>
    <row r="237" spans="1:18" ht="15.75">
      <c r="A237" s="1"/>
      <c r="B237" s="2"/>
      <c r="C237" s="2"/>
      <c r="D237" s="2"/>
      <c r="E237" s="2"/>
      <c r="F237" s="2"/>
      <c r="G237" s="2"/>
      <c r="H237" s="3"/>
      <c r="I237" s="29"/>
      <c r="J237" s="29"/>
      <c r="K237" s="29"/>
      <c r="L237" s="29"/>
      <c r="M237" s="29"/>
      <c r="N237" s="4"/>
      <c r="O237" s="2"/>
      <c r="P237" s="2"/>
      <c r="Q237" s="2"/>
      <c r="R237" s="2"/>
    </row>
    <row r="238" spans="1:18" ht="15.75">
      <c r="A238" s="1"/>
      <c r="B238" s="2"/>
      <c r="C238" s="31" t="s">
        <v>32</v>
      </c>
      <c r="D238" s="32"/>
      <c r="E238" s="32"/>
      <c r="F238" s="32"/>
      <c r="G238" s="32"/>
      <c r="H238" s="3"/>
      <c r="I238" s="29"/>
      <c r="J238" s="29"/>
      <c r="K238" s="29"/>
      <c r="L238" s="29"/>
      <c r="M238" s="29"/>
      <c r="N238" s="4"/>
      <c r="O238" s="5" t="s">
        <v>16</v>
      </c>
      <c r="P238" s="5"/>
      <c r="Q238" s="5" t="s">
        <v>17</v>
      </c>
      <c r="R238" s="2"/>
    </row>
    <row r="239" spans="1:18" ht="20.25">
      <c r="A239" s="1"/>
      <c r="B239" s="2"/>
      <c r="C239" s="33"/>
      <c r="D239" s="33"/>
      <c r="E239" s="33"/>
      <c r="F239" s="33"/>
      <c r="G239" s="33"/>
      <c r="H239" s="3"/>
      <c r="I239" s="29"/>
      <c r="J239" s="29"/>
      <c r="K239" s="29"/>
      <c r="L239" s="29"/>
      <c r="M239" s="29"/>
      <c r="N239" s="4"/>
      <c r="O239" s="6" t="str">
        <f>IF(G241&lt;C241,"i",IF(G241&gt;C241,"h","g"))</f>
        <v>i</v>
      </c>
      <c r="P239" s="5"/>
      <c r="Q239" s="6" t="str">
        <f>IF(G241&lt;F241,"i",IF(G241&gt;F241,"h","g"))</f>
        <v>i</v>
      </c>
      <c r="R239" s="2"/>
    </row>
    <row r="240" spans="1:18" ht="15.75">
      <c r="A240" s="1"/>
      <c r="B240" s="2"/>
      <c r="C240" s="7">
        <f>C232</f>
        <v>2003</v>
      </c>
      <c r="D240" s="7">
        <f>D232</f>
        <v>2004</v>
      </c>
      <c r="E240" s="7">
        <f>E232</f>
        <v>2005</v>
      </c>
      <c r="F240" s="7">
        <f>F232</f>
        <v>2006</v>
      </c>
      <c r="G240" s="7">
        <f>G232</f>
        <v>2007</v>
      </c>
      <c r="H240" s="3"/>
      <c r="I240" s="29"/>
      <c r="J240" s="29"/>
      <c r="K240" s="29"/>
      <c r="L240" s="29"/>
      <c r="M240" s="29"/>
      <c r="N240" s="4"/>
      <c r="O240" s="34">
        <f>(G241-C241)/ABS(C241)</f>
        <v>-0.61186603942753914</v>
      </c>
      <c r="P240" s="5"/>
      <c r="Q240" s="34">
        <f>(G241-F241)/ABS(F241)</f>
        <v>-0.29967981368316127</v>
      </c>
      <c r="R240" s="2"/>
    </row>
    <row r="241" spans="1:18" ht="15.75">
      <c r="A241" s="1"/>
      <c r="B241" s="2"/>
      <c r="C241" s="8">
        <f>'[1]   Balance Sheet   '!C7/('[1]   Income Statement   '!C6/365)</f>
        <v>1033.1547560975609</v>
      </c>
      <c r="D241" s="8">
        <f>'[1]   Balance Sheet   '!D7/('[1]   Income Statement   '!D6/365)</f>
        <v>751.08061224489802</v>
      </c>
      <c r="E241" s="8">
        <f>'[1]   Balance Sheet   '!E7/('[1]   Income Statement   '!E6/365)</f>
        <v>867.04144000000008</v>
      </c>
      <c r="F241" s="8">
        <f>'[1]   Balance Sheet   '!F7/('[1]   Income Statement   '!F6/365)</f>
        <v>572.59872727272727</v>
      </c>
      <c r="G241" s="8">
        <f>'[1]   Balance Sheet   '!G7/('[1]   Income Statement   '!G6/365)</f>
        <v>401.00244736842109</v>
      </c>
      <c r="H241" s="3"/>
      <c r="I241" s="29"/>
      <c r="J241" s="29"/>
      <c r="K241" s="29"/>
      <c r="L241" s="29"/>
      <c r="M241" s="29"/>
      <c r="N241" s="4"/>
      <c r="O241" s="34"/>
      <c r="P241" s="5"/>
      <c r="Q241" s="34"/>
      <c r="R241" s="2"/>
    </row>
    <row r="242" spans="1:18" ht="15.75">
      <c r="A242" s="1"/>
      <c r="B242" s="2"/>
      <c r="C242" s="9"/>
      <c r="D242" s="9"/>
      <c r="E242" s="9"/>
      <c r="F242" s="9"/>
      <c r="G242" s="9"/>
      <c r="H242" s="9"/>
      <c r="I242" s="30"/>
      <c r="J242" s="30"/>
      <c r="K242" s="30"/>
      <c r="L242" s="30"/>
      <c r="M242" s="30"/>
      <c r="N242" s="9"/>
      <c r="O242" s="9"/>
      <c r="P242" s="9"/>
      <c r="Q242" s="9"/>
      <c r="R242" s="2"/>
    </row>
    <row r="243" spans="1:18" ht="15.75">
      <c r="A243" s="1"/>
      <c r="B243" s="2"/>
      <c r="C243" s="2"/>
      <c r="D243" s="2"/>
      <c r="E243" s="2"/>
      <c r="F243" s="2"/>
      <c r="G243" s="2"/>
      <c r="H243" s="2"/>
      <c r="I243" s="28"/>
      <c r="J243" s="29"/>
      <c r="K243" s="29"/>
      <c r="L243" s="29"/>
      <c r="M243" s="29"/>
      <c r="N243" s="2"/>
      <c r="O243" s="2"/>
      <c r="P243" s="2"/>
      <c r="Q243" s="2"/>
      <c r="R243" s="2"/>
    </row>
    <row r="244" spans="1:18" ht="15.75">
      <c r="A244" s="1"/>
      <c r="B244" s="2"/>
      <c r="C244" s="2"/>
      <c r="D244" s="2"/>
      <c r="E244" s="2"/>
      <c r="F244" s="2"/>
      <c r="G244" s="2"/>
      <c r="H244" s="2"/>
      <c r="I244" s="28"/>
      <c r="J244" s="29"/>
      <c r="K244" s="29"/>
      <c r="L244" s="29"/>
      <c r="M244" s="29"/>
      <c r="N244" s="2"/>
      <c r="O244" s="2"/>
      <c r="P244" s="2"/>
      <c r="Q244" s="2"/>
      <c r="R244" s="2"/>
    </row>
    <row r="245" spans="1:18" ht="15.75">
      <c r="A245" s="1"/>
      <c r="B245" s="2"/>
      <c r="C245" s="2"/>
      <c r="D245" s="2"/>
      <c r="E245" s="2"/>
      <c r="F245" s="2"/>
      <c r="G245" s="2"/>
      <c r="H245" s="3"/>
      <c r="I245" s="29"/>
      <c r="J245" s="29"/>
      <c r="K245" s="29"/>
      <c r="L245" s="29"/>
      <c r="M245" s="29"/>
      <c r="N245" s="4"/>
      <c r="O245" s="2"/>
      <c r="P245" s="2"/>
      <c r="Q245" s="2"/>
      <c r="R245" s="2"/>
    </row>
    <row r="246" spans="1:18" ht="15.75">
      <c r="A246" s="1"/>
      <c r="B246" s="2"/>
      <c r="C246" s="31" t="s">
        <v>33</v>
      </c>
      <c r="D246" s="32"/>
      <c r="E246" s="32"/>
      <c r="F246" s="32"/>
      <c r="G246" s="32"/>
      <c r="H246" s="3"/>
      <c r="I246" s="29"/>
      <c r="J246" s="29"/>
      <c r="K246" s="29"/>
      <c r="L246" s="29"/>
      <c r="M246" s="29"/>
      <c r="N246" s="4"/>
      <c r="O246" s="5" t="s">
        <v>16</v>
      </c>
      <c r="P246" s="5"/>
      <c r="Q246" s="5" t="s">
        <v>17</v>
      </c>
      <c r="R246" s="2"/>
    </row>
    <row r="247" spans="1:18" ht="20.25">
      <c r="A247" s="1"/>
      <c r="B247" s="2"/>
      <c r="C247" s="33"/>
      <c r="D247" s="33"/>
      <c r="E247" s="33"/>
      <c r="F247" s="33"/>
      <c r="G247" s="33"/>
      <c r="H247" s="3"/>
      <c r="I247" s="29"/>
      <c r="J247" s="29"/>
      <c r="K247" s="29"/>
      <c r="L247" s="29"/>
      <c r="M247" s="29"/>
      <c r="N247" s="4"/>
      <c r="O247" s="6" t="str">
        <f>IF(G249&lt;C249,"i",IF(G249&gt;C249,"h","g"))</f>
        <v>h</v>
      </c>
      <c r="P247" s="5"/>
      <c r="Q247" s="6" t="str">
        <f>IF(G249&lt;F249,"i",IF(G249&gt;F249,"h","g"))</f>
        <v>h</v>
      </c>
      <c r="R247" s="2"/>
    </row>
    <row r="248" spans="1:18" ht="15.75">
      <c r="A248" s="1"/>
      <c r="B248" s="2"/>
      <c r="C248" s="7">
        <f>C240</f>
        <v>2003</v>
      </c>
      <c r="D248" s="7">
        <f>D240</f>
        <v>2004</v>
      </c>
      <c r="E248" s="7">
        <f>E240</f>
        <v>2005</v>
      </c>
      <c r="F248" s="7">
        <f>F240</f>
        <v>2006</v>
      </c>
      <c r="G248" s="7">
        <f>G240</f>
        <v>2007</v>
      </c>
      <c r="H248" s="3"/>
      <c r="I248" s="29"/>
      <c r="J248" s="29"/>
      <c r="K248" s="29"/>
      <c r="L248" s="29"/>
      <c r="M248" s="29"/>
      <c r="N248" s="4"/>
      <c r="O248" s="34">
        <f>(G249-C249)/ABS(C249)</f>
        <v>0.20225720030074723</v>
      </c>
      <c r="P248" s="5"/>
      <c r="Q248" s="34">
        <f>(G249-F249)/ABS(F249)</f>
        <v>3.4054628197923209E-2</v>
      </c>
      <c r="R248" s="2"/>
    </row>
    <row r="249" spans="1:18" ht="15.75">
      <c r="A249" s="1"/>
      <c r="B249" s="2"/>
      <c r="C249" s="8">
        <f>'[1]   Balance Sheet   '!C8/('[1]   Income Statement   '!C7/365)</f>
        <v>44.556137307807617</v>
      </c>
      <c r="D249" s="8">
        <f>'[1]   Balance Sheet   '!D8/('[1]   Income Statement   '!D7/365)</f>
        <v>46.669881341862393</v>
      </c>
      <c r="E249" s="8">
        <f>'[1]   Balance Sheet   '!E8/('[1]   Income Statement   '!E7/365)</f>
        <v>48.64013628620102</v>
      </c>
      <c r="F249" s="8">
        <f>'[1]   Balance Sheet   '!F8/('[1]   Income Statement   '!F7/365)</f>
        <v>51.803778480499474</v>
      </c>
      <c r="G249" s="8">
        <f>'[1]   Balance Sheet   '!G8/('[1]   Income Statement   '!G7/365)</f>
        <v>53.567936895900459</v>
      </c>
      <c r="H249" s="3"/>
      <c r="I249" s="29"/>
      <c r="J249" s="29"/>
      <c r="K249" s="29"/>
      <c r="L249" s="29"/>
      <c r="M249" s="29"/>
      <c r="N249" s="4"/>
      <c r="O249" s="34"/>
      <c r="P249" s="5"/>
      <c r="Q249" s="34"/>
      <c r="R249" s="2"/>
    </row>
    <row r="250" spans="1:18" ht="15.75">
      <c r="A250" s="1"/>
      <c r="B250" s="2"/>
      <c r="C250" s="9"/>
      <c r="D250" s="9"/>
      <c r="E250" s="9"/>
      <c r="F250" s="9"/>
      <c r="G250" s="9"/>
      <c r="H250" s="9"/>
      <c r="I250" s="30"/>
      <c r="J250" s="30"/>
      <c r="K250" s="30"/>
      <c r="L250" s="30"/>
      <c r="M250" s="30"/>
      <c r="N250" s="9"/>
      <c r="O250" s="9"/>
      <c r="P250" s="9"/>
      <c r="Q250" s="9"/>
      <c r="R250" s="2"/>
    </row>
    <row r="251" spans="1:18" ht="15.75">
      <c r="A251" s="1"/>
      <c r="B251" s="2"/>
      <c r="C251" s="2"/>
      <c r="D251" s="2"/>
      <c r="E251" s="2"/>
      <c r="F251" s="2"/>
      <c r="G251" s="2"/>
      <c r="H251" s="2"/>
      <c r="I251" s="28"/>
      <c r="J251" s="29"/>
      <c r="K251" s="29"/>
      <c r="L251" s="29"/>
      <c r="M251" s="29"/>
      <c r="N251" s="2"/>
      <c r="O251" s="2"/>
      <c r="P251" s="2"/>
      <c r="Q251" s="2"/>
      <c r="R251" s="2"/>
    </row>
    <row r="252" spans="1:18" ht="15.75">
      <c r="A252" s="1"/>
      <c r="B252" s="2"/>
      <c r="C252" s="2"/>
      <c r="D252" s="2"/>
      <c r="E252" s="2"/>
      <c r="F252" s="2"/>
      <c r="G252" s="2"/>
      <c r="H252" s="2"/>
      <c r="I252" s="28"/>
      <c r="J252" s="29"/>
      <c r="K252" s="29"/>
      <c r="L252" s="29"/>
      <c r="M252" s="29"/>
      <c r="N252" s="2"/>
      <c r="O252" s="2"/>
      <c r="P252" s="2"/>
      <c r="Q252" s="2"/>
      <c r="R252" s="2"/>
    </row>
    <row r="253" spans="1:18" ht="15.75">
      <c r="A253" s="1"/>
      <c r="B253" s="2"/>
      <c r="C253" s="2"/>
      <c r="D253" s="2"/>
      <c r="E253" s="2"/>
      <c r="F253" s="2"/>
      <c r="G253" s="2"/>
      <c r="H253" s="3"/>
      <c r="I253" s="29"/>
      <c r="J253" s="29"/>
      <c r="K253" s="29"/>
      <c r="L253" s="29"/>
      <c r="M253" s="29"/>
      <c r="N253" s="4"/>
      <c r="O253" s="2"/>
      <c r="P253" s="2"/>
      <c r="Q253" s="2"/>
      <c r="R253" s="2"/>
    </row>
    <row r="254" spans="1:18" ht="15.75">
      <c r="A254" s="1"/>
      <c r="B254" s="2"/>
      <c r="C254" s="31" t="s">
        <v>34</v>
      </c>
      <c r="D254" s="32"/>
      <c r="E254" s="32"/>
      <c r="F254" s="32"/>
      <c r="G254" s="32"/>
      <c r="H254" s="3"/>
      <c r="I254" s="29"/>
      <c r="J254" s="29"/>
      <c r="K254" s="29"/>
      <c r="L254" s="29"/>
      <c r="M254" s="29"/>
      <c r="N254" s="4"/>
      <c r="O254" s="5" t="s">
        <v>16</v>
      </c>
      <c r="P254" s="5"/>
      <c r="Q254" s="5" t="s">
        <v>17</v>
      </c>
      <c r="R254" s="2"/>
    </row>
    <row r="255" spans="1:18" ht="20.25">
      <c r="A255" s="1"/>
      <c r="B255" s="2"/>
      <c r="C255" s="33"/>
      <c r="D255" s="33"/>
      <c r="E255" s="33"/>
      <c r="F255" s="33"/>
      <c r="G255" s="33"/>
      <c r="H255" s="3"/>
      <c r="I255" s="29"/>
      <c r="J255" s="29"/>
      <c r="K255" s="29"/>
      <c r="L255" s="29"/>
      <c r="M255" s="29"/>
      <c r="N255" s="4"/>
      <c r="O255" s="6" t="str">
        <f>IF(G257&lt;C257,"i",IF(G257&gt;C257,"h","g"))</f>
        <v>h</v>
      </c>
      <c r="P255" s="5"/>
      <c r="Q255" s="6" t="str">
        <f>IF(G257&lt;F257,"i",IF(G257&gt;F257,"h","g"))</f>
        <v>h</v>
      </c>
      <c r="R255" s="2"/>
    </row>
    <row r="256" spans="1:18" ht="15.75">
      <c r="A256" s="1"/>
      <c r="B256" s="2"/>
      <c r="C256" s="7">
        <f>C248</f>
        <v>2003</v>
      </c>
      <c r="D256" s="7">
        <f>D248</f>
        <v>2004</v>
      </c>
      <c r="E256" s="7">
        <f>E248</f>
        <v>2005</v>
      </c>
      <c r="F256" s="7">
        <f>F248</f>
        <v>2006</v>
      </c>
      <c r="G256" s="7">
        <f>G248</f>
        <v>2007</v>
      </c>
      <c r="H256" s="3"/>
      <c r="I256" s="29"/>
      <c r="J256" s="29"/>
      <c r="K256" s="29"/>
      <c r="L256" s="29"/>
      <c r="M256" s="29"/>
      <c r="N256" s="4"/>
      <c r="O256" s="34">
        <f>(G257-C257)/ABS(C257)</f>
        <v>0.16148494523786086</v>
      </c>
      <c r="P256" s="5"/>
      <c r="Q256" s="34">
        <f>(G257-F257)/ABS(F257)</f>
        <v>6.2146422140732467E-2</v>
      </c>
      <c r="R256" s="2"/>
    </row>
    <row r="257" spans="1:18" ht="15.75">
      <c r="A257" s="1"/>
      <c r="B257" s="2"/>
      <c r="C257" s="11">
        <f>'[1]   Balance Sheet   '!C38/'[1]   Balance Sheet   '!C20</f>
        <v>1.00319864164923</v>
      </c>
      <c r="D257" s="11">
        <f>'[1]   Balance Sheet   '!D38/'[1]   Balance Sheet   '!D20</f>
        <v>0.98225062308307254</v>
      </c>
      <c r="E257" s="11">
        <f>'[1]   Balance Sheet   '!E38/'[1]   Balance Sheet   '!E20</f>
        <v>0.98475854743615399</v>
      </c>
      <c r="F257" s="11">
        <f>'[1]   Balance Sheet   '!F38/'[1]   Balance Sheet   '!F20</f>
        <v>1.0970240025948752</v>
      </c>
      <c r="G257" s="11">
        <f>'[1]   Balance Sheet   '!G38/'[1]   Balance Sheet   '!G20</f>
        <v>1.1652001193586523</v>
      </c>
      <c r="H257" s="3"/>
      <c r="I257" s="29"/>
      <c r="J257" s="29"/>
      <c r="K257" s="29"/>
      <c r="L257" s="29"/>
      <c r="M257" s="29"/>
      <c r="N257" s="4"/>
      <c r="O257" s="34"/>
      <c r="P257" s="5"/>
      <c r="Q257" s="34"/>
      <c r="R257" s="2"/>
    </row>
    <row r="258" spans="1:18" ht="15.75">
      <c r="A258" s="1"/>
      <c r="B258" s="2"/>
      <c r="C258" s="9"/>
      <c r="D258" s="9"/>
      <c r="E258" s="9"/>
      <c r="F258" s="9"/>
      <c r="G258" s="9"/>
      <c r="H258" s="9"/>
      <c r="I258" s="30"/>
      <c r="J258" s="30"/>
      <c r="K258" s="30"/>
      <c r="L258" s="30"/>
      <c r="M258" s="30"/>
      <c r="N258" s="9"/>
      <c r="O258" s="9"/>
      <c r="P258" s="9"/>
      <c r="Q258" s="9"/>
      <c r="R258" s="2"/>
    </row>
    <row r="259" spans="1:18" ht="15.75">
      <c r="A259" s="1"/>
      <c r="B259" s="2"/>
      <c r="C259" s="2"/>
      <c r="D259" s="2"/>
      <c r="E259" s="2"/>
      <c r="F259" s="2"/>
      <c r="G259" s="2"/>
      <c r="H259" s="2"/>
      <c r="I259" s="28"/>
      <c r="J259" s="29"/>
      <c r="K259" s="29"/>
      <c r="L259" s="29"/>
      <c r="M259" s="29"/>
      <c r="N259" s="2"/>
      <c r="O259" s="2"/>
      <c r="P259" s="2"/>
      <c r="Q259" s="2"/>
      <c r="R259" s="2"/>
    </row>
    <row r="260" spans="1:18" ht="15.75">
      <c r="A260" s="1"/>
      <c r="B260" s="2"/>
      <c r="C260" s="2"/>
      <c r="D260" s="2"/>
      <c r="E260" s="2"/>
      <c r="F260" s="2"/>
      <c r="G260" s="2"/>
      <c r="H260" s="2"/>
      <c r="I260" s="28"/>
      <c r="J260" s="29"/>
      <c r="K260" s="29"/>
      <c r="L260" s="29"/>
      <c r="M260" s="29"/>
      <c r="N260" s="2"/>
      <c r="O260" s="2"/>
      <c r="P260" s="2"/>
      <c r="Q260" s="2"/>
      <c r="R260" s="2"/>
    </row>
    <row r="261" spans="1:18" ht="15.75">
      <c r="A261" s="1"/>
      <c r="B261" s="2"/>
      <c r="C261" s="2"/>
      <c r="D261" s="2"/>
      <c r="E261" s="2"/>
      <c r="F261" s="2"/>
      <c r="G261" s="2"/>
      <c r="H261" s="3"/>
      <c r="I261" s="29"/>
      <c r="J261" s="29"/>
      <c r="K261" s="29"/>
      <c r="L261" s="29"/>
      <c r="M261" s="29"/>
      <c r="N261" s="4"/>
      <c r="O261" s="2"/>
      <c r="P261" s="2"/>
      <c r="Q261" s="2"/>
      <c r="R261" s="2"/>
    </row>
    <row r="262" spans="1:18" ht="15.75">
      <c r="A262" s="1"/>
      <c r="B262" s="2"/>
      <c r="C262" s="31" t="s">
        <v>35</v>
      </c>
      <c r="D262" s="32"/>
      <c r="E262" s="32"/>
      <c r="F262" s="32"/>
      <c r="G262" s="32"/>
      <c r="H262" s="3"/>
      <c r="I262" s="29"/>
      <c r="J262" s="29"/>
      <c r="K262" s="29"/>
      <c r="L262" s="29"/>
      <c r="M262" s="29"/>
      <c r="N262" s="4"/>
      <c r="O262" s="5" t="s">
        <v>16</v>
      </c>
      <c r="P262" s="5"/>
      <c r="Q262" s="5" t="s">
        <v>17</v>
      </c>
      <c r="R262" s="2"/>
    </row>
    <row r="263" spans="1:18" ht="20.25">
      <c r="A263" s="1"/>
      <c r="B263" s="2"/>
      <c r="C263" s="33"/>
      <c r="D263" s="33"/>
      <c r="E263" s="33"/>
      <c r="F263" s="33"/>
      <c r="G263" s="33"/>
      <c r="H263" s="3"/>
      <c r="I263" s="29"/>
      <c r="J263" s="29"/>
      <c r="K263" s="29"/>
      <c r="L263" s="29"/>
      <c r="M263" s="29"/>
      <c r="N263" s="4"/>
      <c r="O263" s="6" t="str">
        <f>IF(G265&lt;C265,"i",IF(G265&gt;C265,"h","g"))</f>
        <v>h</v>
      </c>
      <c r="P263" s="5"/>
      <c r="Q263" s="6" t="str">
        <f>IF(G265&lt;F265,"i",IF(G265&gt;F265,"h","g"))</f>
        <v>h</v>
      </c>
      <c r="R263" s="2"/>
    </row>
    <row r="264" spans="1:18" ht="15.75">
      <c r="A264" s="1"/>
      <c r="B264" s="2"/>
      <c r="C264" s="7">
        <f>C256</f>
        <v>2003</v>
      </c>
      <c r="D264" s="7">
        <f>D256</f>
        <v>2004</v>
      </c>
      <c r="E264" s="7">
        <f>E256</f>
        <v>2005</v>
      </c>
      <c r="F264" s="7">
        <f>F256</f>
        <v>2006</v>
      </c>
      <c r="G264" s="7">
        <f>G256</f>
        <v>2007</v>
      </c>
      <c r="H264" s="3"/>
      <c r="I264" s="29"/>
      <c r="J264" s="29"/>
      <c r="K264" s="29"/>
      <c r="L264" s="29"/>
      <c r="M264" s="29"/>
      <c r="N264" s="4"/>
      <c r="O264" s="34">
        <f>(G265-C265)/ABS(C265)</f>
        <v>0.54181147933999463</v>
      </c>
      <c r="P264" s="5"/>
      <c r="Q264" s="34">
        <f>(G265-F265)/ABS(F265)</f>
        <v>0.12533233279777459</v>
      </c>
      <c r="R264" s="2"/>
    </row>
    <row r="265" spans="1:18" ht="15.75">
      <c r="A265" s="1"/>
      <c r="B265" s="2"/>
      <c r="C265" s="11">
        <f>'[1]   Balance Sheet   '!C38/'[1]   Balance Sheet   '!C49</f>
        <v>5.2079438004166887</v>
      </c>
      <c r="D265" s="11">
        <f>'[1]   Balance Sheet   '!D38/'[1]   Balance Sheet   '!D49</f>
        <v>5.1574288300975759</v>
      </c>
      <c r="E265" s="11">
        <f>'[1]   Balance Sheet   '!E38/'[1]   Balance Sheet   '!E49</f>
        <v>5.7679247664731133</v>
      </c>
      <c r="F265" s="11">
        <f>'[1]   Balance Sheet   '!F38/'[1]   Balance Sheet   '!F49</f>
        <v>7.1353744144868205</v>
      </c>
      <c r="G265" s="11">
        <f>'[1]   Balance Sheet   '!G38/'[1]   Balance Sheet   '!G49</f>
        <v>8.0296675352400086</v>
      </c>
      <c r="H265" s="3"/>
      <c r="I265" s="29"/>
      <c r="J265" s="29"/>
      <c r="K265" s="29"/>
      <c r="L265" s="29"/>
      <c r="M265" s="29"/>
      <c r="N265" s="4"/>
      <c r="O265" s="34"/>
      <c r="P265" s="5"/>
      <c r="Q265" s="34"/>
      <c r="R265" s="2"/>
    </row>
    <row r="266" spans="1:18" ht="15.75">
      <c r="A266" s="1"/>
      <c r="B266" s="2"/>
      <c r="C266" s="9"/>
      <c r="D266" s="9"/>
      <c r="E266" s="9"/>
      <c r="F266" s="9"/>
      <c r="G266" s="9"/>
      <c r="H266" s="9"/>
      <c r="I266" s="30"/>
      <c r="J266" s="30"/>
      <c r="K266" s="30"/>
      <c r="L266" s="30"/>
      <c r="M266" s="30"/>
      <c r="N266" s="9"/>
      <c r="O266" s="9"/>
      <c r="P266" s="9"/>
      <c r="Q266" s="9"/>
      <c r="R266" s="2"/>
    </row>
    <row r="267" spans="1:18" ht="15.75">
      <c r="A267" s="1"/>
      <c r="B267" s="2"/>
      <c r="C267" s="2"/>
      <c r="D267" s="2"/>
      <c r="E267" s="2"/>
      <c r="F267" s="2"/>
      <c r="G267" s="2"/>
      <c r="H267" s="2"/>
      <c r="I267" s="28"/>
      <c r="J267" s="29"/>
      <c r="K267" s="29"/>
      <c r="L267" s="29"/>
      <c r="M267" s="29"/>
      <c r="N267" s="2"/>
      <c r="O267" s="2"/>
      <c r="P267" s="2"/>
      <c r="Q267" s="2"/>
      <c r="R267" s="2"/>
    </row>
    <row r="268" spans="1:18" ht="15.75">
      <c r="A268" s="1"/>
      <c r="B268" s="2"/>
      <c r="C268" s="2"/>
      <c r="D268" s="2"/>
      <c r="E268" s="2"/>
      <c r="F268" s="2"/>
      <c r="G268" s="2"/>
      <c r="H268" s="2"/>
      <c r="I268" s="28"/>
      <c r="J268" s="29"/>
      <c r="K268" s="29"/>
      <c r="L268" s="29"/>
      <c r="M268" s="29"/>
      <c r="N268" s="2"/>
      <c r="O268" s="2"/>
      <c r="P268" s="2"/>
      <c r="Q268" s="2"/>
      <c r="R268" s="2"/>
    </row>
    <row r="269" spans="1:18" ht="15.75">
      <c r="A269" s="1"/>
      <c r="B269" s="2"/>
      <c r="C269" s="2"/>
      <c r="D269" s="2"/>
      <c r="E269" s="2"/>
      <c r="F269" s="2"/>
      <c r="G269" s="2"/>
      <c r="H269" s="3"/>
      <c r="I269" s="29"/>
      <c r="J269" s="29"/>
      <c r="K269" s="29"/>
      <c r="L269" s="29"/>
      <c r="M269" s="29"/>
      <c r="N269" s="4"/>
      <c r="O269" s="2"/>
      <c r="P269" s="2"/>
      <c r="Q269" s="2"/>
      <c r="R269" s="2"/>
    </row>
    <row r="270" spans="1:18" ht="15.75">
      <c r="A270" s="1"/>
      <c r="B270" s="2"/>
      <c r="C270" s="31" t="s">
        <v>36</v>
      </c>
      <c r="D270" s="32"/>
      <c r="E270" s="32"/>
      <c r="F270" s="32"/>
      <c r="G270" s="32"/>
      <c r="H270" s="3"/>
      <c r="I270" s="29"/>
      <c r="J270" s="29"/>
      <c r="K270" s="29"/>
      <c r="L270" s="29"/>
      <c r="M270" s="29"/>
      <c r="N270" s="4"/>
      <c r="O270" s="5" t="s">
        <v>16</v>
      </c>
      <c r="P270" s="5"/>
      <c r="Q270" s="5" t="s">
        <v>17</v>
      </c>
      <c r="R270" s="2"/>
    </row>
    <row r="271" spans="1:18" ht="20.25">
      <c r="A271" s="1"/>
      <c r="B271" s="2"/>
      <c r="C271" s="33"/>
      <c r="D271" s="33"/>
      <c r="E271" s="33"/>
      <c r="F271" s="33"/>
      <c r="G271" s="33"/>
      <c r="H271" s="3"/>
      <c r="I271" s="29"/>
      <c r="J271" s="29"/>
      <c r="K271" s="29"/>
      <c r="L271" s="29"/>
      <c r="M271" s="29"/>
      <c r="N271" s="4"/>
      <c r="O271" s="6" t="str">
        <f>IF(G273&lt;C273,"i",IF(G273&gt;C273,"h","g"))</f>
        <v>h</v>
      </c>
      <c r="P271" s="5"/>
      <c r="Q271" s="6" t="str">
        <f>IF(G273&lt;F273,"i",IF(G273&gt;F273,"h","g"))</f>
        <v>h</v>
      </c>
      <c r="R271" s="2"/>
    </row>
    <row r="272" spans="1:18" ht="15.75">
      <c r="A272" s="1"/>
      <c r="B272" s="2"/>
      <c r="C272" s="7">
        <f>C264</f>
        <v>2003</v>
      </c>
      <c r="D272" s="7">
        <f>D264</f>
        <v>2004</v>
      </c>
      <c r="E272" s="7">
        <f>E264</f>
        <v>2005</v>
      </c>
      <c r="F272" s="7">
        <f>F264</f>
        <v>2006</v>
      </c>
      <c r="G272" s="7">
        <f>G264</f>
        <v>2007</v>
      </c>
      <c r="H272" s="3"/>
      <c r="I272" s="29"/>
      <c r="J272" s="29"/>
      <c r="K272" s="29"/>
      <c r="L272" s="29"/>
      <c r="M272" s="29"/>
      <c r="N272" s="4"/>
      <c r="O272" s="34">
        <f>(G273-C273)/ABS(C273)</f>
        <v>7.6631853591820986</v>
      </c>
      <c r="P272" s="5"/>
      <c r="Q272" s="34">
        <f>(G273-F273)/ABS(F273)</f>
        <v>0.30430948947009423</v>
      </c>
      <c r="R272" s="2"/>
    </row>
    <row r="273" spans="1:18" ht="15.75">
      <c r="A273" s="1"/>
      <c r="B273" s="2"/>
      <c r="C273" s="10">
        <f>'[1]   Income Statement   '!C31/'[1]   Balance Sheet   '!C20</f>
        <v>2.612081089424759E-2</v>
      </c>
      <c r="D273" s="10">
        <f>'[1]   Income Statement   '!D31/'[1]   Balance Sheet   '!D20</f>
        <v>8.9004652005273785E-2</v>
      </c>
      <c r="E273" s="10">
        <f>'[1]   Income Statement   '!E31/'[1]   Balance Sheet   '!E20</f>
        <v>5.6569326211111284E-2</v>
      </c>
      <c r="F273" s="10">
        <f>'[1]   Income Statement   '!F31/'[1]   Balance Sheet   '!F20</f>
        <v>0.17349365954620577</v>
      </c>
      <c r="G273" s="10">
        <f>'[1]   Income Statement   '!G31/'[1]   Balance Sheet   '!G20</f>
        <v>0.22628942650900999</v>
      </c>
      <c r="H273" s="3"/>
      <c r="I273" s="29"/>
      <c r="J273" s="29"/>
      <c r="K273" s="29"/>
      <c r="L273" s="29"/>
      <c r="M273" s="29"/>
      <c r="N273" s="4"/>
      <c r="O273" s="34"/>
      <c r="P273" s="5"/>
      <c r="Q273" s="34"/>
      <c r="R273" s="2"/>
    </row>
    <row r="274" spans="1:18" ht="15.75">
      <c r="A274" s="1"/>
      <c r="B274" s="2"/>
      <c r="C274" s="9"/>
      <c r="D274" s="9"/>
      <c r="E274" s="9"/>
      <c r="F274" s="9"/>
      <c r="G274" s="9"/>
      <c r="H274" s="9"/>
      <c r="I274" s="30"/>
      <c r="J274" s="30"/>
      <c r="K274" s="30"/>
      <c r="L274" s="30"/>
      <c r="M274" s="30"/>
      <c r="N274" s="9"/>
      <c r="O274" s="9"/>
      <c r="P274" s="9"/>
      <c r="Q274" s="9"/>
      <c r="R274" s="2"/>
    </row>
    <row r="275" spans="1:18" ht="15.75">
      <c r="A275" s="1"/>
      <c r="B275" s="2"/>
      <c r="C275" s="2"/>
      <c r="D275" s="2"/>
      <c r="E275" s="2"/>
      <c r="F275" s="2"/>
      <c r="G275" s="2"/>
      <c r="H275" s="2"/>
      <c r="I275" s="28"/>
      <c r="J275" s="29"/>
      <c r="K275" s="29"/>
      <c r="L275" s="29"/>
      <c r="M275" s="29"/>
      <c r="N275" s="2"/>
      <c r="O275" s="2"/>
      <c r="P275" s="2"/>
      <c r="Q275" s="2"/>
      <c r="R275" s="2"/>
    </row>
    <row r="276" spans="1:18" ht="15.75">
      <c r="A276" s="1"/>
      <c r="B276" s="2"/>
      <c r="C276" s="2"/>
      <c r="D276" s="2"/>
      <c r="E276" s="2"/>
      <c r="F276" s="2"/>
      <c r="G276" s="2"/>
      <c r="H276" s="2"/>
      <c r="I276" s="28"/>
      <c r="J276" s="29"/>
      <c r="K276" s="29"/>
      <c r="L276" s="29"/>
      <c r="M276" s="29"/>
      <c r="N276" s="2"/>
      <c r="O276" s="2"/>
      <c r="P276" s="2"/>
      <c r="Q276" s="2"/>
      <c r="R276" s="2"/>
    </row>
    <row r="277" spans="1:18" ht="15.75">
      <c r="A277" s="1"/>
      <c r="B277" s="2"/>
      <c r="C277" s="2"/>
      <c r="D277" s="2"/>
      <c r="E277" s="2"/>
      <c r="F277" s="2"/>
      <c r="G277" s="2"/>
      <c r="H277" s="3"/>
      <c r="I277" s="29"/>
      <c r="J277" s="29"/>
      <c r="K277" s="29"/>
      <c r="L277" s="29"/>
      <c r="M277" s="29"/>
      <c r="N277" s="4"/>
      <c r="O277" s="2"/>
      <c r="P277" s="2"/>
      <c r="Q277" s="2"/>
      <c r="R277" s="2"/>
    </row>
    <row r="278" spans="1:18" ht="15.75">
      <c r="A278" s="1"/>
      <c r="B278" s="2"/>
      <c r="C278" s="31" t="s">
        <v>37</v>
      </c>
      <c r="D278" s="32"/>
      <c r="E278" s="32"/>
      <c r="F278" s="32"/>
      <c r="G278" s="32"/>
      <c r="H278" s="3"/>
      <c r="I278" s="29"/>
      <c r="J278" s="29"/>
      <c r="K278" s="29"/>
      <c r="L278" s="29"/>
      <c r="M278" s="29"/>
      <c r="N278" s="4"/>
      <c r="O278" s="5" t="s">
        <v>16</v>
      </c>
      <c r="P278" s="5"/>
      <c r="Q278" s="5" t="s">
        <v>17</v>
      </c>
      <c r="R278" s="2"/>
    </row>
    <row r="279" spans="1:18" ht="20.25">
      <c r="A279" s="1"/>
      <c r="B279" s="2"/>
      <c r="C279" s="33"/>
      <c r="D279" s="33"/>
      <c r="E279" s="33"/>
      <c r="F279" s="33"/>
      <c r="G279" s="33"/>
      <c r="H279" s="3"/>
      <c r="I279" s="29"/>
      <c r="J279" s="29"/>
      <c r="K279" s="29"/>
      <c r="L279" s="29"/>
      <c r="M279" s="29"/>
      <c r="N279" s="4"/>
      <c r="O279" s="6" t="str">
        <f>IF(G281&lt;C281,"i",IF(G281&gt;C281,"h","g"))</f>
        <v>h</v>
      </c>
      <c r="P279" s="5"/>
      <c r="Q279" s="6" t="str">
        <f>IF(G281&lt;F281,"i",IF(G281&gt;F281,"h","g"))</f>
        <v>h</v>
      </c>
      <c r="R279" s="2"/>
    </row>
    <row r="280" spans="1:18" ht="15.75">
      <c r="A280" s="1"/>
      <c r="B280" s="2"/>
      <c r="C280" s="7">
        <f>C272</f>
        <v>2003</v>
      </c>
      <c r="D280" s="7">
        <f>D272</f>
        <v>2004</v>
      </c>
      <c r="E280" s="7">
        <f>E272</f>
        <v>2005</v>
      </c>
      <c r="F280" s="7">
        <f>F272</f>
        <v>2006</v>
      </c>
      <c r="G280" s="7">
        <f>G272</f>
        <v>2007</v>
      </c>
      <c r="H280" s="3"/>
      <c r="I280" s="29"/>
      <c r="J280" s="29"/>
      <c r="K280" s="29"/>
      <c r="L280" s="29"/>
      <c r="M280" s="29"/>
      <c r="N280" s="4"/>
      <c r="O280" s="34">
        <f>(G281-C281)/ABS(C281)</f>
        <v>10.49993264157354</v>
      </c>
      <c r="P280" s="5"/>
      <c r="Q280" s="34">
        <f>(G281-F281)/ABS(F281)</f>
        <v>0.38190141197046468</v>
      </c>
      <c r="R280" s="2"/>
    </row>
    <row r="281" spans="1:18" ht="15.75">
      <c r="A281" s="1"/>
      <c r="B281" s="2"/>
      <c r="C281" s="10">
        <f>'[1]   Income Statement   '!C31/'[1]   Balance Sheet   '!C49</f>
        <v>0.13560197303987037</v>
      </c>
      <c r="D281" s="10">
        <f>'[1]   Income Statement   '!D31/'[1]   Balance Sheet   '!D49</f>
        <v>0.46732997412003546</v>
      </c>
      <c r="E281" s="10">
        <f>'[1]   Income Statement   '!E31/'[1]   Balance Sheet   '!E49</f>
        <v>0.33133768528870777</v>
      </c>
      <c r="F281" s="10">
        <f>'[1]   Income Statement   '!F31/'[1]   Balance Sheet   '!F49</f>
        <v>1.1284549986814181</v>
      </c>
      <c r="G281" s="10">
        <f>'[1]   Income Statement   '!G31/'[1]   Balance Sheet   '!G49</f>
        <v>1.5594135560229805</v>
      </c>
      <c r="H281" s="3"/>
      <c r="I281" s="29"/>
      <c r="J281" s="29"/>
      <c r="K281" s="29"/>
      <c r="L281" s="29"/>
      <c r="M281" s="29"/>
      <c r="N281" s="4"/>
      <c r="O281" s="34"/>
      <c r="P281" s="5"/>
      <c r="Q281" s="34"/>
      <c r="R281" s="2"/>
    </row>
    <row r="282" spans="1:18" ht="15.75">
      <c r="A282" s="1"/>
      <c r="B282" s="2"/>
      <c r="C282" s="9"/>
      <c r="D282" s="9"/>
      <c r="E282" s="9"/>
      <c r="F282" s="9"/>
      <c r="G282" s="9"/>
      <c r="H282" s="9"/>
      <c r="I282" s="30"/>
      <c r="J282" s="30"/>
      <c r="K282" s="30"/>
      <c r="L282" s="30"/>
      <c r="M282" s="30"/>
      <c r="N282" s="9"/>
      <c r="O282" s="9"/>
      <c r="P282" s="9"/>
      <c r="Q282" s="9"/>
      <c r="R282" s="2"/>
    </row>
    <row r="283" spans="1:18" ht="15.75">
      <c r="A283" s="1"/>
      <c r="B283" s="2"/>
      <c r="C283" s="2"/>
      <c r="D283" s="2"/>
      <c r="E283" s="2"/>
      <c r="F283" s="2"/>
      <c r="G283" s="2"/>
      <c r="H283" s="2"/>
      <c r="I283" s="28"/>
      <c r="J283" s="29"/>
      <c r="K283" s="29"/>
      <c r="L283" s="29"/>
      <c r="M283" s="29"/>
      <c r="N283" s="2"/>
      <c r="O283" s="2"/>
      <c r="P283" s="2"/>
      <c r="Q283" s="2"/>
      <c r="R283" s="2"/>
    </row>
    <row r="284" spans="1:18" ht="15.75">
      <c r="A284" s="1"/>
      <c r="B284" s="2"/>
      <c r="C284" s="2"/>
      <c r="D284" s="2"/>
      <c r="E284" s="2"/>
      <c r="F284" s="2"/>
      <c r="G284" s="2"/>
      <c r="H284" s="2"/>
      <c r="I284" s="28"/>
      <c r="J284" s="29"/>
      <c r="K284" s="29"/>
      <c r="L284" s="29"/>
      <c r="M284" s="29"/>
      <c r="N284" s="2"/>
      <c r="O284" s="2"/>
      <c r="P284" s="2"/>
      <c r="Q284" s="2"/>
      <c r="R284" s="2"/>
    </row>
    <row r="285" spans="1:18" ht="15.75">
      <c r="A285" s="1"/>
      <c r="B285" s="2"/>
      <c r="C285" s="2"/>
      <c r="D285" s="2"/>
      <c r="E285" s="2"/>
      <c r="F285" s="2"/>
      <c r="G285" s="2"/>
      <c r="H285" s="3"/>
      <c r="I285" s="29"/>
      <c r="J285" s="29"/>
      <c r="K285" s="29"/>
      <c r="L285" s="29"/>
      <c r="M285" s="29"/>
      <c r="N285" s="4"/>
      <c r="O285" s="2"/>
      <c r="P285" s="2"/>
      <c r="Q285" s="2"/>
      <c r="R285" s="2"/>
    </row>
    <row r="286" spans="1:18" ht="15.75">
      <c r="A286" s="1"/>
      <c r="B286" s="2"/>
      <c r="C286" s="31" t="s">
        <v>38</v>
      </c>
      <c r="D286" s="32"/>
      <c r="E286" s="32"/>
      <c r="F286" s="32"/>
      <c r="G286" s="32"/>
      <c r="H286" s="3"/>
      <c r="I286" s="29"/>
      <c r="J286" s="29"/>
      <c r="K286" s="29"/>
      <c r="L286" s="29"/>
      <c r="M286" s="29"/>
      <c r="N286" s="4"/>
      <c r="O286" s="5" t="s">
        <v>16</v>
      </c>
      <c r="P286" s="5"/>
      <c r="Q286" s="5" t="s">
        <v>17</v>
      </c>
      <c r="R286" s="2"/>
    </row>
    <row r="287" spans="1:18" ht="20.25">
      <c r="A287" s="1"/>
      <c r="B287" s="2"/>
      <c r="C287" s="33"/>
      <c r="D287" s="33"/>
      <c r="E287" s="33"/>
      <c r="F287" s="33"/>
      <c r="G287" s="33"/>
      <c r="H287" s="3"/>
      <c r="I287" s="29"/>
      <c r="J287" s="29"/>
      <c r="K287" s="29"/>
      <c r="L287" s="29"/>
      <c r="M287" s="29"/>
      <c r="N287" s="4"/>
      <c r="O287" s="6" t="str">
        <f>IF(G289&lt;C289,"i",IF(G289&gt;C289,"h","g"))</f>
        <v>i</v>
      </c>
      <c r="P287" s="5"/>
      <c r="Q287" s="6" t="str">
        <f>IF(G289&lt;F289,"i",IF(G289&gt;F289,"h","g"))</f>
        <v>i</v>
      </c>
      <c r="R287" s="2"/>
    </row>
    <row r="288" spans="1:18" ht="15.75">
      <c r="A288" s="1"/>
      <c r="B288" s="2"/>
      <c r="C288" s="7">
        <f>C280</f>
        <v>2003</v>
      </c>
      <c r="D288" s="7">
        <f>D280</f>
        <v>2004</v>
      </c>
      <c r="E288" s="7">
        <f>E280</f>
        <v>2005</v>
      </c>
      <c r="F288" s="7">
        <f>F280</f>
        <v>2006</v>
      </c>
      <c r="G288" s="7">
        <f>G280</f>
        <v>2007</v>
      </c>
      <c r="H288" s="3"/>
      <c r="I288" s="29"/>
      <c r="J288" s="29"/>
      <c r="K288" s="29"/>
      <c r="L288" s="29"/>
      <c r="M288" s="29"/>
      <c r="N288" s="4"/>
      <c r="O288" s="34">
        <f>(G289-C289)/ABS(C289)</f>
        <v>-0.49491609033289136</v>
      </c>
      <c r="P288" s="5"/>
      <c r="Q288" s="34">
        <f>(G289-F289)/ABS(F289)</f>
        <v>-0.21269276548283839</v>
      </c>
      <c r="R288" s="2"/>
    </row>
    <row r="289" spans="1:18" ht="15.75">
      <c r="A289" s="1"/>
      <c r="B289" s="2"/>
      <c r="C289" s="10">
        <f>('[1]   Balance Sheet   '!C10-'[1]   Balance Sheet   '!C30)/'[1]   Balance Sheet   '!C20</f>
        <v>0.30375433060062429</v>
      </c>
      <c r="D289" s="10">
        <f>('[1]   Balance Sheet   '!D10-'[1]   Balance Sheet   '!D30)/'[1]   Balance Sheet   '!D20</f>
        <v>0.2435327373332567</v>
      </c>
      <c r="E289" s="10">
        <f>('[1]   Balance Sheet   '!E10-'[1]   Balance Sheet   '!E30)/'[1]   Balance Sheet   '!E20</f>
        <v>0.21582334015794091</v>
      </c>
      <c r="F289" s="10">
        <f>('[1]   Balance Sheet   '!F10-'[1]   Balance Sheet   '!F30)/'[1]   Balance Sheet   '!F20</f>
        <v>0.19486855721854099</v>
      </c>
      <c r="G289" s="10">
        <f>('[1]   Balance Sheet   '!G10-'[1]   Balance Sheet   '!G30)/'[1]   Balance Sheet   '!G20</f>
        <v>0.15342142487807878</v>
      </c>
      <c r="H289" s="3"/>
      <c r="I289" s="29"/>
      <c r="J289" s="29"/>
      <c r="K289" s="29"/>
      <c r="L289" s="29"/>
      <c r="M289" s="29"/>
      <c r="N289" s="4"/>
      <c r="O289" s="34"/>
      <c r="P289" s="5"/>
      <c r="Q289" s="34"/>
      <c r="R289" s="2"/>
    </row>
    <row r="290" spans="1:18" ht="15.75">
      <c r="A290" s="1"/>
      <c r="B290" s="2"/>
      <c r="C290" s="9"/>
      <c r="D290" s="9"/>
      <c r="E290" s="9"/>
      <c r="F290" s="9"/>
      <c r="G290" s="9"/>
      <c r="H290" s="9"/>
      <c r="I290" s="30"/>
      <c r="J290" s="30"/>
      <c r="K290" s="30"/>
      <c r="L290" s="30"/>
      <c r="M290" s="30"/>
      <c r="N290" s="9"/>
      <c r="O290" s="9"/>
      <c r="P290" s="9"/>
      <c r="Q290" s="9"/>
      <c r="R290" s="2"/>
    </row>
  </sheetData>
  <mergeCells count="145">
    <mergeCell ref="I19:M26"/>
    <mergeCell ref="C22:G23"/>
    <mergeCell ref="O24:O25"/>
    <mergeCell ref="Q24:Q25"/>
    <mergeCell ref="I27:M34"/>
    <mergeCell ref="C30:G31"/>
    <mergeCell ref="O32:O33"/>
    <mergeCell ref="Q32:Q33"/>
    <mergeCell ref="B2:R2"/>
    <mergeCell ref="I3:M10"/>
    <mergeCell ref="C6:G7"/>
    <mergeCell ref="O8:O9"/>
    <mergeCell ref="Q8:Q9"/>
    <mergeCell ref="I11:M18"/>
    <mergeCell ref="C14:G15"/>
    <mergeCell ref="O16:O17"/>
    <mergeCell ref="Q16:Q17"/>
    <mergeCell ref="I51:M58"/>
    <mergeCell ref="C54:G55"/>
    <mergeCell ref="O56:O57"/>
    <mergeCell ref="Q56:Q57"/>
    <mergeCell ref="I59:M66"/>
    <mergeCell ref="C62:G63"/>
    <mergeCell ref="O64:O65"/>
    <mergeCell ref="Q64:Q65"/>
    <mergeCell ref="I35:M42"/>
    <mergeCell ref="C38:G39"/>
    <mergeCell ref="O40:O41"/>
    <mergeCell ref="Q40:Q41"/>
    <mergeCell ref="I43:M50"/>
    <mergeCell ref="C46:G47"/>
    <mergeCell ref="O48:O49"/>
    <mergeCell ref="Q48:Q49"/>
    <mergeCell ref="I83:M90"/>
    <mergeCell ref="C86:G87"/>
    <mergeCell ref="O88:O89"/>
    <mergeCell ref="Q88:Q89"/>
    <mergeCell ref="I91:M98"/>
    <mergeCell ref="C94:G95"/>
    <mergeCell ref="O96:O97"/>
    <mergeCell ref="Q96:Q97"/>
    <mergeCell ref="I67:M74"/>
    <mergeCell ref="C70:G71"/>
    <mergeCell ref="O72:O73"/>
    <mergeCell ref="Q72:Q73"/>
    <mergeCell ref="I75:M82"/>
    <mergeCell ref="C78:G79"/>
    <mergeCell ref="O80:O81"/>
    <mergeCell ref="Q80:Q81"/>
    <mergeCell ref="I115:M122"/>
    <mergeCell ref="C118:G119"/>
    <mergeCell ref="O120:O121"/>
    <mergeCell ref="Q120:Q121"/>
    <mergeCell ref="I123:M130"/>
    <mergeCell ref="C126:G127"/>
    <mergeCell ref="O128:O129"/>
    <mergeCell ref="Q128:Q129"/>
    <mergeCell ref="I99:M106"/>
    <mergeCell ref="C102:G103"/>
    <mergeCell ref="O104:O105"/>
    <mergeCell ref="Q104:Q105"/>
    <mergeCell ref="I107:M114"/>
    <mergeCell ref="C110:G111"/>
    <mergeCell ref="O112:O113"/>
    <mergeCell ref="Q112:Q113"/>
    <mergeCell ref="I147:M154"/>
    <mergeCell ref="C150:G151"/>
    <mergeCell ref="O152:O153"/>
    <mergeCell ref="Q152:Q153"/>
    <mergeCell ref="I155:M162"/>
    <mergeCell ref="C158:G159"/>
    <mergeCell ref="O160:O161"/>
    <mergeCell ref="Q160:Q161"/>
    <mergeCell ref="I131:M138"/>
    <mergeCell ref="C134:G135"/>
    <mergeCell ref="O136:O137"/>
    <mergeCell ref="Q136:Q137"/>
    <mergeCell ref="I139:M146"/>
    <mergeCell ref="C142:G143"/>
    <mergeCell ref="O144:O145"/>
    <mergeCell ref="Q144:Q145"/>
    <mergeCell ref="I179:M186"/>
    <mergeCell ref="C182:G183"/>
    <mergeCell ref="O184:O185"/>
    <mergeCell ref="Q184:Q185"/>
    <mergeCell ref="I187:M194"/>
    <mergeCell ref="C190:G191"/>
    <mergeCell ref="O192:O193"/>
    <mergeCell ref="Q192:Q193"/>
    <mergeCell ref="I163:M170"/>
    <mergeCell ref="C166:G167"/>
    <mergeCell ref="O168:O169"/>
    <mergeCell ref="Q168:Q169"/>
    <mergeCell ref="I171:M178"/>
    <mergeCell ref="C174:G175"/>
    <mergeCell ref="O176:O177"/>
    <mergeCell ref="Q176:Q177"/>
    <mergeCell ref="I211:M218"/>
    <mergeCell ref="C214:G215"/>
    <mergeCell ref="O216:O217"/>
    <mergeCell ref="Q216:Q217"/>
    <mergeCell ref="I219:M226"/>
    <mergeCell ref="C222:G223"/>
    <mergeCell ref="O224:O225"/>
    <mergeCell ref="Q224:Q225"/>
    <mergeCell ref="I195:M202"/>
    <mergeCell ref="C198:G199"/>
    <mergeCell ref="O200:O201"/>
    <mergeCell ref="Q200:Q201"/>
    <mergeCell ref="I203:M210"/>
    <mergeCell ref="C206:G207"/>
    <mergeCell ref="O208:O209"/>
    <mergeCell ref="Q208:Q209"/>
    <mergeCell ref="I243:M250"/>
    <mergeCell ref="C246:G247"/>
    <mergeCell ref="O248:O249"/>
    <mergeCell ref="Q248:Q249"/>
    <mergeCell ref="I251:M258"/>
    <mergeCell ref="C254:G255"/>
    <mergeCell ref="O256:O257"/>
    <mergeCell ref="Q256:Q257"/>
    <mergeCell ref="I227:M234"/>
    <mergeCell ref="C230:G231"/>
    <mergeCell ref="O232:O233"/>
    <mergeCell ref="Q232:Q233"/>
    <mergeCell ref="I235:M242"/>
    <mergeCell ref="C238:G239"/>
    <mergeCell ref="O240:O241"/>
    <mergeCell ref="Q240:Q241"/>
    <mergeCell ref="I275:M282"/>
    <mergeCell ref="C278:G279"/>
    <mergeCell ref="O280:O281"/>
    <mergeCell ref="Q280:Q281"/>
    <mergeCell ref="I283:M290"/>
    <mergeCell ref="C286:G287"/>
    <mergeCell ref="O288:O289"/>
    <mergeCell ref="Q288:Q289"/>
    <mergeCell ref="I259:M266"/>
    <mergeCell ref="C262:G263"/>
    <mergeCell ref="O264:O265"/>
    <mergeCell ref="Q264:Q265"/>
    <mergeCell ref="I267:M274"/>
    <mergeCell ref="C270:G271"/>
    <mergeCell ref="O272:O273"/>
    <mergeCell ref="Q272:Q273"/>
  </mergeCells>
  <conditionalFormatting sqref="Q64:Q65 O64:O65 Q72:Q73 O72:O73 Q80:Q81 O80:O81 Q16:Q17 O16:O17 Q56:Q57 O56:O57 Q104:Q105 O104:O105 Q112:Q113 O112:O113 Q8:Q9 O8:O9 Q288:Q289 O288:O289 Q272:Q273 O272:O273 Q24:Q25 O24:O25 Q152:Q153 O152:O153 Q32:Q33 O32:O33 Q168:Q169 O168:O169 Q176:Q177 O176:O177 Q184:Q185 O184:O185 Q192:Q193 O192:O193 Q200:Q201 O200:O201 Q208:Q209 O208:O209 Q280:Q281 O280:O281 Q216:Q217 O216:O217 Q224:Q225 O224:O225 Q232:Q233 O232:O233 Q48:Q49 O48:O49 Q40:Q41 O40:O41">
    <cfRule type="cellIs" dxfId="8" priority="4" stopIfTrue="1" operator="greaterThan">
      <formula>0</formula>
    </cfRule>
    <cfRule type="cellIs" dxfId="7" priority="5" stopIfTrue="1" operator="lessThan">
      <formula>0</formula>
    </cfRule>
    <cfRule type="cellIs" dxfId="6" priority="6" stopIfTrue="1" operator="equal">
      <formula>0</formula>
    </cfRule>
  </conditionalFormatting>
  <conditionalFormatting sqref="O240:O241 Q240:Q241 O248:O249 Q248:Q249">
    <cfRule type="cellIs" dxfId="5" priority="1" stopIfTrue="1" operator="lessThan">
      <formula>0</formula>
    </cfRule>
    <cfRule type="cellIs" dxfId="4" priority="2" stopIfTrue="1" operator="greaterThan">
      <formula>0</formula>
    </cfRule>
    <cfRule type="cellIs" dxfId="3" priority="3" stopIfTrue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3"/>
  <sheetViews>
    <sheetView topLeftCell="A28" workbookViewId="0">
      <selection activeCell="C2" sqref="C2:Q2"/>
    </sheetView>
  </sheetViews>
  <sheetFormatPr defaultRowHeight="15"/>
  <cols>
    <col min="1" max="1" width="2.42578125" customWidth="1"/>
    <col min="17" max="17" width="12.28515625" customWidth="1"/>
  </cols>
  <sheetData>
    <row r="1" spans="1:17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29.25" customHeight="1">
      <c r="A2" s="1"/>
      <c r="B2" s="13"/>
      <c r="C2" s="35" t="s">
        <v>39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>
      <c r="A3" s="12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>
      <c r="A4" s="12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15.75">
      <c r="A5" s="12"/>
      <c r="B5" s="14"/>
      <c r="C5" s="14"/>
      <c r="D5" s="14"/>
      <c r="E5" s="14"/>
      <c r="F5" s="14"/>
      <c r="G5" s="14"/>
      <c r="H5" s="14"/>
      <c r="I5" s="14"/>
      <c r="J5" s="14"/>
      <c r="K5" s="36" t="s">
        <v>40</v>
      </c>
      <c r="L5" s="15" t="s">
        <v>16</v>
      </c>
      <c r="M5" s="16" t="s">
        <v>17</v>
      </c>
      <c r="N5" s="14"/>
      <c r="O5" s="14"/>
      <c r="P5" s="14"/>
      <c r="Q5" s="14"/>
    </row>
    <row r="6" spans="1:17" ht="20.25">
      <c r="A6" s="12"/>
      <c r="B6" s="14"/>
      <c r="C6" s="14"/>
      <c r="D6" s="14"/>
      <c r="E6" s="14"/>
      <c r="F6" s="14"/>
      <c r="G6" s="14"/>
      <c r="H6" s="14"/>
      <c r="I6" s="14"/>
      <c r="J6" s="14"/>
      <c r="K6" s="38"/>
      <c r="L6" s="6" t="str">
        <f>IF('[1]   Financial Ratios   '!G281&lt;'[1]   Financial Ratios   '!C281,"i",IF('[1]   Financial Ratios   '!G281&gt;'[1]   Financial Ratios   '!C281,"h","g"))</f>
        <v>h</v>
      </c>
      <c r="M6" s="17" t="str">
        <f>IF('[1]   Financial Ratios   '!G281&lt;'[1]   Financial Ratios   '!F281,"i",IF('[1]   Financial Ratios   '!G281&gt;'[1]   Financial Ratios   '!F281,"h","g"))</f>
        <v>h</v>
      </c>
      <c r="N6" s="14"/>
      <c r="O6" s="14"/>
      <c r="P6" s="14"/>
      <c r="Q6" s="14"/>
    </row>
    <row r="7" spans="1:17">
      <c r="A7" s="12"/>
      <c r="B7" s="14"/>
      <c r="C7" s="14"/>
      <c r="D7" s="14"/>
      <c r="E7" s="14"/>
      <c r="F7" s="14"/>
      <c r="G7" s="14"/>
      <c r="H7" s="14"/>
      <c r="I7" s="14"/>
      <c r="J7" s="14"/>
      <c r="K7" s="38"/>
      <c r="L7" s="18">
        <f>('[1]   Financial Ratios   '!G281-'[1]   Financial Ratios   '!C281)/ABS('[1]   Financial Ratios   '!C281)</f>
        <v>10.49993264157354</v>
      </c>
      <c r="M7" s="19">
        <f>('[1]   Financial Ratios   '!G281-'[1]   Financial Ratios   '!F281)/ABS('[1]   Financial Ratios   '!F281)</f>
        <v>0.38190141197046468</v>
      </c>
      <c r="N7" s="14"/>
      <c r="O7" s="14"/>
      <c r="P7" s="14"/>
      <c r="Q7" s="14"/>
    </row>
    <row r="8" spans="1:17">
      <c r="A8" s="12"/>
      <c r="B8" s="14"/>
      <c r="C8" s="14"/>
      <c r="D8" s="14"/>
      <c r="E8" s="14"/>
      <c r="F8" s="14"/>
      <c r="G8" s="14"/>
      <c r="H8" s="14"/>
      <c r="I8" s="14"/>
      <c r="J8" s="14"/>
      <c r="K8" s="20"/>
      <c r="L8" s="14"/>
      <c r="M8" s="21"/>
      <c r="N8" s="14"/>
      <c r="O8" s="14"/>
      <c r="P8" s="14"/>
      <c r="Q8" s="14"/>
    </row>
    <row r="9" spans="1:17">
      <c r="A9" s="12"/>
      <c r="B9" s="14"/>
      <c r="C9" s="14"/>
      <c r="D9" s="14"/>
      <c r="E9" s="14"/>
      <c r="F9" s="14"/>
      <c r="G9" s="14"/>
      <c r="H9" s="14"/>
      <c r="I9" s="14"/>
      <c r="J9" s="14"/>
      <c r="K9" s="20"/>
      <c r="L9" s="14"/>
      <c r="M9" s="21"/>
      <c r="N9" s="14"/>
      <c r="O9" s="14"/>
      <c r="P9" s="14"/>
      <c r="Q9" s="14"/>
    </row>
    <row r="10" spans="1:17">
      <c r="A10" s="12"/>
      <c r="B10" s="14"/>
      <c r="C10" s="14"/>
      <c r="D10" s="14"/>
      <c r="E10" s="14"/>
      <c r="F10" s="14"/>
      <c r="G10" s="14"/>
      <c r="H10" s="14"/>
      <c r="I10" s="14"/>
      <c r="J10" s="14"/>
      <c r="K10" s="20"/>
      <c r="L10" s="14"/>
      <c r="M10" s="21"/>
      <c r="N10" s="14"/>
      <c r="O10" s="14"/>
      <c r="P10" s="14"/>
      <c r="Q10" s="14"/>
    </row>
    <row r="11" spans="1:17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22"/>
      <c r="L11" s="23"/>
      <c r="M11" s="24"/>
      <c r="N11" s="14"/>
      <c r="O11" s="14"/>
      <c r="P11" s="14"/>
      <c r="Q11" s="14"/>
    </row>
    <row r="12" spans="1:17">
      <c r="A12" s="1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>
      <c r="A13" s="1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>
      <c r="A14" s="1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ht="15.75">
      <c r="A15" s="12"/>
      <c r="B15" s="14"/>
      <c r="C15" s="14"/>
      <c r="D15" s="14"/>
      <c r="E15" s="14"/>
      <c r="F15" s="14"/>
      <c r="G15" s="14"/>
      <c r="H15" s="14"/>
      <c r="I15" s="36" t="s">
        <v>41</v>
      </c>
      <c r="J15" s="15" t="s">
        <v>16</v>
      </c>
      <c r="K15" s="16" t="s">
        <v>17</v>
      </c>
      <c r="L15" s="14"/>
      <c r="M15" s="36" t="s">
        <v>42</v>
      </c>
      <c r="N15" s="15" t="s">
        <v>16</v>
      </c>
      <c r="O15" s="16" t="s">
        <v>17</v>
      </c>
      <c r="P15" s="14"/>
      <c r="Q15" s="14"/>
    </row>
    <row r="16" spans="1:17" ht="20.25">
      <c r="A16" s="12"/>
      <c r="B16" s="14"/>
      <c r="C16" s="14"/>
      <c r="D16" s="14"/>
      <c r="E16" s="14"/>
      <c r="F16" s="14"/>
      <c r="G16" s="14"/>
      <c r="H16" s="14"/>
      <c r="I16" s="37"/>
      <c r="J16" s="6" t="str">
        <f>IF('[1]   Financial Ratios   '!G273&lt;'[1]   Financial Ratios   '!C273,"i",IF('[1]   Financial Ratios   '!G273&gt;'[1]   Financial Ratios   '!C273,"h","g"))</f>
        <v>h</v>
      </c>
      <c r="K16" s="17" t="str">
        <f>IF('[1]   Financial Ratios   '!G273&lt;'[1]   Financial Ratios   '!F273,"i",IF('[1]   Financial Ratios   '!G273&gt;'[1]   Financial Ratios   '!F273,"h","g"))</f>
        <v>h</v>
      </c>
      <c r="L16" s="14"/>
      <c r="M16" s="37"/>
      <c r="N16" s="6" t="str">
        <f>IF(DH19&lt;DD19,"i",IF(DH19&gt;DD19,"h","g"))</f>
        <v>g</v>
      </c>
      <c r="O16" s="17" t="str">
        <f>IF(DH19&lt;DG19,"i",IF(DH19&gt;DG19,"h","g"))</f>
        <v>g</v>
      </c>
      <c r="P16" s="14"/>
      <c r="Q16" s="14"/>
    </row>
    <row r="17" spans="1:17">
      <c r="A17" s="12"/>
      <c r="B17" s="14"/>
      <c r="C17" s="14"/>
      <c r="D17" s="14"/>
      <c r="E17" s="14"/>
      <c r="F17" s="14"/>
      <c r="G17" s="14"/>
      <c r="H17" s="14"/>
      <c r="I17" s="37"/>
      <c r="J17" s="18">
        <f>('[1]   Financial Ratios   '!G273-'[1]   Financial Ratios   '!C273)/ABS('[1]   Financial Ratios   '!C273)</f>
        <v>7.6631853591820986</v>
      </c>
      <c r="K17" s="19">
        <f>('[1]   Financial Ratios   '!G273-'[1]   Financial Ratios   '!F273)/ABS('[1]   Financial Ratios   '!F273)</f>
        <v>0.30430948947009423</v>
      </c>
      <c r="L17" s="14"/>
      <c r="M17" s="37"/>
      <c r="N17" s="18" t="e">
        <f>(DH19-DD19)/ABS(DD19)</f>
        <v>#DIV/0!</v>
      </c>
      <c r="O17" s="19" t="e">
        <f>(DH19-DG19)/ABS(DG19)</f>
        <v>#DIV/0!</v>
      </c>
      <c r="P17" s="14"/>
      <c r="Q17" s="14"/>
    </row>
    <row r="18" spans="1:17">
      <c r="A18" s="12"/>
      <c r="B18" s="14"/>
      <c r="C18" s="14"/>
      <c r="D18" s="14"/>
      <c r="E18" s="14"/>
      <c r="F18" s="14"/>
      <c r="G18" s="14"/>
      <c r="H18" s="14"/>
      <c r="I18" s="20"/>
      <c r="J18" s="14"/>
      <c r="K18" s="21"/>
      <c r="L18" s="14"/>
      <c r="M18" s="20"/>
      <c r="N18" s="14"/>
      <c r="O18" s="21"/>
      <c r="P18" s="14"/>
      <c r="Q18" s="14"/>
    </row>
    <row r="19" spans="1:17">
      <c r="A19" s="12"/>
      <c r="B19" s="14"/>
      <c r="C19" s="14"/>
      <c r="D19" s="14"/>
      <c r="E19" s="14"/>
      <c r="F19" s="14"/>
      <c r="G19" s="14"/>
      <c r="H19" s="14"/>
      <c r="I19" s="20"/>
      <c r="J19" s="14"/>
      <c r="K19" s="21"/>
      <c r="L19" s="14"/>
      <c r="M19" s="20"/>
      <c r="N19" s="14"/>
      <c r="O19" s="21"/>
      <c r="P19" s="14"/>
      <c r="Q19" s="14"/>
    </row>
    <row r="20" spans="1:17">
      <c r="A20" s="12"/>
      <c r="B20" s="14"/>
      <c r="C20" s="14"/>
      <c r="D20" s="14"/>
      <c r="E20" s="14"/>
      <c r="F20" s="14"/>
      <c r="G20" s="14"/>
      <c r="H20" s="14"/>
      <c r="I20" s="20"/>
      <c r="J20" s="14"/>
      <c r="K20" s="21"/>
      <c r="L20" s="14"/>
      <c r="M20" s="20"/>
      <c r="N20" s="14"/>
      <c r="O20" s="21"/>
      <c r="P20" s="14"/>
      <c r="Q20" s="14"/>
    </row>
    <row r="21" spans="1:17">
      <c r="A21" s="12"/>
      <c r="B21" s="14"/>
      <c r="C21" s="14"/>
      <c r="D21" s="14"/>
      <c r="E21" s="14"/>
      <c r="F21" s="14"/>
      <c r="G21" s="14"/>
      <c r="H21" s="14"/>
      <c r="I21" s="22"/>
      <c r="J21" s="23"/>
      <c r="K21" s="24"/>
      <c r="L21" s="14"/>
      <c r="M21" s="22"/>
      <c r="N21" s="23"/>
      <c r="O21" s="24"/>
      <c r="P21" s="14"/>
      <c r="Q21" s="14"/>
    </row>
    <row r="22" spans="1:17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>
      <c r="A23" s="1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12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ht="15.75">
      <c r="A25" s="12"/>
      <c r="B25" s="14"/>
      <c r="C25" s="14"/>
      <c r="D25" s="14"/>
      <c r="E25" s="36" t="s">
        <v>43</v>
      </c>
      <c r="F25" s="15" t="s">
        <v>16</v>
      </c>
      <c r="G25" s="16" t="s">
        <v>17</v>
      </c>
      <c r="H25" s="14"/>
      <c r="I25" s="14"/>
      <c r="J25" s="14"/>
      <c r="K25" s="14"/>
      <c r="L25" s="14"/>
      <c r="M25" s="36" t="s">
        <v>44</v>
      </c>
      <c r="N25" s="15" t="s">
        <v>16</v>
      </c>
      <c r="O25" s="16" t="s">
        <v>17</v>
      </c>
      <c r="P25" s="14"/>
      <c r="Q25" s="14"/>
    </row>
    <row r="26" spans="1:17" ht="20.25">
      <c r="A26" s="12"/>
      <c r="B26" s="14"/>
      <c r="C26" s="14"/>
      <c r="D26" s="14"/>
      <c r="E26" s="37"/>
      <c r="F26" s="6" t="str">
        <f>IF('[1]   Financial Ratios   '!G73&lt;'[1]   Financial Ratios   '!C73,"i",IF('[1]   Financial Ratios   '!G73&gt;'[1]   Financial Ratios   '!C73,"h","g"))</f>
        <v>h</v>
      </c>
      <c r="G26" s="17" t="str">
        <f>IF('[1]   Financial Ratios   '!G73&lt;'[1]   Financial Ratios   '!F73,"i",IF('[1]   Financial Ratios   '!G73&gt;'[1]   Financial Ratios   '!F73,"h","g"))</f>
        <v>i</v>
      </c>
      <c r="H26" s="14"/>
      <c r="I26" s="14"/>
      <c r="J26" s="14"/>
      <c r="K26" s="14"/>
      <c r="L26" s="14"/>
      <c r="M26" s="37"/>
      <c r="N26" s="6" t="str">
        <f>IF('[1]   Financial Ratios   '!G217&lt;'[1]   Financial Ratios   '!C217,"i",IF('[1]   Financial Ratios   '!G217&gt;'[1]   Financial Ratios   '!C217,"h","g"))</f>
        <v>h</v>
      </c>
      <c r="O26" s="17" t="str">
        <f>IF('[1]   Financial Ratios   '!G217&lt;'[1]   Financial Ratios   '!F217,"i",IF('[1]   Financial Ratios   '!G217&gt;'[1]   Financial Ratios   '!F217,"h","g"))</f>
        <v>h</v>
      </c>
      <c r="P26" s="14"/>
      <c r="Q26" s="14"/>
    </row>
    <row r="27" spans="1:17">
      <c r="A27" s="12"/>
      <c r="B27" s="14"/>
      <c r="C27" s="14"/>
      <c r="D27" s="14"/>
      <c r="E27" s="37"/>
      <c r="F27" s="18">
        <f>('[1]   Financial Ratios   '!G73-'[1]   Financial Ratios   '!C73)/ABS('[1]   Financial Ratios   '!C73)</f>
        <v>3.2227293776134354</v>
      </c>
      <c r="G27" s="19">
        <f>('[1]   Financial Ratios   '!G73-'[1]   Financial Ratios   '!F73)/ABS('[1]   Financial Ratios   '!F73)</f>
        <v>-3.992409244790155E-2</v>
      </c>
      <c r="H27" s="14"/>
      <c r="I27" s="14"/>
      <c r="J27" s="14"/>
      <c r="K27" s="14"/>
      <c r="L27" s="14"/>
      <c r="M27" s="37"/>
      <c r="N27" s="18">
        <f>('[1]   Financial Ratios   '!G217-'[1]   Financial Ratios   '!C217)/ABS('[1]   Financial Ratios   '!C217)</f>
        <v>1.051560634008301</v>
      </c>
      <c r="O27" s="19">
        <f>('[1]   Financial Ratios   '!G217-'[1]   Financial Ratios   '!F217)/ABS('[1]   Financial Ratios   '!F217)</f>
        <v>0.35854829728587473</v>
      </c>
      <c r="P27" s="14"/>
      <c r="Q27" s="14"/>
    </row>
    <row r="28" spans="1:17">
      <c r="A28" s="12"/>
      <c r="B28" s="14"/>
      <c r="C28" s="14"/>
      <c r="D28" s="14"/>
      <c r="E28" s="20"/>
      <c r="F28" s="14"/>
      <c r="G28" s="21"/>
      <c r="H28" s="14"/>
      <c r="I28" s="14"/>
      <c r="J28" s="14"/>
      <c r="K28" s="14"/>
      <c r="L28" s="14"/>
      <c r="M28" s="20"/>
      <c r="N28" s="14"/>
      <c r="O28" s="21"/>
      <c r="P28" s="14"/>
      <c r="Q28" s="14"/>
    </row>
    <row r="29" spans="1:17">
      <c r="A29" s="12"/>
      <c r="B29" s="14"/>
      <c r="C29" s="14"/>
      <c r="D29" s="14"/>
      <c r="E29" s="20"/>
      <c r="F29" s="14"/>
      <c r="G29" s="21"/>
      <c r="H29" s="14"/>
      <c r="I29" s="14"/>
      <c r="J29" s="14"/>
      <c r="K29" s="14"/>
      <c r="L29" s="14"/>
      <c r="M29" s="20"/>
      <c r="N29" s="14"/>
      <c r="O29" s="21"/>
      <c r="P29" s="14"/>
      <c r="Q29" s="14"/>
    </row>
    <row r="30" spans="1:17">
      <c r="A30" s="12"/>
      <c r="B30" s="14"/>
      <c r="C30" s="14"/>
      <c r="D30" s="14"/>
      <c r="E30" s="20"/>
      <c r="F30" s="14"/>
      <c r="G30" s="21"/>
      <c r="H30" s="14"/>
      <c r="I30" s="14"/>
      <c r="J30" s="14"/>
      <c r="K30" s="14"/>
      <c r="L30" s="14"/>
      <c r="M30" s="20"/>
      <c r="N30" s="14"/>
      <c r="O30" s="21"/>
      <c r="P30" s="14"/>
      <c r="Q30" s="14"/>
    </row>
    <row r="31" spans="1:17">
      <c r="A31" s="12"/>
      <c r="B31" s="14"/>
      <c r="C31" s="14"/>
      <c r="D31" s="14"/>
      <c r="E31" s="22"/>
      <c r="F31" s="23"/>
      <c r="G31" s="24"/>
      <c r="H31" s="14"/>
      <c r="I31" s="14"/>
      <c r="J31" s="14"/>
      <c r="K31" s="14"/>
      <c r="L31" s="14"/>
      <c r="M31" s="22"/>
      <c r="N31" s="23"/>
      <c r="O31" s="24"/>
      <c r="P31" s="14"/>
      <c r="Q31" s="14"/>
    </row>
    <row r="32" spans="1:17">
      <c r="A32" s="1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ht="15.75">
      <c r="A35" s="12"/>
      <c r="B35" s="14"/>
      <c r="C35" s="36" t="s">
        <v>15</v>
      </c>
      <c r="D35" s="15" t="s">
        <v>16</v>
      </c>
      <c r="E35" s="16" t="s">
        <v>17</v>
      </c>
      <c r="F35" s="14"/>
      <c r="G35" s="36" t="s">
        <v>45</v>
      </c>
      <c r="H35" s="15" t="s">
        <v>16</v>
      </c>
      <c r="I35" s="16" t="s">
        <v>17</v>
      </c>
      <c r="J35" s="14"/>
      <c r="K35" s="36" t="s">
        <v>15</v>
      </c>
      <c r="L35" s="15" t="s">
        <v>16</v>
      </c>
      <c r="M35" s="16" t="s">
        <v>17</v>
      </c>
      <c r="N35" s="14"/>
      <c r="O35" s="36" t="s">
        <v>6</v>
      </c>
      <c r="P35" s="15" t="s">
        <v>16</v>
      </c>
      <c r="Q35" s="16" t="s">
        <v>17</v>
      </c>
    </row>
    <row r="36" spans="1:17" ht="20.25">
      <c r="A36" s="12"/>
      <c r="B36" s="14"/>
      <c r="C36" s="37"/>
      <c r="D36" s="6" t="str">
        <f>IF('[1]   Financial Ratios   '!G9&lt;'[1]   Financial Ratios   '!C9,"i",IF('[1]   Financial Ratios   '!G9&gt;'[1]   Financial Ratios   '!C9,"h","g"))</f>
        <v>h</v>
      </c>
      <c r="E36" s="17" t="str">
        <f>IF('[1]   Financial Ratios   '!G9&lt;'[1]   Financial Ratios   '!F9,"i",IF('[1]   Financial Ratios   '!G9&gt;'[1]   Financial Ratios   '!F9,"h","g"))</f>
        <v>h</v>
      </c>
      <c r="F36" s="14"/>
      <c r="G36" s="37"/>
      <c r="H36" s="6" t="str">
        <f>IF('[1]   Financial Ratios   '!G65&lt;'[1]   Financial Ratios   '!C65,"i",IF('[1]   Financial Ratios   '!G65&gt;'[1]   Financial Ratios   '!C65,"h","g"))</f>
        <v>h</v>
      </c>
      <c r="I36" s="17" t="str">
        <f>IF('[1]   Financial Ratios   '!G65&lt;'[1]   Financial Ratios   '!F65,"i",IF('[1]   Financial Ratios   '!G65&gt;'[1]   Financial Ratios   '!F65,"h","g"))</f>
        <v>h</v>
      </c>
      <c r="J36" s="14"/>
      <c r="K36" s="37"/>
      <c r="L36" s="6" t="str">
        <f>IF('[1]   Financial Ratios   '!G9&lt;'[1]   Financial Ratios   '!C9,"i",IF('[1]   Financial Ratios   '!G9&gt;'[1]   Financial Ratios   '!C9,"h","g"))</f>
        <v>h</v>
      </c>
      <c r="M36" s="17" t="str">
        <f>IF('[1]   Financial Ratios   '!G9&lt;'[1]   Financial Ratios   '!F9,"i",IF('[1]   Financial Ratios   '!G9&gt;'[1]   Financial Ratios   '!F9,"h","g"))</f>
        <v>h</v>
      </c>
      <c r="N36" s="14"/>
      <c r="O36" s="37"/>
      <c r="P36" s="6" t="str">
        <f>IF('[1]   Financial Ratios   '!G113&lt;'[1]   Financial Ratios   '!C113,"i",IF('[1]   Financial Ratios   '!G113&gt;'[1]   Financial Ratios   '!C113,"h","g"))</f>
        <v>i</v>
      </c>
      <c r="Q36" s="17" t="str">
        <f>IF('[1]   Financial Ratios   '!G113&lt;'[1]   Financial Ratios   '!F113,"i",IF('[1]   Financial Ratios   '!G113&gt;'[1]   Financial Ratios   '!F113,"h","g"))</f>
        <v>i</v>
      </c>
    </row>
    <row r="37" spans="1:17">
      <c r="A37" s="12"/>
      <c r="B37" s="14"/>
      <c r="C37" s="37"/>
      <c r="D37" s="18">
        <f>('[1]   Financial Ratios   '!G9-'[1]   Financial Ratios   '!C9)/ABS('[1]   Financial Ratios   '!C9)</f>
        <v>0.54471544715447151</v>
      </c>
      <c r="E37" s="19">
        <f>('[1]   Financial Ratios   '!G9-'[1]   Financial Ratios   '!F9)/ABS('[1]   Financial Ratios   '!F9)</f>
        <v>0.15151515151515152</v>
      </c>
      <c r="F37" s="14"/>
      <c r="G37" s="37"/>
      <c r="H37" s="18">
        <f>('[1]   Financial Ratios   '!G65-'[1]   Financial Ratios   '!C65)/ABS('[1]   Financial Ratios   '!C65)</f>
        <v>5.5229152987524621</v>
      </c>
      <c r="I37" s="19">
        <f>('[1]   Financial Ratios   '!G65-'[1]   Financial Ratios   '!F65)/ABS('[1]   Financial Ratios   '!F65)</f>
        <v>0.1055419541509014</v>
      </c>
      <c r="J37" s="14"/>
      <c r="K37" s="37"/>
      <c r="L37" s="18">
        <f>('[1]   Financial Ratios   '!G9-'[1]   Financial Ratios   '!C9)/ABS('[1]   Financial Ratios   '!C9)</f>
        <v>0.54471544715447151</v>
      </c>
      <c r="M37" s="19">
        <f>('[1]   Financial Ratios   '!G9-'[1]   Financial Ratios   '!F9)/ABS('[1]   Financial Ratios   '!F9)</f>
        <v>0.15151515151515152</v>
      </c>
      <c r="N37" s="14"/>
      <c r="O37" s="37"/>
      <c r="P37" s="18">
        <f>('[1]   Financial Ratios   '!G113-'[1]   Financial Ratios   '!C113)/ABS('[1]   Financial Ratios   '!C113)</f>
        <v>-0.24705347648612494</v>
      </c>
      <c r="Q37" s="19">
        <f>('[1]   Financial Ratios   '!G113-'[1]   Financial Ratios   '!F113)/ABS('[1]   Financial Ratios   '!F113)</f>
        <v>-0.15239292278701944</v>
      </c>
    </row>
    <row r="38" spans="1:17">
      <c r="A38" s="12"/>
      <c r="B38" s="14"/>
      <c r="C38" s="20"/>
      <c r="D38" s="14"/>
      <c r="E38" s="21"/>
      <c r="F38" s="14"/>
      <c r="G38" s="20"/>
      <c r="H38" s="14"/>
      <c r="I38" s="21"/>
      <c r="J38" s="14"/>
      <c r="K38" s="20"/>
      <c r="L38" s="14"/>
      <c r="M38" s="21"/>
      <c r="N38" s="14"/>
      <c r="O38" s="20"/>
      <c r="P38" s="14"/>
      <c r="Q38" s="21"/>
    </row>
    <row r="39" spans="1:17">
      <c r="A39" s="12"/>
      <c r="B39" s="14"/>
      <c r="C39" s="20"/>
      <c r="D39" s="14"/>
      <c r="E39" s="21"/>
      <c r="F39" s="14"/>
      <c r="G39" s="20"/>
      <c r="H39" s="14"/>
      <c r="I39" s="21"/>
      <c r="J39" s="14"/>
      <c r="K39" s="20"/>
      <c r="L39" s="14"/>
      <c r="M39" s="21"/>
      <c r="N39" s="14"/>
      <c r="O39" s="20"/>
      <c r="P39" s="14"/>
      <c r="Q39" s="21"/>
    </row>
    <row r="40" spans="1:17">
      <c r="A40" s="12"/>
      <c r="B40" s="14"/>
      <c r="C40" s="20"/>
      <c r="D40" s="14"/>
      <c r="E40" s="21"/>
      <c r="F40" s="14"/>
      <c r="G40" s="20"/>
      <c r="H40" s="14"/>
      <c r="I40" s="21"/>
      <c r="J40" s="14"/>
      <c r="K40" s="20"/>
      <c r="L40" s="14"/>
      <c r="M40" s="21"/>
      <c r="N40" s="14"/>
      <c r="O40" s="20"/>
      <c r="P40" s="14"/>
      <c r="Q40" s="21"/>
    </row>
    <row r="41" spans="1:17">
      <c r="A41" s="12"/>
      <c r="B41" s="14"/>
      <c r="C41" s="22"/>
      <c r="D41" s="23"/>
      <c r="E41" s="24"/>
      <c r="F41" s="14"/>
      <c r="G41" s="22"/>
      <c r="H41" s="23"/>
      <c r="I41" s="24"/>
      <c r="J41" s="14"/>
      <c r="K41" s="22"/>
      <c r="L41" s="23"/>
      <c r="M41" s="24"/>
      <c r="N41" s="14"/>
      <c r="O41" s="22"/>
      <c r="P41" s="23"/>
      <c r="Q41" s="24"/>
    </row>
    <row r="42" spans="1:17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</sheetData>
  <mergeCells count="10">
    <mergeCell ref="C35:C37"/>
    <mergeCell ref="G35:G37"/>
    <mergeCell ref="K35:K37"/>
    <mergeCell ref="O35:O37"/>
    <mergeCell ref="C2:Q2"/>
    <mergeCell ref="K5:K7"/>
    <mergeCell ref="I15:I17"/>
    <mergeCell ref="M15:M17"/>
    <mergeCell ref="E25:E27"/>
    <mergeCell ref="M25:M27"/>
  </mergeCells>
  <conditionalFormatting sqref="L7:M7 J17:K17 F27:G27 P37:Q37 N27:O27 D37:E37 H37:I37 N17:O17 L37:M37">
    <cfRule type="cellIs" dxfId="2" priority="1" stopIfTrue="1" operator="greaterThan">
      <formula>0</formula>
    </cfRule>
    <cfRule type="cellIs" dxfId="1" priority="2" stopIfTrue="1" operator="lessThan">
      <formula>0</formula>
    </cfRule>
    <cfRule type="cellIs" dxfId="0" priority="3" stopIfTrue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G5" sqref="G5"/>
    </sheetView>
  </sheetViews>
  <sheetFormatPr defaultRowHeight="15"/>
  <cols>
    <col min="1" max="1" width="4.28515625" customWidth="1"/>
    <col min="2" max="2" width="13" customWidth="1"/>
    <col min="3" max="3" width="9.85546875" customWidth="1"/>
    <col min="4" max="4" width="11.28515625" customWidth="1"/>
    <col min="8" max="8" width="12.85546875" customWidth="1"/>
    <col min="9" max="9" width="8" customWidth="1"/>
    <col min="10" max="10" width="7.42578125" customWidth="1"/>
    <col min="11" max="11" width="9.85546875" customWidth="1"/>
    <col min="12" max="12" width="7.7109375" customWidth="1"/>
    <col min="13" max="13" width="8.42578125" customWidth="1"/>
    <col min="14" max="14" width="8.85546875" customWidth="1"/>
    <col min="15" max="15" width="11.85546875" customWidth="1"/>
  </cols>
  <sheetData>
    <row r="1" spans="1:15" ht="15.7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>
      <c r="A2" s="25"/>
      <c r="B2" s="41" t="s">
        <v>46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5.75">
      <c r="A3" s="25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5.75">
      <c r="A4" s="2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6.5">
      <c r="A5" s="26"/>
      <c r="B5" s="40" t="str">
        <f>'[1]   Income Statement   '!B6</f>
        <v>Total Revenue/Sales</v>
      </c>
      <c r="C5" s="40"/>
      <c r="D5" s="27"/>
      <c r="E5" s="40" t="str">
        <f>'[1]   Income Statement   '!B7</f>
        <v>Cost of Revenue/COGS</v>
      </c>
      <c r="F5" s="40"/>
      <c r="G5" s="27"/>
      <c r="H5" s="40" t="str">
        <f>'[1]   Income Statement   '!B8</f>
        <v>Gross Profit</v>
      </c>
      <c r="I5" s="40"/>
      <c r="J5" s="27"/>
      <c r="K5" s="40" t="str">
        <f>'[1]   Income Statement   '!B21</f>
        <v>Operating Expenses</v>
      </c>
      <c r="L5" s="40"/>
      <c r="M5" s="27"/>
      <c r="N5" s="40" t="str">
        <f>'[1]   Income Statement   '!B25</f>
        <v>Operating Income (EBIT)</v>
      </c>
      <c r="O5" s="40"/>
    </row>
    <row r="6" spans="1:15" ht="15.75">
      <c r="A6" s="25"/>
      <c r="B6" s="39"/>
      <c r="C6" s="39"/>
      <c r="D6" s="2"/>
      <c r="E6" s="39"/>
      <c r="F6" s="39"/>
      <c r="G6" s="2"/>
      <c r="H6" s="39"/>
      <c r="I6" s="39"/>
      <c r="J6" s="2"/>
      <c r="K6" s="39"/>
      <c r="L6" s="39"/>
      <c r="M6" s="2"/>
      <c r="N6" s="39"/>
      <c r="O6" s="39"/>
    </row>
    <row r="7" spans="1:15" ht="15.75">
      <c r="A7" s="25"/>
      <c r="B7" s="39"/>
      <c r="C7" s="39"/>
      <c r="D7" s="2"/>
      <c r="E7" s="39"/>
      <c r="F7" s="39"/>
      <c r="G7" s="2"/>
      <c r="H7" s="39"/>
      <c r="I7" s="39"/>
      <c r="J7" s="2"/>
      <c r="K7" s="39"/>
      <c r="L7" s="39"/>
      <c r="M7" s="2"/>
      <c r="N7" s="39"/>
      <c r="O7" s="39"/>
    </row>
    <row r="8" spans="1:15" ht="15.75">
      <c r="A8" s="25"/>
      <c r="B8" s="39"/>
      <c r="C8" s="39"/>
      <c r="D8" s="2"/>
      <c r="E8" s="39"/>
      <c r="F8" s="39"/>
      <c r="G8" s="2"/>
      <c r="H8" s="39"/>
      <c r="I8" s="39"/>
      <c r="J8" s="2"/>
      <c r="K8" s="39"/>
      <c r="L8" s="39"/>
      <c r="M8" s="2"/>
      <c r="N8" s="39"/>
      <c r="O8" s="39"/>
    </row>
    <row r="9" spans="1:15" ht="15.75">
      <c r="A9" s="25"/>
      <c r="B9" s="39"/>
      <c r="C9" s="39"/>
      <c r="D9" s="2"/>
      <c r="E9" s="39"/>
      <c r="F9" s="39"/>
      <c r="G9" s="2"/>
      <c r="H9" s="39"/>
      <c r="I9" s="39"/>
      <c r="J9" s="2"/>
      <c r="K9" s="39"/>
      <c r="L9" s="39"/>
      <c r="M9" s="2"/>
      <c r="N9" s="39"/>
      <c r="O9" s="39"/>
    </row>
    <row r="10" spans="1:15" ht="15.75">
      <c r="A10" s="25"/>
      <c r="B10" s="39"/>
      <c r="C10" s="39"/>
      <c r="D10" s="2"/>
      <c r="E10" s="39"/>
      <c r="F10" s="39"/>
      <c r="G10" s="2"/>
      <c r="H10" s="39"/>
      <c r="I10" s="39"/>
      <c r="J10" s="2"/>
      <c r="K10" s="39"/>
      <c r="L10" s="39"/>
      <c r="M10" s="2"/>
      <c r="N10" s="39"/>
      <c r="O10" s="39"/>
    </row>
    <row r="11" spans="1:15" ht="15.75">
      <c r="A11" s="25"/>
      <c r="B11" s="39"/>
      <c r="C11" s="39"/>
      <c r="D11" s="2"/>
      <c r="E11" s="39"/>
      <c r="F11" s="39"/>
      <c r="G11" s="2"/>
      <c r="H11" s="39"/>
      <c r="I11" s="39"/>
      <c r="J11" s="2"/>
      <c r="K11" s="39"/>
      <c r="L11" s="39"/>
      <c r="M11" s="2"/>
      <c r="N11" s="39"/>
      <c r="O11" s="39"/>
    </row>
    <row r="12" spans="1:15" ht="15.75">
      <c r="A12" s="25"/>
      <c r="B12" s="39"/>
      <c r="C12" s="39"/>
      <c r="D12" s="2"/>
      <c r="E12" s="39"/>
      <c r="F12" s="39"/>
      <c r="G12" s="2"/>
      <c r="H12" s="39"/>
      <c r="I12" s="39"/>
      <c r="J12" s="2"/>
      <c r="K12" s="39"/>
      <c r="L12" s="39"/>
      <c r="M12" s="2"/>
      <c r="N12" s="39"/>
      <c r="O12" s="39"/>
    </row>
    <row r="13" spans="1:15" ht="15.75">
      <c r="A13" s="25"/>
      <c r="B13" s="39"/>
      <c r="C13" s="39"/>
      <c r="D13" s="2"/>
      <c r="E13" s="39"/>
      <c r="F13" s="39"/>
      <c r="G13" s="2"/>
      <c r="H13" s="39"/>
      <c r="I13" s="39"/>
      <c r="J13" s="2"/>
      <c r="K13" s="39"/>
      <c r="L13" s="39"/>
      <c r="M13" s="2"/>
      <c r="N13" s="39"/>
      <c r="O13" s="39"/>
    </row>
    <row r="14" spans="1:15" ht="15.75">
      <c r="A14" s="2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6.5">
      <c r="A15" s="26"/>
      <c r="B15" s="40" t="str">
        <f>'[1]   Income Statement   '!B28</f>
        <v>Income Before Tax</v>
      </c>
      <c r="C15" s="40"/>
      <c r="D15" s="27"/>
      <c r="E15" s="40" t="str">
        <f>'[1]   Income Statement   '!B31</f>
        <v>Net Profit</v>
      </c>
      <c r="F15" s="40"/>
      <c r="G15" s="27"/>
      <c r="H15" s="40" t="str">
        <f>'[1]   Balance Sheet   '!B6</f>
        <v>Cash &amp; Equivalents</v>
      </c>
      <c r="I15" s="40"/>
      <c r="J15" s="27"/>
      <c r="K15" s="40" t="str">
        <f>'[1]   Balance Sheet   '!B7</f>
        <v>Accounts Receivable</v>
      </c>
      <c r="L15" s="40"/>
      <c r="M15" s="27"/>
      <c r="N15" s="40" t="str">
        <f>'[1]   Balance Sheet   '!B8</f>
        <v>Inventory</v>
      </c>
      <c r="O15" s="40"/>
    </row>
    <row r="16" spans="1:15" ht="15.75">
      <c r="A16" s="25"/>
      <c r="B16" s="39"/>
      <c r="C16" s="39"/>
      <c r="D16" s="2"/>
      <c r="E16" s="39"/>
      <c r="F16" s="39"/>
      <c r="G16" s="2"/>
      <c r="H16" s="39"/>
      <c r="I16" s="39"/>
      <c r="J16" s="2"/>
      <c r="K16" s="39"/>
      <c r="L16" s="39"/>
      <c r="M16" s="2"/>
      <c r="N16" s="39"/>
      <c r="O16" s="39"/>
    </row>
    <row r="17" spans="1:15" ht="15.75">
      <c r="A17" s="25"/>
      <c r="B17" s="39"/>
      <c r="C17" s="39"/>
      <c r="D17" s="2"/>
      <c r="E17" s="39"/>
      <c r="F17" s="39"/>
      <c r="G17" s="2"/>
      <c r="H17" s="39"/>
      <c r="I17" s="39"/>
      <c r="J17" s="2"/>
      <c r="K17" s="39"/>
      <c r="L17" s="39"/>
      <c r="M17" s="2"/>
      <c r="N17" s="39"/>
      <c r="O17" s="39"/>
    </row>
    <row r="18" spans="1:15" ht="15.75">
      <c r="A18" s="25"/>
      <c r="B18" s="39"/>
      <c r="C18" s="39"/>
      <c r="D18" s="2"/>
      <c r="E18" s="39"/>
      <c r="F18" s="39"/>
      <c r="G18" s="2"/>
      <c r="H18" s="39"/>
      <c r="I18" s="39"/>
      <c r="J18" s="2"/>
      <c r="K18" s="39"/>
      <c r="L18" s="39"/>
      <c r="M18" s="2"/>
      <c r="N18" s="39"/>
      <c r="O18" s="39"/>
    </row>
    <row r="19" spans="1:15" ht="15.75">
      <c r="A19" s="25"/>
      <c r="B19" s="39"/>
      <c r="C19" s="39"/>
      <c r="D19" s="2"/>
      <c r="E19" s="39"/>
      <c r="F19" s="39"/>
      <c r="G19" s="2"/>
      <c r="H19" s="39"/>
      <c r="I19" s="39"/>
      <c r="J19" s="2"/>
      <c r="K19" s="39"/>
      <c r="L19" s="39"/>
      <c r="M19" s="2"/>
      <c r="N19" s="39"/>
      <c r="O19" s="39"/>
    </row>
    <row r="20" spans="1:15" ht="15.75">
      <c r="A20" s="25"/>
      <c r="B20" s="39"/>
      <c r="C20" s="39"/>
      <c r="D20" s="2"/>
      <c r="E20" s="39"/>
      <c r="F20" s="39"/>
      <c r="G20" s="2"/>
      <c r="H20" s="39"/>
      <c r="I20" s="39"/>
      <c r="J20" s="2"/>
      <c r="K20" s="39"/>
      <c r="L20" s="39"/>
      <c r="M20" s="2"/>
      <c r="N20" s="39"/>
      <c r="O20" s="39"/>
    </row>
    <row r="21" spans="1:15" ht="15.75">
      <c r="A21" s="25"/>
      <c r="B21" s="39"/>
      <c r="C21" s="39"/>
      <c r="D21" s="2"/>
      <c r="E21" s="39"/>
      <c r="F21" s="39"/>
      <c r="G21" s="2"/>
      <c r="H21" s="39"/>
      <c r="I21" s="39"/>
      <c r="J21" s="2"/>
      <c r="K21" s="39"/>
      <c r="L21" s="39"/>
      <c r="M21" s="2"/>
      <c r="N21" s="39"/>
      <c r="O21" s="39"/>
    </row>
    <row r="22" spans="1:15" ht="15.75">
      <c r="A22" s="25"/>
      <c r="B22" s="39"/>
      <c r="C22" s="39"/>
      <c r="D22" s="2"/>
      <c r="E22" s="39"/>
      <c r="F22" s="39"/>
      <c r="G22" s="2"/>
      <c r="H22" s="39"/>
      <c r="I22" s="39"/>
      <c r="J22" s="2"/>
      <c r="K22" s="39"/>
      <c r="L22" s="39"/>
      <c r="M22" s="2"/>
      <c r="N22" s="39"/>
      <c r="O22" s="39"/>
    </row>
    <row r="23" spans="1:15" ht="15.75">
      <c r="A23" s="25"/>
      <c r="B23" s="39"/>
      <c r="C23" s="39"/>
      <c r="D23" s="2"/>
      <c r="E23" s="39"/>
      <c r="F23" s="39"/>
      <c r="G23" s="2"/>
      <c r="H23" s="39"/>
      <c r="I23" s="39"/>
      <c r="J23" s="2"/>
      <c r="K23" s="39"/>
      <c r="L23" s="39"/>
      <c r="M23" s="2"/>
      <c r="N23" s="39"/>
      <c r="O23" s="39"/>
    </row>
    <row r="24" spans="1:15" ht="15.75">
      <c r="A24" s="2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6.5">
      <c r="A25" s="26"/>
      <c r="B25" s="40" t="str">
        <f>'[1]   Balance Sheet   '!B10</f>
        <v>Total Current Assets</v>
      </c>
      <c r="C25" s="40"/>
      <c r="D25" s="27"/>
      <c r="E25" s="40" t="str">
        <f>'[1]   Balance Sheet   '!B12</f>
        <v>Property/Equipment</v>
      </c>
      <c r="F25" s="40"/>
      <c r="G25" s="27"/>
      <c r="H25" s="40" t="str">
        <f>'[1]   Balance Sheet   '!B15</f>
        <v>Long Term Investments</v>
      </c>
      <c r="I25" s="40"/>
      <c r="J25" s="27"/>
      <c r="K25" s="40" t="str">
        <f>'[1]   Balance Sheet   '!B18</f>
        <v>Total Long-Term Assets</v>
      </c>
      <c r="L25" s="40"/>
      <c r="M25" s="27"/>
      <c r="N25" s="40" t="str">
        <f>'[1]   Balance Sheet   '!B20</f>
        <v>Total Assets</v>
      </c>
      <c r="O25" s="40"/>
    </row>
    <row r="26" spans="1:15" ht="15.75">
      <c r="A26" s="25"/>
      <c r="B26" s="39"/>
      <c r="C26" s="39"/>
      <c r="D26" s="2"/>
      <c r="E26" s="39"/>
      <c r="F26" s="39"/>
      <c r="G26" s="2"/>
      <c r="H26" s="39"/>
      <c r="I26" s="39"/>
      <c r="J26" s="2"/>
      <c r="K26" s="39"/>
      <c r="L26" s="39"/>
      <c r="M26" s="2"/>
      <c r="N26" s="39"/>
      <c r="O26" s="39"/>
    </row>
    <row r="27" spans="1:15" ht="15.75">
      <c r="A27" s="25"/>
      <c r="B27" s="39"/>
      <c r="C27" s="39"/>
      <c r="D27" s="2"/>
      <c r="E27" s="39"/>
      <c r="F27" s="39"/>
      <c r="G27" s="2"/>
      <c r="H27" s="39"/>
      <c r="I27" s="39"/>
      <c r="J27" s="2"/>
      <c r="K27" s="39"/>
      <c r="L27" s="39"/>
      <c r="M27" s="2"/>
      <c r="N27" s="39"/>
      <c r="O27" s="39"/>
    </row>
    <row r="28" spans="1:15" ht="15.75">
      <c r="A28" s="25"/>
      <c r="B28" s="39"/>
      <c r="C28" s="39"/>
      <c r="D28" s="2"/>
      <c r="E28" s="39"/>
      <c r="F28" s="39"/>
      <c r="G28" s="2"/>
      <c r="H28" s="39"/>
      <c r="I28" s="39"/>
      <c r="J28" s="2"/>
      <c r="K28" s="39"/>
      <c r="L28" s="39"/>
      <c r="M28" s="2"/>
      <c r="N28" s="39"/>
      <c r="O28" s="39"/>
    </row>
    <row r="29" spans="1:15" ht="15.75">
      <c r="A29" s="25"/>
      <c r="B29" s="39"/>
      <c r="C29" s="39"/>
      <c r="D29" s="2"/>
      <c r="E29" s="39"/>
      <c r="F29" s="39"/>
      <c r="G29" s="2"/>
      <c r="H29" s="39"/>
      <c r="I29" s="39"/>
      <c r="J29" s="2"/>
      <c r="K29" s="39"/>
      <c r="L29" s="39"/>
      <c r="M29" s="2"/>
      <c r="N29" s="39"/>
      <c r="O29" s="39"/>
    </row>
    <row r="30" spans="1:15" ht="15.75">
      <c r="A30" s="25"/>
      <c r="B30" s="39"/>
      <c r="C30" s="39"/>
      <c r="D30" s="2"/>
      <c r="E30" s="39"/>
      <c r="F30" s="39"/>
      <c r="G30" s="2"/>
      <c r="H30" s="39"/>
      <c r="I30" s="39"/>
      <c r="J30" s="2"/>
      <c r="K30" s="39"/>
      <c r="L30" s="39"/>
      <c r="M30" s="2"/>
      <c r="N30" s="39"/>
      <c r="O30" s="39"/>
    </row>
    <row r="31" spans="1:15" ht="15.75">
      <c r="A31" s="25"/>
      <c r="B31" s="39"/>
      <c r="C31" s="39"/>
      <c r="D31" s="2"/>
      <c r="E31" s="39"/>
      <c r="F31" s="39"/>
      <c r="G31" s="2"/>
      <c r="H31" s="39"/>
      <c r="I31" s="39"/>
      <c r="J31" s="2"/>
      <c r="K31" s="39"/>
      <c r="L31" s="39"/>
      <c r="M31" s="2"/>
      <c r="N31" s="39"/>
      <c r="O31" s="39"/>
    </row>
    <row r="32" spans="1:15" ht="15.75">
      <c r="A32" s="25"/>
      <c r="B32" s="39"/>
      <c r="C32" s="39"/>
      <c r="D32" s="2"/>
      <c r="E32" s="39"/>
      <c r="F32" s="39"/>
      <c r="G32" s="2"/>
      <c r="H32" s="39"/>
      <c r="I32" s="39"/>
      <c r="J32" s="2"/>
      <c r="K32" s="39"/>
      <c r="L32" s="39"/>
      <c r="M32" s="2"/>
      <c r="N32" s="39"/>
      <c r="O32" s="39"/>
    </row>
    <row r="33" spans="1:15" ht="15.75">
      <c r="A33" s="25"/>
      <c r="B33" s="39"/>
      <c r="C33" s="39"/>
      <c r="D33" s="2"/>
      <c r="E33" s="39"/>
      <c r="F33" s="39"/>
      <c r="G33" s="2"/>
      <c r="H33" s="39"/>
      <c r="I33" s="39"/>
      <c r="J33" s="2"/>
      <c r="K33" s="39"/>
      <c r="L33" s="39"/>
      <c r="M33" s="2"/>
      <c r="N33" s="39"/>
      <c r="O33" s="39"/>
    </row>
    <row r="34" spans="1:15" ht="15.75">
      <c r="A34" s="2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6.5">
      <c r="A35" s="26"/>
      <c r="B35" s="40" t="str">
        <f>'[1]   Balance Sheet   '!B24</f>
        <v>Accounts Payable</v>
      </c>
      <c r="C35" s="40"/>
      <c r="D35" s="27"/>
      <c r="E35" s="40" t="str">
        <f>'[1]   Balance Sheet   '!B30</f>
        <v>Total Current Liabilities</v>
      </c>
      <c r="F35" s="40"/>
      <c r="G35" s="27"/>
      <c r="H35" s="40" t="str">
        <f>'[1]   Balance Sheet   '!B32</f>
        <v>Long Term Debt</v>
      </c>
      <c r="I35" s="40"/>
      <c r="J35" s="27"/>
      <c r="K35" s="40" t="str">
        <f>'[1]   Balance Sheet   '!B36</f>
        <v>Long-Term Liabilities</v>
      </c>
      <c r="L35" s="40"/>
      <c r="M35" s="27"/>
      <c r="N35" s="40" t="str">
        <f>'[1]   Balance Sheet   '!B38</f>
        <v>Total Liabilities</v>
      </c>
      <c r="O35" s="40"/>
    </row>
    <row r="36" spans="1:15" ht="15.75">
      <c r="A36" s="25"/>
      <c r="B36" s="39"/>
      <c r="C36" s="39"/>
      <c r="D36" s="2"/>
      <c r="E36" s="39"/>
      <c r="F36" s="39"/>
      <c r="G36" s="2"/>
      <c r="H36" s="39"/>
      <c r="I36" s="39"/>
      <c r="J36" s="2"/>
      <c r="K36" s="39"/>
      <c r="L36" s="39"/>
      <c r="M36" s="2"/>
      <c r="N36" s="39"/>
      <c r="O36" s="39"/>
    </row>
    <row r="37" spans="1:15" ht="15.75">
      <c r="A37" s="25"/>
      <c r="B37" s="39"/>
      <c r="C37" s="39"/>
      <c r="D37" s="2"/>
      <c r="E37" s="39"/>
      <c r="F37" s="39"/>
      <c r="G37" s="2"/>
      <c r="H37" s="39"/>
      <c r="I37" s="39"/>
      <c r="J37" s="2"/>
      <c r="K37" s="39"/>
      <c r="L37" s="39"/>
      <c r="M37" s="2"/>
      <c r="N37" s="39"/>
      <c r="O37" s="39"/>
    </row>
    <row r="38" spans="1:15" ht="15.75">
      <c r="A38" s="25"/>
      <c r="B38" s="39"/>
      <c r="C38" s="39"/>
      <c r="D38" s="2"/>
      <c r="E38" s="39"/>
      <c r="F38" s="39"/>
      <c r="G38" s="2"/>
      <c r="H38" s="39"/>
      <c r="I38" s="39"/>
      <c r="J38" s="2"/>
      <c r="K38" s="39"/>
      <c r="L38" s="39"/>
      <c r="M38" s="2"/>
      <c r="N38" s="39"/>
      <c r="O38" s="39"/>
    </row>
    <row r="39" spans="1:15" ht="15.75">
      <c r="A39" s="25"/>
      <c r="B39" s="39"/>
      <c r="C39" s="39"/>
      <c r="D39" s="2"/>
      <c r="E39" s="39"/>
      <c r="F39" s="39"/>
      <c r="G39" s="2"/>
      <c r="H39" s="39"/>
      <c r="I39" s="39"/>
      <c r="J39" s="2"/>
      <c r="K39" s="39"/>
      <c r="L39" s="39"/>
      <c r="M39" s="2"/>
      <c r="N39" s="39"/>
      <c r="O39" s="39"/>
    </row>
    <row r="40" spans="1:15" ht="15.75">
      <c r="A40" s="25"/>
      <c r="B40" s="39"/>
      <c r="C40" s="39"/>
      <c r="D40" s="2"/>
      <c r="E40" s="39"/>
      <c r="F40" s="39"/>
      <c r="G40" s="2"/>
      <c r="H40" s="39"/>
      <c r="I40" s="39"/>
      <c r="J40" s="2"/>
      <c r="K40" s="39"/>
      <c r="L40" s="39"/>
      <c r="M40" s="2"/>
      <c r="N40" s="39"/>
      <c r="O40" s="39"/>
    </row>
    <row r="41" spans="1:15" ht="15.75">
      <c r="A41" s="25"/>
      <c r="B41" s="39"/>
      <c r="C41" s="39"/>
      <c r="D41" s="2"/>
      <c r="E41" s="39"/>
      <c r="F41" s="39"/>
      <c r="G41" s="2"/>
      <c r="H41" s="39"/>
      <c r="I41" s="39"/>
      <c r="J41" s="2"/>
      <c r="K41" s="39"/>
      <c r="L41" s="39"/>
      <c r="M41" s="2"/>
      <c r="N41" s="39"/>
      <c r="O41" s="39"/>
    </row>
    <row r="42" spans="1:15" ht="15.75">
      <c r="A42" s="25"/>
      <c r="B42" s="39"/>
      <c r="C42" s="39"/>
      <c r="D42" s="2"/>
      <c r="E42" s="39"/>
      <c r="F42" s="39"/>
      <c r="G42" s="2"/>
      <c r="H42" s="39"/>
      <c r="I42" s="39"/>
      <c r="J42" s="2"/>
      <c r="K42" s="39"/>
      <c r="L42" s="39"/>
      <c r="M42" s="2"/>
      <c r="N42" s="39"/>
      <c r="O42" s="39"/>
    </row>
    <row r="43" spans="1:15" ht="15.75">
      <c r="A43" s="25"/>
      <c r="B43" s="39"/>
      <c r="C43" s="39"/>
      <c r="D43" s="2"/>
      <c r="E43" s="39"/>
      <c r="F43" s="39"/>
      <c r="G43" s="2"/>
      <c r="H43" s="39"/>
      <c r="I43" s="39"/>
      <c r="J43" s="2"/>
      <c r="K43" s="39"/>
      <c r="L43" s="39"/>
      <c r="M43" s="2"/>
      <c r="N43" s="39"/>
      <c r="O43" s="39"/>
    </row>
    <row r="44" spans="1:15" ht="15.75">
      <c r="A44" s="2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6.5">
      <c r="A45" s="26"/>
      <c r="B45" s="40" t="str">
        <f>'[1]   Balance Sheet   '!B49</f>
        <v>Total Equity</v>
      </c>
      <c r="C45" s="40"/>
      <c r="D45" s="27"/>
      <c r="E45" s="40" t="str">
        <f>'[1]   Balance Sheet   '!B51</f>
        <v>Liabilities &amp; Equity</v>
      </c>
      <c r="F45" s="40"/>
      <c r="G45" s="27"/>
      <c r="H45" s="40" t="str">
        <f>'[1]   Cash Flow   '!B17</f>
        <v>Cash from Operations</v>
      </c>
      <c r="I45" s="40"/>
      <c r="J45" s="27"/>
      <c r="K45" s="40" t="str">
        <f>'[1]   Cash Flow   '!B26</f>
        <v>Cash from Investing</v>
      </c>
      <c r="L45" s="40"/>
      <c r="M45" s="27"/>
      <c r="N45" s="40" t="str">
        <f>'[1]   Cash Flow   '!B34</f>
        <v>Cash from Financing</v>
      </c>
      <c r="O45" s="40"/>
    </row>
    <row r="46" spans="1:15" ht="15.75">
      <c r="A46" s="25"/>
      <c r="B46" s="39"/>
      <c r="C46" s="39"/>
      <c r="D46" s="2"/>
      <c r="E46" s="39"/>
      <c r="F46" s="39"/>
      <c r="G46" s="2"/>
      <c r="H46" s="39"/>
      <c r="I46" s="39"/>
      <c r="J46" s="2"/>
      <c r="K46" s="39"/>
      <c r="L46" s="39"/>
      <c r="M46" s="2"/>
      <c r="N46" s="39"/>
      <c r="O46" s="39"/>
    </row>
    <row r="47" spans="1:15" ht="15.75">
      <c r="A47" s="25"/>
      <c r="B47" s="39"/>
      <c r="C47" s="39"/>
      <c r="D47" s="2"/>
      <c r="E47" s="39"/>
      <c r="F47" s="39"/>
      <c r="G47" s="2"/>
      <c r="H47" s="39"/>
      <c r="I47" s="39"/>
      <c r="J47" s="2"/>
      <c r="K47" s="39"/>
      <c r="L47" s="39"/>
      <c r="M47" s="2"/>
      <c r="N47" s="39"/>
      <c r="O47" s="39"/>
    </row>
    <row r="48" spans="1:15" ht="15.75">
      <c r="A48" s="25"/>
      <c r="B48" s="39"/>
      <c r="C48" s="39"/>
      <c r="D48" s="2"/>
      <c r="E48" s="39"/>
      <c r="F48" s="39"/>
      <c r="G48" s="2"/>
      <c r="H48" s="39"/>
      <c r="I48" s="39"/>
      <c r="J48" s="2"/>
      <c r="K48" s="39"/>
      <c r="L48" s="39"/>
      <c r="M48" s="2"/>
      <c r="N48" s="39"/>
      <c r="O48" s="39"/>
    </row>
    <row r="49" spans="1:15" ht="15.75">
      <c r="A49" s="25"/>
      <c r="B49" s="39"/>
      <c r="C49" s="39"/>
      <c r="D49" s="2"/>
      <c r="E49" s="39"/>
      <c r="F49" s="39"/>
      <c r="G49" s="2"/>
      <c r="H49" s="39"/>
      <c r="I49" s="39"/>
      <c r="J49" s="2"/>
      <c r="K49" s="39"/>
      <c r="L49" s="39"/>
      <c r="M49" s="2"/>
      <c r="N49" s="39"/>
      <c r="O49" s="39"/>
    </row>
    <row r="50" spans="1:15" ht="15.75">
      <c r="A50" s="25"/>
      <c r="B50" s="39"/>
      <c r="C50" s="39"/>
      <c r="D50" s="2"/>
      <c r="E50" s="39"/>
      <c r="F50" s="39"/>
      <c r="G50" s="2"/>
      <c r="H50" s="39"/>
      <c r="I50" s="39"/>
      <c r="J50" s="2"/>
      <c r="K50" s="39"/>
      <c r="L50" s="39"/>
      <c r="M50" s="2"/>
      <c r="N50" s="39"/>
      <c r="O50" s="39"/>
    </row>
    <row r="51" spans="1:15" ht="15.75">
      <c r="A51" s="25"/>
      <c r="B51" s="39"/>
      <c r="C51" s="39"/>
      <c r="D51" s="2"/>
      <c r="E51" s="39"/>
      <c r="F51" s="39"/>
      <c r="G51" s="2"/>
      <c r="H51" s="39"/>
      <c r="I51" s="39"/>
      <c r="J51" s="2"/>
      <c r="K51" s="39"/>
      <c r="L51" s="39"/>
      <c r="M51" s="2"/>
      <c r="N51" s="39"/>
      <c r="O51" s="39"/>
    </row>
    <row r="52" spans="1:15" ht="15.75">
      <c r="A52" s="25"/>
      <c r="B52" s="39"/>
      <c r="C52" s="39"/>
      <c r="D52" s="2"/>
      <c r="E52" s="39"/>
      <c r="F52" s="39"/>
      <c r="G52" s="2"/>
      <c r="H52" s="39"/>
      <c r="I52" s="39"/>
      <c r="J52" s="2"/>
      <c r="K52" s="39"/>
      <c r="L52" s="39"/>
      <c r="M52" s="2"/>
      <c r="N52" s="39"/>
      <c r="O52" s="39"/>
    </row>
    <row r="53" spans="1:15" ht="15.75">
      <c r="A53" s="25"/>
      <c r="B53" s="39"/>
      <c r="C53" s="39"/>
      <c r="D53" s="2"/>
      <c r="E53" s="39"/>
      <c r="F53" s="39"/>
      <c r="G53" s="2"/>
      <c r="H53" s="39"/>
      <c r="I53" s="39"/>
      <c r="J53" s="2"/>
      <c r="K53" s="39"/>
      <c r="L53" s="39"/>
      <c r="M53" s="2"/>
      <c r="N53" s="39"/>
      <c r="O53" s="39"/>
    </row>
  </sheetData>
  <mergeCells count="51">
    <mergeCell ref="B2:O3"/>
    <mergeCell ref="B5:C5"/>
    <mergeCell ref="E5:F5"/>
    <mergeCell ref="H5:I5"/>
    <mergeCell ref="K5:L5"/>
    <mergeCell ref="N5:O5"/>
    <mergeCell ref="B15:C15"/>
    <mergeCell ref="E15:F15"/>
    <mergeCell ref="H15:I15"/>
    <mergeCell ref="K15:L15"/>
    <mergeCell ref="N15:O15"/>
    <mergeCell ref="B6:C13"/>
    <mergeCell ref="E6:F13"/>
    <mergeCell ref="H6:I13"/>
    <mergeCell ref="K6:L13"/>
    <mergeCell ref="N6:O13"/>
    <mergeCell ref="B25:C25"/>
    <mergeCell ref="E25:F25"/>
    <mergeCell ref="H25:I25"/>
    <mergeCell ref="K25:L25"/>
    <mergeCell ref="N25:O25"/>
    <mergeCell ref="B16:C23"/>
    <mergeCell ref="E16:F23"/>
    <mergeCell ref="H16:I23"/>
    <mergeCell ref="K16:L23"/>
    <mergeCell ref="N16:O23"/>
    <mergeCell ref="B35:C35"/>
    <mergeCell ref="E35:F35"/>
    <mergeCell ref="H35:I35"/>
    <mergeCell ref="K35:L35"/>
    <mergeCell ref="N35:O35"/>
    <mergeCell ref="B26:C33"/>
    <mergeCell ref="E26:F33"/>
    <mergeCell ref="H26:I33"/>
    <mergeCell ref="K26:L33"/>
    <mergeCell ref="N26:O33"/>
    <mergeCell ref="B45:C45"/>
    <mergeCell ref="E45:F45"/>
    <mergeCell ref="H45:I45"/>
    <mergeCell ref="K45:L45"/>
    <mergeCell ref="N45:O45"/>
    <mergeCell ref="B36:C43"/>
    <mergeCell ref="E36:F43"/>
    <mergeCell ref="H36:I43"/>
    <mergeCell ref="K36:L43"/>
    <mergeCell ref="N36:O43"/>
    <mergeCell ref="B46:C53"/>
    <mergeCell ref="E46:F53"/>
    <mergeCell ref="H46:I53"/>
    <mergeCell ref="K46:L53"/>
    <mergeCell ref="N46:O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  Financial Ratios   </vt:lpstr>
      <vt:lpstr>   DuPont Analysis   </vt:lpstr>
      <vt:lpstr>   Financial Dashboard  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2014-08-25T14:50:24Z</dcterms:modified>
</cp:coreProperties>
</file>