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gmuedu-my.sharepoint.com/personal/tclemons_gmu_edu/Documents/SYST 542/SYST 542 S17/"/>
    </mc:Choice>
  </mc:AlternateContent>
  <bookViews>
    <workbookView xWindow="0" yWindow="0" windowWidth="18735" windowHeight="9180" tabRatio="500"/>
  </bookViews>
  <sheets>
    <sheet name="Value Structure" sheetId="1" r:id="rId1"/>
    <sheet name="Criteri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H18" i="1"/>
  <c r="G18" i="1"/>
  <c r="F18" i="1"/>
  <c r="E18" i="1"/>
  <c r="H17" i="1"/>
  <c r="G17" i="1"/>
  <c r="F17" i="1"/>
  <c r="E17" i="1"/>
  <c r="D19" i="1"/>
  <c r="D18" i="1"/>
  <c r="D17" i="1"/>
  <c r="C19" i="1"/>
  <c r="C18" i="1"/>
  <c r="C17" i="1"/>
  <c r="H13" i="1"/>
  <c r="G13" i="1"/>
  <c r="F13" i="1"/>
  <c r="E13" i="1"/>
  <c r="D13" i="1"/>
  <c r="H12" i="1"/>
  <c r="G12" i="1"/>
  <c r="F12" i="1"/>
  <c r="E12" i="1"/>
  <c r="D12" i="1"/>
  <c r="C13" i="1"/>
  <c r="C12" i="1"/>
  <c r="C26" i="1"/>
  <c r="D26" i="1"/>
  <c r="E26" i="1"/>
  <c r="F26" i="1"/>
  <c r="G26" i="1"/>
  <c r="H26" i="1"/>
  <c r="I26" i="1"/>
  <c r="C25" i="1"/>
  <c r="D25" i="1"/>
  <c r="E25" i="1"/>
  <c r="F25" i="1"/>
  <c r="G25" i="1"/>
  <c r="H25" i="1"/>
  <c r="I25" i="1"/>
  <c r="C24" i="1"/>
  <c r="D24" i="1"/>
  <c r="E24" i="1"/>
  <c r="F24" i="1"/>
  <c r="G24" i="1"/>
  <c r="H24" i="1"/>
  <c r="I24" i="1"/>
  <c r="I21" i="1"/>
</calcChain>
</file>

<file path=xl/sharedStrings.xml><?xml version="1.0" encoding="utf-8"?>
<sst xmlns="http://schemas.openxmlformats.org/spreadsheetml/2006/main" count="38" uniqueCount="18">
  <si>
    <t>AlternativeAircraft System</t>
  </si>
  <si>
    <t># flights per Op. Month</t>
  </si>
  <si>
    <t>Maintenance Time (days)</t>
  </si>
  <si>
    <t>MTBF (days)</t>
  </si>
  <si>
    <t>Best</t>
  </si>
  <si>
    <t>Worst</t>
  </si>
  <si>
    <t>Criteria</t>
  </si>
  <si>
    <t>More</t>
  </si>
  <si>
    <t>Less</t>
  </si>
  <si>
    <t>TOTAL Score</t>
  </si>
  <si>
    <t>Weights</t>
  </si>
  <si>
    <t>SIMULATION RESULTS</t>
  </si>
  <si>
    <t>Avg. Ground Time</t>
  </si>
  <si>
    <t>Incidents p/100Kh</t>
  </si>
  <si>
    <t>Accidents p/100Kh</t>
  </si>
  <si>
    <t>SYST 542 - Decision Support Systems Engineering</t>
  </si>
  <si>
    <t>Unit 4 - Model Subsystem II</t>
  </si>
  <si>
    <t>Multi-Criteria Decision Analysis example (slides 31-40)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</si>
</sst>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Continuous"/>
    </xf>
    <xf numFmtId="0" fontId="3" fillId="0" borderId="0" xfId="0" applyFont="1"/>
    <xf numFmtId="0" fontId="5" fillId="0" borderId="0" xfId="0" applyFont="1" applyAlignment="1">
      <alignment horizontal="centerContinuous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1" xfId="0" applyFont="1" applyFill="1" applyBorder="1"/>
    <xf numFmtId="0" fontId="3" fillId="2" borderId="19" xfId="0" applyFont="1" applyFill="1" applyBorder="1"/>
    <xf numFmtId="0" fontId="3" fillId="2" borderId="16" xfId="0" applyFont="1" applyFill="1" applyBorder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0" fillId="5" borderId="15" xfId="0" applyNumberFormat="1" applyFill="1" applyBorder="1"/>
    <xf numFmtId="2" fontId="0" fillId="5" borderId="16" xfId="0" applyNumberFormat="1" applyFill="1" applyBorder="1"/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8" xfId="0" applyFill="1" applyBorder="1"/>
    <xf numFmtId="0" fontId="0" fillId="6" borderId="9" xfId="0" applyFill="1" applyBorder="1"/>
    <xf numFmtId="0" fontId="0" fillId="6" borderId="10" xfId="0" applyFill="1" applyBorder="1"/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21" sqref="A21"/>
    </sheetView>
  </sheetViews>
  <sheetFormatPr defaultColWidth="11" defaultRowHeight="15.75" x14ac:dyDescent="0.25"/>
  <cols>
    <col min="5" max="5" width="11.875" customWidth="1"/>
  </cols>
  <sheetData>
    <row r="1" spans="1:8" ht="18.75" x14ac:dyDescent="0.3">
      <c r="B1" s="2" t="s">
        <v>15</v>
      </c>
      <c r="C1" s="2"/>
      <c r="D1" s="2"/>
      <c r="E1" s="2"/>
      <c r="F1" s="2"/>
      <c r="G1" s="2"/>
      <c r="H1" s="2"/>
    </row>
    <row r="2" spans="1:8" ht="18.75" x14ac:dyDescent="0.3">
      <c r="B2" s="2" t="s">
        <v>16</v>
      </c>
      <c r="C2" s="2"/>
      <c r="D2" s="2"/>
      <c r="E2" s="2"/>
      <c r="F2" s="2"/>
      <c r="G2" s="2"/>
      <c r="H2" s="2"/>
    </row>
    <row r="3" spans="1:8" s="3" customFormat="1" ht="18.75" x14ac:dyDescent="0.3">
      <c r="B3" s="4" t="s">
        <v>17</v>
      </c>
      <c r="C3" s="4"/>
      <c r="D3" s="4"/>
      <c r="E3" s="4"/>
      <c r="F3" s="4"/>
      <c r="G3" s="4"/>
      <c r="H3" s="4"/>
    </row>
    <row r="4" spans="1:8" ht="16.5" thickBot="1" x14ac:dyDescent="0.3">
      <c r="A4" s="1"/>
    </row>
    <row r="5" spans="1:8" ht="30.95" customHeight="1" thickBot="1" x14ac:dyDescent="0.3">
      <c r="A5" s="1"/>
      <c r="B5" s="42" t="s">
        <v>11</v>
      </c>
      <c r="C5" s="43"/>
      <c r="D5" s="43"/>
      <c r="E5" s="43"/>
      <c r="F5" s="43"/>
      <c r="G5" s="43"/>
      <c r="H5" s="44"/>
    </row>
    <row r="6" spans="1:8" ht="47.25" x14ac:dyDescent="0.25">
      <c r="A6" s="1"/>
      <c r="B6" s="23" t="s">
        <v>0</v>
      </c>
      <c r="C6" s="24" t="s">
        <v>1</v>
      </c>
      <c r="D6" s="24" t="s">
        <v>12</v>
      </c>
      <c r="E6" s="24" t="s">
        <v>2</v>
      </c>
      <c r="F6" s="24" t="s">
        <v>3</v>
      </c>
      <c r="G6" s="24" t="s">
        <v>13</v>
      </c>
      <c r="H6" s="25" t="s">
        <v>14</v>
      </c>
    </row>
    <row r="7" spans="1:8" x14ac:dyDescent="0.25">
      <c r="B7" s="28">
        <v>1</v>
      </c>
      <c r="C7" s="32">
        <v>385</v>
      </c>
      <c r="D7" s="32">
        <v>26</v>
      </c>
      <c r="E7" s="32">
        <v>8</v>
      </c>
      <c r="F7" s="32">
        <v>85</v>
      </c>
      <c r="G7" s="32">
        <v>22</v>
      </c>
      <c r="H7" s="33">
        <v>0.52</v>
      </c>
    </row>
    <row r="8" spans="1:8" x14ac:dyDescent="0.25">
      <c r="B8" s="28">
        <v>2</v>
      </c>
      <c r="C8" s="32">
        <v>420</v>
      </c>
      <c r="D8" s="32">
        <v>32</v>
      </c>
      <c r="E8" s="32">
        <v>4</v>
      </c>
      <c r="F8" s="32">
        <v>92</v>
      </c>
      <c r="G8" s="32">
        <v>28</v>
      </c>
      <c r="H8" s="33">
        <v>0.73</v>
      </c>
    </row>
    <row r="9" spans="1:8" ht="16.5" thickBot="1" x14ac:dyDescent="0.3">
      <c r="B9" s="29">
        <v>3</v>
      </c>
      <c r="C9" s="34">
        <v>350</v>
      </c>
      <c r="D9" s="34">
        <v>38</v>
      </c>
      <c r="E9" s="34">
        <v>10</v>
      </c>
      <c r="F9" s="34">
        <v>120</v>
      </c>
      <c r="G9" s="34">
        <v>18</v>
      </c>
      <c r="H9" s="35">
        <v>0.8</v>
      </c>
    </row>
    <row r="10" spans="1:8" ht="16.5" thickBot="1" x14ac:dyDescent="0.3"/>
    <row r="11" spans="1:8" ht="16.5" thickBot="1" x14ac:dyDescent="0.3">
      <c r="B11" s="20" t="s">
        <v>6</v>
      </c>
      <c r="C11" s="17" t="s">
        <v>7</v>
      </c>
      <c r="D11" s="18" t="s">
        <v>8</v>
      </c>
      <c r="E11" s="18" t="s">
        <v>8</v>
      </c>
      <c r="F11" s="18" t="s">
        <v>7</v>
      </c>
      <c r="G11" s="18" t="s">
        <v>8</v>
      </c>
      <c r="H11" s="19" t="s">
        <v>8</v>
      </c>
    </row>
    <row r="12" spans="1:8" x14ac:dyDescent="0.25">
      <c r="B12" s="21" t="s">
        <v>4</v>
      </c>
      <c r="C12" s="36">
        <f>IF(C11 = "More",MAX(C$7:C$9), MIN(C$7:C$9))</f>
        <v>420</v>
      </c>
      <c r="D12" s="37">
        <f t="shared" ref="D12:H12" si="0">IF(D11 = "More",MAX(D$7:D$9), MIN(D$7:D$9))</f>
        <v>26</v>
      </c>
      <c r="E12" s="37">
        <f t="shared" si="0"/>
        <v>4</v>
      </c>
      <c r="F12" s="37">
        <f t="shared" si="0"/>
        <v>120</v>
      </c>
      <c r="G12" s="37">
        <f t="shared" si="0"/>
        <v>18</v>
      </c>
      <c r="H12" s="38">
        <f t="shared" si="0"/>
        <v>0.52</v>
      </c>
    </row>
    <row r="13" spans="1:8" ht="16.5" thickBot="1" x14ac:dyDescent="0.3">
      <c r="B13" s="22" t="s">
        <v>5</v>
      </c>
      <c r="C13" s="39">
        <f>IF(C11 = "More",MIN(C$7:C$9), MAX(C$7:C$9))</f>
        <v>350</v>
      </c>
      <c r="D13" s="40">
        <f t="shared" ref="D13:H13" si="1">IF(D11 = "More",MIN(D$7:D$9), MAX(D$7:D$9))</f>
        <v>38</v>
      </c>
      <c r="E13" s="40">
        <f t="shared" si="1"/>
        <v>10</v>
      </c>
      <c r="F13" s="40">
        <f t="shared" si="1"/>
        <v>85</v>
      </c>
      <c r="G13" s="40">
        <f t="shared" si="1"/>
        <v>28</v>
      </c>
      <c r="H13" s="41">
        <f t="shared" si="1"/>
        <v>0.8</v>
      </c>
    </row>
    <row r="15" spans="1:8" ht="16.5" thickBot="1" x14ac:dyDescent="0.3"/>
    <row r="16" spans="1:8" ht="47.25" x14ac:dyDescent="0.25">
      <c r="B16" s="23" t="s">
        <v>0</v>
      </c>
      <c r="C16" s="24" t="s">
        <v>1</v>
      </c>
      <c r="D16" s="24" t="s">
        <v>12</v>
      </c>
      <c r="E16" s="24" t="s">
        <v>2</v>
      </c>
      <c r="F16" s="24" t="s">
        <v>3</v>
      </c>
      <c r="G16" s="24" t="s">
        <v>13</v>
      </c>
      <c r="H16" s="25" t="s">
        <v>14</v>
      </c>
    </row>
    <row r="17" spans="2:9" x14ac:dyDescent="0.25">
      <c r="B17" s="28">
        <v>1</v>
      </c>
      <c r="C17" s="5">
        <f>IF(C$11="More",(C7-MIN(C$7:C$9))/(MAX(C$7:C$9)-MIN(C$7:C$9)),(MAX(C$7:C$9-C7))/(MAX(C$7:C$9)-MIN(C$7:C$9)))</f>
        <v>0.5</v>
      </c>
      <c r="D17" s="5">
        <f>IF(D$11="More",(D7-MIN(D$7:D$9))/(MAX(D$7:D$9)-MIN(D$7:D$9)),(MAX(D$7:D$9)-D7)/(MAX(D$7:D$9)-MIN(D$7:D$9)))</f>
        <v>1</v>
      </c>
      <c r="E17" s="9">
        <f t="shared" ref="E17:H17" si="2">IF(E$11="More",(E7-MIN(E$7:E$9))/(MAX(E$7:E$9)-MIN(E$7:E$9)),(MAX(E$7:E$9)-E7)/(MAX(E$7:E$9)-MIN(E$7:E$9)))</f>
        <v>0.33333333333333331</v>
      </c>
      <c r="F17" s="5">
        <f t="shared" si="2"/>
        <v>0</v>
      </c>
      <c r="G17" s="5">
        <f t="shared" si="2"/>
        <v>0.6</v>
      </c>
      <c r="H17" s="10">
        <f t="shared" si="2"/>
        <v>1</v>
      </c>
    </row>
    <row r="18" spans="2:9" x14ac:dyDescent="0.25">
      <c r="B18" s="28">
        <v>2</v>
      </c>
      <c r="C18" s="5">
        <f t="shared" ref="C18" si="3">IF(C$11="More",(C8-MIN(C$7:C$9))/(MAX(C$7:C$9)-MIN(C$7:C$9)),(MAX(C$7:C$9-C8))/(MAX(C$7:C$9)-MIN(C$7:C$9)))</f>
        <v>1</v>
      </c>
      <c r="D18" s="5">
        <f t="shared" ref="D18:H19" si="4">IF(D$11="More",(D8-MIN(D$7:D$9))/(MAX(D$7:D$9)-MIN(D$7:D$9)),(MAX(D$7:D$9)-D8)/(MAX(D$7:D$9)-MIN(D$7:D$9)))</f>
        <v>0.5</v>
      </c>
      <c r="E18" s="5">
        <f t="shared" si="4"/>
        <v>1</v>
      </c>
      <c r="F18" s="5">
        <f t="shared" si="4"/>
        <v>0.2</v>
      </c>
      <c r="G18" s="5">
        <f t="shared" si="4"/>
        <v>0</v>
      </c>
      <c r="H18" s="6">
        <f t="shared" si="4"/>
        <v>0.25000000000000022</v>
      </c>
    </row>
    <row r="19" spans="2:9" ht="16.5" thickBot="1" x14ac:dyDescent="0.3">
      <c r="B19" s="29">
        <v>3</v>
      </c>
      <c r="C19" s="7">
        <f t="shared" ref="C19" si="5">IF(C$11="More",(C9-MIN(C$7:C$9))/(MAX(C$7:C$9)-MIN(C$7:C$9)),(MAX(C$7:C$9-C9))/(MAX(C$7:C$9)-MIN(C$7:C$9)))</f>
        <v>0</v>
      </c>
      <c r="D19" s="7">
        <f t="shared" si="4"/>
        <v>0</v>
      </c>
      <c r="E19" s="7">
        <f t="shared" si="4"/>
        <v>0</v>
      </c>
      <c r="F19" s="7">
        <f t="shared" si="4"/>
        <v>1</v>
      </c>
      <c r="G19" s="7">
        <f t="shared" si="4"/>
        <v>1</v>
      </c>
      <c r="H19" s="8">
        <f t="shared" si="4"/>
        <v>0</v>
      </c>
    </row>
    <row r="20" spans="2:9" ht="16.5" thickBot="1" x14ac:dyDescent="0.3"/>
    <row r="21" spans="2:9" ht="16.5" thickBot="1" x14ac:dyDescent="0.3">
      <c r="B21" s="27" t="s">
        <v>10</v>
      </c>
      <c r="C21" s="11">
        <v>0.16</v>
      </c>
      <c r="D21" s="12">
        <v>0.04</v>
      </c>
      <c r="E21" s="12">
        <v>0.16</v>
      </c>
      <c r="F21" s="12">
        <v>0.24</v>
      </c>
      <c r="G21" s="12">
        <v>0.2</v>
      </c>
      <c r="H21" s="13">
        <v>0.2</v>
      </c>
      <c r="I21" s="16">
        <f>SUM(C21:H21)</f>
        <v>1</v>
      </c>
    </row>
    <row r="22" spans="2:9" ht="16.5" thickBot="1" x14ac:dyDescent="0.3"/>
    <row r="23" spans="2:9" ht="47.25" x14ac:dyDescent="0.25">
      <c r="B23" s="23" t="s">
        <v>0</v>
      </c>
      <c r="C23" s="24" t="s">
        <v>1</v>
      </c>
      <c r="D23" s="24" t="s">
        <v>12</v>
      </c>
      <c r="E23" s="24" t="s">
        <v>2</v>
      </c>
      <c r="F23" s="24" t="s">
        <v>3</v>
      </c>
      <c r="G23" s="24" t="s">
        <v>13</v>
      </c>
      <c r="H23" s="25" t="s">
        <v>14</v>
      </c>
      <c r="I23" s="26" t="s">
        <v>9</v>
      </c>
    </row>
    <row r="24" spans="2:9" x14ac:dyDescent="0.25">
      <c r="B24" s="28">
        <v>1</v>
      </c>
      <c r="C24" s="9">
        <f>C17*C$21</f>
        <v>0.08</v>
      </c>
      <c r="D24" s="9">
        <f t="shared" ref="D24:H24" si="6">D17*D$21</f>
        <v>0.04</v>
      </c>
      <c r="E24" s="9">
        <f t="shared" si="6"/>
        <v>5.333333333333333E-2</v>
      </c>
      <c r="F24" s="9">
        <f t="shared" si="6"/>
        <v>0</v>
      </c>
      <c r="G24" s="9">
        <f t="shared" si="6"/>
        <v>0.12</v>
      </c>
      <c r="H24" s="10">
        <f t="shared" si="6"/>
        <v>0.2</v>
      </c>
      <c r="I24" s="30">
        <f t="shared" ref="I24:I26" si="7">SUM(C24:H24)</f>
        <v>0.49333333333333335</v>
      </c>
    </row>
    <row r="25" spans="2:9" x14ac:dyDescent="0.25">
      <c r="B25" s="28">
        <v>2</v>
      </c>
      <c r="C25" s="9">
        <f t="shared" ref="C25:H26" si="8">C18*C$21</f>
        <v>0.16</v>
      </c>
      <c r="D25" s="9">
        <f t="shared" si="8"/>
        <v>0.02</v>
      </c>
      <c r="E25" s="9">
        <f t="shared" si="8"/>
        <v>0.16</v>
      </c>
      <c r="F25" s="9">
        <f t="shared" si="8"/>
        <v>4.8000000000000001E-2</v>
      </c>
      <c r="G25" s="9">
        <f t="shared" si="8"/>
        <v>0</v>
      </c>
      <c r="H25" s="10">
        <f t="shared" si="8"/>
        <v>5.0000000000000044E-2</v>
      </c>
      <c r="I25" s="30">
        <f t="shared" si="7"/>
        <v>0.438</v>
      </c>
    </row>
    <row r="26" spans="2:9" ht="16.5" thickBot="1" x14ac:dyDescent="0.3">
      <c r="B26" s="29">
        <v>3</v>
      </c>
      <c r="C26" s="14">
        <f t="shared" si="8"/>
        <v>0</v>
      </c>
      <c r="D26" s="14">
        <f t="shared" si="8"/>
        <v>0</v>
      </c>
      <c r="E26" s="14">
        <f t="shared" si="8"/>
        <v>0</v>
      </c>
      <c r="F26" s="14">
        <f t="shared" si="8"/>
        <v>0.24</v>
      </c>
      <c r="G26" s="14">
        <f t="shared" si="8"/>
        <v>0.2</v>
      </c>
      <c r="H26" s="15">
        <f t="shared" si="8"/>
        <v>0</v>
      </c>
      <c r="I26" s="31">
        <f t="shared" si="7"/>
        <v>0.44</v>
      </c>
    </row>
  </sheetData>
  <mergeCells count="1">
    <mergeCell ref="B5:H5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Criteria!$A$1:$A$2</xm:f>
          </x14:formula1>
          <xm:sqref>C11:H11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ColWidth="11" defaultRowHeight="15.7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Structure</vt:lpstr>
      <vt:lpstr>Criteria</vt:lpstr>
    </vt:vector>
  </TitlesOfParts>
  <Company>George Mason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user</cp:lastModifiedBy>
  <dcterms:created xsi:type="dcterms:W3CDTF">2013-05-04T03:53:32Z</dcterms:created>
  <dcterms:modified xsi:type="dcterms:W3CDTF">2017-02-24T15:40:36Z</dcterms:modified>
</cp:coreProperties>
</file>