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80665_aggies_usu_edu/Documents/Documents/previous_verison_field_trial_data/clayton_8_10_21/"/>
    </mc:Choice>
  </mc:AlternateContent>
  <xr:revisionPtr revIDLastSave="5" documentId="8_{742BDEAB-CF5B-4C10-BA54-CBA460923739}" xr6:coauthVersionLast="47" xr6:coauthVersionMax="47" xr10:uidLastSave="{5FACAFF0-2CE4-4B7E-9F9A-1F18E51463C9}"/>
  <bookViews>
    <workbookView xWindow="-108" yWindow="-108" windowWidth="23256" windowHeight="12456" xr2:uid="{011F0E3C-87F9-4E11-8B55-92AA92CA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" l="1"/>
  <c r="X22" i="1"/>
  <c r="W22" i="1"/>
  <c r="V22" i="1"/>
  <c r="AB22" i="1" s="1"/>
  <c r="Q22" i="1"/>
  <c r="P22" i="1"/>
  <c r="O22" i="1"/>
  <c r="N22" i="1"/>
  <c r="M22" i="1"/>
  <c r="Y22" i="1" s="1"/>
  <c r="AA22" i="1" s="1"/>
  <c r="L22" i="1"/>
  <c r="AB21" i="1"/>
  <c r="X21" i="1"/>
  <c r="W21" i="1"/>
  <c r="V21" i="1"/>
  <c r="Q21" i="1"/>
  <c r="P21" i="1"/>
  <c r="Z21" i="1" s="1"/>
  <c r="O21" i="1"/>
  <c r="N21" i="1"/>
  <c r="Y21" i="1" s="1"/>
  <c r="L21" i="1"/>
  <c r="AB20" i="1"/>
  <c r="Z20" i="1"/>
  <c r="X20" i="1"/>
  <c r="W20" i="1"/>
  <c r="V20" i="1"/>
  <c r="Q20" i="1"/>
  <c r="P20" i="1"/>
  <c r="O20" i="1"/>
  <c r="N20" i="1"/>
  <c r="M20" i="1"/>
  <c r="Y20" i="1" s="1"/>
  <c r="AA20" i="1" s="1"/>
  <c r="AC20" i="1" s="1"/>
  <c r="L20" i="1"/>
  <c r="Z19" i="1"/>
  <c r="X19" i="1"/>
  <c r="W19" i="1"/>
  <c r="AB19" i="1" s="1"/>
  <c r="V19" i="1"/>
  <c r="P19" i="1"/>
  <c r="O19" i="1"/>
  <c r="N19" i="1"/>
  <c r="Y19" i="1" s="1"/>
  <c r="AA19" i="1" s="1"/>
  <c r="AC19" i="1" s="1"/>
  <c r="M19" i="1"/>
  <c r="L19" i="1"/>
  <c r="AB18" i="1"/>
  <c r="X18" i="1"/>
  <c r="W18" i="1"/>
  <c r="V18" i="1"/>
  <c r="Q18" i="1"/>
  <c r="P18" i="1"/>
  <c r="Z18" i="1" s="1"/>
  <c r="O18" i="1"/>
  <c r="N18" i="1"/>
  <c r="Y18" i="1" s="1"/>
  <c r="AA18" i="1" s="1"/>
  <c r="AC18" i="1" s="1"/>
  <c r="M18" i="1"/>
  <c r="L18" i="1"/>
  <c r="Z17" i="1"/>
  <c r="X17" i="1"/>
  <c r="W17" i="1"/>
  <c r="V17" i="1"/>
  <c r="AB17" i="1" s="1"/>
  <c r="Q17" i="1"/>
  <c r="P17" i="1"/>
  <c r="O17" i="1"/>
  <c r="N17" i="1"/>
  <c r="Y17" i="1" s="1"/>
  <c r="AA17" i="1" s="1"/>
  <c r="M17" i="1"/>
  <c r="L17" i="1"/>
  <c r="X16" i="1"/>
  <c r="AB16" i="1" s="1"/>
  <c r="W16" i="1"/>
  <c r="V16" i="1"/>
  <c r="P16" i="1"/>
  <c r="O16" i="1"/>
  <c r="Z16" i="1" s="1"/>
  <c r="N16" i="1"/>
  <c r="M16" i="1"/>
  <c r="L16" i="1"/>
  <c r="Y16" i="1" s="1"/>
  <c r="X15" i="1"/>
  <c r="W15" i="1"/>
  <c r="V15" i="1"/>
  <c r="AB15" i="1" s="1"/>
  <c r="Q15" i="1"/>
  <c r="P15" i="1"/>
  <c r="O15" i="1"/>
  <c r="Z15" i="1" s="1"/>
  <c r="N15" i="1"/>
  <c r="M15" i="1"/>
  <c r="Y15" i="1" s="1"/>
  <c r="AA15" i="1" s="1"/>
  <c r="L15" i="1"/>
  <c r="AB14" i="1"/>
  <c r="X14" i="1"/>
  <c r="W14" i="1"/>
  <c r="V14" i="1"/>
  <c r="Q14" i="1"/>
  <c r="P14" i="1"/>
  <c r="O14" i="1"/>
  <c r="Z14" i="1" s="1"/>
  <c r="N14" i="1"/>
  <c r="M14" i="1"/>
  <c r="Y14" i="1" s="1"/>
  <c r="AA14" i="1" s="1"/>
  <c r="AC14" i="1" s="1"/>
  <c r="L14" i="1"/>
  <c r="AB13" i="1"/>
  <c r="Z13" i="1"/>
  <c r="Y13" i="1"/>
  <c r="AA13" i="1" s="1"/>
  <c r="AC13" i="1" s="1"/>
  <c r="W13" i="1"/>
  <c r="V13" i="1"/>
  <c r="Q13" i="1"/>
  <c r="P13" i="1"/>
  <c r="O13" i="1"/>
  <c r="M13" i="1"/>
  <c r="L13" i="1"/>
  <c r="X12" i="1"/>
  <c r="W12" i="1"/>
  <c r="V12" i="1"/>
  <c r="AB12" i="1" s="1"/>
  <c r="Q12" i="1"/>
  <c r="P12" i="1"/>
  <c r="O12" i="1"/>
  <c r="Z12" i="1" s="1"/>
  <c r="N12" i="1"/>
  <c r="M12" i="1"/>
  <c r="Y12" i="1" s="1"/>
  <c r="AA12" i="1" s="1"/>
  <c r="AC12" i="1" s="1"/>
  <c r="L12" i="1"/>
  <c r="AB11" i="1"/>
  <c r="X11" i="1"/>
  <c r="W11" i="1"/>
  <c r="V11" i="1"/>
  <c r="Q11" i="1"/>
  <c r="P11" i="1"/>
  <c r="O11" i="1"/>
  <c r="Z11" i="1" s="1"/>
  <c r="N11" i="1"/>
  <c r="M11" i="1"/>
  <c r="Y11" i="1" s="1"/>
  <c r="L11" i="1"/>
  <c r="Q10" i="1"/>
  <c r="P10" i="1"/>
  <c r="Z10" i="1" s="1"/>
  <c r="O10" i="1"/>
  <c r="N10" i="1"/>
  <c r="Y10" i="1" s="1"/>
  <c r="AA10" i="1" s="1"/>
  <c r="M10" i="1"/>
  <c r="L10" i="1"/>
  <c r="Z9" i="1"/>
  <c r="X9" i="1"/>
  <c r="W9" i="1"/>
  <c r="V9" i="1"/>
  <c r="AB9" i="1" s="1"/>
  <c r="Q9" i="1"/>
  <c r="P9" i="1"/>
  <c r="O9" i="1"/>
  <c r="N9" i="1"/>
  <c r="Y9" i="1" s="1"/>
  <c r="AA9" i="1" s="1"/>
  <c r="M9" i="1"/>
  <c r="L9" i="1"/>
  <c r="X8" i="1"/>
  <c r="AB8" i="1" s="1"/>
  <c r="W8" i="1"/>
  <c r="V8" i="1"/>
  <c r="Q8" i="1"/>
  <c r="P8" i="1"/>
  <c r="O8" i="1"/>
  <c r="Z8" i="1" s="1"/>
  <c r="N8" i="1"/>
  <c r="M8" i="1"/>
  <c r="Y8" i="1" s="1"/>
  <c r="AA8" i="1" s="1"/>
  <c r="AC8" i="1" s="1"/>
  <c r="L8" i="1"/>
  <c r="Z7" i="1"/>
  <c r="X7" i="1"/>
  <c r="W7" i="1"/>
  <c r="V7" i="1"/>
  <c r="AB7" i="1" s="1"/>
  <c r="Q7" i="1"/>
  <c r="P7" i="1"/>
  <c r="O7" i="1"/>
  <c r="N7" i="1"/>
  <c r="M7" i="1"/>
  <c r="Y7" i="1" s="1"/>
  <c r="AA7" i="1" s="1"/>
  <c r="L7" i="1"/>
  <c r="AB6" i="1"/>
  <c r="W6" i="1"/>
  <c r="V6" i="1"/>
  <c r="Q6" i="1"/>
  <c r="P6" i="1"/>
  <c r="O6" i="1"/>
  <c r="Z6" i="1" s="1"/>
  <c r="M6" i="1"/>
  <c r="Y6" i="1" s="1"/>
  <c r="AA6" i="1" s="1"/>
  <c r="AC6" i="1" s="1"/>
  <c r="L6" i="1"/>
  <c r="X5" i="1"/>
  <c r="AB5" i="1" s="1"/>
  <c r="W5" i="1"/>
  <c r="V5" i="1"/>
  <c r="Q5" i="1"/>
  <c r="P5" i="1"/>
  <c r="O5" i="1"/>
  <c r="Z5" i="1" s="1"/>
  <c r="N5" i="1"/>
  <c r="M5" i="1"/>
  <c r="Y5" i="1" s="1"/>
  <c r="AA5" i="1" s="1"/>
  <c r="L5" i="1"/>
  <c r="Z4" i="1"/>
  <c r="Y4" i="1"/>
  <c r="AA4" i="1" s="1"/>
  <c r="X4" i="1"/>
  <c r="W4" i="1"/>
  <c r="V4" i="1"/>
  <c r="AB4" i="1" s="1"/>
  <c r="P4" i="1"/>
  <c r="O4" i="1"/>
  <c r="N4" i="1"/>
  <c r="M4" i="1"/>
  <c r="L4" i="1"/>
  <c r="AB3" i="1"/>
  <c r="W3" i="1"/>
  <c r="V3" i="1"/>
  <c r="Q3" i="1"/>
  <c r="P3" i="1"/>
  <c r="O3" i="1"/>
  <c r="Z3" i="1" s="1"/>
  <c r="N3" i="1"/>
  <c r="Y3" i="1" s="1"/>
  <c r="AA3" i="1" s="1"/>
  <c r="AC3" i="1" s="1"/>
  <c r="M3" i="1"/>
  <c r="L3" i="1"/>
  <c r="AC5" i="1" l="1"/>
  <c r="AC7" i="1"/>
  <c r="AC15" i="1"/>
  <c r="AA16" i="1"/>
  <c r="AC16" i="1" s="1"/>
  <c r="AA11" i="1"/>
  <c r="AC11" i="1" s="1"/>
  <c r="AA21" i="1"/>
  <c r="AC21" i="1" s="1"/>
  <c r="AC4" i="1"/>
  <c r="AC9" i="1"/>
  <c r="AC17" i="1"/>
  <c r="AC22" i="1"/>
</calcChain>
</file>

<file path=xl/sharedStrings.xml><?xml version="1.0" encoding="utf-8"?>
<sst xmlns="http://schemas.openxmlformats.org/spreadsheetml/2006/main" count="148" uniqueCount="81">
  <si>
    <t xml:space="preserve">              First insertion reading</t>
  </si>
  <si>
    <t xml:space="preserve">        Second insertion reading </t>
  </si>
  <si>
    <t xml:space="preserve">          First insertion SMC</t>
  </si>
  <si>
    <t xml:space="preserve">       Second insertion SMC</t>
  </si>
  <si>
    <t xml:space="preserve">        Manual insertion and smc</t>
  </si>
  <si>
    <t>Accelerometer and height data</t>
  </si>
  <si>
    <t>Manual SMC with teros 12</t>
  </si>
  <si>
    <t>Average soil moisture first sequence</t>
  </si>
  <si>
    <t>Average soil moisture second sequence</t>
  </si>
  <si>
    <t>Combined moisture data based on location</t>
  </si>
  <si>
    <t>Manual SMC measured in the location</t>
  </si>
  <si>
    <t>Error between UAV and manual SMC</t>
  </si>
  <si>
    <t xml:space="preserve">                     GPS coordinates</t>
  </si>
  <si>
    <t>location to location analyis</t>
  </si>
  <si>
    <t>Location number</t>
  </si>
  <si>
    <t>was it flown to the location</t>
  </si>
  <si>
    <t>did the sequence trigger</t>
  </si>
  <si>
    <t>percentage of insertion</t>
  </si>
  <si>
    <t>Comments</t>
  </si>
  <si>
    <t>1st reading</t>
  </si>
  <si>
    <t>2nd reading</t>
  </si>
  <si>
    <t>3rd reading</t>
  </si>
  <si>
    <t>Latitude</t>
  </si>
  <si>
    <t>Longitude</t>
  </si>
  <si>
    <t>mean_speed</t>
  </si>
  <si>
    <t>max_speed</t>
  </si>
  <si>
    <t>max_height</t>
  </si>
  <si>
    <t>volt</t>
  </si>
  <si>
    <t>distance</t>
  </si>
  <si>
    <t>max distance from home</t>
  </si>
  <si>
    <t>No</t>
  </si>
  <si>
    <t>yes</t>
  </si>
  <si>
    <t>60% in first, 80% in second</t>
  </si>
  <si>
    <t>DJI battery: 96%</t>
  </si>
  <si>
    <t>location 1</t>
  </si>
  <si>
    <t>100% in both</t>
  </si>
  <si>
    <t>DJI battery: 96%, manual take off, manual landing</t>
  </si>
  <si>
    <t>location 2</t>
  </si>
  <si>
    <t>DJI battery: 93%, manual take off, manual landing</t>
  </si>
  <si>
    <t>location 3</t>
  </si>
  <si>
    <t>DJI battery: 92%, manual take off, manual landing</t>
  </si>
  <si>
    <t>location 4</t>
  </si>
  <si>
    <t>DJI battery: 90%, manual take off, manual landing</t>
  </si>
  <si>
    <t>location 5</t>
  </si>
  <si>
    <t>80% in both</t>
  </si>
  <si>
    <t>DJI battery: 89%, manual take off, manual landing</t>
  </si>
  <si>
    <t>location 6</t>
  </si>
  <si>
    <t>90% in both</t>
  </si>
  <si>
    <t>DJI battery: 88%, manual take off, manual landing</t>
  </si>
  <si>
    <t>location 7</t>
  </si>
  <si>
    <t>DJI battery: 86%, manual take off, manual landing</t>
  </si>
  <si>
    <t>NA</t>
  </si>
  <si>
    <t>location 8</t>
  </si>
  <si>
    <t>100% in first, 95% in second</t>
  </si>
  <si>
    <t>DJI battery: 84%, manual take off, manual landing</t>
  </si>
  <si>
    <t>location 9</t>
  </si>
  <si>
    <t>DJI battery: 83%, manual take off, manual landing</t>
  </si>
  <si>
    <t>location 10</t>
  </si>
  <si>
    <t>DJI battery: 81%, manual take off, auto landing</t>
  </si>
  <si>
    <t>location 11</t>
  </si>
  <si>
    <t>DJI battery: 79%, manual take off, auto landing</t>
  </si>
  <si>
    <t>location 12</t>
  </si>
  <si>
    <t>100% in first,80% in second</t>
  </si>
  <si>
    <t>DJI battery: 77%, manual take off, auto landing</t>
  </si>
  <si>
    <t>location 13</t>
  </si>
  <si>
    <t>DJI battery: 76%, manual take off, auto landing</t>
  </si>
  <si>
    <t>location 14</t>
  </si>
  <si>
    <t>80% in first, 100% in second</t>
  </si>
  <si>
    <t>DJI battery: 73%, manual take off, auto landing</t>
  </si>
  <si>
    <t>location 15</t>
  </si>
  <si>
    <t>DJI battery: 71%, manual take off, auto landing</t>
  </si>
  <si>
    <t>location 16</t>
  </si>
  <si>
    <t>DJI battery: 69%, manual take off, auto landing</t>
  </si>
  <si>
    <t>location 17</t>
  </si>
  <si>
    <t>90% in first, 100% in second</t>
  </si>
  <si>
    <t>DJI battery: 66%, manual take off, auto landing</t>
  </si>
  <si>
    <t>location 18</t>
  </si>
  <si>
    <t>DJI battery: 64%, manual take off, auto landing</t>
  </si>
  <si>
    <t>location 19</t>
  </si>
  <si>
    <t>DJI battery: 61%, manual take off, auto landing</t>
  </si>
  <si>
    <t>location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</si>
</sst>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1155CC"/>
      <name val="Inconsolata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ck">
        <color rgb="FFFF6D01"/>
      </right>
      <top style="thick">
        <color rgb="FFFF6D01"/>
      </top>
      <bottom style="thick">
        <color rgb="FFFF6D01"/>
      </bottom>
      <diagonal/>
    </border>
    <border>
      <left style="thick">
        <color rgb="FFFF6D01"/>
      </left>
      <right style="thick">
        <color rgb="FFFF6D01"/>
      </right>
      <top style="thick">
        <color rgb="FFFF6D01"/>
      </top>
      <bottom style="thick">
        <color rgb="FFFF6D01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1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4" fillId="3" borderId="10" xfId="0" applyFont="1" applyFill="1" applyBorder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3pk2Na7oOsK8Rith2EDjENqgzQ7LY0blWQtv6vGN-tw/edit" TargetMode="External"/><Relationship Id="rId13" Type="http://schemas.openxmlformats.org/officeDocument/2006/relationships/hyperlink" Target="https://docs.google.com/spreadsheets/d/1T_on4DmJzwpq5lPvmarOwaUyQzbeShyIw5QYQwPo39g/edit" TargetMode="External"/><Relationship Id="rId18" Type="http://schemas.openxmlformats.org/officeDocument/2006/relationships/hyperlink" Target="https://docs.google.com/spreadsheets/d/1gfPhuJs8elkeZDNQkhacdlE8w3-KaX7yvCwBbO_IrH0/edit" TargetMode="External"/><Relationship Id="rId3" Type="http://schemas.openxmlformats.org/officeDocument/2006/relationships/hyperlink" Target="https://docs.google.com/spreadsheets/d/1Qq039OLNLljl1TXiEZ-VYqxOX-K_5kC3gw6SQmBFdmI/edit" TargetMode="External"/><Relationship Id="rId7" Type="http://schemas.openxmlformats.org/officeDocument/2006/relationships/hyperlink" Target="https://docs.google.com/spreadsheets/d/1cbBWXEIahHDLInMBmIfBEsw-b6Ao7pTMpR2laTxqXhE/edit" TargetMode="External"/><Relationship Id="rId12" Type="http://schemas.openxmlformats.org/officeDocument/2006/relationships/hyperlink" Target="https://docs.google.com/spreadsheets/d/19iK85fo6CmLEjSh-fwJzUrrtsgCMx2zvRaN3v37_rdI/edit" TargetMode="External"/><Relationship Id="rId17" Type="http://schemas.openxmlformats.org/officeDocument/2006/relationships/hyperlink" Target="https://docs.google.com/spreadsheets/d/1R1vhfilA5pFaqyhPNJsCisMmaXOVOHhpvcksmtbAyR8/edit" TargetMode="External"/><Relationship Id="rId2" Type="http://schemas.openxmlformats.org/officeDocument/2006/relationships/hyperlink" Target="https://docs.google.com/spreadsheets/d/1hfw8o9NkKUFt0kZLehulEN12uvdZVdbMsCQSHCtE8XU/edit" TargetMode="External"/><Relationship Id="rId16" Type="http://schemas.openxmlformats.org/officeDocument/2006/relationships/hyperlink" Target="https://docs.google.com/spreadsheets/d/1nEtY5d_20OvXHTGDpwNe4eW05ikt7zjkK4oOTMPIRl4/edit" TargetMode="External"/><Relationship Id="rId20" Type="http://schemas.openxmlformats.org/officeDocument/2006/relationships/hyperlink" Target="https://docs.google.com/spreadsheets/d/1BXpYvhRlYI99jWzgmUHzHi1TutG96arKYJnd3YUaOf4/edit" TargetMode="External"/><Relationship Id="rId1" Type="http://schemas.openxmlformats.org/officeDocument/2006/relationships/hyperlink" Target="https://docs.google.com/spreadsheets/d/1VEjzIkhcvMQTDPwaDvfh1pibXc_KeuKrqF_EW-OFA44/edit" TargetMode="External"/><Relationship Id="rId6" Type="http://schemas.openxmlformats.org/officeDocument/2006/relationships/hyperlink" Target="https://docs.google.com/spreadsheets/d/11s2i5pcyqeaeVTutuWosEC38mSn5qN-gxcoSKOMqmLc/edit" TargetMode="External"/><Relationship Id="rId11" Type="http://schemas.openxmlformats.org/officeDocument/2006/relationships/hyperlink" Target="https://docs.google.com/spreadsheets/d/1M2WWX9JgZ_yKagLQLd-ygEYnO34BLZiA0V2AAWJXF5k/edit" TargetMode="External"/><Relationship Id="rId5" Type="http://schemas.openxmlformats.org/officeDocument/2006/relationships/hyperlink" Target="https://docs.google.com/spreadsheets/d/1pY2lvaNoHKUgSuCIdVUh8UQGpUiqzIUNF12G2RJoVIo/edit" TargetMode="External"/><Relationship Id="rId15" Type="http://schemas.openxmlformats.org/officeDocument/2006/relationships/hyperlink" Target="https://docs.google.com/spreadsheets/d/1xkHDHCcP2bphcHgj-q6kRcY38QVgrtp05uSpOGk_iJw/edit" TargetMode="External"/><Relationship Id="rId10" Type="http://schemas.openxmlformats.org/officeDocument/2006/relationships/hyperlink" Target="https://docs.google.com/spreadsheets/d/1DK_cj6A2Q32mU831wffUhv5OjVPN9ddaPZ-yHd4T1qE/edit" TargetMode="External"/><Relationship Id="rId19" Type="http://schemas.openxmlformats.org/officeDocument/2006/relationships/hyperlink" Target="https://docs.google.com/spreadsheets/d/1an_4tzo_RwV83LdAF_GBEbaXswuXd7VCrZh4j3Z5AVI/edit" TargetMode="External"/><Relationship Id="rId4" Type="http://schemas.openxmlformats.org/officeDocument/2006/relationships/hyperlink" Target="https://docs.google.com/spreadsheets/d/1_y7Iq_wZMhaiv4N9ElCkwkZwdSQYr_p2fUDCqFvmPbs/edit" TargetMode="External"/><Relationship Id="rId9" Type="http://schemas.openxmlformats.org/officeDocument/2006/relationships/hyperlink" Target="https://docs.google.com/spreadsheets/d/10rHxl1Xc5Hn-izZjgNvG9Jze5zlJnTDktjfAR3Dm3Yc/edit" TargetMode="External"/><Relationship Id="rId14" Type="http://schemas.openxmlformats.org/officeDocument/2006/relationships/hyperlink" Target="https://docs.google.com/spreadsheets/d/1BEn08z_sHI_O_lBalLlti4W7UHnJvvUwkjF2MdSYYh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AD4E-B607-4AFC-9438-925E1A6364B5}">
  <dimension ref="A1:AK23"/>
  <sheetViews>
    <sheetView tabSelected="1" workbookViewId="0">
      <selection activeCell="E1" sqref="E1"/>
    </sheetView>
  </sheetViews>
  <sheetFormatPr defaultRowHeight="14.4" x14ac:dyDescent="0.3"/>
  <cols>
    <col min="1" max="1" width="23.44140625" customWidth="1"/>
    <col min="2" max="2" width="38.88671875" customWidth="1"/>
    <col min="3" max="3" width="34.88671875" customWidth="1"/>
    <col min="4" max="4" width="37.5546875" customWidth="1"/>
    <col min="5" max="5" width="38.6640625" customWidth="1"/>
    <col min="6" max="20" width="14.44140625"/>
    <col min="21" max="21" width="26.6640625" customWidth="1"/>
    <col min="22" max="24" width="14.44140625"/>
    <col min="25" max="25" width="16.5546875" customWidth="1"/>
    <col min="26" max="26" width="17.109375" customWidth="1"/>
  </cols>
  <sheetData>
    <row r="1" spans="1:37" ht="157.19999999999999" thickBot="1" x14ac:dyDescent="0.35">
      <c r="F1" s="1" t="s">
        <v>0</v>
      </c>
      <c r="G1" s="1"/>
      <c r="H1" s="1"/>
      <c r="I1" s="1" t="s">
        <v>1</v>
      </c>
      <c r="J1" s="1"/>
      <c r="K1" s="1"/>
      <c r="L1" s="1" t="s">
        <v>2</v>
      </c>
      <c r="M1" s="1"/>
      <c r="N1" s="1"/>
      <c r="O1" s="1" t="s">
        <v>3</v>
      </c>
      <c r="P1" s="1"/>
      <c r="Q1" s="1"/>
      <c r="R1" s="1" t="s">
        <v>4</v>
      </c>
      <c r="S1" s="1"/>
      <c r="T1" s="1"/>
      <c r="U1" s="2" t="s">
        <v>5</v>
      </c>
      <c r="V1" s="3" t="s">
        <v>6</v>
      </c>
      <c r="W1" s="4"/>
      <c r="X1" s="4"/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5" t="s">
        <v>12</v>
      </c>
      <c r="AE1" s="5"/>
      <c r="AF1" s="6" t="s">
        <v>13</v>
      </c>
      <c r="AG1" s="4"/>
      <c r="AH1" s="4"/>
      <c r="AI1" s="4"/>
      <c r="AJ1" s="4"/>
      <c r="AK1" s="4"/>
    </row>
    <row r="2" spans="1:37" ht="54.6" thickTop="1" thickBot="1" x14ac:dyDescent="0.3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7" t="s">
        <v>19</v>
      </c>
      <c r="G2" s="7" t="s">
        <v>20</v>
      </c>
      <c r="H2" s="8" t="s">
        <v>21</v>
      </c>
      <c r="I2" s="9" t="s">
        <v>19</v>
      </c>
      <c r="J2" s="9" t="s">
        <v>20</v>
      </c>
      <c r="K2" s="10" t="s">
        <v>21</v>
      </c>
      <c r="L2" s="11" t="s">
        <v>19</v>
      </c>
      <c r="M2" s="11" t="s">
        <v>20</v>
      </c>
      <c r="N2" s="12" t="s">
        <v>21</v>
      </c>
      <c r="O2" s="13" t="s">
        <v>19</v>
      </c>
      <c r="P2" s="13" t="s">
        <v>20</v>
      </c>
      <c r="Q2" s="13" t="s">
        <v>21</v>
      </c>
      <c r="R2" s="14" t="s">
        <v>19</v>
      </c>
      <c r="S2" s="15" t="s">
        <v>20</v>
      </c>
      <c r="T2" s="15" t="s">
        <v>21</v>
      </c>
      <c r="U2" s="16"/>
      <c r="V2" s="17" t="s">
        <v>19</v>
      </c>
      <c r="W2" s="17" t="s">
        <v>20</v>
      </c>
      <c r="X2" s="17" t="s">
        <v>21</v>
      </c>
      <c r="Y2" s="18"/>
      <c r="Z2" s="18"/>
      <c r="AA2" s="18"/>
      <c r="AB2" s="18"/>
      <c r="AC2" s="19"/>
      <c r="AD2" s="19" t="s">
        <v>22</v>
      </c>
      <c r="AE2" s="19" t="s">
        <v>23</v>
      </c>
      <c r="AF2" s="20" t="s">
        <v>24</v>
      </c>
      <c r="AG2" s="20" t="s">
        <v>25</v>
      </c>
      <c r="AH2" s="20" t="s">
        <v>26</v>
      </c>
      <c r="AI2" s="20" t="s">
        <v>27</v>
      </c>
      <c r="AJ2" s="20" t="s">
        <v>28</v>
      </c>
      <c r="AK2" s="16" t="s">
        <v>29</v>
      </c>
    </row>
    <row r="3" spans="1:37" ht="17.399999999999999" thickTop="1" thickBot="1" x14ac:dyDescent="0.5">
      <c r="A3" s="18">
        <v>1</v>
      </c>
      <c r="B3" s="18" t="s">
        <v>30</v>
      </c>
      <c r="C3" s="18" t="s">
        <v>31</v>
      </c>
      <c r="D3" s="18" t="s">
        <v>32</v>
      </c>
      <c r="E3" s="18" t="s">
        <v>33</v>
      </c>
      <c r="F3" s="11">
        <v>1862.49</v>
      </c>
      <c r="G3" s="11">
        <v>1863.78</v>
      </c>
      <c r="H3" s="12">
        <v>1863.35</v>
      </c>
      <c r="I3" s="13">
        <v>1871.9</v>
      </c>
      <c r="J3" s="13">
        <v>1870.68</v>
      </c>
      <c r="K3" s="21">
        <v>1871.98</v>
      </c>
      <c r="L3" s="11">
        <f t="shared" ref="L3:Q18" si="0">(((3.879*F3)/10000)-0.6956)*100</f>
        <v>2.685987099999998</v>
      </c>
      <c r="M3" s="22">
        <f t="shared" si="0"/>
        <v>2.7360261999999969</v>
      </c>
      <c r="N3" s="23">
        <f t="shared" si="0"/>
        <v>2.7193464999999972</v>
      </c>
      <c r="O3" s="24">
        <f t="shared" si="0"/>
        <v>3.0510010000000087</v>
      </c>
      <c r="P3" s="24">
        <f t="shared" si="0"/>
        <v>3.0036771999999989</v>
      </c>
      <c r="Q3" s="24">
        <f t="shared" si="0"/>
        <v>3.0541042000000074</v>
      </c>
      <c r="R3" s="14">
        <v>1903.79</v>
      </c>
      <c r="S3" s="15">
        <v>1902.57</v>
      </c>
      <c r="T3" s="15"/>
      <c r="U3" s="25" t="s">
        <v>34</v>
      </c>
      <c r="V3" s="26">
        <f t="shared" ref="V3:X9" si="1">(((3.879*R3)/10000)-0.6956)*100</f>
        <v>4.2880141000000034</v>
      </c>
      <c r="W3" s="26">
        <f t="shared" si="1"/>
        <v>4.2406902999999936</v>
      </c>
      <c r="X3" s="26"/>
      <c r="Y3" s="18">
        <f t="shared" ref="Y3:Y22" si="2">AVERAGE(N3,M3,L3)</f>
        <v>2.7137865999999975</v>
      </c>
      <c r="Z3" s="18">
        <f t="shared" ref="Z3:Z22" si="3">AVERAGE(O3,P3,Q3)</f>
        <v>3.0362608000000049</v>
      </c>
      <c r="AA3" s="18">
        <f t="shared" ref="AA3:AA22" si="4">AVERAGE(Y3,Z3)</f>
        <v>2.8750237000000012</v>
      </c>
      <c r="AB3" s="18">
        <f t="shared" ref="AB3:AB9" si="5">AVERAGE(V3,W3,X3)</f>
        <v>4.2643521999999985</v>
      </c>
      <c r="AC3" s="18">
        <f t="shared" ref="AC3:AC9" si="6">(AA3-AB3)</f>
        <v>-1.3893284999999973</v>
      </c>
      <c r="AD3" s="27">
        <v>35.668059540000002</v>
      </c>
      <c r="AE3" s="27">
        <v>-78.505999450000004</v>
      </c>
      <c r="AF3" s="28">
        <v>1.4460341E-2</v>
      </c>
      <c r="AG3" s="28">
        <v>1.4460341E-2</v>
      </c>
      <c r="AH3" s="28">
        <v>0</v>
      </c>
      <c r="AI3" s="28">
        <v>96</v>
      </c>
      <c r="AK3" s="28">
        <v>0</v>
      </c>
    </row>
    <row r="4" spans="1:37" ht="30" thickTop="1" thickBot="1" x14ac:dyDescent="0.5">
      <c r="A4" s="18">
        <v>2</v>
      </c>
      <c r="B4" s="18" t="s">
        <v>31</v>
      </c>
      <c r="C4" s="18" t="s">
        <v>31</v>
      </c>
      <c r="D4" s="18" t="s">
        <v>35</v>
      </c>
      <c r="E4" s="29" t="s">
        <v>36</v>
      </c>
      <c r="F4" s="11">
        <v>1927.16</v>
      </c>
      <c r="G4" s="11">
        <v>1927.74</v>
      </c>
      <c r="H4" s="12">
        <v>1927.7</v>
      </c>
      <c r="I4" s="13">
        <v>1927.51</v>
      </c>
      <c r="J4" s="13">
        <v>1928.21</v>
      </c>
      <c r="K4" s="21">
        <v>1927.08</v>
      </c>
      <c r="L4" s="11">
        <f t="shared" si="0"/>
        <v>5.1945364000000049</v>
      </c>
      <c r="M4" s="22">
        <f t="shared" si="0"/>
        <v>5.2170345999999927</v>
      </c>
      <c r="N4" s="23">
        <f t="shared" si="0"/>
        <v>5.2154830000000096</v>
      </c>
      <c r="O4" s="24">
        <f t="shared" si="0"/>
        <v>5.2081128999999944</v>
      </c>
      <c r="P4" s="24">
        <f t="shared" si="0"/>
        <v>5.2352659000000079</v>
      </c>
      <c r="Q4" s="24"/>
      <c r="R4" s="14">
        <v>1897.44</v>
      </c>
      <c r="S4" s="15">
        <v>1897.2</v>
      </c>
      <c r="T4" s="15">
        <v>1897.52</v>
      </c>
      <c r="U4" s="25" t="s">
        <v>37</v>
      </c>
      <c r="V4" s="26">
        <f t="shared" si="1"/>
        <v>4.0416975999999938</v>
      </c>
      <c r="W4" s="26">
        <f t="shared" si="1"/>
        <v>4.0323879999999974</v>
      </c>
      <c r="X4" s="26">
        <f t="shared" si="1"/>
        <v>4.0448008000000035</v>
      </c>
      <c r="Y4" s="18">
        <f t="shared" si="2"/>
        <v>5.209018000000003</v>
      </c>
      <c r="Z4" s="18">
        <f t="shared" si="3"/>
        <v>5.2216894000000007</v>
      </c>
      <c r="AA4" s="18">
        <f t="shared" si="4"/>
        <v>5.2153537000000014</v>
      </c>
      <c r="AB4" s="18">
        <f t="shared" si="5"/>
        <v>4.0396287999999982</v>
      </c>
      <c r="AC4" s="18">
        <f t="shared" si="6"/>
        <v>1.1757249000000032</v>
      </c>
      <c r="AD4" s="27">
        <v>35.668140020000003</v>
      </c>
      <c r="AE4" s="27">
        <v>-78.505988669999994</v>
      </c>
      <c r="AF4" s="28">
        <v>1.0516992647288701</v>
      </c>
      <c r="AG4" s="28">
        <v>3.5682772100000002</v>
      </c>
      <c r="AH4" s="28">
        <v>9.5144359999999999</v>
      </c>
      <c r="AI4" s="28">
        <v>94</v>
      </c>
      <c r="AK4" s="28">
        <v>29.834416969999999</v>
      </c>
    </row>
    <row r="5" spans="1:37" ht="30" thickTop="1" thickBot="1" x14ac:dyDescent="0.5">
      <c r="A5" s="18">
        <v>3</v>
      </c>
      <c r="B5" s="18" t="s">
        <v>31</v>
      </c>
      <c r="C5" s="18" t="s">
        <v>31</v>
      </c>
      <c r="D5" s="18" t="s">
        <v>35</v>
      </c>
      <c r="E5" s="29" t="s">
        <v>38</v>
      </c>
      <c r="F5" s="11">
        <v>1904.01</v>
      </c>
      <c r="G5" s="11">
        <v>1903.69</v>
      </c>
      <c r="H5" s="12">
        <v>1904.41</v>
      </c>
      <c r="I5" s="13">
        <v>1904.29</v>
      </c>
      <c r="J5" s="13">
        <v>1904.69</v>
      </c>
      <c r="K5" s="21">
        <v>1903.65</v>
      </c>
      <c r="L5" s="11">
        <f t="shared" si="0"/>
        <v>4.2965478999999913</v>
      </c>
      <c r="M5" s="22">
        <f t="shared" si="0"/>
        <v>4.2841351000000083</v>
      </c>
      <c r="N5" s="23">
        <f t="shared" si="0"/>
        <v>4.3120639000000072</v>
      </c>
      <c r="O5" s="24">
        <f t="shared" si="0"/>
        <v>4.3074090999999921</v>
      </c>
      <c r="P5" s="24">
        <f t="shared" si="0"/>
        <v>4.322925100000008</v>
      </c>
      <c r="Q5" s="24">
        <f t="shared" si="0"/>
        <v>4.282583500000003</v>
      </c>
      <c r="R5" s="14">
        <v>1896.6</v>
      </c>
      <c r="S5" s="15">
        <v>1896.32</v>
      </c>
      <c r="T5" s="15">
        <v>1896.58</v>
      </c>
      <c r="U5" s="25" t="s">
        <v>39</v>
      </c>
      <c r="V5" s="26">
        <f t="shared" si="1"/>
        <v>4.0091140000000021</v>
      </c>
      <c r="W5" s="26">
        <f t="shared" si="1"/>
        <v>3.9982528000000017</v>
      </c>
      <c r="X5" s="26">
        <f t="shared" si="1"/>
        <v>4.0083381999999945</v>
      </c>
      <c r="Y5" s="18">
        <f t="shared" si="2"/>
        <v>4.2975823000000029</v>
      </c>
      <c r="Z5" s="18">
        <f t="shared" si="3"/>
        <v>4.304305900000001</v>
      </c>
      <c r="AA5" s="18">
        <f t="shared" si="4"/>
        <v>4.3009441000000024</v>
      </c>
      <c r="AB5" s="18">
        <f t="shared" si="5"/>
        <v>4.005234999999999</v>
      </c>
      <c r="AC5" s="18">
        <f t="shared" si="6"/>
        <v>0.29570910000000339</v>
      </c>
      <c r="AD5" s="27">
        <v>35.668230800000003</v>
      </c>
      <c r="AE5" s="27">
        <v>-78.505974550000005</v>
      </c>
      <c r="AF5" s="28">
        <v>1.6989755740101999</v>
      </c>
      <c r="AG5" s="28">
        <v>6.9461684569999997</v>
      </c>
      <c r="AH5" s="28">
        <v>7.8740160000000001</v>
      </c>
      <c r="AI5" s="28">
        <v>93</v>
      </c>
      <c r="AK5" s="28">
        <v>63.010172619999999</v>
      </c>
    </row>
    <row r="6" spans="1:37" ht="30" thickTop="1" thickBot="1" x14ac:dyDescent="0.5">
      <c r="A6" s="18">
        <v>4</v>
      </c>
      <c r="B6" s="18" t="s">
        <v>31</v>
      </c>
      <c r="C6" s="18" t="s">
        <v>31</v>
      </c>
      <c r="D6" s="18" t="s">
        <v>35</v>
      </c>
      <c r="E6" s="29" t="s">
        <v>40</v>
      </c>
      <c r="F6" s="11">
        <v>1903.73</v>
      </c>
      <c r="G6" s="11">
        <v>1902.02</v>
      </c>
      <c r="H6" s="12"/>
      <c r="I6" s="13">
        <v>1903.96</v>
      </c>
      <c r="J6" s="13">
        <v>1902.02</v>
      </c>
      <c r="K6" s="21">
        <v>1903.07</v>
      </c>
      <c r="L6" s="11">
        <f t="shared" si="0"/>
        <v>4.2856867000000021</v>
      </c>
      <c r="M6" s="22">
        <f t="shared" si="0"/>
        <v>4.2193558000000024</v>
      </c>
      <c r="N6" s="23"/>
      <c r="O6" s="24">
        <f t="shared" si="0"/>
        <v>4.2946083999999995</v>
      </c>
      <c r="P6" s="24">
        <f t="shared" si="0"/>
        <v>4.2193558000000024</v>
      </c>
      <c r="Q6" s="24">
        <f t="shared" si="0"/>
        <v>4.2600853000000054</v>
      </c>
      <c r="R6" s="14">
        <v>1894.99</v>
      </c>
      <c r="S6" s="15">
        <v>1894.35</v>
      </c>
      <c r="T6" s="15"/>
      <c r="U6" s="25" t="s">
        <v>41</v>
      </c>
      <c r="V6" s="26">
        <f t="shared" si="1"/>
        <v>3.9466621000000091</v>
      </c>
      <c r="W6" s="26">
        <f t="shared" si="1"/>
        <v>3.9218364999999977</v>
      </c>
      <c r="X6" s="26"/>
      <c r="Y6" s="18">
        <f t="shared" si="2"/>
        <v>4.2525212500000027</v>
      </c>
      <c r="Z6" s="18">
        <f t="shared" si="3"/>
        <v>4.2580165000000028</v>
      </c>
      <c r="AA6" s="18">
        <f t="shared" si="4"/>
        <v>4.2552688750000023</v>
      </c>
      <c r="AB6" s="18">
        <f t="shared" si="5"/>
        <v>3.9342493000000034</v>
      </c>
      <c r="AC6" s="18">
        <f t="shared" si="6"/>
        <v>0.32101957499999889</v>
      </c>
      <c r="AD6" s="27">
        <v>35.668327699999999</v>
      </c>
      <c r="AE6" s="27">
        <v>-78.505951730000007</v>
      </c>
      <c r="AF6" s="28">
        <v>1.63198663274881</v>
      </c>
      <c r="AG6" s="28">
        <v>6.7048697400000004</v>
      </c>
      <c r="AH6" s="28">
        <v>6.2335960000000004</v>
      </c>
      <c r="AI6" s="28">
        <v>92</v>
      </c>
      <c r="AK6" s="28">
        <v>99.98458325</v>
      </c>
    </row>
    <row r="7" spans="1:37" ht="30" thickTop="1" thickBot="1" x14ac:dyDescent="0.5">
      <c r="A7" s="18">
        <v>5</v>
      </c>
      <c r="B7" s="18" t="s">
        <v>31</v>
      </c>
      <c r="C7" s="18" t="s">
        <v>31</v>
      </c>
      <c r="D7" s="18" t="s">
        <v>35</v>
      </c>
      <c r="E7" s="29" t="s">
        <v>42</v>
      </c>
      <c r="F7" s="11">
        <v>1892.64</v>
      </c>
      <c r="G7" s="11">
        <v>1893.08</v>
      </c>
      <c r="H7" s="12">
        <v>1892.22</v>
      </c>
      <c r="I7" s="13">
        <v>1893.57</v>
      </c>
      <c r="J7" s="13">
        <v>1893.44</v>
      </c>
      <c r="K7" s="21">
        <v>1892.31</v>
      </c>
      <c r="L7" s="11">
        <f t="shared" si="0"/>
        <v>3.8555056000000087</v>
      </c>
      <c r="M7" s="22">
        <f t="shared" si="0"/>
        <v>3.8725731999999957</v>
      </c>
      <c r="N7" s="23">
        <f t="shared" si="0"/>
        <v>3.8392137999999965</v>
      </c>
      <c r="O7" s="24">
        <f t="shared" si="0"/>
        <v>3.8915802999999971</v>
      </c>
      <c r="P7" s="24">
        <f t="shared" si="0"/>
        <v>3.8865376000000063</v>
      </c>
      <c r="Q7" s="24">
        <f t="shared" si="0"/>
        <v>3.8427049000000046</v>
      </c>
      <c r="R7" s="14">
        <v>1894.64</v>
      </c>
      <c r="S7" s="15">
        <v>1893.68</v>
      </c>
      <c r="T7" s="15">
        <v>1892.98</v>
      </c>
      <c r="U7" s="25" t="s">
        <v>43</v>
      </c>
      <c r="V7" s="26">
        <f t="shared" si="1"/>
        <v>3.9330856000000081</v>
      </c>
      <c r="W7" s="26">
        <f t="shared" si="1"/>
        <v>3.8958472000000022</v>
      </c>
      <c r="X7" s="26">
        <f t="shared" si="1"/>
        <v>3.8686942000000002</v>
      </c>
      <c r="Y7" s="18">
        <f t="shared" si="2"/>
        <v>3.8557642000000008</v>
      </c>
      <c r="Z7" s="18">
        <f t="shared" si="3"/>
        <v>3.8736076000000028</v>
      </c>
      <c r="AA7" s="18">
        <f t="shared" si="4"/>
        <v>3.8646859000000018</v>
      </c>
      <c r="AB7" s="18">
        <f t="shared" si="5"/>
        <v>3.8992090000000039</v>
      </c>
      <c r="AC7" s="18">
        <f t="shared" si="6"/>
        <v>-3.4523100000002138E-2</v>
      </c>
      <c r="AD7" s="27">
        <v>35.668398860000003</v>
      </c>
      <c r="AE7" s="27">
        <v>-78.505938950000001</v>
      </c>
      <c r="AF7" s="28">
        <v>1.27880474220574</v>
      </c>
      <c r="AG7" s="28">
        <v>3.7775876859999999</v>
      </c>
      <c r="AH7" s="28">
        <v>7.5459319999999996</v>
      </c>
      <c r="AI7" s="28">
        <v>90</v>
      </c>
      <c r="AK7" s="28">
        <v>125.12697249999999</v>
      </c>
    </row>
    <row r="8" spans="1:37" ht="30" thickTop="1" thickBot="1" x14ac:dyDescent="0.5">
      <c r="A8" s="18">
        <v>6</v>
      </c>
      <c r="B8" s="18" t="s">
        <v>31</v>
      </c>
      <c r="C8" s="18" t="s">
        <v>31</v>
      </c>
      <c r="D8" s="18" t="s">
        <v>44</v>
      </c>
      <c r="E8" s="29" t="s">
        <v>45</v>
      </c>
      <c r="F8" s="11">
        <v>1864.92</v>
      </c>
      <c r="G8" s="11">
        <v>1864.2</v>
      </c>
      <c r="H8" s="12">
        <v>1862.79</v>
      </c>
      <c r="I8" s="13">
        <v>1866.55</v>
      </c>
      <c r="J8" s="13">
        <v>1867.27</v>
      </c>
      <c r="K8" s="21">
        <v>1866.46</v>
      </c>
      <c r="L8" s="11">
        <f t="shared" si="0"/>
        <v>2.780246800000008</v>
      </c>
      <c r="M8" s="22">
        <f t="shared" si="0"/>
        <v>2.7523180000000091</v>
      </c>
      <c r="N8" s="23">
        <f t="shared" si="0"/>
        <v>2.6976241000000067</v>
      </c>
      <c r="O8" s="24">
        <f t="shared" si="0"/>
        <v>2.8434744999999984</v>
      </c>
      <c r="P8" s="24">
        <f t="shared" si="0"/>
        <v>2.8714032999999972</v>
      </c>
      <c r="Q8" s="24">
        <f t="shared" si="0"/>
        <v>2.8399834000000013</v>
      </c>
      <c r="R8" s="14">
        <v>1903.42</v>
      </c>
      <c r="S8" s="15">
        <v>1903.74</v>
      </c>
      <c r="T8" s="15">
        <v>1903.81</v>
      </c>
      <c r="U8" s="25" t="s">
        <v>46</v>
      </c>
      <c r="V8" s="26">
        <f t="shared" si="1"/>
        <v>4.2736617999999948</v>
      </c>
      <c r="W8" s="26">
        <f t="shared" si="1"/>
        <v>4.286074600000001</v>
      </c>
      <c r="X8" s="26">
        <f t="shared" si="1"/>
        <v>4.2887899000000012</v>
      </c>
      <c r="Y8" s="18">
        <f t="shared" si="2"/>
        <v>2.7433963000000077</v>
      </c>
      <c r="Z8" s="18">
        <f t="shared" si="3"/>
        <v>2.8516203999999994</v>
      </c>
      <c r="AA8" s="18">
        <f t="shared" si="4"/>
        <v>2.7975083500000038</v>
      </c>
      <c r="AB8" s="18">
        <f t="shared" si="5"/>
        <v>4.282842099999999</v>
      </c>
      <c r="AC8" s="18">
        <f t="shared" si="6"/>
        <v>-1.4853337499999952</v>
      </c>
      <c r="AD8" s="27">
        <v>35.668440850000003</v>
      </c>
      <c r="AE8" s="27">
        <v>-78.50603941</v>
      </c>
      <c r="AF8" s="28">
        <v>1.7932949364354001</v>
      </c>
      <c r="AG8" s="28">
        <v>4.4228777680000002</v>
      </c>
      <c r="AH8" s="28">
        <v>5.9055119999999999</v>
      </c>
      <c r="AI8" s="28">
        <v>89</v>
      </c>
      <c r="AK8" s="28">
        <v>145.20440099999999</v>
      </c>
    </row>
    <row r="9" spans="1:37" ht="30" thickTop="1" thickBot="1" x14ac:dyDescent="0.5">
      <c r="A9" s="18">
        <v>7</v>
      </c>
      <c r="B9" s="18" t="s">
        <v>31</v>
      </c>
      <c r="C9" s="18" t="s">
        <v>31</v>
      </c>
      <c r="D9" s="18" t="s">
        <v>47</v>
      </c>
      <c r="E9" s="29" t="s">
        <v>48</v>
      </c>
      <c r="F9" s="11">
        <v>1877.95</v>
      </c>
      <c r="G9" s="11">
        <v>1877.39</v>
      </c>
      <c r="H9" s="12">
        <v>1878.28</v>
      </c>
      <c r="I9" s="13">
        <v>1877.67</v>
      </c>
      <c r="J9" s="13">
        <v>1877.46</v>
      </c>
      <c r="K9" s="21">
        <v>1877.81</v>
      </c>
      <c r="L9" s="11">
        <f t="shared" si="0"/>
        <v>3.2856804999999989</v>
      </c>
      <c r="M9" s="22">
        <f t="shared" si="0"/>
        <v>3.2639580999999973</v>
      </c>
      <c r="N9" s="23">
        <f t="shared" si="0"/>
        <v>3.2984811999999919</v>
      </c>
      <c r="O9" s="24">
        <f t="shared" si="0"/>
        <v>3.2748192999999981</v>
      </c>
      <c r="P9" s="24">
        <f t="shared" si="0"/>
        <v>3.2666733999999975</v>
      </c>
      <c r="Q9" s="24">
        <f t="shared" si="0"/>
        <v>3.2802498999999985</v>
      </c>
      <c r="R9" s="14">
        <v>1905.97</v>
      </c>
      <c r="S9" s="15">
        <v>1904.51</v>
      </c>
      <c r="T9" s="15">
        <v>1905.73</v>
      </c>
      <c r="U9" s="25" t="s">
        <v>49</v>
      </c>
      <c r="V9" s="26">
        <f t="shared" si="1"/>
        <v>4.3725762999999969</v>
      </c>
      <c r="W9" s="26">
        <f t="shared" si="1"/>
        <v>4.3159429000000031</v>
      </c>
      <c r="X9" s="26">
        <f t="shared" si="1"/>
        <v>4.3632667000000014</v>
      </c>
      <c r="Y9" s="18">
        <f t="shared" si="2"/>
        <v>3.282706599999996</v>
      </c>
      <c r="Z9" s="18">
        <f t="shared" si="3"/>
        <v>3.2739141999999979</v>
      </c>
      <c r="AA9" s="18">
        <f t="shared" si="4"/>
        <v>3.278310399999997</v>
      </c>
      <c r="AB9" s="18">
        <f t="shared" si="5"/>
        <v>4.3505953000000011</v>
      </c>
      <c r="AC9" s="18">
        <f t="shared" si="6"/>
        <v>-1.0722849000000041</v>
      </c>
      <c r="AD9" s="27">
        <v>35.668358269999999</v>
      </c>
      <c r="AE9" s="27">
        <v>-78.50604242</v>
      </c>
      <c r="AF9" s="28">
        <v>1.2665196003991499</v>
      </c>
      <c r="AG9" s="28">
        <v>5.2197205350000004</v>
      </c>
      <c r="AH9" s="28">
        <v>6.56168</v>
      </c>
      <c r="AI9" s="28">
        <v>88</v>
      </c>
      <c r="AK9" s="28">
        <v>139.82579190000001</v>
      </c>
    </row>
    <row r="10" spans="1:37" ht="30" thickTop="1" thickBot="1" x14ac:dyDescent="0.5">
      <c r="A10" s="18">
        <v>8</v>
      </c>
      <c r="B10" s="18" t="s">
        <v>31</v>
      </c>
      <c r="C10" s="18" t="s">
        <v>31</v>
      </c>
      <c r="D10" s="18" t="s">
        <v>35</v>
      </c>
      <c r="E10" s="29" t="s">
        <v>50</v>
      </c>
      <c r="F10" s="11">
        <v>1912.36</v>
      </c>
      <c r="G10" s="11">
        <v>1911.28</v>
      </c>
      <c r="H10" s="12">
        <v>1910.39</v>
      </c>
      <c r="I10" s="13">
        <v>1915.8</v>
      </c>
      <c r="J10" s="13">
        <v>1916.65</v>
      </c>
      <c r="K10" s="21">
        <v>1916.48</v>
      </c>
      <c r="L10" s="11">
        <f t="shared" si="0"/>
        <v>4.6204444000000011</v>
      </c>
      <c r="M10" s="22">
        <f t="shared" si="0"/>
        <v>4.5785512000000033</v>
      </c>
      <c r="N10" s="23">
        <f t="shared" si="0"/>
        <v>4.5440281000000082</v>
      </c>
      <c r="O10" s="24">
        <f t="shared" si="0"/>
        <v>4.7538819999999982</v>
      </c>
      <c r="P10" s="24">
        <f t="shared" si="0"/>
        <v>4.7868535000000101</v>
      </c>
      <c r="Q10" s="24">
        <f t="shared" si="0"/>
        <v>4.7802592000000033</v>
      </c>
      <c r="R10" s="14" t="s">
        <v>51</v>
      </c>
      <c r="S10" s="15" t="s">
        <v>51</v>
      </c>
      <c r="T10" s="15" t="s">
        <v>51</v>
      </c>
      <c r="U10" s="25" t="s">
        <v>52</v>
      </c>
      <c r="V10" s="26"/>
      <c r="W10" s="26"/>
      <c r="X10" s="26"/>
      <c r="Y10" s="18">
        <f t="shared" si="2"/>
        <v>4.5810079000000039</v>
      </c>
      <c r="Z10" s="18">
        <f t="shared" si="3"/>
        <v>4.7736649000000035</v>
      </c>
      <c r="AA10" s="18">
        <f t="shared" si="4"/>
        <v>4.6773364000000033</v>
      </c>
      <c r="AB10" s="18"/>
      <c r="AC10" s="18"/>
      <c r="AD10" s="27">
        <v>35.668303090000002</v>
      </c>
      <c r="AE10" s="27">
        <v>-78.506042809999997</v>
      </c>
      <c r="AF10" s="28">
        <v>1.1054127242056</v>
      </c>
      <c r="AG10" s="28">
        <v>3.6536388409999998</v>
      </c>
      <c r="AH10" s="28">
        <v>6.8897640000000004</v>
      </c>
      <c r="AI10" s="28">
        <v>86</v>
      </c>
      <c r="AK10" s="28">
        <v>109.0439667</v>
      </c>
    </row>
    <row r="11" spans="1:37" ht="30" thickTop="1" thickBot="1" x14ac:dyDescent="0.5">
      <c r="A11" s="18">
        <v>9</v>
      </c>
      <c r="B11" s="18" t="s">
        <v>31</v>
      </c>
      <c r="C11" s="18" t="s">
        <v>31</v>
      </c>
      <c r="D11" s="18" t="s">
        <v>53</v>
      </c>
      <c r="E11" s="29" t="s">
        <v>54</v>
      </c>
      <c r="F11" s="11">
        <v>1910.92</v>
      </c>
      <c r="G11" s="11">
        <v>1911.68</v>
      </c>
      <c r="H11" s="12">
        <v>1911.39</v>
      </c>
      <c r="I11" s="13">
        <v>1892</v>
      </c>
      <c r="J11" s="13">
        <v>1892.06</v>
      </c>
      <c r="K11" s="21">
        <v>1890.41</v>
      </c>
      <c r="L11" s="11">
        <f t="shared" si="0"/>
        <v>4.5645868000000034</v>
      </c>
      <c r="M11" s="22">
        <f t="shared" si="0"/>
        <v>4.594067199999996</v>
      </c>
      <c r="N11" s="23">
        <f t="shared" si="0"/>
        <v>4.5828181000000079</v>
      </c>
      <c r="O11" s="24">
        <f t="shared" si="0"/>
        <v>3.8306799999999974</v>
      </c>
      <c r="P11" s="24">
        <f t="shared" si="0"/>
        <v>3.8330073999999992</v>
      </c>
      <c r="Q11" s="24">
        <f t="shared" si="0"/>
        <v>3.769003900000012</v>
      </c>
      <c r="R11" s="14">
        <v>1907.11</v>
      </c>
      <c r="S11" s="15">
        <v>1904.25</v>
      </c>
      <c r="T11" s="15">
        <v>1904.73</v>
      </c>
      <c r="U11" s="25" t="s">
        <v>55</v>
      </c>
      <c r="V11" s="26">
        <f t="shared" ref="V11:X22" si="7">(((3.879*R11)/10000)-0.6956)*100</f>
        <v>4.4167968999999978</v>
      </c>
      <c r="W11" s="26">
        <f t="shared" si="7"/>
        <v>4.3058574999999983</v>
      </c>
      <c r="X11" s="26">
        <f t="shared" si="7"/>
        <v>4.3244767000000017</v>
      </c>
      <c r="Y11" s="18">
        <f t="shared" si="2"/>
        <v>4.5804907000000021</v>
      </c>
      <c r="Z11" s="18">
        <f t="shared" si="3"/>
        <v>3.8108971000000031</v>
      </c>
      <c r="AA11" s="18">
        <f t="shared" si="4"/>
        <v>4.1956939000000029</v>
      </c>
      <c r="AB11" s="18">
        <f t="shared" ref="AB11:AB22" si="8">AVERAGE(V11,W11,X11)</f>
        <v>4.3490436999999993</v>
      </c>
      <c r="AC11" s="18">
        <f t="shared" ref="AC11:AC22" si="9">(AA11-AB11)</f>
        <v>-0.15334979999999643</v>
      </c>
      <c r="AD11" s="27">
        <v>35.668235109999998</v>
      </c>
      <c r="AE11" s="27">
        <v>-78.506046299999994</v>
      </c>
      <c r="AF11" s="28">
        <v>1.1625455342592499</v>
      </c>
      <c r="AG11" s="28">
        <v>5.0596674779999997</v>
      </c>
      <c r="AH11" s="28">
        <v>5.2493439999999998</v>
      </c>
      <c r="AI11" s="28">
        <v>85</v>
      </c>
      <c r="AK11" s="28">
        <v>90.516079009999999</v>
      </c>
    </row>
    <row r="12" spans="1:37" ht="30" thickTop="1" thickBot="1" x14ac:dyDescent="0.5">
      <c r="A12" s="18">
        <v>10</v>
      </c>
      <c r="B12" s="18" t="s">
        <v>31</v>
      </c>
      <c r="C12" s="18" t="s">
        <v>31</v>
      </c>
      <c r="D12" s="18" t="s">
        <v>44</v>
      </c>
      <c r="E12" s="29" t="s">
        <v>56</v>
      </c>
      <c r="F12" s="11">
        <v>1875.03</v>
      </c>
      <c r="G12" s="11">
        <v>1875.56</v>
      </c>
      <c r="H12" s="12">
        <v>1874.03</v>
      </c>
      <c r="I12" s="13">
        <v>1874.56</v>
      </c>
      <c r="J12" s="13">
        <v>1873.89</v>
      </c>
      <c r="K12" s="21">
        <v>1872.84</v>
      </c>
      <c r="L12" s="11">
        <f t="shared" si="0"/>
        <v>3.1724136999999986</v>
      </c>
      <c r="M12" s="22">
        <f t="shared" si="0"/>
        <v>3.1929723999999937</v>
      </c>
      <c r="N12" s="23">
        <f t="shared" si="0"/>
        <v>3.1336236999999989</v>
      </c>
      <c r="O12" s="24">
        <f t="shared" si="0"/>
        <v>3.1541824000000052</v>
      </c>
      <c r="P12" s="24">
        <f t="shared" si="0"/>
        <v>3.1281931000000096</v>
      </c>
      <c r="Q12" s="24">
        <f t="shared" si="0"/>
        <v>3.0874636000000066</v>
      </c>
      <c r="R12" s="14">
        <v>1908.8</v>
      </c>
      <c r="S12" s="15">
        <v>1909.03</v>
      </c>
      <c r="T12" s="15">
        <v>1910.1</v>
      </c>
      <c r="U12" s="25" t="s">
        <v>57</v>
      </c>
      <c r="V12" s="26">
        <f t="shared" si="7"/>
        <v>4.4823520000000006</v>
      </c>
      <c r="W12" s="26">
        <f t="shared" si="7"/>
        <v>4.491273699999998</v>
      </c>
      <c r="X12" s="26">
        <f t="shared" si="7"/>
        <v>4.5327789999999979</v>
      </c>
      <c r="Y12" s="18">
        <f t="shared" si="2"/>
        <v>3.1663365999999971</v>
      </c>
      <c r="Z12" s="18">
        <f t="shared" si="3"/>
        <v>3.123279700000007</v>
      </c>
      <c r="AA12" s="18">
        <f t="shared" si="4"/>
        <v>3.144808150000002</v>
      </c>
      <c r="AB12" s="18">
        <f t="shared" si="8"/>
        <v>4.5021348999999988</v>
      </c>
      <c r="AC12" s="18">
        <f t="shared" si="9"/>
        <v>-1.3573267499999968</v>
      </c>
      <c r="AD12" s="27">
        <v>35.668139590000003</v>
      </c>
      <c r="AE12" s="27">
        <v>-78.506062139999997</v>
      </c>
      <c r="AF12" s="28">
        <v>1.9699397372727201</v>
      </c>
      <c r="AG12" s="28">
        <v>9.0208184599999992</v>
      </c>
      <c r="AH12" s="28">
        <v>5.9055119999999999</v>
      </c>
      <c r="AI12" s="28">
        <v>84</v>
      </c>
      <c r="AK12" s="28">
        <v>65.821196330000006</v>
      </c>
    </row>
    <row r="13" spans="1:37" ht="30" thickTop="1" thickBot="1" x14ac:dyDescent="0.5">
      <c r="A13" s="18">
        <v>11</v>
      </c>
      <c r="B13" s="18" t="s">
        <v>31</v>
      </c>
      <c r="C13" s="18" t="s">
        <v>31</v>
      </c>
      <c r="D13" s="18" t="s">
        <v>35</v>
      </c>
      <c r="E13" s="29" t="s">
        <v>58</v>
      </c>
      <c r="F13" s="11">
        <v>1891.18</v>
      </c>
      <c r="G13" s="11">
        <v>1892.13</v>
      </c>
      <c r="H13" s="12"/>
      <c r="I13" s="13">
        <v>1894.2</v>
      </c>
      <c r="J13" s="13">
        <v>1893.46</v>
      </c>
      <c r="K13" s="21">
        <v>1892.18</v>
      </c>
      <c r="L13" s="11">
        <f t="shared" si="0"/>
        <v>3.798872200000003</v>
      </c>
      <c r="M13" s="22">
        <f t="shared" si="0"/>
        <v>3.8357227000000105</v>
      </c>
      <c r="N13" s="23"/>
      <c r="O13" s="24">
        <f t="shared" si="0"/>
        <v>3.9160179999999989</v>
      </c>
      <c r="P13" s="24">
        <f t="shared" si="0"/>
        <v>3.8873134000000031</v>
      </c>
      <c r="Q13" s="24">
        <f t="shared" si="0"/>
        <v>3.8376622000000027</v>
      </c>
      <c r="R13" s="14">
        <v>1903.54</v>
      </c>
      <c r="S13" s="15">
        <v>1902.25</v>
      </c>
      <c r="T13" s="15"/>
      <c r="U13" s="25" t="s">
        <v>59</v>
      </c>
      <c r="V13" s="26">
        <f t="shared" si="7"/>
        <v>4.2783165999999984</v>
      </c>
      <c r="W13" s="26">
        <f t="shared" si="7"/>
        <v>4.228277499999999</v>
      </c>
      <c r="X13" s="26"/>
      <c r="Y13" s="18">
        <f t="shared" si="2"/>
        <v>3.817297450000007</v>
      </c>
      <c r="Z13" s="18">
        <f t="shared" si="3"/>
        <v>3.8803312000000019</v>
      </c>
      <c r="AA13" s="18">
        <f t="shared" si="4"/>
        <v>3.8488143250000046</v>
      </c>
      <c r="AB13" s="18">
        <f t="shared" si="8"/>
        <v>4.2532970499999987</v>
      </c>
      <c r="AC13" s="18">
        <f t="shared" si="9"/>
        <v>-0.40448272499999405</v>
      </c>
      <c r="AD13" s="27">
        <v>35.668114000000003</v>
      </c>
      <c r="AE13" s="27">
        <v>-78.506186589999999</v>
      </c>
      <c r="AF13" s="28">
        <v>1.20282003201724</v>
      </c>
      <c r="AG13" s="28">
        <v>6.2319582540000003</v>
      </c>
      <c r="AH13" s="28">
        <v>9.5144359999999999</v>
      </c>
      <c r="AI13" s="28">
        <v>81</v>
      </c>
      <c r="AK13" s="28">
        <v>59.313978280000001</v>
      </c>
    </row>
    <row r="14" spans="1:37" ht="30" thickTop="1" thickBot="1" x14ac:dyDescent="0.5">
      <c r="A14" s="18">
        <v>12</v>
      </c>
      <c r="B14" s="18" t="s">
        <v>31</v>
      </c>
      <c r="C14" s="18" t="s">
        <v>31</v>
      </c>
      <c r="D14" s="18" t="s">
        <v>35</v>
      </c>
      <c r="E14" s="29" t="s">
        <v>60</v>
      </c>
      <c r="F14" s="11">
        <v>1895.95</v>
      </c>
      <c r="G14" s="11">
        <v>1896.25</v>
      </c>
      <c r="H14" s="12">
        <v>1895.06</v>
      </c>
      <c r="I14" s="13">
        <v>1893.96</v>
      </c>
      <c r="J14" s="13">
        <v>1894.7</v>
      </c>
      <c r="K14" s="21">
        <v>1894.8</v>
      </c>
      <c r="L14" s="11">
        <f t="shared" si="0"/>
        <v>3.9839005000000038</v>
      </c>
      <c r="M14" s="22">
        <f t="shared" si="0"/>
        <v>3.9955375000000015</v>
      </c>
      <c r="N14" s="23">
        <f t="shared" si="0"/>
        <v>3.9493773999999982</v>
      </c>
      <c r="O14" s="24">
        <f t="shared" si="0"/>
        <v>3.906708400000003</v>
      </c>
      <c r="P14" s="24">
        <f t="shared" si="0"/>
        <v>3.9354129999999987</v>
      </c>
      <c r="Q14" s="24">
        <f t="shared" si="0"/>
        <v>3.9392919999999942</v>
      </c>
      <c r="R14" s="14">
        <v>1897.91</v>
      </c>
      <c r="S14" s="15">
        <v>1897.59</v>
      </c>
      <c r="T14" s="15">
        <v>1896.65</v>
      </c>
      <c r="U14" s="25" t="s">
        <v>61</v>
      </c>
      <c r="V14" s="26">
        <f t="shared" si="7"/>
        <v>4.0599289000000098</v>
      </c>
      <c r="W14" s="26">
        <f t="shared" si="7"/>
        <v>4.0475160999999922</v>
      </c>
      <c r="X14" s="26">
        <f t="shared" si="7"/>
        <v>4.0110535000000063</v>
      </c>
      <c r="Y14" s="18">
        <f t="shared" si="2"/>
        <v>3.976271800000001</v>
      </c>
      <c r="Z14" s="18">
        <f t="shared" si="3"/>
        <v>3.9271377999999988</v>
      </c>
      <c r="AA14" s="18">
        <f t="shared" si="4"/>
        <v>3.9517047999999999</v>
      </c>
      <c r="AB14" s="18">
        <f t="shared" si="8"/>
        <v>4.0394995000000025</v>
      </c>
      <c r="AC14" s="18">
        <f t="shared" si="9"/>
        <v>-8.7794700000002557E-2</v>
      </c>
      <c r="AD14" s="27">
        <v>35.668213629999997</v>
      </c>
      <c r="AE14" s="27">
        <v>-78.506171100000003</v>
      </c>
      <c r="AF14" s="28">
        <v>1.36717489504887</v>
      </c>
      <c r="AG14" s="28">
        <v>7.4342911349999996</v>
      </c>
      <c r="AH14" s="28">
        <v>7.8740160000000001</v>
      </c>
      <c r="AI14" s="28">
        <v>79</v>
      </c>
      <c r="AK14" s="28">
        <v>75.937338389999994</v>
      </c>
    </row>
    <row r="15" spans="1:37" ht="30" thickTop="1" thickBot="1" x14ac:dyDescent="0.5">
      <c r="A15" s="18">
        <v>13</v>
      </c>
      <c r="B15" s="18" t="s">
        <v>31</v>
      </c>
      <c r="C15" s="18" t="s">
        <v>31</v>
      </c>
      <c r="D15" s="18" t="s">
        <v>62</v>
      </c>
      <c r="E15" s="29" t="s">
        <v>63</v>
      </c>
      <c r="F15" s="11">
        <v>1898.01</v>
      </c>
      <c r="G15" s="11">
        <v>1898.85</v>
      </c>
      <c r="H15" s="12">
        <v>1899.74</v>
      </c>
      <c r="I15" s="13">
        <v>1860.93</v>
      </c>
      <c r="J15" s="13">
        <v>1861.74</v>
      </c>
      <c r="K15" s="21">
        <v>1860.52</v>
      </c>
      <c r="L15" s="11">
        <f t="shared" si="0"/>
        <v>4.0638079000000049</v>
      </c>
      <c r="M15" s="22">
        <f t="shared" si="0"/>
        <v>4.0963914999999957</v>
      </c>
      <c r="N15" s="23">
        <f t="shared" si="0"/>
        <v>4.1309146000000023</v>
      </c>
      <c r="O15" s="24">
        <f t="shared" si="0"/>
        <v>2.6254747000000078</v>
      </c>
      <c r="P15" s="24">
        <f t="shared" si="0"/>
        <v>2.6568945999999927</v>
      </c>
      <c r="Q15" s="24">
        <f t="shared" si="0"/>
        <v>2.6095708000000051</v>
      </c>
      <c r="R15" s="14">
        <v>1905.54</v>
      </c>
      <c r="S15" s="15">
        <v>1906.39</v>
      </c>
      <c r="T15" s="15">
        <v>1906.09</v>
      </c>
      <c r="U15" s="25" t="s">
        <v>64</v>
      </c>
      <c r="V15" s="26">
        <f t="shared" si="7"/>
        <v>4.3558965999999977</v>
      </c>
      <c r="W15" s="26">
        <f t="shared" si="7"/>
        <v>4.3888680999999981</v>
      </c>
      <c r="X15" s="26">
        <f t="shared" si="7"/>
        <v>4.3772311000000013</v>
      </c>
      <c r="Y15" s="18">
        <f t="shared" si="2"/>
        <v>4.0970380000000013</v>
      </c>
      <c r="Z15" s="18">
        <f t="shared" si="3"/>
        <v>2.630646700000002</v>
      </c>
      <c r="AA15" s="18">
        <f t="shared" si="4"/>
        <v>3.3638423500000014</v>
      </c>
      <c r="AB15" s="18">
        <f t="shared" si="8"/>
        <v>4.3739985999999993</v>
      </c>
      <c r="AC15" s="18">
        <f t="shared" si="9"/>
        <v>-1.0101562499999979</v>
      </c>
      <c r="AD15" s="27">
        <v>35.668305459999999</v>
      </c>
      <c r="AE15" s="27">
        <v>-78.506157189999996</v>
      </c>
      <c r="AF15" s="28">
        <v>1.1391238666894099</v>
      </c>
      <c r="AG15" s="28">
        <v>9.9247211760000003</v>
      </c>
      <c r="AH15" s="28">
        <v>6.56168</v>
      </c>
      <c r="AI15" s="28">
        <v>77</v>
      </c>
      <c r="AK15" s="28">
        <v>101.33760169999999</v>
      </c>
    </row>
    <row r="16" spans="1:37" ht="30" thickTop="1" thickBot="1" x14ac:dyDescent="0.5">
      <c r="A16" s="18">
        <v>14</v>
      </c>
      <c r="B16" s="18" t="s">
        <v>31</v>
      </c>
      <c r="C16" s="18" t="s">
        <v>31</v>
      </c>
      <c r="D16" s="18" t="s">
        <v>35</v>
      </c>
      <c r="E16" s="29" t="s">
        <v>65</v>
      </c>
      <c r="F16" s="11">
        <v>1875.86</v>
      </c>
      <c r="G16" s="11">
        <v>1876.73</v>
      </c>
      <c r="H16" s="12">
        <v>1876.35</v>
      </c>
      <c r="I16" s="13">
        <v>1918.13</v>
      </c>
      <c r="J16" s="13">
        <v>1918.36</v>
      </c>
      <c r="K16" s="21"/>
      <c r="L16" s="11">
        <f t="shared" si="0"/>
        <v>3.2046094000000025</v>
      </c>
      <c r="M16" s="22">
        <f t="shared" si="0"/>
        <v>3.2383567000000002</v>
      </c>
      <c r="N16" s="23">
        <f t="shared" si="0"/>
        <v>3.2236165000000039</v>
      </c>
      <c r="O16" s="24">
        <f t="shared" si="0"/>
        <v>4.8442627000000122</v>
      </c>
      <c r="P16" s="24">
        <f t="shared" si="0"/>
        <v>4.8531843999999991</v>
      </c>
      <c r="Q16" s="24"/>
      <c r="R16" s="14">
        <v>1913.71</v>
      </c>
      <c r="S16" s="15">
        <v>1912.6</v>
      </c>
      <c r="T16" s="15">
        <v>1913.26</v>
      </c>
      <c r="U16" s="25" t="s">
        <v>66</v>
      </c>
      <c r="V16" s="26">
        <f t="shared" si="7"/>
        <v>4.6728109000000018</v>
      </c>
      <c r="W16" s="26">
        <f t="shared" si="7"/>
        <v>4.6297539999999966</v>
      </c>
      <c r="X16" s="26">
        <f t="shared" si="7"/>
        <v>4.6553553999999941</v>
      </c>
      <c r="Y16" s="18">
        <f t="shared" si="2"/>
        <v>3.2221942000000023</v>
      </c>
      <c r="Z16" s="18">
        <f t="shared" si="3"/>
        <v>4.8487235500000061</v>
      </c>
      <c r="AA16" s="18">
        <f t="shared" si="4"/>
        <v>4.0354588750000042</v>
      </c>
      <c r="AB16" s="18">
        <f t="shared" si="8"/>
        <v>4.6526400999999975</v>
      </c>
      <c r="AC16" s="18">
        <f t="shared" si="9"/>
        <v>-0.61718122499999328</v>
      </c>
      <c r="AD16" s="27">
        <v>35.668369060000003</v>
      </c>
      <c r="AE16" s="27">
        <v>-78.506146150000006</v>
      </c>
      <c r="AF16" s="28">
        <v>1.1116906477103099</v>
      </c>
      <c r="AG16" s="28">
        <v>5.8748531530000001</v>
      </c>
      <c r="AH16" s="28">
        <v>9.1863519999999994</v>
      </c>
      <c r="AI16" s="28">
        <v>76</v>
      </c>
      <c r="AK16" s="28">
        <v>121.22080440000001</v>
      </c>
    </row>
    <row r="17" spans="1:37" ht="30" thickTop="1" thickBot="1" x14ac:dyDescent="0.5">
      <c r="A17" s="18">
        <v>15</v>
      </c>
      <c r="B17" s="18" t="s">
        <v>31</v>
      </c>
      <c r="C17" s="18" t="s">
        <v>31</v>
      </c>
      <c r="D17" s="18" t="s">
        <v>67</v>
      </c>
      <c r="E17" s="29" t="s">
        <v>68</v>
      </c>
      <c r="F17" s="11">
        <v>1870.55</v>
      </c>
      <c r="G17" s="11">
        <v>1871.38</v>
      </c>
      <c r="H17" s="12">
        <v>1869.78</v>
      </c>
      <c r="I17" s="13">
        <v>1888.97</v>
      </c>
      <c r="J17" s="13">
        <v>1889.5</v>
      </c>
      <c r="K17" s="21">
        <v>1888.12</v>
      </c>
      <c r="L17" s="11">
        <f t="shared" si="0"/>
        <v>2.998634499999997</v>
      </c>
      <c r="M17" s="22">
        <f t="shared" si="0"/>
        <v>3.0308302000000009</v>
      </c>
      <c r="N17" s="23">
        <f t="shared" si="0"/>
        <v>2.9687662000000059</v>
      </c>
      <c r="O17" s="24">
        <f t="shared" si="0"/>
        <v>3.7131463000000031</v>
      </c>
      <c r="P17" s="24">
        <f t="shared" si="0"/>
        <v>3.7337049999999983</v>
      </c>
      <c r="Q17" s="24">
        <f t="shared" si="0"/>
        <v>3.6801747999999912</v>
      </c>
      <c r="R17" s="14">
        <v>1914.2</v>
      </c>
      <c r="S17" s="15">
        <v>1915.71</v>
      </c>
      <c r="T17" s="15">
        <v>1915.17</v>
      </c>
      <c r="U17" s="25" t="s">
        <v>69</v>
      </c>
      <c r="V17" s="26">
        <f t="shared" si="7"/>
        <v>4.6918180000000032</v>
      </c>
      <c r="W17" s="26">
        <f t="shared" si="7"/>
        <v>4.7503909000000011</v>
      </c>
      <c r="X17" s="26">
        <f t="shared" si="7"/>
        <v>4.7294443000000079</v>
      </c>
      <c r="Y17" s="18">
        <f t="shared" si="2"/>
        <v>2.999410300000001</v>
      </c>
      <c r="Z17" s="18">
        <f t="shared" si="3"/>
        <v>3.7090086999999978</v>
      </c>
      <c r="AA17" s="18">
        <f t="shared" si="4"/>
        <v>3.3542094999999996</v>
      </c>
      <c r="AB17" s="18">
        <f t="shared" si="8"/>
        <v>4.7238844000000038</v>
      </c>
      <c r="AC17" s="18">
        <f t="shared" si="9"/>
        <v>-1.3696749000000041</v>
      </c>
      <c r="AD17" s="27">
        <v>35.66845154</v>
      </c>
      <c r="AE17" s="27">
        <v>-78.506142339999997</v>
      </c>
      <c r="AF17" s="28">
        <v>1.05605868357185</v>
      </c>
      <c r="AG17" s="28">
        <v>7.0757096529999997</v>
      </c>
      <c r="AH17" s="28">
        <v>10.498688</v>
      </c>
      <c r="AI17" s="28">
        <v>73</v>
      </c>
      <c r="AK17" s="28">
        <v>149.4514484</v>
      </c>
    </row>
    <row r="18" spans="1:37" ht="30" thickTop="1" thickBot="1" x14ac:dyDescent="0.5">
      <c r="A18" s="18">
        <v>16</v>
      </c>
      <c r="B18" s="18" t="s">
        <v>31</v>
      </c>
      <c r="C18" s="18" t="s">
        <v>31</v>
      </c>
      <c r="D18" s="18" t="s">
        <v>35</v>
      </c>
      <c r="E18" s="29" t="s">
        <v>70</v>
      </c>
      <c r="F18" s="11">
        <v>1913.64</v>
      </c>
      <c r="G18" s="11">
        <v>1913.27</v>
      </c>
      <c r="H18" s="12">
        <v>1913.08</v>
      </c>
      <c r="I18" s="13">
        <v>1915.47</v>
      </c>
      <c r="J18" s="13">
        <v>1916.88</v>
      </c>
      <c r="K18" s="21">
        <v>1914.75</v>
      </c>
      <c r="L18" s="11">
        <f t="shared" si="0"/>
        <v>4.6700956000000016</v>
      </c>
      <c r="M18" s="22">
        <f t="shared" si="0"/>
        <v>4.6557433000000037</v>
      </c>
      <c r="N18" s="23">
        <f t="shared" si="0"/>
        <v>4.6483732</v>
      </c>
      <c r="O18" s="24">
        <f t="shared" si="0"/>
        <v>4.7410813000000047</v>
      </c>
      <c r="P18" s="24">
        <f t="shared" si="0"/>
        <v>4.7957752000000076</v>
      </c>
      <c r="Q18" s="24">
        <f t="shared" si="0"/>
        <v>4.7131524999999952</v>
      </c>
      <c r="R18" s="14">
        <v>1903.37</v>
      </c>
      <c r="S18" s="15">
        <v>1905.29</v>
      </c>
      <c r="T18" s="15">
        <v>1904.6</v>
      </c>
      <c r="U18" s="25" t="s">
        <v>71</v>
      </c>
      <c r="V18" s="26">
        <f t="shared" si="7"/>
        <v>4.2717222999999915</v>
      </c>
      <c r="W18" s="26">
        <f t="shared" si="7"/>
        <v>4.3461990999999927</v>
      </c>
      <c r="X18" s="26">
        <f t="shared" si="7"/>
        <v>4.3194339999999887</v>
      </c>
      <c r="Y18" s="18">
        <f t="shared" si="2"/>
        <v>4.6580707000000015</v>
      </c>
      <c r="Z18" s="18">
        <f t="shared" si="3"/>
        <v>4.7500030000000031</v>
      </c>
      <c r="AA18" s="18">
        <f t="shared" si="4"/>
        <v>4.7040368500000023</v>
      </c>
      <c r="AB18" s="18">
        <f t="shared" si="8"/>
        <v>4.312451799999991</v>
      </c>
      <c r="AC18" s="18">
        <f t="shared" si="9"/>
        <v>0.39158505000001131</v>
      </c>
      <c r="AD18" s="27">
        <v>35.668451580000003</v>
      </c>
      <c r="AE18" s="27">
        <v>-78.506228550000003</v>
      </c>
      <c r="AF18" s="28">
        <v>1.2930469936183699</v>
      </c>
      <c r="AG18" s="28">
        <v>7.5390470350000003</v>
      </c>
      <c r="AH18" s="28">
        <v>12.467192000000001</v>
      </c>
      <c r="AI18" s="28">
        <v>71</v>
      </c>
      <c r="AK18" s="28">
        <v>159.1896376</v>
      </c>
    </row>
    <row r="19" spans="1:37" ht="30" thickTop="1" thickBot="1" x14ac:dyDescent="0.5">
      <c r="A19" s="18">
        <v>17</v>
      </c>
      <c r="B19" s="18" t="s">
        <v>31</v>
      </c>
      <c r="C19" s="18" t="s">
        <v>31</v>
      </c>
      <c r="D19" s="18" t="s">
        <v>44</v>
      </c>
      <c r="E19" s="29" t="s">
        <v>72</v>
      </c>
      <c r="F19" s="11">
        <v>1864.78</v>
      </c>
      <c r="G19" s="11">
        <v>1865.45</v>
      </c>
      <c r="H19" s="12">
        <v>1865.24</v>
      </c>
      <c r="I19" s="13">
        <v>1864.89</v>
      </c>
      <c r="J19" s="13">
        <v>1864.95</v>
      </c>
      <c r="K19" s="21"/>
      <c r="L19" s="11">
        <f t="shared" ref="L19:Q22" si="10">(((3.879*F19)/10000)-0.6956)*100</f>
        <v>2.7748161999999965</v>
      </c>
      <c r="M19" s="22">
        <f t="shared" si="10"/>
        <v>2.8008055000000032</v>
      </c>
      <c r="N19" s="23">
        <f t="shared" si="10"/>
        <v>2.7926596000000026</v>
      </c>
      <c r="O19" s="24">
        <f t="shared" si="10"/>
        <v>2.7790831000000127</v>
      </c>
      <c r="P19" s="24">
        <f t="shared" si="10"/>
        <v>2.7814105000000033</v>
      </c>
      <c r="Q19" s="24"/>
      <c r="R19" s="14">
        <v>1902.85</v>
      </c>
      <c r="S19" s="15">
        <v>1903.17</v>
      </c>
      <c r="T19" s="15">
        <v>1903.59</v>
      </c>
      <c r="U19" s="25" t="s">
        <v>73</v>
      </c>
      <c r="V19" s="26">
        <f t="shared" si="7"/>
        <v>4.2515514999999944</v>
      </c>
      <c r="W19" s="26">
        <f t="shared" si="7"/>
        <v>4.263964300000012</v>
      </c>
      <c r="X19" s="26">
        <f t="shared" si="7"/>
        <v>4.2802561000000017</v>
      </c>
      <c r="Y19" s="18">
        <f t="shared" si="2"/>
        <v>2.789427100000001</v>
      </c>
      <c r="Z19" s="18">
        <f t="shared" si="3"/>
        <v>2.780246800000008</v>
      </c>
      <c r="AA19" s="18">
        <f t="shared" si="4"/>
        <v>2.7848369500000043</v>
      </c>
      <c r="AB19" s="18">
        <f t="shared" si="8"/>
        <v>4.2652573000000027</v>
      </c>
      <c r="AC19" s="18">
        <f t="shared" si="9"/>
        <v>-1.4804203499999984</v>
      </c>
      <c r="AD19" s="27">
        <v>35.668379250000001</v>
      </c>
      <c r="AE19" s="27">
        <v>-78.506229529999999</v>
      </c>
      <c r="AF19" s="28">
        <v>0.82050750018055496</v>
      </c>
      <c r="AG19" s="28">
        <v>4.701734708</v>
      </c>
      <c r="AH19" s="28">
        <v>9.8425200000000004</v>
      </c>
      <c r="AI19" s="28">
        <v>69</v>
      </c>
      <c r="AK19" s="28">
        <v>27.64074892</v>
      </c>
    </row>
    <row r="20" spans="1:37" ht="30" thickTop="1" thickBot="1" x14ac:dyDescent="0.5">
      <c r="A20" s="18">
        <v>18</v>
      </c>
      <c r="B20" s="18" t="s">
        <v>31</v>
      </c>
      <c r="C20" s="18" t="s">
        <v>31</v>
      </c>
      <c r="D20" s="18" t="s">
        <v>74</v>
      </c>
      <c r="E20" s="29" t="s">
        <v>75</v>
      </c>
      <c r="F20" s="11">
        <v>1877.63</v>
      </c>
      <c r="G20" s="11">
        <v>1877.63</v>
      </c>
      <c r="H20" s="12">
        <v>1877.34</v>
      </c>
      <c r="I20" s="13">
        <v>1909.29</v>
      </c>
      <c r="J20" s="13">
        <v>1910.48</v>
      </c>
      <c r="K20" s="21">
        <v>1911.23</v>
      </c>
      <c r="L20" s="11">
        <f t="shared" si="10"/>
        <v>3.2732677000000043</v>
      </c>
      <c r="M20" s="22">
        <f t="shared" si="10"/>
        <v>3.2732677000000043</v>
      </c>
      <c r="N20" s="23">
        <f t="shared" si="10"/>
        <v>3.2620186000000051</v>
      </c>
      <c r="O20" s="24">
        <f t="shared" si="10"/>
        <v>4.5013591000000019</v>
      </c>
      <c r="P20" s="24">
        <f t="shared" si="10"/>
        <v>4.5475191999999947</v>
      </c>
      <c r="Q20" s="24">
        <f t="shared" si="10"/>
        <v>4.5766116999999991</v>
      </c>
      <c r="R20" s="14">
        <v>1905.19</v>
      </c>
      <c r="S20" s="15">
        <v>1907.48</v>
      </c>
      <c r="T20" s="15">
        <v>1906.08</v>
      </c>
      <c r="U20" s="25" t="s">
        <v>76</v>
      </c>
      <c r="V20" s="26">
        <f t="shared" si="7"/>
        <v>4.3423201000000073</v>
      </c>
      <c r="W20" s="26">
        <f t="shared" si="7"/>
        <v>4.4311491999999948</v>
      </c>
      <c r="X20" s="26">
        <f t="shared" si="7"/>
        <v>4.3768431999999908</v>
      </c>
      <c r="Y20" s="18">
        <f t="shared" si="2"/>
        <v>3.269518000000005</v>
      </c>
      <c r="Z20" s="18">
        <f t="shared" si="3"/>
        <v>4.5418299999999983</v>
      </c>
      <c r="AA20" s="18">
        <f t="shared" si="4"/>
        <v>3.9056740000000016</v>
      </c>
      <c r="AB20" s="18">
        <f t="shared" si="8"/>
        <v>4.3834374999999977</v>
      </c>
      <c r="AC20" s="18">
        <f t="shared" si="9"/>
        <v>-0.47776349999999601</v>
      </c>
      <c r="AD20" s="27">
        <v>35.66831234</v>
      </c>
      <c r="AE20" s="27">
        <v>-78.506227449999997</v>
      </c>
      <c r="AF20" s="28">
        <v>1.08069985348616</v>
      </c>
      <c r="AG20" s="28">
        <v>3.691241802</v>
      </c>
      <c r="AH20" s="28">
        <v>6.8897640000000004</v>
      </c>
      <c r="AI20" s="28">
        <v>66</v>
      </c>
      <c r="AK20" s="28">
        <v>50.764765400000002</v>
      </c>
    </row>
    <row r="21" spans="1:37" ht="30" thickTop="1" thickBot="1" x14ac:dyDescent="0.5">
      <c r="A21" s="18">
        <v>19</v>
      </c>
      <c r="B21" s="18" t="s">
        <v>31</v>
      </c>
      <c r="C21" s="18" t="s">
        <v>31</v>
      </c>
      <c r="D21" s="18" t="s">
        <v>67</v>
      </c>
      <c r="E21" s="29" t="s">
        <v>77</v>
      </c>
      <c r="F21" s="11">
        <v>1864.77</v>
      </c>
      <c r="G21" s="11"/>
      <c r="H21" s="12">
        <v>1863.99</v>
      </c>
      <c r="I21" s="13">
        <v>1908.43</v>
      </c>
      <c r="J21" s="13">
        <v>1909.5</v>
      </c>
      <c r="K21" s="21">
        <v>1909.34</v>
      </c>
      <c r="L21" s="11">
        <f t="shared" si="10"/>
        <v>2.7744282999999981</v>
      </c>
      <c r="M21" s="22"/>
      <c r="N21" s="23">
        <f t="shared" si="10"/>
        <v>2.7441720999999974</v>
      </c>
      <c r="O21" s="24">
        <f t="shared" si="10"/>
        <v>4.4679997000000027</v>
      </c>
      <c r="P21" s="24">
        <f t="shared" si="10"/>
        <v>4.5095050000000025</v>
      </c>
      <c r="Q21" s="24">
        <f t="shared" si="10"/>
        <v>4.5032985999999937</v>
      </c>
      <c r="R21" s="14">
        <v>1902</v>
      </c>
      <c r="S21" s="15">
        <v>1900.86</v>
      </c>
      <c r="T21" s="15">
        <v>1899.79</v>
      </c>
      <c r="U21" s="25" t="s">
        <v>78</v>
      </c>
      <c r="V21" s="26">
        <f t="shared" si="7"/>
        <v>4.2185800000000047</v>
      </c>
      <c r="W21" s="26">
        <f t="shared" si="7"/>
        <v>4.1743593999999939</v>
      </c>
      <c r="X21" s="26">
        <f t="shared" si="7"/>
        <v>4.1328540999999941</v>
      </c>
      <c r="Y21" s="18">
        <f t="shared" si="2"/>
        <v>2.7593001999999975</v>
      </c>
      <c r="Z21" s="18">
        <f t="shared" si="3"/>
        <v>4.4936010999999993</v>
      </c>
      <c r="AA21" s="18">
        <f t="shared" si="4"/>
        <v>3.6264506499999984</v>
      </c>
      <c r="AB21" s="18">
        <f t="shared" si="8"/>
        <v>4.1752644999999982</v>
      </c>
      <c r="AC21" s="18">
        <f t="shared" si="9"/>
        <v>-0.54881384999999971</v>
      </c>
      <c r="AD21" s="27">
        <v>35.668235610000004</v>
      </c>
      <c r="AE21" s="27">
        <v>-78.506232220000001</v>
      </c>
      <c r="AF21" s="28">
        <v>0.877704215768072</v>
      </c>
      <c r="AG21" s="28">
        <v>4.2537427350000003</v>
      </c>
      <c r="AH21" s="28">
        <v>9.5144359999999999</v>
      </c>
      <c r="AI21" s="28">
        <v>64</v>
      </c>
      <c r="AK21" s="28">
        <v>79.094818799999999</v>
      </c>
    </row>
    <row r="22" spans="1:37" ht="30" thickTop="1" thickBot="1" x14ac:dyDescent="0.5">
      <c r="A22" s="18">
        <v>20</v>
      </c>
      <c r="B22" s="18" t="s">
        <v>31</v>
      </c>
      <c r="C22" s="18" t="s">
        <v>31</v>
      </c>
      <c r="D22" s="18" t="s">
        <v>35</v>
      </c>
      <c r="E22" s="29" t="s">
        <v>79</v>
      </c>
      <c r="F22" s="11">
        <v>1887.22</v>
      </c>
      <c r="G22" s="11">
        <v>1887.08</v>
      </c>
      <c r="H22" s="12">
        <v>1887.07</v>
      </c>
      <c r="I22" s="13">
        <v>1887.07</v>
      </c>
      <c r="J22" s="13">
        <v>1890.74</v>
      </c>
      <c r="K22" s="21">
        <v>1890.8</v>
      </c>
      <c r="L22" s="11">
        <f t="shared" si="10"/>
        <v>3.6452637999999982</v>
      </c>
      <c r="M22" s="22">
        <f t="shared" si="10"/>
        <v>3.6398331999999978</v>
      </c>
      <c r="N22" s="23">
        <f t="shared" si="10"/>
        <v>3.6394452999999993</v>
      </c>
      <c r="O22" s="24">
        <f t="shared" si="10"/>
        <v>3.6394452999999993</v>
      </c>
      <c r="P22" s="24">
        <f t="shared" si="10"/>
        <v>3.781804600000005</v>
      </c>
      <c r="Q22" s="24">
        <f t="shared" si="10"/>
        <v>3.7841319999999956</v>
      </c>
      <c r="R22" s="14">
        <v>1894.88</v>
      </c>
      <c r="S22" s="15">
        <v>1895.16</v>
      </c>
      <c r="T22" s="15">
        <v>1895.73</v>
      </c>
      <c r="U22" s="25" t="s">
        <v>80</v>
      </c>
      <c r="V22" s="26">
        <f t="shared" si="7"/>
        <v>3.942395200000004</v>
      </c>
      <c r="W22" s="26">
        <f t="shared" si="7"/>
        <v>3.9532564000000048</v>
      </c>
      <c r="X22" s="26">
        <f t="shared" si="7"/>
        <v>3.9753667000000048</v>
      </c>
      <c r="Y22" s="18">
        <f t="shared" si="2"/>
        <v>3.6415140999999984</v>
      </c>
      <c r="Z22" s="18">
        <f t="shared" si="3"/>
        <v>3.7351273000000003</v>
      </c>
      <c r="AA22" s="18">
        <f t="shared" si="4"/>
        <v>3.6883206999999993</v>
      </c>
      <c r="AB22" s="18">
        <f t="shared" si="8"/>
        <v>3.9570061000000045</v>
      </c>
      <c r="AC22" s="18">
        <f t="shared" si="9"/>
        <v>-0.26868540000000518</v>
      </c>
      <c r="AD22" s="27">
        <v>35.668133740000002</v>
      </c>
      <c r="AE22" s="27">
        <v>-78.506232620000006</v>
      </c>
      <c r="AF22" s="28">
        <v>0.99674748995285301</v>
      </c>
      <c r="AG22" s="28">
        <v>4.291793084</v>
      </c>
      <c r="AH22" s="28">
        <v>10.498688</v>
      </c>
      <c r="AI22" s="28">
        <v>61</v>
      </c>
      <c r="AK22" s="28">
        <v>116.29265460000001</v>
      </c>
    </row>
    <row r="23" spans="1:37" ht="15" thickTop="1" x14ac:dyDescent="0.3"/>
  </sheetData>
  <mergeCells count="2">
    <mergeCell ref="V1:X1"/>
    <mergeCell ref="AF1:AK1"/>
  </mergeCells>
  <hyperlinks>
    <hyperlink ref="U3" r:id="rId1" location="gid=219144850" xr:uid="{F5CC4125-275C-449D-9B62-72196B22F48C}"/>
    <hyperlink ref="U4" r:id="rId2" location="gid=1979452882" xr:uid="{5E5EAA7E-F0B8-4299-A56F-606B0C411CBF}"/>
    <hyperlink ref="U5" r:id="rId3" location="gid=421822549" xr:uid="{743CE838-D818-4566-A1FF-00B5C68D582D}"/>
    <hyperlink ref="U6" r:id="rId4" location="gid=1287017071" xr:uid="{2E094F57-7B47-41BD-A559-5EE057552BFF}"/>
    <hyperlink ref="U7" r:id="rId5" location="gid=1552048176" xr:uid="{61D1E8D4-2959-46A5-B5CD-164E1D2D5804}"/>
    <hyperlink ref="U8" r:id="rId6" location="gid=802166742" xr:uid="{46AAFEBF-7153-45CE-BF57-4320C5052997}"/>
    <hyperlink ref="U9" r:id="rId7" location="gid=1280668159" xr:uid="{868E969D-B432-47EE-BCAD-514E13B9CB20}"/>
    <hyperlink ref="U10" r:id="rId8" location="gid=628737153" xr:uid="{CC69B2B2-F932-41BE-90BD-70FD8D637E50}"/>
    <hyperlink ref="U11" r:id="rId9" location="gid=2050385266" xr:uid="{D743F4B3-4567-4CD3-8FC6-B6B18AE64AC5}"/>
    <hyperlink ref="U12" r:id="rId10" location="gid=1641522666" xr:uid="{F50C324C-231F-42DA-A109-B1E0B03A4C81}"/>
    <hyperlink ref="U13" r:id="rId11" location="gid=1316667989" xr:uid="{44E3BBF5-7A4C-47A6-BF2D-2C79A4B6C1C1}"/>
    <hyperlink ref="U14" r:id="rId12" location="gid=567063908" xr:uid="{B99B415E-670F-4C40-81AA-FDA562608B7F}"/>
    <hyperlink ref="U15" r:id="rId13" location="gid=131160594" xr:uid="{90EF8884-3FAE-4A95-B888-EF6317FFC14A}"/>
    <hyperlink ref="U16" r:id="rId14" location="gid=1720899556" xr:uid="{84EBAC54-FD0C-4E5F-8540-4B3C1B27DE68}"/>
    <hyperlink ref="U17" r:id="rId15" location="gid=1089795177" xr:uid="{CC3067EF-9510-4AA6-BE9B-1EE47278E961}"/>
    <hyperlink ref="U18" r:id="rId16" location="gid=209587799" xr:uid="{A00C267B-29F8-4374-A7F1-A3A20817B23D}"/>
    <hyperlink ref="U19" r:id="rId17" location="gid=1129795996" xr:uid="{DC1BE928-5EF0-44C7-AE1F-CD72531FA259}"/>
    <hyperlink ref="U20" r:id="rId18" location="gid=1592799200" xr:uid="{65B73C6E-C6B6-486E-BC9B-FD2D318EAFEE}"/>
    <hyperlink ref="U21" r:id="rId19" location="gid=1300515934" xr:uid="{A294ACC3-D780-4E49-8C6D-0C42C247853B}"/>
    <hyperlink ref="U22" r:id="rId20" location="gid=282351702" xr:uid="{4E2144F7-C597-4212-A31D-8CFADF8708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Narayan Dakshinamurthy</dc:creator>
  <cp:lastModifiedBy>Hemanth Narayan Dakshinamurthy</cp:lastModifiedBy>
  <dcterms:created xsi:type="dcterms:W3CDTF">2023-08-30T19:52:33Z</dcterms:created>
  <dcterms:modified xsi:type="dcterms:W3CDTF">2023-08-30T19:54:44Z</dcterms:modified>
</cp:coreProperties>
</file>