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80665_aggies_usu_edu/Documents/Documents/previous_verison_field_trial_data/lake wheeler 11_11_21/"/>
    </mc:Choice>
  </mc:AlternateContent>
  <xr:revisionPtr revIDLastSave="0" documentId="8_{0BAF542E-E1B3-43A3-AA73-8D879492843E}" xr6:coauthVersionLast="47" xr6:coauthVersionMax="47" xr10:uidLastSave="{00000000-0000-0000-0000-000000000000}"/>
  <bookViews>
    <workbookView xWindow="-108" yWindow="-108" windowWidth="23256" windowHeight="12456" xr2:uid="{676B85B6-5010-4964-97AA-9D0AC8DA3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1" l="1"/>
  <c r="W13" i="1"/>
  <c r="V13" i="1"/>
  <c r="Q13" i="1"/>
  <c r="P13" i="1"/>
  <c r="O13" i="1"/>
  <c r="AH13" i="1" s="1"/>
  <c r="N13" i="1"/>
  <c r="M13" i="1"/>
  <c r="L13" i="1"/>
  <c r="AG13" i="1" s="1"/>
  <c r="Q12" i="1"/>
  <c r="P12" i="1"/>
  <c r="O12" i="1"/>
  <c r="AH12" i="1" s="1"/>
  <c r="N12" i="1"/>
  <c r="AG12" i="1" s="1"/>
  <c r="M12" i="1"/>
  <c r="L12" i="1"/>
  <c r="AH11" i="1"/>
  <c r="AG11" i="1"/>
  <c r="W11" i="1"/>
  <c r="V11" i="1"/>
  <c r="U11" i="1"/>
  <c r="AI11" i="1" s="1"/>
  <c r="Q11" i="1"/>
  <c r="P11" i="1"/>
  <c r="O11" i="1"/>
  <c r="N11" i="1"/>
  <c r="M11" i="1"/>
  <c r="L11" i="1"/>
  <c r="AI10" i="1"/>
  <c r="W10" i="1"/>
  <c r="V10" i="1"/>
  <c r="U10" i="1"/>
  <c r="N10" i="1"/>
  <c r="M10" i="1"/>
  <c r="AG10" i="1" s="1"/>
  <c r="L10" i="1"/>
  <c r="AI9" i="1"/>
  <c r="W9" i="1"/>
  <c r="V9" i="1"/>
  <c r="U9" i="1"/>
  <c r="Q9" i="1"/>
  <c r="P9" i="1"/>
  <c r="O9" i="1"/>
  <c r="AH9" i="1" s="1"/>
  <c r="N9" i="1"/>
  <c r="M9" i="1"/>
  <c r="L9" i="1"/>
  <c r="AG9" i="1" s="1"/>
  <c r="AH8" i="1"/>
  <c r="W8" i="1"/>
  <c r="V8" i="1"/>
  <c r="AI8" i="1" s="1"/>
  <c r="Q8" i="1"/>
  <c r="P8" i="1"/>
  <c r="O8" i="1"/>
  <c r="N8" i="1"/>
  <c r="M8" i="1"/>
  <c r="L8" i="1"/>
  <c r="AG8" i="1" s="1"/>
  <c r="AG7" i="1"/>
  <c r="W7" i="1"/>
  <c r="V7" i="1"/>
  <c r="U7" i="1"/>
  <c r="AI7" i="1" s="1"/>
  <c r="M7" i="1"/>
  <c r="L7" i="1"/>
  <c r="AI6" i="1"/>
  <c r="W6" i="1"/>
  <c r="V6" i="1"/>
  <c r="U6" i="1"/>
  <c r="P6" i="1"/>
  <c r="O6" i="1"/>
  <c r="AH6" i="1" s="1"/>
  <c r="N6" i="1"/>
  <c r="M6" i="1"/>
  <c r="L6" i="1"/>
  <c r="AG6" i="1" s="1"/>
  <c r="W5" i="1"/>
  <c r="V5" i="1"/>
  <c r="U5" i="1"/>
  <c r="AI5" i="1" s="1"/>
  <c r="Q5" i="1"/>
  <c r="O5" i="1"/>
  <c r="AH5" i="1" s="1"/>
  <c r="N5" i="1"/>
  <c r="M5" i="1"/>
  <c r="L5" i="1"/>
  <c r="AG5" i="1" s="1"/>
  <c r="AH4" i="1"/>
  <c r="W4" i="1"/>
  <c r="V4" i="1"/>
  <c r="U4" i="1"/>
  <c r="AI4" i="1" s="1"/>
  <c r="Q4" i="1"/>
  <c r="O4" i="1"/>
  <c r="N4" i="1"/>
  <c r="M4" i="1"/>
  <c r="L4" i="1"/>
  <c r="AG4" i="1" s="1"/>
</calcChain>
</file>

<file path=xl/sharedStrings.xml><?xml version="1.0" encoding="utf-8"?>
<sst xmlns="http://schemas.openxmlformats.org/spreadsheetml/2006/main" count="104" uniqueCount="64">
  <si>
    <t>conditions: Dry and rocky</t>
  </si>
  <si>
    <t>Componenets Lipo: 12.37 to 12.18</t>
  </si>
  <si>
    <t>MyRIO Lipo: 12.15 to 11.78</t>
  </si>
  <si>
    <t xml:space="preserve">              First insertion reading</t>
  </si>
  <si>
    <t xml:space="preserve">        Second insertion reading </t>
  </si>
  <si>
    <t xml:space="preserve">          First insertion SMC</t>
  </si>
  <si>
    <t xml:space="preserve">       Second insertion SMC</t>
  </si>
  <si>
    <t xml:space="preserve">        Manual insertion and smc</t>
  </si>
  <si>
    <t>Manual SMC with teros 12</t>
  </si>
  <si>
    <t>Accelerometer and height data</t>
  </si>
  <si>
    <t>GPS coordinates</t>
  </si>
  <si>
    <t>location to location analyis</t>
  </si>
  <si>
    <t>Location number</t>
  </si>
  <si>
    <t>was it flown to the location</t>
  </si>
  <si>
    <t>did the sequence trigger</t>
  </si>
  <si>
    <t>percentage of insertion</t>
  </si>
  <si>
    <t>Comments</t>
  </si>
  <si>
    <t>1st reading</t>
  </si>
  <si>
    <t>2nd reading</t>
  </si>
  <si>
    <t>3rd reading</t>
  </si>
  <si>
    <t>Latitude</t>
  </si>
  <si>
    <t>Longitude</t>
  </si>
  <si>
    <t>mean_speed</t>
  </si>
  <si>
    <t>max_speed</t>
  </si>
  <si>
    <t>max_height</t>
  </si>
  <si>
    <t>volt</t>
  </si>
  <si>
    <t>distance</t>
  </si>
  <si>
    <t>max distance from home</t>
  </si>
  <si>
    <t>First seq avg</t>
  </si>
  <si>
    <t>Second seq avg</t>
  </si>
  <si>
    <t>Manual avg</t>
  </si>
  <si>
    <t>No</t>
  </si>
  <si>
    <t>yes</t>
  </si>
  <si>
    <t>30-40,80</t>
  </si>
  <si>
    <t>DJI battery 96%</t>
  </si>
  <si>
    <t>Location 1</t>
  </si>
  <si>
    <t>80,40</t>
  </si>
  <si>
    <t>DJI battery 93%</t>
  </si>
  <si>
    <t>Location 2</t>
  </si>
  <si>
    <t>100,80-90</t>
  </si>
  <si>
    <t>DJI battery 90%</t>
  </si>
  <si>
    <t>Location 3</t>
  </si>
  <si>
    <t>DJI battery 87%,No second sequence measurment</t>
  </si>
  <si>
    <t>height sensor tolerance not met, so no mesurment</t>
  </si>
  <si>
    <t>height sensor tolerance not met, so no measurment</t>
  </si>
  <si>
    <t>Location 4</t>
  </si>
  <si>
    <t>50-60,90</t>
  </si>
  <si>
    <t>DJI battery 85%</t>
  </si>
  <si>
    <t>Location 5</t>
  </si>
  <si>
    <t>80,80</t>
  </si>
  <si>
    <t>DJI battery 82%</t>
  </si>
  <si>
    <t>Location 6</t>
  </si>
  <si>
    <t>DJI battery 79%,No second sequence measurement</t>
  </si>
  <si>
    <t>Location 7</t>
  </si>
  <si>
    <t>90,95</t>
  </si>
  <si>
    <t>DJI battery 77%</t>
  </si>
  <si>
    <t>Location 8</t>
  </si>
  <si>
    <t>40-50,60-70</t>
  </si>
  <si>
    <t>DJI battery 74%</t>
  </si>
  <si>
    <t>No data available</t>
  </si>
  <si>
    <t>Location 9</t>
  </si>
  <si>
    <t>10-20,60</t>
  </si>
  <si>
    <t>DJI battery 72%</t>
  </si>
  <si>
    <t>Location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</si>
</sst>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4"/>
      <color theme="1"/>
      <name val="Arial"/>
    </font>
    <font>
      <sz val="10"/>
      <name val="Arial"/>
    </font>
    <font>
      <b/>
      <sz val="10"/>
      <color theme="1"/>
      <name val="Arial"/>
    </font>
    <font>
      <sz val="11"/>
      <color rgb="FF1155CC"/>
      <name val="Inconsolata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/>
      <diagonal/>
    </border>
    <border>
      <left style="thick">
        <color rgb="FFFBBC04"/>
      </left>
      <right style="thick">
        <color rgb="FFFBBC04"/>
      </right>
      <top style="thick">
        <color rgb="FFFBBC04"/>
      </top>
      <bottom/>
      <diagonal/>
    </border>
    <border>
      <left style="thick">
        <color rgb="FFFBBC04"/>
      </left>
      <right/>
      <top style="thick">
        <color rgb="FFFBBC04"/>
      </top>
      <bottom/>
      <diagonal/>
    </border>
    <border>
      <left style="thick">
        <color rgb="FF34A853"/>
      </left>
      <right style="thick">
        <color rgb="FF34A853"/>
      </right>
      <top style="thick">
        <color rgb="FF34A853"/>
      </top>
      <bottom style="thick">
        <color rgb="FF34A853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 style="thick">
        <color rgb="FFFBBC04"/>
      </left>
      <right style="thick">
        <color rgb="FFFBBC04"/>
      </right>
      <top style="thick">
        <color rgb="FFFBBC04"/>
      </top>
      <bottom style="thick">
        <color rgb="FFFBBC04"/>
      </bottom>
      <diagonal/>
    </border>
    <border>
      <left style="thick">
        <color rgb="FFFBBC04"/>
      </left>
      <right/>
      <top style="thick">
        <color rgb="FFFBBC04"/>
      </top>
      <bottom style="thick">
        <color rgb="FFFBBC0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szXCOpnSTn71f5JCuZYLEpVaZR8BeIjy5QHabZH3lJo/edit" TargetMode="External"/><Relationship Id="rId3" Type="http://schemas.openxmlformats.org/officeDocument/2006/relationships/hyperlink" Target="https://docs.google.com/spreadsheets/d/1_QYACPLTN36hPYd8bxJXOr92XJIpwM3hKLR7UwC7zDc/edit" TargetMode="External"/><Relationship Id="rId7" Type="http://schemas.openxmlformats.org/officeDocument/2006/relationships/hyperlink" Target="https://docs.google.com/spreadsheets/d/1RjVAaLXBfT0aPASNsTIqSUNGwWZhEUCWHjT-A5PbZH8/edit" TargetMode="External"/><Relationship Id="rId2" Type="http://schemas.openxmlformats.org/officeDocument/2006/relationships/hyperlink" Target="https://docs.google.com/spreadsheets/d/1brcveGngjCUzWgojTkrD4QUvNVZI41bqbWnZ1kGRAq8/edit" TargetMode="External"/><Relationship Id="rId1" Type="http://schemas.openxmlformats.org/officeDocument/2006/relationships/hyperlink" Target="https://docs.google.com/spreadsheets/d/1XtZyIJH76PlQHtVZ6TFMbTr1MrpYhsjBMKlpPz-BlRs/edit" TargetMode="External"/><Relationship Id="rId6" Type="http://schemas.openxmlformats.org/officeDocument/2006/relationships/hyperlink" Target="https://docs.google.com/spreadsheets/d/1Lv235nJd8io74IRLxe5-QiakEwjXdEBP3arg57HNFhI/edit" TargetMode="External"/><Relationship Id="rId5" Type="http://schemas.openxmlformats.org/officeDocument/2006/relationships/hyperlink" Target="https://docs.google.com/spreadsheets/d/1QhvCOAKxFS5Cx__HP0wySYUUmp1FL4HNUXoYFm-RIjU/edit" TargetMode="External"/><Relationship Id="rId10" Type="http://schemas.openxmlformats.org/officeDocument/2006/relationships/hyperlink" Target="https://docs.google.com/spreadsheets/d/1dQ8ceaVRLE5DukktvowTS4j0kS6hylusUjE91yJMnSU/edit" TargetMode="External"/><Relationship Id="rId4" Type="http://schemas.openxmlformats.org/officeDocument/2006/relationships/hyperlink" Target="https://docs.google.com/spreadsheets/d/1flnjIkwhYyTRKXSts3ru51YksNmTylMzOwD6AphXUvQ/edit" TargetMode="External"/><Relationship Id="rId9" Type="http://schemas.openxmlformats.org/officeDocument/2006/relationships/hyperlink" Target="https://docs.google.com/spreadsheets/d/1_9D1dz7lyHT5H8YiKRQ5hajXVTAiVFIp91mEpaZfSGU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1C2D-377A-420D-A999-19831F8ACC05}">
  <dimension ref="A1:AI14"/>
  <sheetViews>
    <sheetView tabSelected="1" topLeftCell="C2" workbookViewId="0">
      <selection activeCell="G18" sqref="G18"/>
    </sheetView>
  </sheetViews>
  <sheetFormatPr defaultRowHeight="14.4" x14ac:dyDescent="0.3"/>
  <cols>
    <col min="1" max="1" width="23.44140625" customWidth="1"/>
    <col min="2" max="2" width="37.44140625" customWidth="1"/>
    <col min="3" max="3" width="33.44140625" customWidth="1"/>
    <col min="4" max="4" width="31" customWidth="1"/>
    <col min="5" max="5" width="47.109375" customWidth="1"/>
    <col min="6" max="23" width="14.44140625"/>
    <col min="24" max="24" width="21.33203125" customWidth="1"/>
    <col min="25" max="26" width="14.44140625"/>
    <col min="27" max="27" width="16" customWidth="1"/>
    <col min="28" max="28" width="19.6640625" customWidth="1"/>
  </cols>
  <sheetData>
    <row r="1" spans="1:35" x14ac:dyDescent="0.3">
      <c r="A1" s="1" t="s">
        <v>0</v>
      </c>
      <c r="AA1" s="2"/>
      <c r="AB1" s="2"/>
      <c r="AC1" s="3"/>
      <c r="AD1" s="3"/>
      <c r="AE1" s="3"/>
      <c r="AF1" s="3"/>
      <c r="AG1" s="3"/>
      <c r="AH1" s="3"/>
      <c r="AI1" s="3"/>
    </row>
    <row r="2" spans="1:35" ht="35.4" thickBot="1" x14ac:dyDescent="0.35">
      <c r="A2" s="4" t="s">
        <v>1</v>
      </c>
      <c r="B2" s="1" t="s">
        <v>2</v>
      </c>
      <c r="F2" s="5" t="s">
        <v>3</v>
      </c>
      <c r="G2" s="6"/>
      <c r="H2" s="6"/>
      <c r="I2" s="5" t="s">
        <v>4</v>
      </c>
      <c r="J2" s="6"/>
      <c r="K2" s="6"/>
      <c r="L2" s="5" t="s">
        <v>5</v>
      </c>
      <c r="M2" s="6"/>
      <c r="N2" s="6"/>
      <c r="O2" s="5" t="s">
        <v>6</v>
      </c>
      <c r="P2" s="6"/>
      <c r="Q2" s="6"/>
      <c r="R2" s="5" t="s">
        <v>7</v>
      </c>
      <c r="S2" s="6"/>
      <c r="T2" s="6"/>
      <c r="U2" s="7" t="s">
        <v>8</v>
      </c>
      <c r="V2" s="8"/>
      <c r="W2" s="9"/>
      <c r="X2" s="10" t="s">
        <v>9</v>
      </c>
      <c r="Y2" s="11" t="s">
        <v>10</v>
      </c>
      <c r="Z2" s="12"/>
      <c r="AA2" s="13" t="s">
        <v>11</v>
      </c>
      <c r="AB2" s="12"/>
      <c r="AC2" s="12"/>
      <c r="AD2" s="12"/>
      <c r="AE2" s="12"/>
      <c r="AF2" s="12"/>
      <c r="AG2" s="14"/>
      <c r="AH2" s="14"/>
      <c r="AI2" s="14"/>
    </row>
    <row r="3" spans="1:35" ht="54.6" thickTop="1" thickBot="1" x14ac:dyDescent="0.35">
      <c r="A3" s="15" t="s">
        <v>12</v>
      </c>
      <c r="B3" s="15" t="s">
        <v>13</v>
      </c>
      <c r="C3" s="15" t="s">
        <v>14</v>
      </c>
      <c r="D3" s="15" t="s">
        <v>15</v>
      </c>
      <c r="E3" s="16" t="s">
        <v>16</v>
      </c>
      <c r="F3" s="17" t="s">
        <v>17</v>
      </c>
      <c r="G3" s="17" t="s">
        <v>18</v>
      </c>
      <c r="H3" s="18" t="s">
        <v>19</v>
      </c>
      <c r="I3" s="19" t="s">
        <v>17</v>
      </c>
      <c r="J3" s="19" t="s">
        <v>18</v>
      </c>
      <c r="K3" s="20" t="s">
        <v>19</v>
      </c>
      <c r="L3" s="17" t="s">
        <v>17</v>
      </c>
      <c r="M3" s="17" t="s">
        <v>18</v>
      </c>
      <c r="N3" s="18" t="s">
        <v>19</v>
      </c>
      <c r="O3" s="19" t="s">
        <v>17</v>
      </c>
      <c r="P3" s="19" t="s">
        <v>18</v>
      </c>
      <c r="Q3" s="20" t="s">
        <v>19</v>
      </c>
      <c r="R3" s="21" t="s">
        <v>17</v>
      </c>
      <c r="S3" s="21" t="s">
        <v>18</v>
      </c>
      <c r="T3" s="21" t="s">
        <v>19</v>
      </c>
      <c r="U3" s="21" t="s">
        <v>17</v>
      </c>
      <c r="V3" s="21" t="s">
        <v>18</v>
      </c>
      <c r="W3" s="21" t="s">
        <v>19</v>
      </c>
      <c r="Y3" s="1" t="s">
        <v>20</v>
      </c>
      <c r="Z3" s="1" t="s">
        <v>21</v>
      </c>
      <c r="AA3" s="22" t="s">
        <v>22</v>
      </c>
      <c r="AB3" s="22" t="s">
        <v>23</v>
      </c>
      <c r="AC3" s="22" t="s">
        <v>24</v>
      </c>
      <c r="AD3" s="22" t="s">
        <v>25</v>
      </c>
      <c r="AE3" s="22" t="s">
        <v>26</v>
      </c>
      <c r="AF3" s="23" t="s">
        <v>27</v>
      </c>
      <c r="AG3" s="23" t="s">
        <v>28</v>
      </c>
      <c r="AH3" s="23" t="s">
        <v>29</v>
      </c>
      <c r="AI3" s="23" t="s">
        <v>30</v>
      </c>
    </row>
    <row r="4" spans="1:35" ht="17.399999999999999" thickTop="1" thickBot="1" x14ac:dyDescent="0.5">
      <c r="A4" s="24">
        <v>1</v>
      </c>
      <c r="B4" s="24" t="s">
        <v>31</v>
      </c>
      <c r="C4" s="24" t="s">
        <v>32</v>
      </c>
      <c r="D4" s="24" t="s">
        <v>33</v>
      </c>
      <c r="E4" s="1" t="s">
        <v>34</v>
      </c>
      <c r="F4" s="25">
        <v>1934.21</v>
      </c>
      <c r="G4" s="25">
        <v>1935.48</v>
      </c>
      <c r="H4" s="26">
        <v>1935.87</v>
      </c>
      <c r="I4" s="27">
        <v>1978.25</v>
      </c>
      <c r="J4" s="27"/>
      <c r="K4" s="28">
        <v>1980.83</v>
      </c>
      <c r="L4" s="25">
        <f t="shared" ref="L4:Q13" si="0">(((3.879*F4)/10000)-0.6956)*100</f>
        <v>5.4680058999999943</v>
      </c>
      <c r="M4" s="25">
        <f t="shared" si="0"/>
        <v>5.5172691999999968</v>
      </c>
      <c r="N4" s="26">
        <f t="shared" si="0"/>
        <v>5.5323972999999915</v>
      </c>
      <c r="O4" s="27">
        <f t="shared" si="0"/>
        <v>7.1763174999999961</v>
      </c>
      <c r="P4" s="27"/>
      <c r="Q4" s="28">
        <f t="shared" ref="Q4:Q5" si="1">(((3.879*K4)/10000)-0.6956)*100</f>
        <v>7.276395699999993</v>
      </c>
      <c r="R4" s="21">
        <v>2092.2199999999998</v>
      </c>
      <c r="S4" s="21">
        <v>2093.38</v>
      </c>
      <c r="T4" s="21">
        <v>2092.64</v>
      </c>
      <c r="U4" s="29">
        <f t="shared" ref="U4:W8" si="2">(((3.879*R4)/10000)-0.6956)*100</f>
        <v>11.597213799999995</v>
      </c>
      <c r="V4" s="21">
        <f t="shared" si="2"/>
        <v>11.642210200000013</v>
      </c>
      <c r="W4" s="29">
        <f t="shared" si="2"/>
        <v>11.613505599999996</v>
      </c>
      <c r="X4" s="30" t="s">
        <v>35</v>
      </c>
      <c r="Y4" s="31">
        <v>35.726924980080099</v>
      </c>
      <c r="Z4" s="31">
        <v>-78.694889816843698</v>
      </c>
      <c r="AA4" s="32">
        <v>3.8643259999999999E-2</v>
      </c>
      <c r="AB4" s="32">
        <v>0.100923575</v>
      </c>
      <c r="AC4" s="32">
        <v>0</v>
      </c>
      <c r="AD4" s="32">
        <v>96</v>
      </c>
      <c r="AE4" s="33"/>
      <c r="AF4" s="32">
        <v>7.5328086000000002E-2</v>
      </c>
      <c r="AG4" s="32">
        <f t="shared" ref="AG4:AG13" si="3">AVERAGE(L4,M4,N4)</f>
        <v>5.5058907999999951</v>
      </c>
      <c r="AH4" s="32">
        <f t="shared" ref="AH4:AH6" si="4">AVERAGE(O4,P4,Q4)</f>
        <v>7.2263565999999946</v>
      </c>
      <c r="AI4" s="32">
        <f t="shared" ref="AI4:AI11" si="5">AVERAGE(U4,V4,W4)</f>
        <v>11.617643200000002</v>
      </c>
    </row>
    <row r="5" spans="1:35" ht="17.399999999999999" thickTop="1" thickBot="1" x14ac:dyDescent="0.5">
      <c r="A5" s="24">
        <v>2</v>
      </c>
      <c r="B5" s="24" t="s">
        <v>32</v>
      </c>
      <c r="C5" s="24" t="s">
        <v>32</v>
      </c>
      <c r="D5" s="24" t="s">
        <v>36</v>
      </c>
      <c r="E5" s="1" t="s">
        <v>37</v>
      </c>
      <c r="F5" s="34">
        <v>1994.59</v>
      </c>
      <c r="G5" s="25">
        <v>1993.78</v>
      </c>
      <c r="H5" s="26">
        <v>1994.67</v>
      </c>
      <c r="I5" s="27">
        <v>1872.56</v>
      </c>
      <c r="J5" s="27"/>
      <c r="K5" s="28">
        <v>1875.44</v>
      </c>
      <c r="L5" s="25">
        <f t="shared" si="0"/>
        <v>7.8101460999999928</v>
      </c>
      <c r="M5" s="25">
        <f t="shared" si="0"/>
        <v>7.7787261999999968</v>
      </c>
      <c r="N5" s="26">
        <f t="shared" si="0"/>
        <v>7.8132493000000025</v>
      </c>
      <c r="O5" s="27">
        <f t="shared" si="0"/>
        <v>3.0766024000000058</v>
      </c>
      <c r="P5" s="27"/>
      <c r="Q5" s="28">
        <f t="shared" si="1"/>
        <v>3.1883176000000013</v>
      </c>
      <c r="R5" s="21">
        <v>2022.29</v>
      </c>
      <c r="S5" s="21">
        <v>2023.61</v>
      </c>
      <c r="T5" s="21">
        <v>2023</v>
      </c>
      <c r="U5" s="29">
        <f t="shared" si="2"/>
        <v>8.8846291000000086</v>
      </c>
      <c r="V5" s="21">
        <f t="shared" si="2"/>
        <v>8.9358318999999913</v>
      </c>
      <c r="W5" s="29">
        <f t="shared" si="2"/>
        <v>8.9121699999999962</v>
      </c>
      <c r="X5" s="30" t="s">
        <v>38</v>
      </c>
      <c r="Y5" s="31">
        <v>35.726742678034903</v>
      </c>
      <c r="Z5" s="31">
        <v>-78.694892529076199</v>
      </c>
      <c r="AA5" s="32">
        <v>1.7277650680000001</v>
      </c>
      <c r="AB5" s="32">
        <v>6.6703761249999998</v>
      </c>
      <c r="AC5" s="32">
        <v>24.278216</v>
      </c>
      <c r="AD5" s="32">
        <v>93</v>
      </c>
      <c r="AE5" s="33"/>
      <c r="AF5" s="32">
        <v>68.629267290000001</v>
      </c>
      <c r="AG5" s="32">
        <f t="shared" si="3"/>
        <v>7.800707199999998</v>
      </c>
      <c r="AH5" s="32">
        <f t="shared" si="4"/>
        <v>3.1324600000000036</v>
      </c>
      <c r="AI5" s="32">
        <f t="shared" si="5"/>
        <v>8.9108769999999993</v>
      </c>
    </row>
    <row r="6" spans="1:35" ht="17.399999999999999" thickTop="1" thickBot="1" x14ac:dyDescent="0.5">
      <c r="A6" s="24">
        <v>3</v>
      </c>
      <c r="B6" s="24" t="s">
        <v>32</v>
      </c>
      <c r="C6" s="24" t="s">
        <v>32</v>
      </c>
      <c r="D6" s="24" t="s">
        <v>39</v>
      </c>
      <c r="E6" s="1" t="s">
        <v>40</v>
      </c>
      <c r="F6" s="25">
        <v>2103.0100000000002</v>
      </c>
      <c r="G6" s="25">
        <v>2104.0500000000002</v>
      </c>
      <c r="H6" s="26">
        <v>2107.52</v>
      </c>
      <c r="I6" s="27">
        <v>2069.75</v>
      </c>
      <c r="J6" s="27">
        <v>2070.81</v>
      </c>
      <c r="K6" s="28"/>
      <c r="L6" s="25">
        <f t="shared" si="0"/>
        <v>12.015757900000013</v>
      </c>
      <c r="M6" s="25">
        <f t="shared" si="0"/>
        <v>12.056099500000006</v>
      </c>
      <c r="N6" s="26">
        <f t="shared" si="0"/>
        <v>12.190700799999998</v>
      </c>
      <c r="O6" s="27">
        <f t="shared" si="0"/>
        <v>10.725602500000008</v>
      </c>
      <c r="P6" s="27">
        <f t="shared" si="0"/>
        <v>10.766719899999998</v>
      </c>
      <c r="Q6" s="28"/>
      <c r="R6" s="21">
        <v>2141.0100000000002</v>
      </c>
      <c r="S6" s="21">
        <v>2141.38</v>
      </c>
      <c r="T6" s="21">
        <v>2142.04</v>
      </c>
      <c r="U6" s="29">
        <f t="shared" si="2"/>
        <v>13.489777900000011</v>
      </c>
      <c r="V6" s="21">
        <f t="shared" si="2"/>
        <v>13.504130199999997</v>
      </c>
      <c r="W6" s="29">
        <f t="shared" si="2"/>
        <v>13.529731599999995</v>
      </c>
      <c r="X6" s="30" t="s">
        <v>41</v>
      </c>
      <c r="Y6" s="31">
        <v>35.726589269022099</v>
      </c>
      <c r="Z6" s="31">
        <v>-78.694879362888898</v>
      </c>
      <c r="AA6" s="32">
        <v>1.9275447530000001</v>
      </c>
      <c r="AB6" s="32">
        <v>9.1249927559999993</v>
      </c>
      <c r="AC6" s="32">
        <v>21.981628000000001</v>
      </c>
      <c r="AD6" s="32">
        <v>90</v>
      </c>
      <c r="AE6" s="33"/>
      <c r="AF6" s="32">
        <v>122.6679829</v>
      </c>
      <c r="AG6" s="32">
        <f t="shared" si="3"/>
        <v>12.087519400000005</v>
      </c>
      <c r="AH6" s="32">
        <f t="shared" si="4"/>
        <v>10.746161200000003</v>
      </c>
      <c r="AI6" s="32">
        <f t="shared" si="5"/>
        <v>13.507879900000001</v>
      </c>
    </row>
    <row r="7" spans="1:35" ht="17.399999999999999" thickTop="1" thickBot="1" x14ac:dyDescent="0.5">
      <c r="A7" s="24">
        <v>4</v>
      </c>
      <c r="B7" s="24" t="s">
        <v>32</v>
      </c>
      <c r="C7" s="24" t="s">
        <v>32</v>
      </c>
      <c r="D7" s="24">
        <v>80</v>
      </c>
      <c r="E7" s="1" t="s">
        <v>42</v>
      </c>
      <c r="F7" s="25">
        <v>2090.0100000000002</v>
      </c>
      <c r="G7" s="25">
        <v>2092.91</v>
      </c>
      <c r="H7" s="26"/>
      <c r="I7" s="35" t="s">
        <v>43</v>
      </c>
      <c r="J7" s="35"/>
      <c r="K7" s="36"/>
      <c r="L7" s="25">
        <f t="shared" si="0"/>
        <v>11.511487900000006</v>
      </c>
      <c r="M7" s="25">
        <f t="shared" si="0"/>
        <v>11.623978899999997</v>
      </c>
      <c r="N7" s="26"/>
      <c r="O7" s="35" t="s">
        <v>44</v>
      </c>
      <c r="P7" s="35"/>
      <c r="Q7" s="36"/>
      <c r="R7" s="21">
        <v>2110.87</v>
      </c>
      <c r="S7" s="21">
        <v>2112.9699999999998</v>
      </c>
      <c r="T7" s="21">
        <v>2111.59</v>
      </c>
      <c r="U7" s="29">
        <f t="shared" si="2"/>
        <v>12.320647299999987</v>
      </c>
      <c r="V7" s="21">
        <f t="shared" si="2"/>
        <v>12.402106299999993</v>
      </c>
      <c r="W7" s="29">
        <f t="shared" si="2"/>
        <v>12.348576100000008</v>
      </c>
      <c r="X7" s="30" t="s">
        <v>45</v>
      </c>
      <c r="Y7" s="31">
        <v>35.726457349816101</v>
      </c>
      <c r="Z7" s="31">
        <v>-78.694850906204394</v>
      </c>
      <c r="AA7" s="32">
        <v>1.50090882</v>
      </c>
      <c r="AB7" s="32">
        <v>10.147609879999999</v>
      </c>
      <c r="AC7" s="32">
        <v>17.388452000000001</v>
      </c>
      <c r="AD7" s="32">
        <v>87</v>
      </c>
      <c r="AE7" s="33"/>
      <c r="AF7" s="32">
        <v>171.09547789999999</v>
      </c>
      <c r="AG7" s="32">
        <f t="shared" si="3"/>
        <v>11.567733400000002</v>
      </c>
      <c r="AH7" s="32"/>
      <c r="AI7" s="32">
        <f t="shared" si="5"/>
        <v>12.357109899999996</v>
      </c>
    </row>
    <row r="8" spans="1:35" ht="17.399999999999999" thickTop="1" thickBot="1" x14ac:dyDescent="0.5">
      <c r="A8" s="24">
        <v>5</v>
      </c>
      <c r="B8" s="24" t="s">
        <v>32</v>
      </c>
      <c r="C8" s="24" t="s">
        <v>32</v>
      </c>
      <c r="D8" s="24" t="s">
        <v>46</v>
      </c>
      <c r="E8" s="1" t="s">
        <v>47</v>
      </c>
      <c r="F8" s="25">
        <v>2043.46</v>
      </c>
      <c r="G8" s="25">
        <v>2042.24</v>
      </c>
      <c r="H8" s="26">
        <v>2043.29</v>
      </c>
      <c r="I8" s="27">
        <v>2085.21</v>
      </c>
      <c r="J8" s="27">
        <v>2084.79</v>
      </c>
      <c r="K8" s="28">
        <v>2085.13</v>
      </c>
      <c r="L8" s="25">
        <f t="shared" si="0"/>
        <v>9.7058133999999967</v>
      </c>
      <c r="M8" s="25">
        <f t="shared" si="0"/>
        <v>9.6584895999999976</v>
      </c>
      <c r="N8" s="26">
        <f t="shared" si="0"/>
        <v>9.6992191000000005</v>
      </c>
      <c r="O8" s="27">
        <f t="shared" si="0"/>
        <v>11.325295899999999</v>
      </c>
      <c r="P8" s="27">
        <f t="shared" si="0"/>
        <v>11.309004099999997</v>
      </c>
      <c r="Q8" s="28">
        <f t="shared" si="0"/>
        <v>11.3221927</v>
      </c>
      <c r="R8" s="21"/>
      <c r="S8" s="21">
        <v>2122.46</v>
      </c>
      <c r="T8" s="21">
        <v>2123.3000000000002</v>
      </c>
      <c r="U8" s="29"/>
      <c r="V8" s="21">
        <f t="shared" si="2"/>
        <v>12.770223399999992</v>
      </c>
      <c r="W8" s="29">
        <f t="shared" si="2"/>
        <v>12.802807000000016</v>
      </c>
      <c r="X8" s="30" t="s">
        <v>48</v>
      </c>
      <c r="Y8" s="31">
        <v>35.726256005613202</v>
      </c>
      <c r="Z8" s="31">
        <v>-78.6948042776975</v>
      </c>
      <c r="AA8" s="32">
        <v>2.6255800470000001</v>
      </c>
      <c r="AB8" s="32">
        <v>10.28538301</v>
      </c>
      <c r="AC8" s="32">
        <v>23.293963999999999</v>
      </c>
      <c r="AD8" s="32">
        <v>85</v>
      </c>
      <c r="AE8" s="33"/>
      <c r="AF8" s="32">
        <v>245.58498159999999</v>
      </c>
      <c r="AG8" s="32">
        <f t="shared" si="3"/>
        <v>9.6878406999999971</v>
      </c>
      <c r="AH8" s="32">
        <f t="shared" ref="AH8:AH9" si="6">AVERAGE(O8,P8,Q8)</f>
        <v>11.3188309</v>
      </c>
      <c r="AI8" s="32">
        <f t="shared" si="5"/>
        <v>12.786515200000004</v>
      </c>
    </row>
    <row r="9" spans="1:35" ht="17.399999999999999" thickTop="1" thickBot="1" x14ac:dyDescent="0.5">
      <c r="A9" s="24">
        <v>6</v>
      </c>
      <c r="B9" s="24" t="s">
        <v>32</v>
      </c>
      <c r="C9" s="24" t="s">
        <v>32</v>
      </c>
      <c r="D9" s="24" t="s">
        <v>49</v>
      </c>
      <c r="E9" s="1" t="s">
        <v>50</v>
      </c>
      <c r="F9" s="25">
        <v>1960.67</v>
      </c>
      <c r="G9" s="25">
        <v>1962.72</v>
      </c>
      <c r="H9" s="26">
        <v>1961.73</v>
      </c>
      <c r="I9" s="27">
        <v>1926.07</v>
      </c>
      <c r="J9" s="27">
        <v>1934.3</v>
      </c>
      <c r="K9" s="28">
        <v>1936.36</v>
      </c>
      <c r="L9" s="25">
        <f t="shared" si="0"/>
        <v>6.4943893000000035</v>
      </c>
      <c r="M9" s="25">
        <f t="shared" si="0"/>
        <v>6.5739087999999946</v>
      </c>
      <c r="N9" s="26">
        <f t="shared" si="0"/>
        <v>6.5355066999999938</v>
      </c>
      <c r="O9" s="27">
        <f t="shared" si="0"/>
        <v>5.1522552999999967</v>
      </c>
      <c r="P9" s="27">
        <f t="shared" si="0"/>
        <v>5.4714970000000029</v>
      </c>
      <c r="Q9" s="28">
        <f t="shared" si="0"/>
        <v>5.5514043999999929</v>
      </c>
      <c r="R9" s="21">
        <v>2105.16</v>
      </c>
      <c r="S9" s="21">
        <v>2104.6799999999998</v>
      </c>
      <c r="T9" s="21">
        <v>2102.46</v>
      </c>
      <c r="U9" s="29">
        <f t="shared" ref="U9:W11" si="7">(((3.879*R9)/10000)-0.6956)*100</f>
        <v>12.099156399999988</v>
      </c>
      <c r="V9" s="21">
        <f t="shared" si="7"/>
        <v>12.080537199999986</v>
      </c>
      <c r="W9" s="29">
        <f t="shared" si="7"/>
        <v>11.994423400000009</v>
      </c>
      <c r="X9" s="30" t="s">
        <v>51</v>
      </c>
      <c r="Y9" s="31">
        <v>35.726104015821903</v>
      </c>
      <c r="Z9" s="31">
        <v>-78.694655034451799</v>
      </c>
      <c r="AA9" s="32">
        <v>2.3590897439999998</v>
      </c>
      <c r="AB9" s="32">
        <v>10.793369719999999</v>
      </c>
      <c r="AC9" s="32">
        <v>22.309712000000001</v>
      </c>
      <c r="AD9" s="32">
        <v>82</v>
      </c>
      <c r="AE9" s="33"/>
      <c r="AF9" s="32">
        <v>307.66733269999997</v>
      </c>
      <c r="AG9" s="32">
        <f t="shared" si="3"/>
        <v>6.5346015999999976</v>
      </c>
      <c r="AH9" s="32">
        <f t="shared" si="6"/>
        <v>5.3917188999999972</v>
      </c>
      <c r="AI9" s="32">
        <f t="shared" si="5"/>
        <v>12.058038999999994</v>
      </c>
    </row>
    <row r="10" spans="1:35" ht="17.399999999999999" thickTop="1" thickBot="1" x14ac:dyDescent="0.5">
      <c r="A10" s="24">
        <v>7</v>
      </c>
      <c r="B10" s="24" t="s">
        <v>32</v>
      </c>
      <c r="C10" s="24" t="s">
        <v>32</v>
      </c>
      <c r="D10" s="24">
        <v>100</v>
      </c>
      <c r="E10" s="1" t="s">
        <v>52</v>
      </c>
      <c r="F10" s="25">
        <v>2036.96</v>
      </c>
      <c r="G10" s="25">
        <v>2038.73</v>
      </c>
      <c r="H10" s="26">
        <v>2038.36</v>
      </c>
      <c r="I10" s="35" t="s">
        <v>43</v>
      </c>
      <c r="J10" s="35"/>
      <c r="K10" s="36"/>
      <c r="L10" s="25">
        <f t="shared" si="0"/>
        <v>9.4536783999999976</v>
      </c>
      <c r="M10" s="25">
        <f t="shared" si="0"/>
        <v>9.5223367000000003</v>
      </c>
      <c r="N10" s="26">
        <f t="shared" si="0"/>
        <v>9.5079843999999909</v>
      </c>
      <c r="O10" s="35" t="s">
        <v>44</v>
      </c>
      <c r="P10" s="35"/>
      <c r="Q10" s="36"/>
      <c r="R10" s="21">
        <v>2133.86</v>
      </c>
      <c r="S10" s="21">
        <v>2137.31</v>
      </c>
      <c r="T10" s="21">
        <v>2137.6</v>
      </c>
      <c r="U10" s="29">
        <f t="shared" si="7"/>
        <v>13.212429400000003</v>
      </c>
      <c r="V10" s="21">
        <f t="shared" si="7"/>
        <v>13.346254899999998</v>
      </c>
      <c r="W10" s="29">
        <f t="shared" si="7"/>
        <v>13.357503999999986</v>
      </c>
      <c r="X10" s="30" t="s">
        <v>53</v>
      </c>
      <c r="Y10" s="31">
        <v>35.726214194831499</v>
      </c>
      <c r="Z10" s="31">
        <v>-78.694685779077801</v>
      </c>
      <c r="AA10" s="32">
        <v>1.298875343</v>
      </c>
      <c r="AB10" s="32">
        <v>4.5967103749999998</v>
      </c>
      <c r="AC10" s="32">
        <v>15.091863999999999</v>
      </c>
      <c r="AD10" s="32">
        <v>79</v>
      </c>
      <c r="AE10" s="33"/>
      <c r="AF10" s="32">
        <v>306.3189074</v>
      </c>
      <c r="AG10" s="32">
        <f t="shared" si="3"/>
        <v>9.4946664999999957</v>
      </c>
      <c r="AH10" s="32"/>
      <c r="AI10" s="32">
        <f t="shared" si="5"/>
        <v>13.305396099999996</v>
      </c>
    </row>
    <row r="11" spans="1:35" ht="17.399999999999999" thickTop="1" thickBot="1" x14ac:dyDescent="0.5">
      <c r="A11" s="24">
        <v>8</v>
      </c>
      <c r="B11" s="24" t="s">
        <v>32</v>
      </c>
      <c r="C11" s="24" t="s">
        <v>32</v>
      </c>
      <c r="D11" s="24" t="s">
        <v>54</v>
      </c>
      <c r="E11" s="1" t="s">
        <v>55</v>
      </c>
      <c r="F11" s="25">
        <v>1983.79</v>
      </c>
      <c r="G11" s="25">
        <v>1985.97</v>
      </c>
      <c r="H11" s="26">
        <v>1984.94</v>
      </c>
      <c r="I11" s="27">
        <v>2017.4</v>
      </c>
      <c r="J11" s="27">
        <v>2016.24</v>
      </c>
      <c r="K11" s="28">
        <v>2016.75</v>
      </c>
      <c r="L11" s="25">
        <f t="shared" si="0"/>
        <v>7.3912140999999991</v>
      </c>
      <c r="M11" s="25">
        <f t="shared" si="0"/>
        <v>7.4757763000000033</v>
      </c>
      <c r="N11" s="26">
        <f t="shared" si="0"/>
        <v>7.4358225999999972</v>
      </c>
      <c r="O11" s="27">
        <f t="shared" si="0"/>
        <v>8.6949460000000034</v>
      </c>
      <c r="P11" s="27">
        <f t="shared" si="0"/>
        <v>8.6499495999999958</v>
      </c>
      <c r="Q11" s="28">
        <f t="shared" si="0"/>
        <v>8.6697325000000056</v>
      </c>
      <c r="R11" s="21">
        <v>1988.51</v>
      </c>
      <c r="S11" s="21">
        <v>1989.87</v>
      </c>
      <c r="T11" s="21">
        <v>1989.5</v>
      </c>
      <c r="U11" s="29">
        <f t="shared" si="7"/>
        <v>7.5743029000000073</v>
      </c>
      <c r="V11" s="21">
        <f t="shared" si="7"/>
        <v>7.6270572999999953</v>
      </c>
      <c r="W11" s="29">
        <f t="shared" si="7"/>
        <v>7.6127049999999974</v>
      </c>
      <c r="X11" s="30" t="s">
        <v>56</v>
      </c>
      <c r="Y11" s="31">
        <v>35.726324137104498</v>
      </c>
      <c r="Z11" s="31">
        <v>-78.694694750285393</v>
      </c>
      <c r="AA11" s="32">
        <v>1.4291490259999999</v>
      </c>
      <c r="AB11" s="32">
        <v>9.317861723</v>
      </c>
      <c r="AC11" s="32">
        <v>8.8582680000000007</v>
      </c>
      <c r="AD11" s="32">
        <v>77</v>
      </c>
      <c r="AE11" s="33"/>
      <c r="AF11" s="32">
        <v>265.13485100000003</v>
      </c>
      <c r="AG11" s="32">
        <f t="shared" si="3"/>
        <v>7.4342709999999999</v>
      </c>
      <c r="AH11" s="32">
        <f t="shared" ref="AH11:AH13" si="8">AVERAGE(O11,P11,Q11)</f>
        <v>8.6715427000000016</v>
      </c>
      <c r="AI11" s="32">
        <f t="shared" si="5"/>
        <v>7.6046884000000006</v>
      </c>
    </row>
    <row r="12" spans="1:35" ht="28.2" thickTop="1" thickBot="1" x14ac:dyDescent="0.35">
      <c r="A12" s="24">
        <v>9</v>
      </c>
      <c r="B12" s="24" t="s">
        <v>32</v>
      </c>
      <c r="C12" s="24" t="s">
        <v>32</v>
      </c>
      <c r="D12" s="24" t="s">
        <v>57</v>
      </c>
      <c r="E12" s="1" t="s">
        <v>58</v>
      </c>
      <c r="F12" s="25">
        <v>1885.42</v>
      </c>
      <c r="G12" s="25">
        <v>1886.07</v>
      </c>
      <c r="H12" s="26">
        <v>1885.59</v>
      </c>
      <c r="I12" s="27">
        <v>1905.7</v>
      </c>
      <c r="J12" s="27">
        <v>1905.86</v>
      </c>
      <c r="K12" s="28">
        <v>1905.78</v>
      </c>
      <c r="L12" s="25">
        <f t="shared" si="0"/>
        <v>3.575441800000001</v>
      </c>
      <c r="M12" s="25">
        <f t="shared" si="0"/>
        <v>3.6006552999999997</v>
      </c>
      <c r="N12" s="26">
        <f t="shared" si="0"/>
        <v>3.5820360999999967</v>
      </c>
      <c r="O12" s="27">
        <f t="shared" si="0"/>
        <v>4.362102999999995</v>
      </c>
      <c r="P12" s="27">
        <f t="shared" si="0"/>
        <v>4.3683094000000029</v>
      </c>
      <c r="Q12" s="28">
        <f t="shared" si="0"/>
        <v>4.3652062000000047</v>
      </c>
      <c r="R12" s="37" t="s">
        <v>59</v>
      </c>
      <c r="S12" s="37" t="s">
        <v>59</v>
      </c>
      <c r="T12" s="37" t="s">
        <v>59</v>
      </c>
      <c r="U12" s="37" t="s">
        <v>59</v>
      </c>
      <c r="V12" s="37" t="s">
        <v>59</v>
      </c>
      <c r="W12" s="37" t="s">
        <v>59</v>
      </c>
      <c r="X12" s="30" t="s">
        <v>60</v>
      </c>
      <c r="Y12" s="31">
        <v>35.7264843091885</v>
      </c>
      <c r="Z12" s="31">
        <v>-78.69470918303</v>
      </c>
      <c r="AA12" s="32">
        <v>2.324810329</v>
      </c>
      <c r="AB12" s="32">
        <v>13.89940565</v>
      </c>
      <c r="AC12" s="32">
        <v>21.653544</v>
      </c>
      <c r="AD12" s="32">
        <v>74</v>
      </c>
      <c r="AE12" s="33"/>
      <c r="AF12" s="32">
        <v>228.00164770000001</v>
      </c>
      <c r="AG12" s="32">
        <f t="shared" si="3"/>
        <v>3.5860443999999991</v>
      </c>
      <c r="AH12" s="32">
        <f t="shared" si="8"/>
        <v>4.3652062000000011</v>
      </c>
      <c r="AI12" s="32"/>
    </row>
    <row r="13" spans="1:35" ht="17.399999999999999" thickTop="1" thickBot="1" x14ac:dyDescent="0.5">
      <c r="A13" s="24">
        <v>10</v>
      </c>
      <c r="B13" s="24" t="s">
        <v>32</v>
      </c>
      <c r="C13" s="24" t="s">
        <v>32</v>
      </c>
      <c r="D13" s="24" t="s">
        <v>61</v>
      </c>
      <c r="E13" s="1" t="s">
        <v>62</v>
      </c>
      <c r="F13" s="25">
        <v>1831.97</v>
      </c>
      <c r="G13" s="25">
        <v>1831.88</v>
      </c>
      <c r="H13" s="26">
        <v>1833.21</v>
      </c>
      <c r="I13" s="27">
        <v>1954.22</v>
      </c>
      <c r="J13" s="27">
        <v>1955.7</v>
      </c>
      <c r="K13" s="28">
        <v>1954.9</v>
      </c>
      <c r="L13" s="25">
        <f t="shared" si="0"/>
        <v>1.5021163000000004</v>
      </c>
      <c r="M13" s="25">
        <f t="shared" si="0"/>
        <v>1.4986252000000033</v>
      </c>
      <c r="N13" s="26">
        <f t="shared" si="0"/>
        <v>1.5502159000000071</v>
      </c>
      <c r="O13" s="27">
        <f t="shared" si="0"/>
        <v>6.2441938000000086</v>
      </c>
      <c r="P13" s="27">
        <f t="shared" si="0"/>
        <v>6.3016030000000001</v>
      </c>
      <c r="Q13" s="28">
        <f t="shared" si="0"/>
        <v>6.2705710000000021</v>
      </c>
      <c r="R13" s="21"/>
      <c r="S13" s="21">
        <v>2034.87</v>
      </c>
      <c r="T13" s="21">
        <v>2035.97</v>
      </c>
      <c r="U13" s="29"/>
      <c r="V13" s="21">
        <f t="shared" ref="V13:W13" si="9">(((3.879*S13)/10000)-0.6956)*100</f>
        <v>9.3726073000000021</v>
      </c>
      <c r="W13" s="29">
        <f t="shared" si="9"/>
        <v>9.4152763000000093</v>
      </c>
      <c r="X13" s="30" t="s">
        <v>63</v>
      </c>
      <c r="Y13" s="31">
        <v>35.726743592751397</v>
      </c>
      <c r="Z13" s="31">
        <v>-78.694738420357695</v>
      </c>
      <c r="AA13" s="32">
        <v>2.7794540520000002</v>
      </c>
      <c r="AB13" s="32">
        <v>10.545807569999999</v>
      </c>
      <c r="AC13" s="32">
        <v>22.637796000000002</v>
      </c>
      <c r="AD13" s="32">
        <v>72</v>
      </c>
      <c r="AE13" s="33"/>
      <c r="AF13" s="32">
        <v>168.09022849999999</v>
      </c>
      <c r="AG13" s="32">
        <f t="shared" si="3"/>
        <v>1.5169858000000034</v>
      </c>
      <c r="AH13" s="32">
        <f t="shared" si="8"/>
        <v>6.272122600000003</v>
      </c>
      <c r="AI13" s="32">
        <f>AVERAGE(U13,V13,W13)</f>
        <v>9.3939418000000057</v>
      </c>
    </row>
    <row r="14" spans="1:35" ht="15" thickTop="1" x14ac:dyDescent="0.3"/>
  </sheetData>
  <mergeCells count="3">
    <mergeCell ref="U2:W2"/>
    <mergeCell ref="Y2:Z2"/>
    <mergeCell ref="AA2:AF2"/>
  </mergeCells>
  <hyperlinks>
    <hyperlink ref="X4" r:id="rId1" location="gid=2039313517" xr:uid="{4ECE45BF-0F34-405F-983D-C2B904E6E671}"/>
    <hyperlink ref="X5" r:id="rId2" location="gid=932495887" xr:uid="{4271E613-BCFB-42A9-A4F5-F32A7C280B5A}"/>
    <hyperlink ref="X6" r:id="rId3" location="gid=1052253414" xr:uid="{B9C2F953-6E39-4ABF-A1B7-57C07523B2F2}"/>
    <hyperlink ref="X7" r:id="rId4" location="gid=1611130901" xr:uid="{DFCB5521-4508-4D84-B2D7-A24683707C5D}"/>
    <hyperlink ref="X8" r:id="rId5" location="gid=601530859" xr:uid="{1D1BCD47-28BF-4D1C-8888-D9D053F4F26F}"/>
    <hyperlink ref="X9" r:id="rId6" location="gid=1899189943" xr:uid="{FBD532AD-46CB-45AE-A0DB-98946E46AF92}"/>
    <hyperlink ref="X10" r:id="rId7" location="gid=295297731" xr:uid="{1D5D6DC5-0324-4D4B-ABC3-56746BF4ABA7}"/>
    <hyperlink ref="X11" r:id="rId8" location="gid=1187958826" xr:uid="{E0AF3EC7-371C-4713-A11E-304526704E24}"/>
    <hyperlink ref="X12" r:id="rId9" location="gid=2124419299" xr:uid="{CD7AED95-663F-4C2C-8D5D-30DB33D8BA0B}"/>
    <hyperlink ref="X13" r:id="rId10" location="gid=1976517831" xr:uid="{7DEB4841-1204-4A76-8982-B762B702B9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Narayan Dakshinamurthy</dc:creator>
  <cp:lastModifiedBy>Hemanth Narayan Dakshinamurthy</cp:lastModifiedBy>
  <dcterms:created xsi:type="dcterms:W3CDTF">2023-08-30T19:53:45Z</dcterms:created>
  <dcterms:modified xsi:type="dcterms:W3CDTF">2023-08-30T19:55:45Z</dcterms:modified>
</cp:coreProperties>
</file>