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Hemanth\WorkFiles\Exec Prog\UpGrad\GenAI for Leaders\Course 7 - Deep Learning\Module 2 - Intro to Neural Networks Part II\"/>
    </mc:Choice>
  </mc:AlternateContent>
  <xr:revisionPtr revIDLastSave="0" documentId="13_ncr:1_{479BADA0-04FB-4FFF-B46B-4EC82EA809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FNN" sheetId="2" r:id="rId1"/>
  </sheets>
  <calcPr calcId="181029"/>
</workbook>
</file>

<file path=xl/calcChain.xml><?xml version="1.0" encoding="utf-8"?>
<calcChain xmlns="http://schemas.openxmlformats.org/spreadsheetml/2006/main">
  <c r="K5" i="2" l="1"/>
  <c r="L5" i="2" s="1"/>
  <c r="O5" i="2" s="1"/>
  <c r="J5" i="2"/>
  <c r="I5" i="2"/>
  <c r="H5" i="2"/>
  <c r="G6" i="2"/>
  <c r="G5" i="2"/>
  <c r="F6" i="2"/>
  <c r="F5" i="2"/>
  <c r="E6" i="2"/>
  <c r="E5" i="2"/>
  <c r="D5" i="2"/>
  <c r="D6" i="2"/>
  <c r="C6" i="2"/>
  <c r="C5" i="2"/>
  <c r="B4" i="2"/>
  <c r="F4" i="2" s="1"/>
  <c r="G4" i="2" s="1"/>
  <c r="G18" i="2" s="1"/>
  <c r="B3" i="2"/>
  <c r="F22" i="2"/>
  <c r="L22" i="2"/>
  <c r="N22" i="2"/>
  <c r="L21" i="2"/>
  <c r="N21" i="2"/>
  <c r="F21" i="2"/>
  <c r="N19" i="2"/>
  <c r="L19" i="2"/>
  <c r="F18" i="2"/>
  <c r="N18" i="2"/>
  <c r="L18" i="2"/>
  <c r="L17" i="2"/>
  <c r="N17" i="2"/>
  <c r="F17" i="2"/>
  <c r="N16" i="2"/>
  <c r="F16" i="2"/>
  <c r="L16" i="2"/>
  <c r="N14" i="2"/>
  <c r="L14" i="2"/>
  <c r="L12" i="2"/>
  <c r="K14" i="2"/>
  <c r="L11" i="2"/>
  <c r="Q16" i="2"/>
  <c r="R16" i="2"/>
  <c r="T16" i="2"/>
  <c r="R15" i="2"/>
  <c r="R14" i="2"/>
  <c r="T14" i="2"/>
  <c r="Q14" i="2" s="1"/>
  <c r="Q13" i="2"/>
  <c r="T13" i="2"/>
  <c r="F19" i="2" l="1"/>
  <c r="F3" i="2"/>
  <c r="G3" i="2" s="1"/>
  <c r="G16" i="2" s="1"/>
  <c r="G21" i="2" s="1"/>
  <c r="G19" i="2"/>
  <c r="G22" i="2"/>
  <c r="K12" i="2"/>
  <c r="T15" i="2"/>
  <c r="Q15" i="2" s="1"/>
  <c r="K3" i="2" l="1"/>
  <c r="L3" i="2" s="1"/>
  <c r="M11" i="2" s="1"/>
  <c r="K11" i="2"/>
  <c r="G17" i="2"/>
  <c r="O3" i="2" l="1"/>
  <c r="O11" i="2"/>
  <c r="H11" i="2" s="1"/>
  <c r="M19" i="2"/>
  <c r="O19" i="2" s="1"/>
  <c r="D18" i="2" s="1"/>
  <c r="M18" i="2"/>
  <c r="O18" i="2" s="1"/>
  <c r="C18" i="2" s="1"/>
  <c r="M14" i="2"/>
  <c r="O14" i="2" s="1"/>
  <c r="J14" i="2" s="1"/>
  <c r="M21" i="2"/>
  <c r="O21" i="2" s="1"/>
  <c r="E21" i="2" s="1"/>
  <c r="M17" i="2"/>
  <c r="O17" i="2" s="1"/>
  <c r="D16" i="2" s="1"/>
  <c r="M22" i="2"/>
  <c r="O22" i="2" s="1"/>
  <c r="E22" i="2" s="1"/>
  <c r="M12" i="2"/>
  <c r="O12" i="2" s="1"/>
  <c r="I11" i="2" s="1"/>
  <c r="M16" i="2"/>
  <c r="O16" i="2" s="1"/>
  <c r="C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Hemanth G</author>
  </authors>
  <commentList>
    <comment ref="N2" authorId="0" shapeId="0" xr:uid="{53AF63AE-7AE7-40A6-8CDC-34A1613A2D34}">
      <text>
        <r>
          <rPr>
            <b/>
            <sz val="9"/>
            <color indexed="81"/>
            <rFont val="Tahoma"/>
            <charset val="1"/>
          </rPr>
          <t>Hemanth G:</t>
        </r>
        <r>
          <rPr>
            <sz val="9"/>
            <color indexed="81"/>
            <rFont val="Tahoma"/>
            <charset val="1"/>
          </rPr>
          <t xml:space="preserve">
RSS (Residual Sum of Squares) gives the sum of the squares of the differences between the predicted and the actual output in Regression.</t>
        </r>
      </text>
    </comment>
    <comment ref="O2" authorId="0" shapeId="0" xr:uid="{B02C6004-7DA6-46B9-B072-3C70F6E31B65}">
      <text>
        <r>
          <rPr>
            <b/>
            <sz val="9"/>
            <color indexed="81"/>
            <rFont val="Tahoma"/>
            <charset val="1"/>
          </rPr>
          <t>Hemanth G:</t>
        </r>
        <r>
          <rPr>
            <sz val="9"/>
            <color indexed="81"/>
            <rFont val="Tahoma"/>
            <charset val="1"/>
          </rPr>
          <t xml:space="preserve">
MSE (Mean Square Error) gives the mean of the squares of the differences between the predicted and the actual output in Regression.</t>
        </r>
      </text>
    </comment>
    <comment ref="G16" authorId="0" shapeId="0" xr:uid="{6891C110-2044-4812-8D7E-3EBB39E95BFF}">
      <text>
        <r>
          <rPr>
            <b/>
            <sz val="9"/>
            <color indexed="81"/>
            <rFont val="Tahoma"/>
            <family val="2"/>
          </rPr>
          <t>Hemanth G:</t>
        </r>
        <r>
          <rPr>
            <sz val="9"/>
            <color indexed="81"/>
            <rFont val="Tahoma"/>
            <family val="2"/>
          </rPr>
          <t xml:space="preserve">
h(z) = 1 / (1 + e^z)
h'(z) = h(z) * (1 - h(z))</t>
        </r>
      </text>
    </comment>
  </commentList>
</comments>
</file>

<file path=xl/sharedStrings.xml><?xml version="1.0" encoding="utf-8"?>
<sst xmlns="http://schemas.openxmlformats.org/spreadsheetml/2006/main" count="64" uniqueCount="47">
  <si>
    <t>X</t>
  </si>
  <si>
    <t>Std. Number of Rooms</t>
  </si>
  <si>
    <t>Std. House Size (sq. ft.)</t>
  </si>
  <si>
    <t>Price ($)</t>
  </si>
  <si>
    <t>(obs - mean) / std. dev.</t>
  </si>
  <si>
    <t>-&gt;</t>
  </si>
  <si>
    <t>Layer 1</t>
  </si>
  <si>
    <t>W1</t>
  </si>
  <si>
    <t>B1</t>
  </si>
  <si>
    <t>Z1</t>
  </si>
  <si>
    <t>H1</t>
  </si>
  <si>
    <t>W2</t>
  </si>
  <si>
    <t>B2</t>
  </si>
  <si>
    <t>Z2</t>
  </si>
  <si>
    <t>Layer 2</t>
  </si>
  <si>
    <t>H2</t>
  </si>
  <si>
    <t>Layer 0</t>
  </si>
  <si>
    <t>RSS</t>
  </si>
  <si>
    <t>Loss</t>
  </si>
  <si>
    <t>MSE</t>
  </si>
  <si>
    <t>Actual
Y</t>
  </si>
  <si>
    <t>Wnew</t>
  </si>
  <si>
    <t>Wold</t>
  </si>
  <si>
    <t>alpha</t>
  </si>
  <si>
    <t>dL/dW</t>
  </si>
  <si>
    <t>FP1</t>
  </si>
  <si>
    <t>BP1</t>
  </si>
  <si>
    <t>Forward Propagation</t>
  </si>
  <si>
    <t>Back propagation</t>
  </si>
  <si>
    <t>dL/dH2</t>
  </si>
  <si>
    <t>dH2/dZ2</t>
  </si>
  <si>
    <t>dZ2/dW2</t>
  </si>
  <si>
    <t>dL/dW2</t>
  </si>
  <si>
    <t>Learning Rate</t>
  </si>
  <si>
    <t>dZ2/dB2</t>
  </si>
  <si>
    <t>dL/dB2</t>
  </si>
  <si>
    <t>LR</t>
  </si>
  <si>
    <t>dH2/dH1</t>
  </si>
  <si>
    <t>dH1/dZ1</t>
  </si>
  <si>
    <t>dZ1/dW1</t>
  </si>
  <si>
    <t>dL/dW1</t>
  </si>
  <si>
    <t>W2 (new)</t>
  </si>
  <si>
    <t>B2 (new)</t>
  </si>
  <si>
    <t>W1 (new)</t>
  </si>
  <si>
    <t>B1 (new)</t>
  </si>
  <si>
    <t>dZ1/dB1</t>
  </si>
  <si>
    <t>FP2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</si>
</sst>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00_);[Red]\(0.0000\)"/>
    <numFmt numFmtId="167" formatCode="0.000_);[Red]\(0.000\)"/>
    <numFmt numFmtId="169" formatCode="0.0000"/>
  </numFmts>
  <fonts count="10" x14ac:knownFonts="1">
    <font>
      <sz val="10"/>
      <color rgb="FF000000"/>
      <name val="Arial"/>
      <scheme val="minor"/>
    </font>
    <font>
      <b/>
      <sz val="10"/>
      <color rgb="FF000000"/>
      <name val="Calibri"/>
      <family val="2"/>
    </font>
    <font>
      <b/>
      <sz val="10"/>
      <color rgb="FF091E42"/>
      <name val="Calibri"/>
      <family val="2"/>
    </font>
    <font>
      <sz val="10"/>
      <color rgb="FF000000"/>
      <name val="Calibri"/>
      <family val="2"/>
    </font>
    <font>
      <sz val="10"/>
      <color rgb="FF091E42"/>
      <name val="Calibri"/>
      <family val="2"/>
    </font>
    <font>
      <sz val="11"/>
      <color rgb="FF091E4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9" fontId="3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DBB7-99AE-4741-ADAD-4839F3B60542}">
  <dimension ref="A1:W22"/>
  <sheetViews>
    <sheetView showGridLines="0" tabSelected="1" workbookViewId="0">
      <selection activeCell="O5" sqref="O5"/>
    </sheetView>
  </sheetViews>
  <sheetFormatPr defaultRowHeight="13.8" x14ac:dyDescent="0.25"/>
  <cols>
    <col min="1" max="1" width="11.109375" style="3" customWidth="1"/>
    <col min="2" max="2" width="8.88671875" style="3"/>
    <col min="3" max="7" width="8.88671875" style="33"/>
    <col min="8" max="12" width="8.88671875" style="3"/>
    <col min="13" max="13" width="8.88671875" style="33"/>
    <col min="14" max="15" width="8.88671875" style="3"/>
    <col min="16" max="16" width="8.88671875" style="4"/>
    <col min="17" max="23" width="10" style="4" customWidth="1"/>
    <col min="24" max="16384" width="8.88671875" style="4"/>
  </cols>
  <sheetData>
    <row r="1" spans="1:23" x14ac:dyDescent="0.25">
      <c r="B1" s="3" t="s">
        <v>16</v>
      </c>
      <c r="C1" s="26" t="s">
        <v>6</v>
      </c>
      <c r="D1" s="26"/>
      <c r="E1" s="26"/>
      <c r="F1" s="26"/>
      <c r="G1" s="26"/>
      <c r="H1" s="23" t="s">
        <v>14</v>
      </c>
      <c r="I1" s="23"/>
      <c r="J1" s="23"/>
      <c r="K1" s="23"/>
      <c r="L1" s="23"/>
      <c r="N1" s="23" t="s">
        <v>18</v>
      </c>
      <c r="O1" s="23"/>
    </row>
    <row r="2" spans="1:23" s="1" customFormat="1" ht="41.4" x14ac:dyDescent="0.3">
      <c r="A2" s="35" t="s">
        <v>27</v>
      </c>
      <c r="B2" s="36" t="s">
        <v>0</v>
      </c>
      <c r="C2" s="38" t="s">
        <v>7</v>
      </c>
      <c r="D2" s="38"/>
      <c r="E2" s="39" t="s">
        <v>8</v>
      </c>
      <c r="F2" s="39" t="s">
        <v>9</v>
      </c>
      <c r="G2" s="39" t="s">
        <v>10</v>
      </c>
      <c r="H2" s="37" t="s">
        <v>11</v>
      </c>
      <c r="I2" s="37"/>
      <c r="J2" s="36" t="s">
        <v>12</v>
      </c>
      <c r="K2" s="36" t="s">
        <v>13</v>
      </c>
      <c r="L2" s="36" t="s">
        <v>15</v>
      </c>
      <c r="M2" s="40" t="s">
        <v>20</v>
      </c>
      <c r="N2" s="36" t="s">
        <v>17</v>
      </c>
      <c r="O2" s="36" t="s">
        <v>19</v>
      </c>
      <c r="Q2" s="16" t="s">
        <v>1</v>
      </c>
      <c r="R2" s="17" t="s">
        <v>2</v>
      </c>
      <c r="S2" s="18" t="s">
        <v>3</v>
      </c>
      <c r="T2" s="2" t="s">
        <v>4</v>
      </c>
      <c r="U2" s="16" t="s">
        <v>1</v>
      </c>
      <c r="V2" s="17" t="s">
        <v>2</v>
      </c>
      <c r="W2" s="18" t="s">
        <v>3</v>
      </c>
    </row>
    <row r="3" spans="1:23" ht="14.4" x14ac:dyDescent="0.25">
      <c r="A3" s="3" t="s">
        <v>25</v>
      </c>
      <c r="B3" s="21">
        <f>U3</f>
        <v>-0.32</v>
      </c>
      <c r="C3" s="28">
        <v>0.2</v>
      </c>
      <c r="D3" s="28">
        <v>0.15</v>
      </c>
      <c r="E3" s="28">
        <v>0.1</v>
      </c>
      <c r="F3" s="28">
        <f>(C3*B$3+D3*B$4)+E3</f>
        <v>-6.3E-2</v>
      </c>
      <c r="G3" s="29">
        <f>1/(1+EXP(-F3))</f>
        <v>0.48425520724575394</v>
      </c>
      <c r="H3" s="21">
        <v>0.3</v>
      </c>
      <c r="I3" s="21">
        <v>0.2</v>
      </c>
      <c r="J3" s="21">
        <v>0.4</v>
      </c>
      <c r="K3" s="21">
        <f>(H3*G$3+I3*G$4)+J3</f>
        <v>0.63009484068439148</v>
      </c>
      <c r="L3" s="21">
        <f>K3</f>
        <v>0.63009484068439148</v>
      </c>
      <c r="M3" s="28">
        <v>-0.54</v>
      </c>
      <c r="N3" s="21"/>
      <c r="O3" s="22">
        <f>(1/2)*(M3-L3)^2</f>
        <v>0.68456096809811595</v>
      </c>
      <c r="Q3" s="5">
        <v>3</v>
      </c>
      <c r="R3" s="6">
        <v>1340</v>
      </c>
      <c r="S3" s="7">
        <v>313000</v>
      </c>
      <c r="T3" s="8" t="s">
        <v>5</v>
      </c>
      <c r="U3" s="5">
        <v>-0.32</v>
      </c>
      <c r="V3" s="9">
        <v>-0.66</v>
      </c>
      <c r="W3" s="10">
        <v>-0.54</v>
      </c>
    </row>
    <row r="4" spans="1:23" ht="14.4" x14ac:dyDescent="0.25">
      <c r="B4" s="21">
        <f>V3</f>
        <v>-0.66</v>
      </c>
      <c r="C4" s="28">
        <v>0.5</v>
      </c>
      <c r="D4" s="28">
        <v>0.6</v>
      </c>
      <c r="E4" s="28">
        <v>0.25</v>
      </c>
      <c r="F4" s="28">
        <f>(C4*B$3+D4*B$4)+E4</f>
        <v>-0.30600000000000005</v>
      </c>
      <c r="G4" s="29">
        <f>1/(1+EXP(-F4))</f>
        <v>0.42409139255332623</v>
      </c>
      <c r="H4" s="21"/>
      <c r="I4" s="21"/>
      <c r="J4" s="21"/>
      <c r="K4" s="21"/>
      <c r="L4" s="21"/>
      <c r="M4" s="28"/>
      <c r="N4" s="21"/>
      <c r="O4" s="21"/>
      <c r="Q4" s="5">
        <v>5</v>
      </c>
      <c r="R4" s="11">
        <v>3650</v>
      </c>
      <c r="S4" s="7">
        <v>2384000</v>
      </c>
      <c r="T4" s="8" t="s">
        <v>5</v>
      </c>
      <c r="U4" s="5">
        <v>1.61</v>
      </c>
      <c r="V4" s="9">
        <v>1.8</v>
      </c>
      <c r="W4" s="10">
        <v>2.0299999999999998</v>
      </c>
    </row>
    <row r="5" spans="1:23" ht="14.4" x14ac:dyDescent="0.25">
      <c r="A5" s="3" t="s">
        <v>46</v>
      </c>
      <c r="B5" s="21"/>
      <c r="C5" s="32">
        <f>C16</f>
        <v>0.20561088599199781</v>
      </c>
      <c r="D5" s="32">
        <f>D16</f>
        <v>0.16157245235849543</v>
      </c>
      <c r="E5" s="32">
        <f>E21</f>
        <v>8.24659812750069E-2</v>
      </c>
      <c r="F5" s="32">
        <f>(C5*B$3+D5*B$4)+E5</f>
        <v>-8.996732079903938E-2</v>
      </c>
      <c r="G5" s="32">
        <f>1/(1+EXP(-F5))</f>
        <v>0.47752332849289331</v>
      </c>
      <c r="H5" s="22">
        <f>H11</f>
        <v>0.18667509608543847</v>
      </c>
      <c r="I5" s="22">
        <f>I11</f>
        <v>0.1007545699189388</v>
      </c>
      <c r="J5" s="22">
        <f>J14</f>
        <v>0.16598103186312169</v>
      </c>
      <c r="K5" s="21">
        <f>(H5*G$5+I5*G$6)+J5</f>
        <v>0.29741983716673848</v>
      </c>
      <c r="L5" s="22">
        <f>K5</f>
        <v>0.29741983716673848</v>
      </c>
      <c r="M5" s="28">
        <v>-0.54</v>
      </c>
      <c r="N5" s="21"/>
      <c r="O5" s="22">
        <f>(1/2)*(M5-L5)^2</f>
        <v>0.3506359918401834</v>
      </c>
      <c r="Q5" s="5">
        <v>3</v>
      </c>
      <c r="R5" s="11">
        <v>1930</v>
      </c>
      <c r="S5" s="7">
        <v>342000</v>
      </c>
      <c r="T5" s="8" t="s">
        <v>5</v>
      </c>
      <c r="U5" s="5">
        <v>-0.32</v>
      </c>
      <c r="V5" s="9">
        <v>-0.03</v>
      </c>
      <c r="W5" s="10">
        <v>-0.51</v>
      </c>
    </row>
    <row r="6" spans="1:23" ht="14.4" x14ac:dyDescent="0.25">
      <c r="B6" s="21"/>
      <c r="C6" s="32">
        <f>C18</f>
        <v>0.50365800303573949</v>
      </c>
      <c r="D6" s="32">
        <f>D18</f>
        <v>0.60754463126121272</v>
      </c>
      <c r="E6" s="32">
        <f>E22</f>
        <v>0.23856874051331395</v>
      </c>
      <c r="F6" s="32">
        <f>(C6*B$3+D6*B$4)+E6</f>
        <v>-0.32358127709052315</v>
      </c>
      <c r="G6" s="32">
        <f>1/(1+EXP(-F6))</f>
        <v>0.41980321198529513</v>
      </c>
      <c r="H6" s="21"/>
      <c r="I6" s="21"/>
      <c r="J6" s="21"/>
      <c r="K6" s="21"/>
      <c r="L6" s="21"/>
      <c r="M6" s="28"/>
      <c r="N6" s="21"/>
      <c r="O6" s="21"/>
      <c r="Q6" s="5">
        <v>3</v>
      </c>
      <c r="R6" s="11">
        <v>2000</v>
      </c>
      <c r="S6" s="7">
        <v>420000</v>
      </c>
      <c r="T6" s="8" t="s">
        <v>5</v>
      </c>
      <c r="U6" s="5">
        <v>-0.32</v>
      </c>
      <c r="V6" s="9">
        <v>-0.03</v>
      </c>
      <c r="W6" s="10">
        <v>-0.41</v>
      </c>
    </row>
    <row r="7" spans="1:23" ht="14.4" x14ac:dyDescent="0.25">
      <c r="B7" s="21"/>
      <c r="C7" s="28"/>
      <c r="D7" s="28"/>
      <c r="E7" s="28"/>
      <c r="F7" s="28"/>
      <c r="G7" s="28"/>
      <c r="H7" s="21"/>
      <c r="I7" s="21"/>
      <c r="J7" s="21"/>
      <c r="K7" s="21"/>
      <c r="L7" s="21"/>
      <c r="M7" s="28"/>
      <c r="N7" s="21"/>
      <c r="O7" s="21"/>
      <c r="Q7" s="5">
        <v>4</v>
      </c>
      <c r="R7" s="11">
        <v>1940</v>
      </c>
      <c r="S7" s="7">
        <v>550000</v>
      </c>
      <c r="T7" s="8" t="s">
        <v>5</v>
      </c>
      <c r="U7" s="5">
        <v>0.65</v>
      </c>
      <c r="V7" s="9">
        <v>-0.02</v>
      </c>
      <c r="W7" s="10">
        <v>-0.25</v>
      </c>
    </row>
    <row r="8" spans="1:23" x14ac:dyDescent="0.25">
      <c r="B8" s="21"/>
      <c r="C8" s="28"/>
      <c r="D8" s="28"/>
      <c r="E8" s="28"/>
      <c r="F8" s="28"/>
      <c r="G8" s="28"/>
      <c r="H8" s="21"/>
      <c r="I8" s="21"/>
      <c r="J8" s="21"/>
      <c r="K8" s="21"/>
      <c r="L8" s="21"/>
      <c r="M8" s="28"/>
      <c r="N8" s="21"/>
      <c r="O8" s="21"/>
      <c r="Q8" s="12">
        <v>2</v>
      </c>
      <c r="R8" s="13">
        <v>880</v>
      </c>
      <c r="S8" s="14">
        <v>490000</v>
      </c>
      <c r="T8" s="8" t="s">
        <v>5</v>
      </c>
      <c r="U8" s="12">
        <v>-1.29</v>
      </c>
      <c r="V8" s="13">
        <v>-1.1499999999999999</v>
      </c>
      <c r="W8" s="15">
        <v>-0.32</v>
      </c>
    </row>
    <row r="9" spans="1:23" x14ac:dyDescent="0.25">
      <c r="B9" s="21"/>
      <c r="C9" s="28"/>
      <c r="D9" s="28"/>
      <c r="E9" s="28"/>
      <c r="F9" s="28"/>
      <c r="G9" s="28"/>
      <c r="H9" s="21"/>
      <c r="I9" s="21"/>
      <c r="J9" s="21"/>
      <c r="K9" s="21"/>
      <c r="L9" s="21"/>
      <c r="M9" s="28"/>
      <c r="N9" s="21"/>
      <c r="O9" s="21"/>
    </row>
    <row r="10" spans="1:23" ht="41.4" customHeight="1" x14ac:dyDescent="0.25">
      <c r="A10" s="35" t="s">
        <v>28</v>
      </c>
      <c r="B10" s="36"/>
      <c r="C10" s="39"/>
      <c r="D10" s="39"/>
      <c r="E10" s="39"/>
      <c r="F10" s="39"/>
      <c r="G10" s="39"/>
      <c r="H10" s="37" t="s">
        <v>41</v>
      </c>
      <c r="I10" s="37"/>
      <c r="J10" s="36"/>
      <c r="K10" s="36" t="s">
        <v>31</v>
      </c>
      <c r="L10" s="36" t="s">
        <v>30</v>
      </c>
      <c r="M10" s="39" t="s">
        <v>29</v>
      </c>
      <c r="N10" s="35" t="s">
        <v>33</v>
      </c>
      <c r="O10" s="36" t="s">
        <v>32</v>
      </c>
    </row>
    <row r="11" spans="1:23" x14ac:dyDescent="0.25">
      <c r="A11" s="3" t="s">
        <v>26</v>
      </c>
      <c r="B11" s="21"/>
      <c r="C11" s="28"/>
      <c r="D11" s="28"/>
      <c r="E11" s="28"/>
      <c r="F11" s="28"/>
      <c r="G11" s="28"/>
      <c r="H11" s="22">
        <f>H3-N11*O11</f>
        <v>0.18667509608543847</v>
      </c>
      <c r="I11" s="22">
        <f>I3-N12*O12</f>
        <v>0.1007545699189388</v>
      </c>
      <c r="K11" s="21">
        <f>G3</f>
        <v>0.48425520724575394</v>
      </c>
      <c r="L11" s="21">
        <f>1</f>
        <v>1</v>
      </c>
      <c r="M11" s="28">
        <f>-(M3-L3)</f>
        <v>1.1700948406843916</v>
      </c>
      <c r="N11" s="21">
        <v>0.2</v>
      </c>
      <c r="O11" s="22">
        <f>M11*L11*K11</f>
        <v>0.56662451957280746</v>
      </c>
    </row>
    <row r="12" spans="1:23" x14ac:dyDescent="0.25">
      <c r="B12" s="21"/>
      <c r="C12" s="28"/>
      <c r="D12" s="28"/>
      <c r="E12" s="28"/>
      <c r="F12" s="28"/>
      <c r="G12" s="28"/>
      <c r="H12" s="21"/>
      <c r="I12" s="21"/>
      <c r="J12" s="21"/>
      <c r="K12" s="21">
        <f>G4</f>
        <v>0.42409139255332623</v>
      </c>
      <c r="L12" s="21">
        <f>L11</f>
        <v>1</v>
      </c>
      <c r="M12" s="28">
        <f>M11</f>
        <v>1.1700948406843916</v>
      </c>
      <c r="N12" s="21">
        <v>0.2</v>
      </c>
      <c r="O12" s="22">
        <f>M12*L12*K12</f>
        <v>0.49622715040530602</v>
      </c>
      <c r="Q12" s="4" t="s">
        <v>21</v>
      </c>
      <c r="R12" s="4" t="s">
        <v>22</v>
      </c>
      <c r="S12" s="4" t="s">
        <v>23</v>
      </c>
      <c r="T12" s="4" t="s">
        <v>24</v>
      </c>
    </row>
    <row r="13" spans="1:23" x14ac:dyDescent="0.25">
      <c r="B13" s="21"/>
      <c r="C13" s="28"/>
      <c r="D13" s="28"/>
      <c r="E13" s="28"/>
      <c r="F13" s="28"/>
      <c r="G13" s="28"/>
      <c r="H13" s="21"/>
      <c r="I13" s="21"/>
      <c r="J13" s="19" t="s">
        <v>42</v>
      </c>
      <c r="K13" s="19" t="s">
        <v>34</v>
      </c>
      <c r="L13" s="19" t="s">
        <v>30</v>
      </c>
      <c r="M13" s="27" t="s">
        <v>29</v>
      </c>
      <c r="N13" s="20" t="s">
        <v>36</v>
      </c>
      <c r="O13" s="19" t="s">
        <v>35</v>
      </c>
      <c r="Q13" s="4">
        <f>R13-S13*T13</f>
        <v>0.60000000000000009</v>
      </c>
      <c r="R13" s="4">
        <v>3</v>
      </c>
      <c r="S13" s="4">
        <v>0.3</v>
      </c>
      <c r="T13" s="4">
        <f>2*(R13+1)</f>
        <v>8</v>
      </c>
    </row>
    <row r="14" spans="1:23" x14ac:dyDescent="0.25">
      <c r="B14" s="21"/>
      <c r="C14" s="28"/>
      <c r="D14" s="28"/>
      <c r="E14" s="28"/>
      <c r="F14" s="28"/>
      <c r="G14" s="28"/>
      <c r="H14" s="21"/>
      <c r="I14" s="21"/>
      <c r="J14" s="22">
        <f>J3-N14*O14</f>
        <v>0.16598103186312169</v>
      </c>
      <c r="K14" s="21">
        <f>1</f>
        <v>1</v>
      </c>
      <c r="L14" s="21">
        <f>L11</f>
        <v>1</v>
      </c>
      <c r="M14" s="28">
        <f>M11</f>
        <v>1.1700948406843916</v>
      </c>
      <c r="N14" s="21">
        <f>N11</f>
        <v>0.2</v>
      </c>
      <c r="O14" s="22">
        <f>M14*L14*K14</f>
        <v>1.1700948406843916</v>
      </c>
      <c r="Q14" s="4">
        <f t="shared" ref="Q14:Q15" si="0">R14-S14*T14</f>
        <v>-0.35999999999999988</v>
      </c>
      <c r="R14" s="4">
        <f>Q13</f>
        <v>0.60000000000000009</v>
      </c>
      <c r="S14" s="4">
        <v>0.3</v>
      </c>
      <c r="T14" s="4">
        <f t="shared" ref="T14:T15" si="1">2*(R14+1)</f>
        <v>3.2</v>
      </c>
    </row>
    <row r="15" spans="1:23" x14ac:dyDescent="0.25">
      <c r="B15" s="24"/>
      <c r="C15" s="30" t="s">
        <v>43</v>
      </c>
      <c r="D15" s="30"/>
      <c r="E15" s="31"/>
      <c r="F15" s="31" t="s">
        <v>39</v>
      </c>
      <c r="G15" s="31" t="s">
        <v>38</v>
      </c>
      <c r="H15" s="24"/>
      <c r="I15" s="24"/>
      <c r="J15" s="24"/>
      <c r="K15" s="24"/>
      <c r="L15" s="24" t="s">
        <v>37</v>
      </c>
      <c r="M15" s="27" t="s">
        <v>29</v>
      </c>
      <c r="N15" s="20" t="s">
        <v>36</v>
      </c>
      <c r="O15" s="24" t="s">
        <v>40</v>
      </c>
      <c r="Q15" s="4">
        <f t="shared" si="0"/>
        <v>-0.74399999999999999</v>
      </c>
      <c r="R15" s="4">
        <f>Q14</f>
        <v>-0.35999999999999988</v>
      </c>
      <c r="S15" s="4">
        <v>0.3</v>
      </c>
      <c r="T15" s="4">
        <f t="shared" si="1"/>
        <v>1.2800000000000002</v>
      </c>
    </row>
    <row r="16" spans="1:23" x14ac:dyDescent="0.25">
      <c r="B16" s="21"/>
      <c r="C16" s="32">
        <f>C3-N16*O16</f>
        <v>0.20561088599199781</v>
      </c>
      <c r="D16" s="32">
        <f>D3-N17*O17</f>
        <v>0.16157245235849543</v>
      </c>
      <c r="E16" s="28"/>
      <c r="F16" s="28">
        <f>B3</f>
        <v>-0.32</v>
      </c>
      <c r="G16" s="28">
        <f>G3*(1-G3)</f>
        <v>0.24975210150112581</v>
      </c>
      <c r="H16" s="21"/>
      <c r="I16" s="21"/>
      <c r="J16" s="21"/>
      <c r="K16" s="21"/>
      <c r="L16" s="21">
        <f>H3</f>
        <v>0.3</v>
      </c>
      <c r="M16" s="28">
        <f>M11</f>
        <v>1.1700948406843916</v>
      </c>
      <c r="N16" s="21">
        <f>N11</f>
        <v>0.2</v>
      </c>
      <c r="O16" s="25">
        <f>M16*L16*G16*F16</f>
        <v>-2.8054429959988973E-2</v>
      </c>
      <c r="Q16" s="4">
        <f t="shared" ref="Q16" si="2">R16-S16*T16</f>
        <v>-0.89759999999999995</v>
      </c>
      <c r="R16" s="4">
        <f>Q15</f>
        <v>-0.74399999999999999</v>
      </c>
      <c r="S16" s="4">
        <v>0.3</v>
      </c>
      <c r="T16" s="4">
        <f t="shared" ref="T16" si="3">2*(R16+1)</f>
        <v>0.51200000000000001</v>
      </c>
    </row>
    <row r="17" spans="2:15" x14ac:dyDescent="0.25">
      <c r="F17" s="28">
        <f>B4</f>
        <v>-0.66</v>
      </c>
      <c r="G17" s="28">
        <f>G16</f>
        <v>0.24975210150112581</v>
      </c>
      <c r="L17" s="21">
        <f>L16</f>
        <v>0.3</v>
      </c>
      <c r="M17" s="28">
        <f>M11</f>
        <v>1.1700948406843916</v>
      </c>
      <c r="N17" s="21">
        <f>N11</f>
        <v>0.2</v>
      </c>
      <c r="O17" s="25">
        <f>M17*L17*G17*F17</f>
        <v>-5.7862261792477263E-2</v>
      </c>
    </row>
    <row r="18" spans="2:15" x14ac:dyDescent="0.25">
      <c r="C18" s="34">
        <f>C4-N18*O18</f>
        <v>0.50365800303573949</v>
      </c>
      <c r="D18" s="32">
        <f>D4-N19*O19</f>
        <v>0.60754463126121272</v>
      </c>
      <c r="F18" s="28">
        <f>B3</f>
        <v>-0.32</v>
      </c>
      <c r="G18" s="28">
        <f>G4*(1-G4)</f>
        <v>0.24423788331550675</v>
      </c>
      <c r="L18" s="21">
        <f>I3</f>
        <v>0.2</v>
      </c>
      <c r="M18" s="28">
        <f>M11</f>
        <v>1.1700948406843916</v>
      </c>
      <c r="N18" s="21">
        <f>N11</f>
        <v>0.2</v>
      </c>
      <c r="O18" s="25">
        <f>M18*L18*G18*F18</f>
        <v>-1.8290015178697657E-2</v>
      </c>
    </row>
    <row r="19" spans="2:15" x14ac:dyDescent="0.25">
      <c r="F19" s="28">
        <f>B4</f>
        <v>-0.66</v>
      </c>
      <c r="G19" s="28">
        <f>G18</f>
        <v>0.24423788331550675</v>
      </c>
      <c r="L19" s="21">
        <f>I3</f>
        <v>0.2</v>
      </c>
      <c r="M19" s="28">
        <f>M11</f>
        <v>1.1700948406843916</v>
      </c>
      <c r="N19" s="21">
        <f>N11</f>
        <v>0.2</v>
      </c>
      <c r="O19" s="25">
        <f>M19*L19*G19*F19</f>
        <v>-3.7723156306063925E-2</v>
      </c>
    </row>
    <row r="20" spans="2:15" x14ac:dyDescent="0.25">
      <c r="B20" s="19"/>
      <c r="C20" s="27"/>
      <c r="D20" s="27"/>
      <c r="E20" s="31" t="s">
        <v>44</v>
      </c>
      <c r="F20" s="27" t="s">
        <v>45</v>
      </c>
      <c r="G20" s="27" t="s">
        <v>38</v>
      </c>
      <c r="H20" s="19"/>
      <c r="I20" s="19"/>
      <c r="J20" s="19"/>
      <c r="K20" s="19"/>
      <c r="L20" s="24" t="s">
        <v>37</v>
      </c>
      <c r="M20" s="27" t="s">
        <v>29</v>
      </c>
      <c r="N20" s="20" t="s">
        <v>36</v>
      </c>
      <c r="O20" s="24" t="s">
        <v>40</v>
      </c>
    </row>
    <row r="21" spans="2:15" x14ac:dyDescent="0.25">
      <c r="B21" s="21"/>
      <c r="C21" s="32"/>
      <c r="D21" s="32"/>
      <c r="E21" s="32">
        <f>E3-N21*O21</f>
        <v>8.24659812750069E-2</v>
      </c>
      <c r="F21" s="28">
        <f>1</f>
        <v>1</v>
      </c>
      <c r="G21" s="28">
        <f>G16</f>
        <v>0.24975210150112581</v>
      </c>
      <c r="H21" s="21"/>
      <c r="I21" s="21"/>
      <c r="J21" s="21"/>
      <c r="K21" s="21"/>
      <c r="L21" s="21">
        <f>H3</f>
        <v>0.3</v>
      </c>
      <c r="M21" s="28">
        <f>M11</f>
        <v>1.1700948406843916</v>
      </c>
      <c r="N21" s="21">
        <f>N11</f>
        <v>0.2</v>
      </c>
      <c r="O21" s="25">
        <f>M21*L21*G21*F21</f>
        <v>8.7670093624965542E-2</v>
      </c>
    </row>
    <row r="22" spans="2:15" x14ac:dyDescent="0.25">
      <c r="B22" s="21"/>
      <c r="C22" s="32"/>
      <c r="D22" s="32"/>
      <c r="E22" s="32">
        <f>E4-N22*O22</f>
        <v>0.23856874051331395</v>
      </c>
      <c r="F22" s="28">
        <f>1</f>
        <v>1</v>
      </c>
      <c r="G22" s="28">
        <f>G18</f>
        <v>0.24423788331550675</v>
      </c>
      <c r="H22" s="21"/>
      <c r="I22" s="21"/>
      <c r="J22" s="21"/>
      <c r="K22" s="21"/>
      <c r="L22" s="21">
        <f>I3</f>
        <v>0.2</v>
      </c>
      <c r="M22" s="28">
        <f>M11</f>
        <v>1.1700948406843916</v>
      </c>
      <c r="N22" s="21">
        <f>N11</f>
        <v>0.2</v>
      </c>
      <c r="O22" s="25">
        <f>M22*L22*G22*F22</f>
        <v>5.7156297433430182E-2</v>
      </c>
    </row>
  </sheetData>
  <mergeCells count="7">
    <mergeCell ref="H10:I10"/>
    <mergeCell ref="C15:D15"/>
    <mergeCell ref="C2:D2"/>
    <mergeCell ref="C1:G1"/>
    <mergeCell ref="H1:L1"/>
    <mergeCell ref="H2:I2"/>
    <mergeCell ref="N1:O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Hemanth G</cp:lastModifiedBy>
  <dcterms:modified xsi:type="dcterms:W3CDTF">2025-04-08T12:06:46Z</dcterms:modified>
</cp:coreProperties>
</file>