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1be8c1401cc8f03/Documents/"/>
    </mc:Choice>
  </mc:AlternateContent>
  <xr:revisionPtr revIDLastSave="0" documentId="13_ncr:1_{88024E05-D71C-4D0D-A3F5-A186DDFF06FB}" xr6:coauthVersionLast="36" xr6:coauthVersionMax="47" xr10:uidLastSave="{00000000-0000-0000-0000-000000000000}"/>
  <bookViews>
    <workbookView xWindow="0" yWindow="0" windowWidth="14380" windowHeight="3980" tabRatio="1000" activeTab="1" xr2:uid="{3EB6643A-18E8-4730-8592-59041F158D32}"/>
  </bookViews>
  <sheets>
    <sheet name="Formula List" sheetId="1" r:id="rId1"/>
    <sheet name="Basic" sheetId="2" r:id="rId2"/>
    <sheet name="Text" sheetId="5" r:id="rId3"/>
    <sheet name="Date" sheetId="4" r:id="rId4"/>
    <sheet name="Formatting" sheetId="6" r:id="rId5"/>
    <sheet name="Lookups &amp; References" sheetId="7" r:id="rId6"/>
    <sheet name="Mathematical" sheetId="8" r:id="rId7"/>
    <sheet name="Statistics" sheetId="9" r:id="rId8"/>
    <sheet name="Data Source" sheetId="13" r:id="rId9"/>
  </sheets>
  <definedNames>
    <definedName name="_xlnm._FilterDatabase" localSheetId="0" hidden="1">'Formula List'!$B$4:$D$210</definedName>
  </definedNames>
  <calcPr calcId="191029"/>
  <pivotCaches>
    <pivotCache cacheId="0" r:id="rId10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36" i="2" l="1"/>
  <c r="S34" i="2"/>
  <c r="S10" i="7" l="1"/>
  <c r="S11" i="7"/>
  <c r="S12" i="7"/>
  <c r="S9" i="7"/>
  <c r="N11" i="6"/>
  <c r="N10" i="6"/>
  <c r="M11" i="6"/>
  <c r="M10" i="6"/>
  <c r="K65" i="5"/>
  <c r="K66" i="5"/>
  <c r="K67" i="5"/>
  <c r="R50" i="2"/>
  <c r="M65" i="5"/>
  <c r="L29" i="9" l="1"/>
  <c r="L30" i="9"/>
  <c r="L31" i="9"/>
  <c r="L32" i="9"/>
  <c r="L28" i="9"/>
  <c r="K10" i="8"/>
  <c r="K9" i="8"/>
  <c r="M74" i="2"/>
  <c r="M73" i="2"/>
  <c r="M72" i="2"/>
  <c r="M71" i="2"/>
  <c r="M70" i="2"/>
  <c r="M38" i="2" l="1"/>
  <c r="M37" i="2"/>
  <c r="M36" i="2"/>
  <c r="M35" i="2"/>
  <c r="M34" i="2"/>
  <c r="M13" i="2"/>
  <c r="M14" i="2"/>
  <c r="M15" i="2"/>
  <c r="M16" i="2"/>
  <c r="M12" i="2"/>
</calcChain>
</file>

<file path=xl/sharedStrings.xml><?xml version="1.0" encoding="utf-8"?>
<sst xmlns="http://schemas.openxmlformats.org/spreadsheetml/2006/main" count="1009" uniqueCount="676">
  <si>
    <t>ABS</t>
  </si>
  <si>
    <t>The absolute value or a number without its sign.</t>
  </si>
  <si>
    <t>AGGREGATE</t>
  </si>
  <si>
    <t>The aggregate of values in a list, table or cell range.</t>
  </si>
  <si>
    <t>AND</t>
  </si>
  <si>
    <t>The logical AND for any number of arguments.</t>
  </si>
  <si>
    <t>ARABIC</t>
  </si>
  <si>
    <t>(2013) The number converted from roman to arabic.</t>
  </si>
  <si>
    <t>AVEDEV</t>
  </si>
  <si>
    <t>AVERAGE</t>
  </si>
  <si>
    <t>The arithmetic mean of non blank cells in a list, table or cell range.</t>
  </si>
  <si>
    <t>AVERAGEA</t>
  </si>
  <si>
    <t>The arithmetic mean of non blank cells in a list, table or cell range (including logical values and text).</t>
  </si>
  <si>
    <t>AVERAGEIF</t>
  </si>
  <si>
    <t>(AVERAGEIFS) The arithmetic mean of all the numbers in a range that satisfies one condition.</t>
  </si>
  <si>
    <t>AVERAGEIFS</t>
  </si>
  <si>
    <t>The arithmetic mean of all the numbers in a range that satisfies multiple conditions.</t>
  </si>
  <si>
    <t>BIN2DEC</t>
  </si>
  <si>
    <t>The number converted from binary to decimal.</t>
  </si>
  <si>
    <t>BIN2HEX</t>
  </si>
  <si>
    <t>The number converted from binary to hexadecimal.</t>
  </si>
  <si>
    <t>BIN2OCT</t>
  </si>
  <si>
    <t>The number converted from binary to octal.</t>
  </si>
  <si>
    <t>BINOM.DIST</t>
  </si>
  <si>
    <t>The probability of getting less than or equal to a particular value in a binomial distribution.</t>
  </si>
  <si>
    <t>BINOM.DIST.RANGE</t>
  </si>
  <si>
    <t>(2013) The probability of a trial result using a binomial distribution.</t>
  </si>
  <si>
    <t>BINOM.INV</t>
  </si>
  <si>
    <t>The probability of getting greater than a particular value in a binomial distribution.</t>
  </si>
  <si>
    <t>BINOMDIST</t>
  </si>
  <si>
    <t>(BINOM.DIST) The probability of getting less than or equal to a particular value in a binomial distribution.</t>
  </si>
  <si>
    <t>BITAND</t>
  </si>
  <si>
    <t>(2013) The bitwise AND of two numbers.</t>
  </si>
  <si>
    <t>BITLSHIFT</t>
  </si>
  <si>
    <t>(2013) The number shifted left by a number of bits.</t>
  </si>
  <si>
    <t>BITOR</t>
  </si>
  <si>
    <t>(2013) The bitwise OR of two numbers.</t>
  </si>
  <si>
    <t>BITRSHIFT</t>
  </si>
  <si>
    <t>(2013) The number shifted right by a number of bits.</t>
  </si>
  <si>
    <t>BITXOR</t>
  </si>
  <si>
    <t>(2013) The bitwise Exclusive OR of two numbers.</t>
  </si>
  <si>
    <t>CHAR</t>
  </si>
  <si>
    <t>The character with the corresponding ANSI/ASCII number.</t>
  </si>
  <si>
    <t>CHIDIST</t>
  </si>
  <si>
    <t>(CHISQ.DIST.RT) The probability of getting less than or equal to a particular value in a chi-squared distribution (right tailed).</t>
  </si>
  <si>
    <t>CHIINV</t>
  </si>
  <si>
    <t>(CHISQ.INV.RT) The probability of getting greater than a particular value in a chi-squared distribution (right tailed).</t>
  </si>
  <si>
    <t>CHISQ.DIST</t>
  </si>
  <si>
    <t>The probability of getting less than or equal to a particular value in a chi-squared distribution (left tailed).</t>
  </si>
  <si>
    <t>CHISQ.DIST.RT</t>
  </si>
  <si>
    <t>The probability of getting more than a particular value in a chi-squared distribution (right tailed).</t>
  </si>
  <si>
    <t>CHISQ.INV</t>
  </si>
  <si>
    <t>The probability of getting greater than a particular value in a chi-squared distribution (left tailed).</t>
  </si>
  <si>
    <t>CHISQ.INV.RT</t>
  </si>
  <si>
    <t>CHISQ.TEST</t>
  </si>
  <si>
    <t>The value from the chi-squared distribution.</t>
  </si>
  <si>
    <t>CHITEST</t>
  </si>
  <si>
    <t>(CHISQ.TEST) The value from the chi-squared distribution.</t>
  </si>
  <si>
    <t>CHOOSE</t>
  </si>
  <si>
    <t>The value in a row (or column) based on an index number.</t>
  </si>
  <si>
    <t>CODE</t>
  </si>
  <si>
    <t>The ANSI/ASCII number for the first character in a text string.</t>
  </si>
  <si>
    <t>COLUMN</t>
  </si>
  <si>
    <t>The column number of a cell reference.</t>
  </si>
  <si>
    <t>COLUMNS</t>
  </si>
  <si>
    <t>The number of columns in a cell range or reference.</t>
  </si>
  <si>
    <t>COMBIN</t>
  </si>
  <si>
    <t>COMPLEX</t>
  </si>
  <si>
    <t>The complex number given real and imaginary coefficients.</t>
  </si>
  <si>
    <t>CONCAT</t>
  </si>
  <si>
    <t>(2019) The text string that is a concatenation of cell ranges and strings.</t>
  </si>
  <si>
    <t>CONFIDENCE</t>
  </si>
  <si>
    <t>(CONFIDENCE.NORM) The confidence interval for a population mean.</t>
  </si>
  <si>
    <t>CONFIDENCE.NORM</t>
  </si>
  <si>
    <t>The confidence interval for a population mean.</t>
  </si>
  <si>
    <t>CONFIDENCE.T</t>
  </si>
  <si>
    <t>The confidence interval for a population mean using a t distribution.</t>
  </si>
  <si>
    <t>CONVERT</t>
  </si>
  <si>
    <t>The number in one measurement system converted to another.</t>
  </si>
  <si>
    <t>CORREL</t>
  </si>
  <si>
    <t>The correlation coefficient between two data sets.</t>
  </si>
  <si>
    <t>COS</t>
  </si>
  <si>
    <t>The cosine of a number.</t>
  </si>
  <si>
    <t>COUNT</t>
  </si>
  <si>
    <t>The number of non blank cells in a list, table or cell range.</t>
  </si>
  <si>
    <t>COUNTA</t>
  </si>
  <si>
    <t>The number of non blank cells in a list, table or cell range (including logical values and text).</t>
  </si>
  <si>
    <t>COUNTBLANK</t>
  </si>
  <si>
    <t>The number of blank cells in a list, table or cell range.</t>
  </si>
  <si>
    <t>COUNTIF</t>
  </si>
  <si>
    <t>(COUNTIFS) The number of non blank cells that satisfies one condition.</t>
  </si>
  <si>
    <t>COUNTIFS</t>
  </si>
  <si>
    <t>The number of non blank cells that satisfies multiple conditions.</t>
  </si>
  <si>
    <t>COVAR</t>
  </si>
  <si>
    <t>(COVARIANCE.P) The average of the products of deviations for each data point pair.</t>
  </si>
  <si>
    <t>COVARIANCE.P</t>
  </si>
  <si>
    <t>The covariance based on an entire population.</t>
  </si>
  <si>
    <t>COVARIANCE.S</t>
  </si>
  <si>
    <t>The covariance based on a sample.</t>
  </si>
  <si>
    <t>CRITBINOM</t>
  </si>
  <si>
    <t>(BINOM.INV) The probability of getting greater than a particular value in a binomial distribution.</t>
  </si>
  <si>
    <t>DATE</t>
  </si>
  <si>
    <t>The date as a date serial number given a year, month, day.</t>
  </si>
  <si>
    <t>DATEDIF</t>
  </si>
  <si>
    <t>DATEVALUE</t>
  </si>
  <si>
    <t>DAY</t>
  </si>
  <si>
    <t>DAYS</t>
  </si>
  <si>
    <t>(2013) The number of days between two dates.</t>
  </si>
  <si>
    <t>DAYS360</t>
  </si>
  <si>
    <t>The number of days between two dates, based on 30 day months.</t>
  </si>
  <si>
    <t>DEC2BIN</t>
  </si>
  <si>
    <t>The number converted from decimal to binary.</t>
  </si>
  <si>
    <t>DEC2HEX</t>
  </si>
  <si>
    <t>The number converted from decimal to hexadecimal.</t>
  </si>
  <si>
    <t>DEC2OCT</t>
  </si>
  <si>
    <t>The number converted from decimal to octal.</t>
  </si>
  <si>
    <t>DECIMAL</t>
  </si>
  <si>
    <t>(2013) The decimal number of a text representation of a number in a given base.</t>
  </si>
  <si>
    <t>DEGREES</t>
  </si>
  <si>
    <t>The number of degrees given a number of radians.</t>
  </si>
  <si>
    <t>DELTA</t>
  </si>
  <si>
    <t>The numerical value indicating if two numbers are equal.</t>
  </si>
  <si>
    <t>DEVSQ</t>
  </si>
  <si>
    <t>The sum of the squared deviations from the mean.</t>
  </si>
  <si>
    <t>DOLLAR</t>
  </si>
  <si>
    <t>The text string of a number with the dollar formatting $0,000.00.</t>
  </si>
  <si>
    <t>EDATE</t>
  </si>
  <si>
    <t>The date serial number that is a certain number of months before or after a date.</t>
  </si>
  <si>
    <t>EOMONTH</t>
  </si>
  <si>
    <t>EVEN</t>
  </si>
  <si>
    <t>The number rounded up to the nearest even integer.</t>
  </si>
  <si>
    <t>EXACT</t>
  </si>
  <si>
    <t>The value True or False based on whether two strings match exactly.</t>
  </si>
  <si>
    <t>EXP</t>
  </si>
  <si>
    <t>EXPON.DIST</t>
  </si>
  <si>
    <t>The exponential distribution.</t>
  </si>
  <si>
    <t>EXPONDIST</t>
  </si>
  <si>
    <t>(EXPON.DIST) The exponential distribution.</t>
  </si>
  <si>
    <t>F.DIST</t>
  </si>
  <si>
    <t>The probability of getting less than or equal to a particular value in an f distribution (left tailed).</t>
  </si>
  <si>
    <t>F.DIST.RT</t>
  </si>
  <si>
    <t>The probability of getting less than or equal to a particular value in an f distribution (right tailed).</t>
  </si>
  <si>
    <t>F.INV</t>
  </si>
  <si>
    <t>The probability of getting greater than a particular value in an f distribution (left tailed).</t>
  </si>
  <si>
    <t>F.INV.RT</t>
  </si>
  <si>
    <t>The probability of getting greater than a particular value in an f distribution (right tailed).</t>
  </si>
  <si>
    <t>F.TEST</t>
  </si>
  <si>
    <t>The value from the f test.</t>
  </si>
  <si>
    <t>FACT</t>
  </si>
  <si>
    <t>The factorial of a number.</t>
  </si>
  <si>
    <t>FACTDOUBLE</t>
  </si>
  <si>
    <t>FDIST</t>
  </si>
  <si>
    <t>(F.DIST) The probability of getting less than or equal to a particular value in an f distribution (no cumulative) (left tailed).</t>
  </si>
  <si>
    <t>FIND</t>
  </si>
  <si>
    <t>The starting position of a substring within a larger text string.</t>
  </si>
  <si>
    <t>FINV</t>
  </si>
  <si>
    <t>(F.INV) The probability of getting greater than a particular value in an f distribution (left tailed).</t>
  </si>
  <si>
    <t>FIXED</t>
  </si>
  <si>
    <t>The text string of a number rounded to a fixed number of decimal places.</t>
  </si>
  <si>
    <t>FLOOR</t>
  </si>
  <si>
    <t>(FLOOR.MATH) The number rounded down to the nearest integer or significant figure.</t>
  </si>
  <si>
    <t>FLOOR.MATH</t>
  </si>
  <si>
    <t>(2013) The number rounded down to the nearest integer or significant figure (including negative).</t>
  </si>
  <si>
    <t>FLOOR.PRECISE</t>
  </si>
  <si>
    <t>FORECAST</t>
  </si>
  <si>
    <t>(FORECAST.LINEAR) The future y-value along a linear trend using existing values.</t>
  </si>
  <si>
    <t>FORECAST.LINEAR</t>
  </si>
  <si>
    <t>(2016) The future y-value along a linear trend using existing values.</t>
  </si>
  <si>
    <t>FORMULATEXT</t>
  </si>
  <si>
    <t>(2013) The formula from a particular cell.</t>
  </si>
  <si>
    <t>FREQUENCY</t>
  </si>
  <si>
    <t>The number of times a particular value occurs in a list, table or cell range.</t>
  </si>
  <si>
    <t>FTEST</t>
  </si>
  <si>
    <t>(F.TEST) The value from the f test.</t>
  </si>
  <si>
    <t>GAMMA</t>
  </si>
  <si>
    <t>(2013) The gamma function value.</t>
  </si>
  <si>
    <t>GEOMEAN</t>
  </si>
  <si>
    <t>The geometric mean of an array of numbers.</t>
  </si>
  <si>
    <t>HARMEAN</t>
  </si>
  <si>
    <t>The harmonic mean of a data set.</t>
  </si>
  <si>
    <t>HEX2BIN</t>
  </si>
  <si>
    <t>The number converted from hexadecimal to binary.</t>
  </si>
  <si>
    <t>HEX2DEC</t>
  </si>
  <si>
    <t>The number converted from hexadecimal to decimal.</t>
  </si>
  <si>
    <t>HEX2OCT</t>
  </si>
  <si>
    <t>The number converted from hexadecimal to octal.</t>
  </si>
  <si>
    <t>HLOOKUP</t>
  </si>
  <si>
    <t>The value in the same column after finding a matching value in the first row.</t>
  </si>
  <si>
    <t>HYPERLINK</t>
  </si>
  <si>
    <t>The hyperlink linked to a cell, document or webpage.</t>
  </si>
  <si>
    <t>HYPGEOM.DIST</t>
  </si>
  <si>
    <t>The probability of getting less than or equal to a particular value in a hyper geometric distribution (finite population).</t>
  </si>
  <si>
    <t>HYPGEOMDIST</t>
  </si>
  <si>
    <t>(HYPGEOM.DIST) The probability of getting less than or equal to a particular value in a hyper geometric distribution (finite population) (no cumulative).</t>
  </si>
  <si>
    <t>IF</t>
  </si>
  <si>
    <t>The value based on a logical test that is either True or False.</t>
  </si>
  <si>
    <t>IFERROR</t>
  </si>
  <si>
    <t>The value or something else if it evaluates to an error.</t>
  </si>
  <si>
    <t>IFNA</t>
  </si>
  <si>
    <t>(2013) The value True or False depending if the value is #N/A.</t>
  </si>
  <si>
    <t>IFS</t>
  </si>
  <si>
    <t>IMABS</t>
  </si>
  <si>
    <t>The absolute value of a complex number.</t>
  </si>
  <si>
    <t>IMAGINARY</t>
  </si>
  <si>
    <t>The imaginary coefficient of a complex number.</t>
  </si>
  <si>
    <t>IMCONJUGATE</t>
  </si>
  <si>
    <t>The complex conjugate of a complex number.</t>
  </si>
  <si>
    <t>IMREAL</t>
  </si>
  <si>
    <t>The real coefficient of a complex number.</t>
  </si>
  <si>
    <t>IMSQRT</t>
  </si>
  <si>
    <t>The square root of a complex number.</t>
  </si>
  <si>
    <t>IMSUB</t>
  </si>
  <si>
    <t>The difference of two complex numbers.</t>
  </si>
  <si>
    <t>IMSUM</t>
  </si>
  <si>
    <t>The sum of two or more complex numbers.</t>
  </si>
  <si>
    <t>INDEX</t>
  </si>
  <si>
    <t>The value from a cell range which is the intersection of a row AND a column.</t>
  </si>
  <si>
    <t>INDIRECT</t>
  </si>
  <si>
    <t>The text string of the contents of a given cell reference.</t>
  </si>
  <si>
    <t>INFO</t>
  </si>
  <si>
    <t>The text string returning useful information about the environment.</t>
  </si>
  <si>
    <t>INT</t>
  </si>
  <si>
    <t>The number rounded down to the nearest integer.</t>
  </si>
  <si>
    <t>ISBLANK</t>
  </si>
  <si>
    <t>The value True or False depending if the value is blank.</t>
  </si>
  <si>
    <t>ISERROR</t>
  </si>
  <si>
    <t>The value True or False depending if the value is an error.</t>
  </si>
  <si>
    <t>ISEVEN</t>
  </si>
  <si>
    <t>The value True or False depending if the value is an even number.</t>
  </si>
  <si>
    <t>ISFORMULA</t>
  </si>
  <si>
    <t>(2013) The value True or False depending if the cell contains a formula.</t>
  </si>
  <si>
    <t>ISLOGICAL</t>
  </si>
  <si>
    <t>The value True or False depending if the value is True or False.</t>
  </si>
  <si>
    <t>ISNA</t>
  </si>
  <si>
    <t>The value True or False depending if the value is #N/A.</t>
  </si>
  <si>
    <t>ISNONTEXT</t>
  </si>
  <si>
    <t>The value True or False depending if the value is non text.</t>
  </si>
  <si>
    <t>ISNUMBER</t>
  </si>
  <si>
    <t>The value True or False depending if the value is a number.</t>
  </si>
  <si>
    <t>ISODD</t>
  </si>
  <si>
    <t>The value True or False depending if the value is an odd number.</t>
  </si>
  <si>
    <t>ISTEXT</t>
  </si>
  <si>
    <t>The value True or False depending if the value is text.</t>
  </si>
  <si>
    <t>LARGE</t>
  </si>
  <si>
    <t>The kth largest value in a list or array of numbers.</t>
  </si>
  <si>
    <t>LCM</t>
  </si>
  <si>
    <t>The least common multiple of two or more numbers.</t>
  </si>
  <si>
    <t>LEFT</t>
  </si>
  <si>
    <t>The first or left most characters in a text string.</t>
  </si>
  <si>
    <t>LEN</t>
  </si>
  <si>
    <t>The number of characters in a text string.</t>
  </si>
  <si>
    <t>LN</t>
  </si>
  <si>
    <t>The natural logarithm of a number.</t>
  </si>
  <si>
    <t>LOG</t>
  </si>
  <si>
    <t>The logarithm of a number to any base.</t>
  </si>
  <si>
    <t>LOWER</t>
  </si>
  <si>
    <t>The text string with all the characters converted to lowercase.</t>
  </si>
  <si>
    <t>MATCH</t>
  </si>
  <si>
    <t>The position of a value in a list, table or cell range.</t>
  </si>
  <si>
    <t>MAX</t>
  </si>
  <si>
    <t>The largest value in a list or array of numbers.</t>
  </si>
  <si>
    <t>MEDIAN</t>
  </si>
  <si>
    <t>The median value in a list or array of numbers.</t>
  </si>
  <si>
    <t>MIN</t>
  </si>
  <si>
    <t>The smallest value in a list or array of numbers.</t>
  </si>
  <si>
    <t>MOD</t>
  </si>
  <si>
    <t>The remainder after division.</t>
  </si>
  <si>
    <t>MODE</t>
  </si>
  <si>
    <t>(MODE.SNGL) The value that occurs most frequently in a list or array of numbers.</t>
  </si>
  <si>
    <t>OCT2BIN</t>
  </si>
  <si>
    <t>The number converted from octal to binary.</t>
  </si>
  <si>
    <t>OCT2DEC</t>
  </si>
  <si>
    <t>The number converted from octal to decimal.</t>
  </si>
  <si>
    <t>OCT2HEX</t>
  </si>
  <si>
    <t>The number converted from octal to hexadecimal.</t>
  </si>
  <si>
    <t>ODD</t>
  </si>
  <si>
    <t>The number rounded up to the nearest odd integer.</t>
  </si>
  <si>
    <t>OR</t>
  </si>
  <si>
    <t>The logical OR for any number of arguments.</t>
  </si>
  <si>
    <t>POWER</t>
  </si>
  <si>
    <t>The number raised to a given power.</t>
  </si>
  <si>
    <t>PRODUCT</t>
  </si>
  <si>
    <t>The product of all the numbers in a list or cell range.</t>
  </si>
  <si>
    <t>PROPER</t>
  </si>
  <si>
    <t>The text string with the first letter of every word as a capital letter.</t>
  </si>
  <si>
    <t>RADIANS</t>
  </si>
  <si>
    <t>The number of radians given the number of degrees.</t>
  </si>
  <si>
    <t>RAND</t>
  </si>
  <si>
    <t>The random number &gt;=0 and &lt;1.</t>
  </si>
  <si>
    <t>RANDARRAY</t>
  </si>
  <si>
    <t>(Microsoft 365) The array of random numbers between 0 and 1.</t>
  </si>
  <si>
    <t>REPLACE</t>
  </si>
  <si>
    <t>The text string after replacing characters in a specific location.</t>
  </si>
  <si>
    <t>REPT</t>
  </si>
  <si>
    <t>The text string repeated a number of times.</t>
  </si>
  <si>
    <t>RIGHT</t>
  </si>
  <si>
    <t>The last or right most characters in a text string.</t>
  </si>
  <si>
    <t>ROMAN</t>
  </si>
  <si>
    <t>The text string converting a binary number to a roman numeral.</t>
  </si>
  <si>
    <t>ROUND</t>
  </si>
  <si>
    <t>The number rounded to a specified number of digits.</t>
  </si>
  <si>
    <t>ROW</t>
  </si>
  <si>
    <t>The row number of a cell reference.</t>
  </si>
  <si>
    <t>ROWS</t>
  </si>
  <si>
    <t>The number of rows in a cell range or reference.</t>
  </si>
  <si>
    <t>SEARCH</t>
  </si>
  <si>
    <t>SIN</t>
  </si>
  <si>
    <t>The sine of a number.</t>
  </si>
  <si>
    <t>SLOPE</t>
  </si>
  <si>
    <t>The slope of a linear regression line through the given data points.</t>
  </si>
  <si>
    <t>SMALL</t>
  </si>
  <si>
    <t>The kth smallest value in a list or array of numbers.</t>
  </si>
  <si>
    <t>SQRT</t>
  </si>
  <si>
    <t>The positive square root of a number.</t>
  </si>
  <si>
    <t>STDEV</t>
  </si>
  <si>
    <t>(STDEV.S) The standard deviation based on a sample.</t>
  </si>
  <si>
    <t>SUBSTITUTE</t>
  </si>
  <si>
    <t>The text string after replacing instances of a substring.</t>
  </si>
  <si>
    <t>SUM</t>
  </si>
  <si>
    <t>The total value of the numbers in a list, table or cell range.</t>
  </si>
  <si>
    <t>SUMIF</t>
  </si>
  <si>
    <t>(SUMIFS) The total value of the numbers that satisfies one condition.</t>
  </si>
  <si>
    <t>SUMIFS</t>
  </si>
  <si>
    <t>The total value of the numbers that satisfies multiple conditions.</t>
  </si>
  <si>
    <t>SWITCH</t>
  </si>
  <si>
    <t>(2019) The value based on the first matching item.</t>
  </si>
  <si>
    <t>T.DIST</t>
  </si>
  <si>
    <t>The probability of getting less than or equal to a particular value in a t distribution (left tailed).</t>
  </si>
  <si>
    <t>T.DIST.2T</t>
  </si>
  <si>
    <t>The percentage points probability for the t distribution.</t>
  </si>
  <si>
    <t>T.DIST.RT</t>
  </si>
  <si>
    <t>The probability of getting greater than a particular value in a t distribution (right tailed).</t>
  </si>
  <si>
    <t>T.INV</t>
  </si>
  <si>
    <t>The probability of getting greater than a particular value in a t distribution (left tailed)</t>
  </si>
  <si>
    <t>T.INV.2T</t>
  </si>
  <si>
    <t>The t value of the t distribution as a function of the probability and the degrees of freedom.</t>
  </si>
  <si>
    <t>T.TEST</t>
  </si>
  <si>
    <t>The probability associated with a t test.</t>
  </si>
  <si>
    <t>TAN</t>
  </si>
  <si>
    <t>The tangent of a number.</t>
  </si>
  <si>
    <t>TDIST</t>
  </si>
  <si>
    <t>(T.DIST.2T) The percentage points probability for the t distribution.</t>
  </si>
  <si>
    <t>TEXT</t>
  </si>
  <si>
    <t>The number as a formatted text string.</t>
  </si>
  <si>
    <t>TEXTJOIN</t>
  </si>
  <si>
    <t>(2019) The text string that is a concatenation of several strings (with delimiter).</t>
  </si>
  <si>
    <t>TIME</t>
  </si>
  <si>
    <t>The time as a decimal given an hour, minute, second.</t>
  </si>
  <si>
    <t>TODAY</t>
  </si>
  <si>
    <t>The serial number representing today's date.</t>
  </si>
  <si>
    <t>TRANSPOSE</t>
  </si>
  <si>
    <t>The array with its orientation changed.</t>
  </si>
  <si>
    <t>TRIM</t>
  </si>
  <si>
    <t>The text string with all extra spaces removed from the beginning, middle and end.</t>
  </si>
  <si>
    <t>TRUNC</t>
  </si>
  <si>
    <t>The number with any decimal places removed.</t>
  </si>
  <si>
    <t>TTEST</t>
  </si>
  <si>
    <t>(T.TEST) The probability associated with a t test.</t>
  </si>
  <si>
    <t>TYPE</t>
  </si>
  <si>
    <t>The number indicating the data type of the value.</t>
  </si>
  <si>
    <t>UNICODE</t>
  </si>
  <si>
    <t>(2013) The UNICODE number for the first character in a text string.</t>
  </si>
  <si>
    <t>UPPER</t>
  </si>
  <si>
    <t>The text string with all the characters converted to uppercase.</t>
  </si>
  <si>
    <t>VAR</t>
  </si>
  <si>
    <t>(VAR.S) The variance based on a sample.</t>
  </si>
  <si>
    <t>VAR.P</t>
  </si>
  <si>
    <t>The variance based on an entire population.</t>
  </si>
  <si>
    <t>VAR.S</t>
  </si>
  <si>
    <t>The variance based on a sample.</t>
  </si>
  <si>
    <t>VARA</t>
  </si>
  <si>
    <t>The variance based on a sample (including logical values and text).</t>
  </si>
  <si>
    <t>VARP</t>
  </si>
  <si>
    <t>(VAR.P) The variance based on an entire population.</t>
  </si>
  <si>
    <t>VARPA</t>
  </si>
  <si>
    <t>The variance based on an entire population (including logical values and text).</t>
  </si>
  <si>
    <t>VLOOKUP</t>
  </si>
  <si>
    <t>The value in the same row after finding a matching value in the first column.</t>
  </si>
  <si>
    <t>WEBSERVICE</t>
  </si>
  <si>
    <t>WEEKNUM</t>
  </si>
  <si>
    <t>The week number in the year for a given date.</t>
  </si>
  <si>
    <t>WEIBULL</t>
  </si>
  <si>
    <t>(WEIBULL.DIST) The probability of getting less than or equal to a particular value in a weibull distribution.</t>
  </si>
  <si>
    <t>WEIBULL.DIST</t>
  </si>
  <si>
    <t>The probability of getting less than or equal to a particular value in a weibull distribution.</t>
  </si>
  <si>
    <t>XLOOKUP</t>
  </si>
  <si>
    <t>(Microsoft 365) The value in the same row after finding a matching value in any column.</t>
  </si>
  <si>
    <t>XMATCH</t>
  </si>
  <si>
    <t>(Microsoft 365) The position of a value in a list, table or cell range.</t>
  </si>
  <si>
    <t>YEAR</t>
  </si>
  <si>
    <t>The year as an integer given a date serial number.</t>
  </si>
  <si>
    <t>YEARFRAC</t>
  </si>
  <si>
    <t>The number of years as a decimal between two dates.</t>
  </si>
  <si>
    <t>Z.TEST</t>
  </si>
  <si>
    <t>The two-tailed p-value of a z-test.</t>
  </si>
  <si>
    <t>ZTEST</t>
  </si>
  <si>
    <t>(Z.TEST) The two-tailed p-value of a z-test.</t>
  </si>
  <si>
    <t>Mathematical</t>
  </si>
  <si>
    <t>Logical</t>
  </si>
  <si>
    <t>Data Formatting</t>
  </si>
  <si>
    <t>Statistics</t>
  </si>
  <si>
    <t>Calculates the average of absolute deviations from the mean in a given set of data.</t>
  </si>
  <si>
    <t>Base Conversion of Numbers</t>
  </si>
  <si>
    <t>Distributions</t>
  </si>
  <si>
    <t>Bit Operations</t>
  </si>
  <si>
    <t>ASCII</t>
  </si>
  <si>
    <t>Table Functions</t>
  </si>
  <si>
    <t>The number of combinations for a given number of items (nCr)</t>
  </si>
  <si>
    <t>Permutations and Combinations</t>
  </si>
  <si>
    <t>Complex Numbers</t>
  </si>
  <si>
    <t>Unit Conversion</t>
  </si>
  <si>
    <t>Basic</t>
  </si>
  <si>
    <t>Date Functions</t>
  </si>
  <si>
    <t>DATEDIF(date1,date2,"y")</t>
  </si>
  <si>
    <t>The date serial number given a date in text format - DATEVALUE("1/1/1901")</t>
  </si>
  <si>
    <t>Day Number in the month =DAY(date)</t>
  </si>
  <si>
    <t>Last date of the nth month added to a date =EOMONTH(F68,3)</t>
  </si>
  <si>
    <t>The exponential number raised to a particular power. e^4</t>
  </si>
  <si>
    <t>The double factorial of a number (only odd/even numbers are multiplied)</t>
  </si>
  <si>
    <t>Rounding</t>
  </si>
  <si>
    <t>Prediction</t>
  </si>
  <si>
    <t>Progressions</t>
  </si>
  <si>
    <t>Lookups and References</t>
  </si>
  <si>
    <t>Conditional</t>
  </si>
  <si>
    <t>If inside another If</t>
  </si>
  <si>
    <t>Type Conversion</t>
  </si>
  <si>
    <t>Type</t>
  </si>
  <si>
    <t>Exception Handling</t>
  </si>
  <si>
    <t>Date Source</t>
  </si>
  <si>
    <t>Encoding</t>
  </si>
  <si>
    <t>Text Functions</t>
  </si>
  <si>
    <t>Coding</t>
  </si>
  <si>
    <t>A</t>
  </si>
  <si>
    <t>(2013) The results from a webservice. https://w3schools.com/xml/note.xml</t>
  </si>
  <si>
    <t>Formula</t>
  </si>
  <si>
    <t>Description</t>
  </si>
  <si>
    <t>Formula List</t>
  </si>
  <si>
    <t>Count of Formula</t>
  </si>
  <si>
    <t>Row Labels</t>
  </si>
  <si>
    <t>Grand Total</t>
  </si>
  <si>
    <t>Active</t>
  </si>
  <si>
    <t>Overall</t>
  </si>
  <si>
    <t>Recovered</t>
  </si>
  <si>
    <t>Deceased</t>
  </si>
  <si>
    <t>Tested</t>
  </si>
  <si>
    <t>Tamil Nadu</t>
  </si>
  <si>
    <t>Maharashtra</t>
  </si>
  <si>
    <t>State</t>
  </si>
  <si>
    <t>Basic Formulas</t>
  </si>
  <si>
    <t>Karnataka</t>
  </si>
  <si>
    <t>Calculate the "Overall" count of COVID cases for Karnataka using SUM() function</t>
  </si>
  <si>
    <t>KARNATAKA COVID COUNTS</t>
  </si>
  <si>
    <t>District</t>
  </si>
  <si>
    <t>DISTRICT WISE COVID COUNTS</t>
  </si>
  <si>
    <t>Trivandrum</t>
  </si>
  <si>
    <t>Chennai</t>
  </si>
  <si>
    <t>Coimbatore</t>
  </si>
  <si>
    <t>Bangalore</t>
  </si>
  <si>
    <t>Ballari</t>
  </si>
  <si>
    <t>STATEWISE COUNTS (MAJOR CITIES ALONE)</t>
  </si>
  <si>
    <t>Calculate the statewise total for Active, Recovered and Deceased columns from the district wise table using SUMIF function</t>
  </si>
  <si>
    <t>ATTENDANCE SHEET</t>
  </si>
  <si>
    <t>Name</t>
  </si>
  <si>
    <t>#</t>
  </si>
  <si>
    <t>Day 1</t>
  </si>
  <si>
    <t>Day 2</t>
  </si>
  <si>
    <t>Gender</t>
  </si>
  <si>
    <t>Day 3</t>
  </si>
  <si>
    <t>Anil</t>
  </si>
  <si>
    <t>Arya</t>
  </si>
  <si>
    <t>Richa</t>
  </si>
  <si>
    <t>Madhu</t>
  </si>
  <si>
    <t>Yogi</t>
  </si>
  <si>
    <t>P</t>
  </si>
  <si>
    <t>Male</t>
  </si>
  <si>
    <t>Female</t>
  </si>
  <si>
    <t>Boys</t>
  </si>
  <si>
    <t>Girls</t>
  </si>
  <si>
    <t>Find the district having the second largest number of death cases using LARGE() function</t>
  </si>
  <si>
    <t>Create a link to covid19India website with the link name as "COVID19INDIA" using HYPERLINK() function
URL: https://www.covid19india.org/</t>
  </si>
  <si>
    <t>View the formula used to solve previous question using FORMULATEXT() function</t>
  </si>
  <si>
    <t>Corona Tests</t>
  </si>
  <si>
    <t>Bed Facilities for Monitored Quarantine</t>
  </si>
  <si>
    <t>Relief Fund for families</t>
  </si>
  <si>
    <t>Awareness advertising</t>
  </si>
  <si>
    <t>Calculate the total cost spent by the government of India in fighting against COVID using SUMPRODUCT() function</t>
  </si>
  <si>
    <t>Cost Per State</t>
  </si>
  <si>
    <t>States</t>
  </si>
  <si>
    <t>Total Cost</t>
  </si>
  <si>
    <t>Mention the day name according to the weeknumber given using SWITCH() function</t>
  </si>
  <si>
    <t>CALENDAR WEEK</t>
  </si>
  <si>
    <t>Day #</t>
  </si>
  <si>
    <t>Day Name</t>
  </si>
  <si>
    <t>Find out the dimensions of the given table using ROWS() and COLUMNS() functions</t>
  </si>
  <si>
    <t>EMPLOYEE LIST</t>
  </si>
  <si>
    <t>Title</t>
  </si>
  <si>
    <t>Position</t>
  </si>
  <si>
    <t>Mr.</t>
  </si>
  <si>
    <t>Dr.</t>
  </si>
  <si>
    <t>Mrs.</t>
  </si>
  <si>
    <t>Ms.</t>
  </si>
  <si>
    <t>Ram</t>
  </si>
  <si>
    <t>Ravi Prakash</t>
  </si>
  <si>
    <t>Anita Vineet</t>
  </si>
  <si>
    <t>Akshaya</t>
  </si>
  <si>
    <t>Kumar</t>
  </si>
  <si>
    <t>CEO</t>
  </si>
  <si>
    <t>CTO</t>
  </si>
  <si>
    <t>COO</t>
  </si>
  <si>
    <t>Lead, Projects</t>
  </si>
  <si>
    <t>Lead, Operations</t>
  </si>
  <si>
    <t>Profile Name</t>
  </si>
  <si>
    <t>Generate the profile names of  by concatenating employee's title, name and position in the organization using CONCAT() function</t>
  </si>
  <si>
    <t>PHONE NUMBERS</t>
  </si>
  <si>
    <t>Phone Number</t>
  </si>
  <si>
    <t>011-2272862</t>
  </si>
  <si>
    <t>020-2276744</t>
  </si>
  <si>
    <t>040-2278787</t>
  </si>
  <si>
    <t>Text</t>
  </si>
  <si>
    <t>City Code</t>
  </si>
  <si>
    <t>Mr. Ram</t>
  </si>
  <si>
    <t>Mr. Ravi</t>
  </si>
  <si>
    <t>Mr. Kumar</t>
  </si>
  <si>
    <t>Separate out city codes and phone numbers from the given texts using LEFT() and RIGHT() functions</t>
  </si>
  <si>
    <t>DOUBLING RATES ARE REDUCING fast over last week</t>
  </si>
  <si>
    <t>The state is doing good with INCREASED NUMBER OF TESTS</t>
  </si>
  <si>
    <t>The state should MOVE DOCTORS from Delhi to Nagpur</t>
  </si>
  <si>
    <t>LOCK DOWN should be imposed in around 4 citiets</t>
  </si>
  <si>
    <t>Text in Upper</t>
  </si>
  <si>
    <t>COVID OBSERVATIONS</t>
  </si>
  <si>
    <t>Convert each of the given sentences to upper case</t>
  </si>
  <si>
    <t>Change Word</t>
  </si>
  <si>
    <t>Replace with</t>
  </si>
  <si>
    <t>I was at the Theater</t>
  </si>
  <si>
    <t>Theater</t>
  </si>
  <si>
    <t>Theatre</t>
  </si>
  <si>
    <t>May 1st is Labor's day</t>
  </si>
  <si>
    <t>Labor</t>
  </si>
  <si>
    <t>Labour</t>
  </si>
  <si>
    <t>It's my first Airplane journey</t>
  </si>
  <si>
    <t>Airplane</t>
  </si>
  <si>
    <t>Aeroplane</t>
  </si>
  <si>
    <t>American sentence</t>
  </si>
  <si>
    <t>British sentence</t>
  </si>
  <si>
    <t>Convert American sentences to British sentences using REPLACE() function</t>
  </si>
  <si>
    <t>Find out the length of the sentences using LEN() function</t>
  </si>
  <si>
    <t>Length</t>
  </si>
  <si>
    <t>Delhi is doing excellent</t>
  </si>
  <si>
    <t>Maharashtra is performing poor</t>
  </si>
  <si>
    <t>UP is also doing good</t>
  </si>
  <si>
    <t>STATEWISE COVID REMARKS</t>
  </si>
  <si>
    <t>Comments</t>
  </si>
  <si>
    <t>Good or bad</t>
  </si>
  <si>
    <t>From the given sentences find out whether the states are doing good or bad in fight against COVID using SEARCH(),IF() AND ISNUMBER() functions</t>
  </si>
  <si>
    <t>Data Source</t>
  </si>
  <si>
    <t>Calculate the number of years, months and days elapsed since India got Independence using DATEDIF() function</t>
  </si>
  <si>
    <t>Date</t>
  </si>
  <si>
    <t>1/1/1900</t>
  </si>
  <si>
    <t>Date Value</t>
  </si>
  <si>
    <t>Date Text</t>
  </si>
  <si>
    <t>TEXT(L10,"DD-MM-YYYY")</t>
  </si>
  <si>
    <t>8/20/2020</t>
  </si>
  <si>
    <t>TEXT TO DATE CONVERSION</t>
  </si>
  <si>
    <t>Convert the following texts to dates using DATEVALUE() and TEXT() functions</t>
  </si>
  <si>
    <t>How many days does this month have? Use EOMONTH() and DAY() functions</t>
  </si>
  <si>
    <t>What will be the date after 46 years, 3 months and 1 day from today? Use DATE() function</t>
  </si>
  <si>
    <t>Express the following roman numbers as arabic numbers using ARABIC() function</t>
  </si>
  <si>
    <t>Roman Number</t>
  </si>
  <si>
    <t>XIV</t>
  </si>
  <si>
    <t>L</t>
  </si>
  <si>
    <t>XV</t>
  </si>
  <si>
    <t>Arabic Number</t>
  </si>
  <si>
    <t>Data Formatting and Rounding Functions</t>
  </si>
  <si>
    <t>Number</t>
  </si>
  <si>
    <t>No. of Digits</t>
  </si>
  <si>
    <t>Round</t>
  </si>
  <si>
    <t>Truncate</t>
  </si>
  <si>
    <t>Score</t>
  </si>
  <si>
    <t>Excellent</t>
  </si>
  <si>
    <t>Calculate the overall score of students according to the given framework using VLOOKUP() and SUM() functions</t>
  </si>
  <si>
    <t>Very Good</t>
  </si>
  <si>
    <t>Good</t>
  </si>
  <si>
    <t>Above Average</t>
  </si>
  <si>
    <t>Average</t>
  </si>
  <si>
    <t>Poor</t>
  </si>
  <si>
    <t>Student</t>
  </si>
  <si>
    <t>John</t>
  </si>
  <si>
    <t>Will</t>
  </si>
  <si>
    <t>Robert</t>
  </si>
  <si>
    <t>Tom</t>
  </si>
  <si>
    <t>Professional</t>
  </si>
  <si>
    <t>Total Score</t>
  </si>
  <si>
    <t>Technical</t>
  </si>
  <si>
    <t>Behavioural</t>
  </si>
  <si>
    <t>Weight</t>
  </si>
  <si>
    <t>ODI</t>
  </si>
  <si>
    <t>Test</t>
  </si>
  <si>
    <t>T20</t>
  </si>
  <si>
    <t>IPL</t>
  </si>
  <si>
    <t>Dhoni</t>
  </si>
  <si>
    <t>Kohli</t>
  </si>
  <si>
    <t>Rohit</t>
  </si>
  <si>
    <t>Player</t>
  </si>
  <si>
    <t>TOP SCORES</t>
  </si>
  <si>
    <t>Match Type</t>
  </si>
  <si>
    <t>Top Score</t>
  </si>
  <si>
    <t>Extract the Top ODI scores of players from Top Scores table using HLOOKUP() function</t>
  </si>
  <si>
    <t>Mathematical functions</t>
  </si>
  <si>
    <t>Factorial</t>
  </si>
  <si>
    <t>Complex Number</t>
  </si>
  <si>
    <t>Conjugate</t>
  </si>
  <si>
    <t>Calculate the conjugate of given complex numbers using IMCONJUGATE() function</t>
  </si>
  <si>
    <t>Calculate the LCM of given numbers</t>
  </si>
  <si>
    <t>Num1</t>
  </si>
  <si>
    <t>Num2</t>
  </si>
  <si>
    <t>Statistical Functions</t>
  </si>
  <si>
    <t>Calculate the mean, median and mode of the given dataset</t>
  </si>
  <si>
    <t>Data Set</t>
  </si>
  <si>
    <t>Mean</t>
  </si>
  <si>
    <t>Median</t>
  </si>
  <si>
    <t>Mode</t>
  </si>
  <si>
    <t>Year</t>
  </si>
  <si>
    <t>Mike</t>
  </si>
  <si>
    <t>Hanks</t>
  </si>
  <si>
    <t>Jessica</t>
  </si>
  <si>
    <t>Leonard</t>
  </si>
  <si>
    <t>Penny</t>
  </si>
  <si>
    <t>Raj</t>
  </si>
  <si>
    <t>Amy</t>
  </si>
  <si>
    <t>Arrival Time</t>
  </si>
  <si>
    <t>Kevin</t>
  </si>
  <si>
    <t>EMPLOYEE ARRIVAL TIME</t>
  </si>
  <si>
    <t>OTHERS</t>
  </si>
  <si>
    <t>TIME SLOT</t>
  </si>
  <si>
    <t>Number of People</t>
  </si>
  <si>
    <t>Find out the time slot in which the maximum number of employees arrive at the office using FREQUENCY() function</t>
  </si>
  <si>
    <t>Get the XML data from https://w3schools.com/xml/note.xml use WEBSERVICE() function</t>
  </si>
  <si>
    <t>Time (s)</t>
  </si>
  <si>
    <t>Distance (m)</t>
  </si>
  <si>
    <t>Boy</t>
  </si>
  <si>
    <t>Count the number of boys present for the class every day during training using COUNTIFS function</t>
  </si>
  <si>
    <t>2nd Largest</t>
  </si>
  <si>
    <t>COVID Strategies</t>
  </si>
  <si>
    <t>COVID COSTS - GOVERNMENT OF INDIA</t>
  </si>
  <si>
    <t>switch(dayNumber)</t>
  </si>
  <si>
    <t>{</t>
  </si>
  <si>
    <t>}</t>
  </si>
  <si>
    <t>case 1: "Monday"; break;</t>
  </si>
  <si>
    <t>case 2: "Tuesday"; break;</t>
  </si>
  <si>
    <t>Mr. Ram, CEO</t>
  </si>
  <si>
    <t>Years elapsed</t>
  </si>
  <si>
    <t>Months elapsed</t>
  </si>
  <si>
    <t>Days elapsed</t>
  </si>
  <si>
    <t>1/2/1900</t>
  </si>
  <si>
    <t>1/3/1900</t>
  </si>
  <si>
    <t>Max Score</t>
  </si>
  <si>
    <t>Out of 100</t>
  </si>
  <si>
    <t>x variable</t>
  </si>
  <si>
    <t>y variable</t>
  </si>
  <si>
    <t>1st Largest</t>
  </si>
  <si>
    <t>3rd Largest</t>
  </si>
  <si>
    <t>Link to COVID19INDIA website</t>
  </si>
  <si>
    <t>Formula written in LAB # 5</t>
  </si>
  <si>
    <t>No. of rows</t>
  </si>
  <si>
    <t>No. of columns</t>
  </si>
  <si>
    <t>LOCK DOWN should be imposed in around 4 cities</t>
  </si>
  <si>
    <t>Independence Date</t>
  </si>
  <si>
    <t>Number of days in this month</t>
  </si>
  <si>
    <t>Date after 46 years, 3 months and 1 day from today</t>
  </si>
  <si>
    <t>Round and Truncate the given numbers according to the number of digits given. Use ROUND() and TRUNCATE() functions (Completed already)</t>
  </si>
  <si>
    <t>Hint: Write formulas for "Score" for Professional, Technical and Behavioural using VLOOKUP. Calcualte their sum under "Total Score"</t>
  </si>
  <si>
    <t>PLAYER TOP SCORE IN ODI</t>
  </si>
  <si>
    <t>Calculate the factorial of given numbers using FACT() function</t>
  </si>
  <si>
    <t>Predict the distance covered by the car for the last row using FORECAST.LINEAR() METHOD</t>
  </si>
  <si>
    <t xml:space="preserve"> </t>
  </si>
  <si>
    <t>abcdef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</si>
</sst>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[$₹-4009]\ * #,##0.00_ ;_ [$₹-4009]\ * \-#,##0.00_ ;_ [$₹-4009]\ * &quot;-&quot;??_ ;_ @_ "/>
  </numFmts>
  <fonts count="11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6"/>
      <color rgb="FFC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22"/>
      <color theme="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7030A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0" fontId="1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8" fillId="0" borderId="0" applyNumberFormat="0" applyFill="0" applyBorder="0" applyAlignment="0" applyProtection="0"/>
  </cellStyleXfs>
  <cellXfs count="119">
    <xf numFmtId="0" fontId="0" fillId="0" borderId="0" xfId="0"/>
    <xf numFmtId="0" fontId="0" fillId="0" borderId="0" xfId="0" applyAlignment="1">
      <alignment wrapText="1"/>
    </xf>
    <xf numFmtId="0" fontId="3" fillId="0" borderId="0" xfId="0" applyFont="1"/>
    <xf numFmtId="0" fontId="5" fillId="0" borderId="0" xfId="0" applyFont="1"/>
    <xf numFmtId="0" fontId="7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6" fillId="0" borderId="0" xfId="0" applyFont="1" applyAlignment="1">
      <alignment horizontal="left"/>
    </xf>
    <xf numFmtId="0" fontId="0" fillId="0" borderId="0" xfId="0" applyAlignment="1">
      <alignment horizontal="center"/>
    </xf>
    <xf numFmtId="0" fontId="4" fillId="7" borderId="0" xfId="0" applyFont="1" applyFill="1" applyAlignment="1">
      <alignment horizontal="center"/>
    </xf>
    <xf numFmtId="0" fontId="0" fillId="0" borderId="1" xfId="0" applyBorder="1"/>
    <xf numFmtId="0" fontId="2" fillId="9" borderId="2" xfId="0" applyFont="1" applyFill="1" applyBorder="1" applyAlignment="1">
      <alignment horizontal="center"/>
    </xf>
    <xf numFmtId="0" fontId="4" fillId="5" borderId="3" xfId="4" applyBorder="1" applyAlignment="1">
      <alignment horizontal="center"/>
    </xf>
    <xf numFmtId="0" fontId="4" fillId="4" borderId="3" xfId="3" applyBorder="1" applyAlignment="1">
      <alignment horizontal="center"/>
    </xf>
    <xf numFmtId="0" fontId="4" fillId="6" borderId="3" xfId="5" applyBorder="1" applyAlignment="1">
      <alignment horizontal="center"/>
    </xf>
    <xf numFmtId="0" fontId="1" fillId="2" borderId="3" xfId="1" applyBorder="1" applyAlignment="1">
      <alignment horizontal="center"/>
    </xf>
    <xf numFmtId="0" fontId="4" fillId="3" borderId="4" xfId="2" applyBorder="1" applyAlignment="1">
      <alignment horizontal="center"/>
    </xf>
    <xf numFmtId="0" fontId="0" fillId="0" borderId="6" xfId="0" applyBorder="1" applyAlignment="1">
      <alignment horizontal="right"/>
    </xf>
    <xf numFmtId="0" fontId="0" fillId="0" borderId="7" xfId="0" applyBorder="1" applyAlignment="1">
      <alignment horizontal="right"/>
    </xf>
    <xf numFmtId="0" fontId="2" fillId="9" borderId="0" xfId="0" applyFont="1" applyFill="1" applyAlignment="1">
      <alignment horizontal="center"/>
    </xf>
    <xf numFmtId="0" fontId="4" fillId="5" borderId="0" xfId="4" applyBorder="1" applyAlignment="1">
      <alignment horizontal="center"/>
    </xf>
    <xf numFmtId="0" fontId="4" fillId="4" borderId="0" xfId="3" applyBorder="1" applyAlignment="1">
      <alignment horizontal="center"/>
    </xf>
    <xf numFmtId="0" fontId="4" fillId="6" borderId="0" xfId="5" applyBorder="1" applyAlignment="1">
      <alignment horizontal="center"/>
    </xf>
    <xf numFmtId="0" fontId="1" fillId="2" borderId="0" xfId="1" applyBorder="1" applyAlignment="1">
      <alignment horizontal="center"/>
    </xf>
    <xf numFmtId="0" fontId="0" fillId="0" borderId="0" xfId="0" applyAlignment="1">
      <alignment horizontal="right"/>
    </xf>
    <xf numFmtId="0" fontId="3" fillId="0" borderId="5" xfId="0" applyFont="1" applyBorder="1" applyAlignment="1">
      <alignment horizontal="left"/>
    </xf>
    <xf numFmtId="0" fontId="2" fillId="10" borderId="1" xfId="0" applyFont="1" applyFill="1" applyBorder="1"/>
    <xf numFmtId="0" fontId="2" fillId="10" borderId="0" xfId="0" applyFont="1" applyFill="1"/>
    <xf numFmtId="0" fontId="2" fillId="9" borderId="3" xfId="0" applyFont="1" applyFill="1" applyBorder="1" applyAlignment="1">
      <alignment horizontal="center"/>
    </xf>
    <xf numFmtId="0" fontId="1" fillId="2" borderId="4" xfId="1" applyBorder="1" applyAlignment="1">
      <alignment horizontal="center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right"/>
    </xf>
    <xf numFmtId="0" fontId="0" fillId="0" borderId="9" xfId="0" applyBorder="1"/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6" xfId="0" applyBorder="1"/>
    <xf numFmtId="0" fontId="0" fillId="0" borderId="7" xfId="0" applyBorder="1"/>
    <xf numFmtId="0" fontId="2" fillId="10" borderId="3" xfId="0" applyFont="1" applyFill="1" applyBorder="1"/>
    <xf numFmtId="0" fontId="2" fillId="13" borderId="3" xfId="0" applyFont="1" applyFill="1" applyBorder="1"/>
    <xf numFmtId="164" fontId="0" fillId="0" borderId="0" xfId="0" applyNumberFormat="1"/>
    <xf numFmtId="164" fontId="0" fillId="0" borderId="9" xfId="0" applyNumberFormat="1" applyBorder="1"/>
    <xf numFmtId="164" fontId="0" fillId="0" borderId="6" xfId="0" applyNumberFormat="1" applyBorder="1"/>
    <xf numFmtId="0" fontId="0" fillId="0" borderId="8" xfId="0" applyBorder="1"/>
    <xf numFmtId="0" fontId="0" fillId="0" borderId="5" xfId="0" applyBorder="1"/>
    <xf numFmtId="0" fontId="2" fillId="13" borderId="1" xfId="0" applyFont="1" applyFill="1" applyBorder="1"/>
    <xf numFmtId="0" fontId="2" fillId="10" borderId="9" xfId="0" applyFont="1" applyFill="1" applyBorder="1"/>
    <xf numFmtId="49" fontId="0" fillId="0" borderId="0" xfId="0" applyNumberFormat="1"/>
    <xf numFmtId="49" fontId="0" fillId="0" borderId="1" xfId="0" applyNumberFormat="1" applyBorder="1"/>
    <xf numFmtId="49" fontId="2" fillId="10" borderId="8" xfId="0" applyNumberFormat="1" applyFont="1" applyFill="1" applyBorder="1"/>
    <xf numFmtId="49" fontId="2" fillId="10" borderId="1" xfId="0" applyNumberFormat="1" applyFont="1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2" fillId="10" borderId="12" xfId="0" applyFont="1" applyFill="1" applyBorder="1"/>
    <xf numFmtId="0" fontId="0" fillId="0" borderId="10" xfId="0" applyBorder="1"/>
    <xf numFmtId="0" fontId="0" fillId="0" borderId="11" xfId="0" applyBorder="1"/>
    <xf numFmtId="16" fontId="0" fillId="0" borderId="0" xfId="0" applyNumberFormat="1"/>
    <xf numFmtId="14" fontId="0" fillId="0" borderId="0" xfId="0" applyNumberFormat="1"/>
    <xf numFmtId="0" fontId="2" fillId="15" borderId="1" xfId="0" applyFont="1" applyFill="1" applyBorder="1" applyAlignment="1">
      <alignment horizontal="center"/>
    </xf>
    <xf numFmtId="0" fontId="2" fillId="12" borderId="4" xfId="7" applyFont="1" applyBorder="1" applyAlignment="1">
      <alignment horizontal="center"/>
    </xf>
    <xf numFmtId="0" fontId="2" fillId="15" borderId="0" xfId="0" applyFont="1" applyFill="1"/>
    <xf numFmtId="0" fontId="2" fillId="15" borderId="2" xfId="0" applyFont="1" applyFill="1" applyBorder="1"/>
    <xf numFmtId="0" fontId="2" fillId="15" borderId="4" xfId="0" applyFont="1" applyFill="1" applyBorder="1"/>
    <xf numFmtId="0" fontId="2" fillId="15" borderId="12" xfId="0" applyFont="1" applyFill="1" applyBorder="1"/>
    <xf numFmtId="18" fontId="0" fillId="0" borderId="0" xfId="0" applyNumberFormat="1"/>
    <xf numFmtId="0" fontId="8" fillId="0" borderId="0" xfId="8"/>
    <xf numFmtId="0" fontId="3" fillId="14" borderId="4" xfId="0" applyFont="1" applyFill="1" applyBorder="1"/>
    <xf numFmtId="164" fontId="3" fillId="0" borderId="0" xfId="0" applyNumberFormat="1" applyFont="1"/>
    <xf numFmtId="0" fontId="0" fillId="0" borderId="1" xfId="0" applyBorder="1" applyAlignment="1">
      <alignment vertical="center"/>
    </xf>
    <xf numFmtId="0" fontId="0" fillId="0" borderId="14" xfId="0" applyBorder="1" applyAlignment="1">
      <alignment vertical="center" wrapText="1"/>
    </xf>
    <xf numFmtId="0" fontId="0" fillId="0" borderId="13" xfId="0" applyBorder="1" applyAlignment="1">
      <alignment vertical="center"/>
    </xf>
    <xf numFmtId="49" fontId="2" fillId="10" borderId="7" xfId="0" applyNumberFormat="1" applyFont="1" applyFill="1" applyBorder="1" applyAlignment="1">
      <alignment vertical="center" wrapText="1"/>
    </xf>
    <xf numFmtId="49" fontId="2" fillId="10" borderId="11" xfId="0" applyNumberFormat="1" applyFont="1" applyFill="1" applyBorder="1" applyAlignment="1">
      <alignment vertical="center" wrapText="1"/>
    </xf>
    <xf numFmtId="49" fontId="2" fillId="10" borderId="5" xfId="0" applyNumberFormat="1" applyFont="1" applyFill="1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12" xfId="0" applyBorder="1" applyAlignment="1">
      <alignment vertical="center" wrapText="1"/>
    </xf>
    <xf numFmtId="0" fontId="0" fillId="0" borderId="2" xfId="0" applyBorder="1" applyAlignment="1">
      <alignment vertical="center"/>
    </xf>
    <xf numFmtId="15" fontId="0" fillId="0" borderId="0" xfId="0" applyNumberFormat="1"/>
    <xf numFmtId="14" fontId="0" fillId="0" borderId="1" xfId="0" applyNumberFormat="1" applyBorder="1"/>
    <xf numFmtId="0" fontId="2" fillId="15" borderId="10" xfId="0" applyFont="1" applyFill="1" applyBorder="1" applyAlignment="1">
      <alignment horizontal="center"/>
    </xf>
    <xf numFmtId="0" fontId="4" fillId="10" borderId="0" xfId="0" applyFont="1" applyFill="1"/>
    <xf numFmtId="0" fontId="0" fillId="16" borderId="0" xfId="0" applyFill="1"/>
    <xf numFmtId="0" fontId="10" fillId="0" borderId="0" xfId="0" applyFont="1"/>
    <xf numFmtId="0" fontId="4" fillId="17" borderId="1" xfId="0" applyFont="1" applyFill="1" applyBorder="1"/>
    <xf numFmtId="49" fontId="3" fillId="0" borderId="0" xfId="0" applyNumberFormat="1" applyFont="1"/>
    <xf numFmtId="0" fontId="2" fillId="15" borderId="2" xfId="0" applyFont="1" applyFill="1" applyBorder="1" applyAlignment="1">
      <alignment horizontal="center"/>
    </xf>
    <xf numFmtId="0" fontId="2" fillId="15" borderId="12" xfId="0" applyFont="1" applyFill="1" applyBorder="1" applyAlignment="1">
      <alignment horizontal="center"/>
    </xf>
    <xf numFmtId="0" fontId="2" fillId="7" borderId="12" xfId="0" applyFont="1" applyFill="1" applyBorder="1" applyAlignment="1">
      <alignment horizontal="center"/>
    </xf>
    <xf numFmtId="0" fontId="0" fillId="18" borderId="0" xfId="0" applyFill="1"/>
    <xf numFmtId="9" fontId="0" fillId="18" borderId="0" xfId="0" applyNumberFormat="1" applyFill="1"/>
    <xf numFmtId="0" fontId="0" fillId="19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19" borderId="0" xfId="0" applyFill="1"/>
    <xf numFmtId="0" fontId="3" fillId="0" borderId="1" xfId="0" applyFont="1" applyBorder="1"/>
    <xf numFmtId="164" fontId="0" fillId="0" borderId="9" xfId="0" applyNumberFormat="1" applyFill="1" applyBorder="1"/>
    <xf numFmtId="0" fontId="0" fillId="0" borderId="0" xfId="0" applyFill="1"/>
    <xf numFmtId="0" fontId="3" fillId="8" borderId="0" xfId="0" applyFont="1" applyFill="1" applyAlignment="1">
      <alignment horizontal="left" vertical="top" wrapText="1"/>
    </xf>
    <xf numFmtId="0" fontId="3" fillId="0" borderId="0" xfId="0" applyFont="1" applyAlignment="1">
      <alignment horizontal="center"/>
    </xf>
    <xf numFmtId="0" fontId="2" fillId="9" borderId="2" xfId="0" applyFont="1" applyFill="1" applyBorder="1" applyAlignment="1">
      <alignment horizontal="left"/>
    </xf>
    <xf numFmtId="0" fontId="2" fillId="9" borderId="3" xfId="0" applyFont="1" applyFill="1" applyBorder="1" applyAlignment="1">
      <alignment horizontal="left"/>
    </xf>
    <xf numFmtId="0" fontId="3" fillId="8" borderId="0" xfId="0" applyFont="1" applyFill="1" applyAlignment="1">
      <alignment horizontal="left" vertical="center" wrapText="1"/>
    </xf>
    <xf numFmtId="0" fontId="0" fillId="0" borderId="8" xfId="0" applyBorder="1" applyAlignment="1">
      <alignment horizontal="left"/>
    </xf>
    <xf numFmtId="0" fontId="0" fillId="0" borderId="0" xfId="0" applyAlignment="1">
      <alignment horizontal="left"/>
    </xf>
    <xf numFmtId="0" fontId="0" fillId="0" borderId="9" xfId="0" applyBorder="1" applyAlignment="1">
      <alignment horizontal="left"/>
    </xf>
    <xf numFmtId="49" fontId="3" fillId="0" borderId="0" xfId="0" applyNumberFormat="1" applyFont="1" applyAlignment="1">
      <alignment horizontal="center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3" fillId="0" borderId="0" xfId="0" applyFont="1" applyAlignment="1">
      <alignment horizontal="center" vertical="center"/>
    </xf>
    <xf numFmtId="0" fontId="2" fillId="10" borderId="8" xfId="0" applyFont="1" applyFill="1" applyBorder="1" applyAlignment="1">
      <alignment horizontal="left"/>
    </xf>
    <xf numFmtId="0" fontId="2" fillId="10" borderId="0" xfId="0" applyFont="1" applyFill="1" applyAlignment="1">
      <alignment horizontal="left"/>
    </xf>
    <xf numFmtId="0" fontId="2" fillId="10" borderId="9" xfId="0" applyFont="1" applyFill="1" applyBorder="1" applyAlignment="1">
      <alignment horizontal="left"/>
    </xf>
    <xf numFmtId="0" fontId="2" fillId="11" borderId="2" xfId="6" applyFont="1" applyBorder="1" applyAlignment="1">
      <alignment horizontal="center"/>
    </xf>
    <xf numFmtId="0" fontId="2" fillId="11" borderId="3" xfId="6" applyFont="1" applyBorder="1" applyAlignment="1">
      <alignment horizontal="center"/>
    </xf>
    <xf numFmtId="0" fontId="2" fillId="11" borderId="4" xfId="6" applyFont="1" applyBorder="1" applyAlignment="1">
      <alignment horizontal="center"/>
    </xf>
    <xf numFmtId="0" fontId="2" fillId="12" borderId="2" xfId="7" applyFont="1" applyBorder="1" applyAlignment="1">
      <alignment horizontal="center"/>
    </xf>
    <xf numFmtId="0" fontId="2" fillId="12" borderId="3" xfId="7" applyFont="1" applyBorder="1" applyAlignment="1">
      <alignment horizontal="center"/>
    </xf>
    <xf numFmtId="0" fontId="2" fillId="4" borderId="2" xfId="3" applyFont="1" applyBorder="1" applyAlignment="1">
      <alignment horizontal="center"/>
    </xf>
    <xf numFmtId="0" fontId="2" fillId="4" borderId="3" xfId="3" applyFont="1" applyBorder="1" applyAlignment="1">
      <alignment horizontal="center"/>
    </xf>
    <xf numFmtId="0" fontId="2" fillId="4" borderId="4" xfId="3" applyFont="1" applyBorder="1" applyAlignment="1">
      <alignment horizontal="center"/>
    </xf>
  </cellXfs>
  <cellStyles count="9">
    <cellStyle name="Accent1" xfId="6" builtinId="29"/>
    <cellStyle name="Accent2" xfId="7" builtinId="33"/>
    <cellStyle name="Accent3" xfId="2" builtinId="37"/>
    <cellStyle name="Accent4" xfId="3" builtinId="41"/>
    <cellStyle name="Accent5" xfId="4" builtinId="45"/>
    <cellStyle name="Accent6" xfId="5" builtinId="49"/>
    <cellStyle name="Bad" xfId="1" builtinId="27"/>
    <cellStyle name="Hyperlink" xfId="8" builtinId="8"/>
    <cellStyle name="Normal" xfId="0" builtinId="0"/>
  </cellStyles>
  <dxfs count="14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8" tint="-0.499984740745262"/>
        </patternFill>
      </fill>
    </dxf>
    <dxf>
      <numFmt numFmtId="0" formatCode="General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30" formatCode="@"/>
      <fill>
        <patternFill patternType="solid">
          <fgColor indexed="64"/>
          <bgColor theme="8" tint="-0.499984740745262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 R Hariharan" refreshedDate="44063.281014236112" createdVersion="6" refreshedVersion="6" minRefreshableVersion="3" recordCount="205" xr:uid="{A5FBFEC4-4A08-446C-8852-52BE78388178}">
  <cacheSource type="worksheet">
    <worksheetSource name="Table5"/>
  </cacheSource>
  <cacheFields count="3">
    <cacheField name="Formula" numFmtId="0">
      <sharedItems/>
    </cacheField>
    <cacheField name="Description" numFmtId="0">
      <sharedItems/>
    </cacheField>
    <cacheField name="Type" numFmtId="0">
      <sharedItems count="28">
        <s v="ASCII"/>
        <s v="Base Conversion of Numbers"/>
        <s v="Basic"/>
        <s v="Bit Operations"/>
        <s v="Coding"/>
        <s v="Conditional"/>
        <s v="Complex Numbers"/>
        <s v="Data Formatting"/>
        <s v="Date Functions"/>
        <s v="Date Source"/>
        <s v="Distributions"/>
        <s v="Encoding"/>
        <s v="Exception Handling"/>
        <s v="Logical"/>
        <s v="Lookups and References"/>
        <s v="Mathematical"/>
        <s v="Permutations and Combinations"/>
        <s v="Prediction"/>
        <s v="Progressions"/>
        <s v="Rounding"/>
        <s v="Statistics"/>
        <s v="Text Functions"/>
        <s v="Table Functions"/>
        <s v="Type Conversion"/>
        <s v="Unit Conversion"/>
        <s v="Comparison" u="1"/>
        <s v="Search By Index" u="1"/>
        <s v="String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5">
  <r>
    <s v="CHAR"/>
    <s v="The character with the corresponding ANSI/ASCII number."/>
    <x v="0"/>
  </r>
  <r>
    <s v="CODE"/>
    <s v="The ANSI/ASCII number for the first character in a text string."/>
    <x v="0"/>
  </r>
  <r>
    <s v="BIN2DEC"/>
    <s v="The number converted from binary to decimal."/>
    <x v="1"/>
  </r>
  <r>
    <s v="BIN2HEX"/>
    <s v="The number converted from binary to hexadecimal."/>
    <x v="1"/>
  </r>
  <r>
    <s v="BIN2OCT"/>
    <s v="The number converted from binary to octal."/>
    <x v="1"/>
  </r>
  <r>
    <s v="DEC2BIN"/>
    <s v="The number converted from decimal to binary."/>
    <x v="1"/>
  </r>
  <r>
    <s v="DEC2HEX"/>
    <s v="The number converted from decimal to hexadecimal."/>
    <x v="1"/>
  </r>
  <r>
    <s v="DEC2OCT"/>
    <s v="The number converted from decimal to octal."/>
    <x v="1"/>
  </r>
  <r>
    <s v="DECIMAL"/>
    <s v="(2013) The decimal number of a text representation of a number in a given base."/>
    <x v="1"/>
  </r>
  <r>
    <s v="HEX2BIN"/>
    <s v="The number converted from hexadecimal to binary."/>
    <x v="1"/>
  </r>
  <r>
    <s v="HEX2DEC"/>
    <s v="The number converted from hexadecimal to decimal."/>
    <x v="1"/>
  </r>
  <r>
    <s v="HEX2OCT"/>
    <s v="The number converted from hexadecimal to octal."/>
    <x v="1"/>
  </r>
  <r>
    <s v="OCT2BIN"/>
    <s v="The number converted from octal to binary."/>
    <x v="1"/>
  </r>
  <r>
    <s v="OCT2DEC"/>
    <s v="The number converted from octal to decimal."/>
    <x v="1"/>
  </r>
  <r>
    <s v="OCT2HEX"/>
    <s v="The number converted from octal to hexadecimal."/>
    <x v="1"/>
  </r>
  <r>
    <s v="SUM"/>
    <s v="The total value of the numbers in a list, table or cell range."/>
    <x v="2"/>
  </r>
  <r>
    <s v="SUMIF"/>
    <s v="(SUMIFS) The total value of the numbers that satisfies one condition."/>
    <x v="2"/>
  </r>
  <r>
    <s v="SUMIFS"/>
    <s v="The total value of the numbers that satisfies multiple conditions."/>
    <x v="2"/>
  </r>
  <r>
    <s v="COUNT"/>
    <s v="The number of non blank cells in a list, table or cell range."/>
    <x v="2"/>
  </r>
  <r>
    <s v="COUNTA"/>
    <s v="The number of non blank cells in a list, table or cell range (including logical values and text)."/>
    <x v="2"/>
  </r>
  <r>
    <s v="COUNTBLANK"/>
    <s v="The number of blank cells in a list, table or cell range."/>
    <x v="2"/>
  </r>
  <r>
    <s v="COUNTIF"/>
    <s v="(COUNTIFS) The number of non blank cells that satisfies one condition."/>
    <x v="2"/>
  </r>
  <r>
    <s v="COUNTIFS"/>
    <s v="The number of non blank cells that satisfies multiple conditions."/>
    <x v="2"/>
  </r>
  <r>
    <s v="FORMULATEXT"/>
    <s v="(2013) The formula from a particular cell."/>
    <x v="2"/>
  </r>
  <r>
    <s v="HYPERLINK"/>
    <s v="The hyperlink linked to a cell, document or webpage."/>
    <x v="2"/>
  </r>
  <r>
    <s v="INFO"/>
    <s v="The text string returning useful information about the environment."/>
    <x v="2"/>
  </r>
  <r>
    <s v="ISFORMULA"/>
    <s v="(2013) The value True or False depending if the cell contains a formula."/>
    <x v="2"/>
  </r>
  <r>
    <s v="LARGE"/>
    <s v="The kth largest value in a list or array of numbers."/>
    <x v="2"/>
  </r>
  <r>
    <s v="MAX"/>
    <s v="The largest value in a list or array of numbers."/>
    <x v="2"/>
  </r>
  <r>
    <s v="MIN"/>
    <s v="The smallest value in a list or array of numbers."/>
    <x v="2"/>
  </r>
  <r>
    <s v="PRODUCT"/>
    <s v="The product of all the numbers in a list or cell range."/>
    <x v="2"/>
  </r>
  <r>
    <s v="SMALL"/>
    <s v="The kth smallest value in a list or array of numbers."/>
    <x v="2"/>
  </r>
  <r>
    <s v="TRANSPOSE"/>
    <s v="The array with its orientation changed."/>
    <x v="2"/>
  </r>
  <r>
    <s v="TYPE"/>
    <s v="The number indicating the data type of the value."/>
    <x v="2"/>
  </r>
  <r>
    <s v="BITAND"/>
    <s v="(2013) The bitwise AND of two numbers."/>
    <x v="3"/>
  </r>
  <r>
    <s v="BITLSHIFT"/>
    <s v="(2013) The number shifted left by a number of bits."/>
    <x v="3"/>
  </r>
  <r>
    <s v="BITOR"/>
    <s v="(2013) The bitwise OR of two numbers."/>
    <x v="3"/>
  </r>
  <r>
    <s v="BITRSHIFT"/>
    <s v="(2013) The number shifted right by a number of bits."/>
    <x v="3"/>
  </r>
  <r>
    <s v="BITXOR"/>
    <s v="(2013) The bitwise Exclusive OR of two numbers."/>
    <x v="3"/>
  </r>
  <r>
    <s v="SWITCH"/>
    <s v="(2019) The value based on the first matching item."/>
    <x v="4"/>
  </r>
  <r>
    <s v="DELTA"/>
    <s v="The numerical value indicating if two numbers are equal."/>
    <x v="5"/>
  </r>
  <r>
    <s v="COMPLEX"/>
    <s v="The complex number given real and imaginary coefficients."/>
    <x v="6"/>
  </r>
  <r>
    <s v="IMABS"/>
    <s v="The absolute value of a complex number."/>
    <x v="6"/>
  </r>
  <r>
    <s v="IMAGINARY"/>
    <s v="The imaginary coefficient of a complex number."/>
    <x v="6"/>
  </r>
  <r>
    <s v="IMCONJUGATE"/>
    <s v="The complex conjugate of a complex number."/>
    <x v="6"/>
  </r>
  <r>
    <s v="IMREAL"/>
    <s v="The real coefficient of a complex number."/>
    <x v="6"/>
  </r>
  <r>
    <s v="IMSQRT"/>
    <s v="The square root of a complex number."/>
    <x v="6"/>
  </r>
  <r>
    <s v="IMSUB"/>
    <s v="The difference of two complex numbers."/>
    <x v="6"/>
  </r>
  <r>
    <s v="IMSUM"/>
    <s v="The sum of two or more complex numbers."/>
    <x v="6"/>
  </r>
  <r>
    <s v="IF"/>
    <s v="The value based on a logical test that is either True or False."/>
    <x v="5"/>
  </r>
  <r>
    <s v="IFS"/>
    <s v="If inside another If"/>
    <x v="5"/>
  </r>
  <r>
    <s v="ARABIC"/>
    <s v="(2013) The number converted from roman to arabic."/>
    <x v="7"/>
  </r>
  <r>
    <s v="DOLLAR"/>
    <s v="The text string of a number with the dollar formatting $0,000.00."/>
    <x v="7"/>
  </r>
  <r>
    <s v="ROMAN"/>
    <s v="The text string converting a binary number to a roman numeral."/>
    <x v="7"/>
  </r>
  <r>
    <s v="TEXT"/>
    <s v="The number as a formatted text string."/>
    <x v="7"/>
  </r>
  <r>
    <s v="TRUNC"/>
    <s v="The number with any decimal places removed."/>
    <x v="7"/>
  </r>
  <r>
    <s v="DATE"/>
    <s v="The date as a date serial number given a year, month, day."/>
    <x v="8"/>
  </r>
  <r>
    <s v="DATEDIF"/>
    <s v="DATEDIF(date1,date2,&quot;y&quot;)"/>
    <x v="8"/>
  </r>
  <r>
    <s v="DATEVALUE"/>
    <s v="The date serial number given a date in text format - DATEVALUE(&quot;1/1/1901&quot;)"/>
    <x v="8"/>
  </r>
  <r>
    <s v="DAY"/>
    <s v="Day Number in the month =DAY(date)"/>
    <x v="8"/>
  </r>
  <r>
    <s v="DAYS"/>
    <s v="(2013) The number of days between two dates."/>
    <x v="8"/>
  </r>
  <r>
    <s v="DAYS360"/>
    <s v="The number of days between two dates, based on 30 day months."/>
    <x v="8"/>
  </r>
  <r>
    <s v="EDATE"/>
    <s v="The date serial number that is a certain number of months before or after a date."/>
    <x v="8"/>
  </r>
  <r>
    <s v="EOMONTH"/>
    <s v="Last date of the nth month added to a date =EOMONTH(F68,3)"/>
    <x v="8"/>
  </r>
  <r>
    <s v="TIME"/>
    <s v="The time as a decimal given an hour, minute, second."/>
    <x v="8"/>
  </r>
  <r>
    <s v="TODAY"/>
    <s v="The serial number representing today's date."/>
    <x v="8"/>
  </r>
  <r>
    <s v="WEEKNUM"/>
    <s v="The week number in the year for a given date."/>
    <x v="8"/>
  </r>
  <r>
    <s v="YEAR"/>
    <s v="The year as an integer given a date serial number."/>
    <x v="8"/>
  </r>
  <r>
    <s v="YEARFRAC"/>
    <s v="The number of years as a decimal between two dates."/>
    <x v="8"/>
  </r>
  <r>
    <s v="WEBSERVICE"/>
    <s v="(2013) The results from a webservice. https://w3schools.com/xml/note.xml"/>
    <x v="9"/>
  </r>
  <r>
    <s v="BINOM.DIST"/>
    <s v="The probability of getting less than or equal to a particular value in a binomial distribution."/>
    <x v="10"/>
  </r>
  <r>
    <s v="BINOM.DIST.RANGE"/>
    <s v="(2013) The probability of a trial result using a binomial distribution."/>
    <x v="10"/>
  </r>
  <r>
    <s v="BINOM.INV"/>
    <s v="The probability of getting greater than a particular value in a binomial distribution."/>
    <x v="10"/>
  </r>
  <r>
    <s v="BINOMDIST"/>
    <s v="(BINOM.DIST) The probability of getting less than or equal to a particular value in a binomial distribution."/>
    <x v="10"/>
  </r>
  <r>
    <s v="CHIDIST"/>
    <s v="(CHISQ.DIST.RT) The probability of getting less than or equal to a particular value in a chi-squared distribution (right tailed)."/>
    <x v="10"/>
  </r>
  <r>
    <s v="CHIINV"/>
    <s v="(CHISQ.INV.RT) The probability of getting greater than a particular value in a chi-squared distribution (right tailed)."/>
    <x v="10"/>
  </r>
  <r>
    <s v="CHISQ.DIST"/>
    <s v="The probability of getting less than or equal to a particular value in a chi-squared distribution (left tailed)."/>
    <x v="10"/>
  </r>
  <r>
    <s v="CHISQ.DIST.RT"/>
    <s v="The probability of getting more than a particular value in a chi-squared distribution (right tailed)."/>
    <x v="10"/>
  </r>
  <r>
    <s v="CHISQ.INV"/>
    <s v="The probability of getting greater than a particular value in a chi-squared distribution (left tailed)."/>
    <x v="10"/>
  </r>
  <r>
    <s v="CHISQ.INV.RT"/>
    <s v="The probability of getting more than a particular value in a chi-squared distribution (right tailed)."/>
    <x v="10"/>
  </r>
  <r>
    <s v="CHISQ.TEST"/>
    <s v="The value from the chi-squared distribution."/>
    <x v="10"/>
  </r>
  <r>
    <s v="CHITEST"/>
    <s v="(CHISQ.TEST) The value from the chi-squared distribution."/>
    <x v="10"/>
  </r>
  <r>
    <s v="CONFIDENCE"/>
    <s v="(CONFIDENCE.NORM) The confidence interval for a population mean."/>
    <x v="10"/>
  </r>
  <r>
    <s v="CONFIDENCE.NORM"/>
    <s v="The confidence interval for a population mean."/>
    <x v="10"/>
  </r>
  <r>
    <s v="CONFIDENCE.T"/>
    <s v="The confidence interval for a population mean using a t distribution."/>
    <x v="10"/>
  </r>
  <r>
    <s v="CRITBINOM"/>
    <s v="(BINOM.INV) The probability of getting greater than a particular value in a binomial distribution."/>
    <x v="10"/>
  </r>
  <r>
    <s v="EXPON.DIST"/>
    <s v="The exponential distribution."/>
    <x v="10"/>
  </r>
  <r>
    <s v="EXPONDIST"/>
    <s v="(EXPON.DIST) The exponential distribution."/>
    <x v="10"/>
  </r>
  <r>
    <s v="F.DIST"/>
    <s v="The probability of getting less than or equal to a particular value in an f distribution (left tailed)."/>
    <x v="10"/>
  </r>
  <r>
    <s v="F.DIST.RT"/>
    <s v="The probability of getting less than or equal to a particular value in an f distribution (right tailed)."/>
    <x v="10"/>
  </r>
  <r>
    <s v="F.INV"/>
    <s v="The probability of getting greater than a particular value in an f distribution (left tailed)."/>
    <x v="10"/>
  </r>
  <r>
    <s v="F.INV.RT"/>
    <s v="The probability of getting greater than a particular value in an f distribution (right tailed)."/>
    <x v="10"/>
  </r>
  <r>
    <s v="F.TEST"/>
    <s v="The value from the f test."/>
    <x v="10"/>
  </r>
  <r>
    <s v="FDIST"/>
    <s v="(F.DIST) The probability of getting less than or equal to a particular value in an f distribution (no cumulative) (left tailed)."/>
    <x v="10"/>
  </r>
  <r>
    <s v="FINV"/>
    <s v="(F.INV) The probability of getting greater than a particular value in an f distribution (left tailed)."/>
    <x v="10"/>
  </r>
  <r>
    <s v="FTEST"/>
    <s v="(F.TEST) The value from the f test."/>
    <x v="10"/>
  </r>
  <r>
    <s v="HYPGEOM.DIST"/>
    <s v="The probability of getting less than or equal to a particular value in a hyper geometric distribution (finite population)."/>
    <x v="10"/>
  </r>
  <r>
    <s v="HYPGEOMDIST"/>
    <s v="(HYPGEOM.DIST) The probability of getting less than or equal to a particular value in a hyper geometric distribution (finite population) (no cumulative)."/>
    <x v="10"/>
  </r>
  <r>
    <s v="T.DIST"/>
    <s v="The probability of getting less than or equal to a particular value in a t distribution (left tailed)."/>
    <x v="10"/>
  </r>
  <r>
    <s v="T.DIST.2T"/>
    <s v="The percentage points probability for the t distribution."/>
    <x v="10"/>
  </r>
  <r>
    <s v="T.DIST.RT"/>
    <s v="The probability of getting greater than a particular value in a t distribution (right tailed)."/>
    <x v="10"/>
  </r>
  <r>
    <s v="T.INV"/>
    <s v="The probability of getting greater than a particular value in a t distribution (left tailed)"/>
    <x v="10"/>
  </r>
  <r>
    <s v="T.INV.2T"/>
    <s v="The t value of the t distribution as a function of the probability and the degrees of freedom."/>
    <x v="10"/>
  </r>
  <r>
    <s v="T.TEST"/>
    <s v="The probability associated with a t test."/>
    <x v="10"/>
  </r>
  <r>
    <s v="TDIST"/>
    <s v="(T.DIST.2T) The percentage points probability for the t distribution."/>
    <x v="10"/>
  </r>
  <r>
    <s v="TTEST"/>
    <s v="(T.TEST) The probability associated with a t test."/>
    <x v="10"/>
  </r>
  <r>
    <s v="WEIBULL"/>
    <s v="(WEIBULL.DIST) The probability of getting less than or equal to a particular value in a weibull distribution."/>
    <x v="10"/>
  </r>
  <r>
    <s v="WEIBULL.DIST"/>
    <s v="The probability of getting less than or equal to a particular value in a weibull distribution."/>
    <x v="10"/>
  </r>
  <r>
    <s v="Z.TEST"/>
    <s v="The two-tailed p-value of a z-test."/>
    <x v="10"/>
  </r>
  <r>
    <s v="ZTEST"/>
    <s v="(Z.TEST) The two-tailed p-value of a z-test."/>
    <x v="10"/>
  </r>
  <r>
    <s v="UNICODE"/>
    <s v="(2013) The UNICODE number for the first character in a text string."/>
    <x v="11"/>
  </r>
  <r>
    <s v="IFERROR"/>
    <s v="The value or something else if it evaluates to an error."/>
    <x v="12"/>
  </r>
  <r>
    <s v="IFNA"/>
    <s v="(2013) The value True or False depending if the value is #N/A."/>
    <x v="12"/>
  </r>
  <r>
    <s v="ISBLANK"/>
    <s v="The value True or False depending if the value is blank."/>
    <x v="12"/>
  </r>
  <r>
    <s v="ISERROR"/>
    <s v="The value True or False depending if the value is an error."/>
    <x v="12"/>
  </r>
  <r>
    <s v="ISNA"/>
    <s v="The value True or False depending if the value is #N/A."/>
    <x v="12"/>
  </r>
  <r>
    <s v="ISNONTEXT"/>
    <s v="The value True or False depending if the value is non text."/>
    <x v="12"/>
  </r>
  <r>
    <s v="ISNUMBER"/>
    <s v="The value True or False depending if the value is a number."/>
    <x v="12"/>
  </r>
  <r>
    <s v="ISTEXT"/>
    <s v="The value True or False depending if the value is text."/>
    <x v="12"/>
  </r>
  <r>
    <s v="AND"/>
    <s v="The logical AND for any number of arguments."/>
    <x v="13"/>
  </r>
  <r>
    <s v="ISLOGICAL"/>
    <s v="The value True or False depending if the value is True or False."/>
    <x v="13"/>
  </r>
  <r>
    <s v="OR"/>
    <s v="The logical OR for any number of arguments."/>
    <x v="13"/>
  </r>
  <r>
    <s v="HLOOKUP"/>
    <s v="The value in the same column after finding a matching value in the first row."/>
    <x v="14"/>
  </r>
  <r>
    <s v="INDEX"/>
    <s v="The value from a cell range which is the intersection of a row AND a column."/>
    <x v="14"/>
  </r>
  <r>
    <s v="INDIRECT"/>
    <s v="The text string of the contents of a given cell reference."/>
    <x v="14"/>
  </r>
  <r>
    <s v="MATCH"/>
    <s v="The position of a value in a list, table or cell range."/>
    <x v="14"/>
  </r>
  <r>
    <s v="VLOOKUP"/>
    <s v="The value in the same row after finding a matching value in the first column."/>
    <x v="14"/>
  </r>
  <r>
    <s v="XLOOKUP"/>
    <s v="(Microsoft 365) The value in the same row after finding a matching value in any column."/>
    <x v="14"/>
  </r>
  <r>
    <s v="XMATCH"/>
    <s v="(Microsoft 365) The position of a value in a list, table or cell range."/>
    <x v="14"/>
  </r>
  <r>
    <s v="ABS"/>
    <s v="The absolute value or a number without its sign."/>
    <x v="15"/>
  </r>
  <r>
    <s v="COS"/>
    <s v="The cosine of a number."/>
    <x v="15"/>
  </r>
  <r>
    <s v="EXP"/>
    <s v="The exponential number raised to a particular power. e^4"/>
    <x v="15"/>
  </r>
  <r>
    <s v="FACT"/>
    <s v="The factorial of a number."/>
    <x v="15"/>
  </r>
  <r>
    <s v="FACTDOUBLE"/>
    <s v="The double factorial of a number (only odd/even numbers are multiplied)"/>
    <x v="15"/>
  </r>
  <r>
    <s v="GAMMA"/>
    <s v="(2013) The gamma function value."/>
    <x v="15"/>
  </r>
  <r>
    <s v="ISEVEN"/>
    <s v="The value True or False depending if the value is an even number."/>
    <x v="15"/>
  </r>
  <r>
    <s v="ISODD"/>
    <s v="The value True or False depending if the value is an odd number."/>
    <x v="15"/>
  </r>
  <r>
    <s v="LCM"/>
    <s v="The least common multiple of two or more numbers."/>
    <x v="15"/>
  </r>
  <r>
    <s v="LN"/>
    <s v="The natural logarithm of a number."/>
    <x v="15"/>
  </r>
  <r>
    <s v="LOG"/>
    <s v="The logarithm of a number to any base."/>
    <x v="15"/>
  </r>
  <r>
    <s v="MOD"/>
    <s v="The remainder after division."/>
    <x v="15"/>
  </r>
  <r>
    <s v="ODD"/>
    <s v="The number rounded up to the nearest odd integer."/>
    <x v="15"/>
  </r>
  <r>
    <s v="POWER"/>
    <s v="The number raised to a given power."/>
    <x v="15"/>
  </r>
  <r>
    <s v="RAND"/>
    <s v="The random number &gt;=0 and &lt;1."/>
    <x v="15"/>
  </r>
  <r>
    <s v="RANDARRAY"/>
    <s v="(Microsoft 365) The array of random numbers between 0 and 1."/>
    <x v="15"/>
  </r>
  <r>
    <s v="SIN"/>
    <s v="The sine of a number."/>
    <x v="15"/>
  </r>
  <r>
    <s v="SQRT"/>
    <s v="The positive square root of a number."/>
    <x v="15"/>
  </r>
  <r>
    <s v="TAN"/>
    <s v="The tangent of a number."/>
    <x v="15"/>
  </r>
  <r>
    <s v="COMBIN"/>
    <s v="The number of combinations for a given number of items (nCr)"/>
    <x v="16"/>
  </r>
  <r>
    <s v="FORECAST"/>
    <s v="(FORECAST.LINEAR) The future y-value along a linear trend using existing values."/>
    <x v="17"/>
  </r>
  <r>
    <s v="FORECAST.LINEAR"/>
    <s v="(2016) The future y-value along a linear trend using existing values."/>
    <x v="17"/>
  </r>
  <r>
    <s v="SLOPE"/>
    <s v="The slope of a linear regression line through the given data points."/>
    <x v="17"/>
  </r>
  <r>
    <s v="GEOMEAN"/>
    <s v="The geometric mean of an array of numbers."/>
    <x v="18"/>
  </r>
  <r>
    <s v="HARMEAN"/>
    <s v="The harmonic mean of a data set."/>
    <x v="18"/>
  </r>
  <r>
    <s v="EVEN"/>
    <s v="The number rounded up to the nearest even integer."/>
    <x v="19"/>
  </r>
  <r>
    <s v="FIXED"/>
    <s v="The text string of a number rounded to a fixed number of decimal places."/>
    <x v="19"/>
  </r>
  <r>
    <s v="FLOOR"/>
    <s v="(FLOOR.MATH) The number rounded down to the nearest integer or significant figure."/>
    <x v="19"/>
  </r>
  <r>
    <s v="FLOOR.MATH"/>
    <s v="(2013) The number rounded down to the nearest integer or significant figure (including negative)."/>
    <x v="19"/>
  </r>
  <r>
    <s v="FLOOR.PRECISE"/>
    <s v="(FLOOR.MATH) The number rounded down to the nearest integer or significant figure."/>
    <x v="19"/>
  </r>
  <r>
    <s v="ROUND"/>
    <s v="The number rounded to a specified number of digits."/>
    <x v="19"/>
  </r>
  <r>
    <s v="CHOOSE"/>
    <s v="The value in a row (or column) based on an index number."/>
    <x v="14"/>
  </r>
  <r>
    <s v="AGGREGATE"/>
    <s v="The aggregate of values in a list, table or cell range."/>
    <x v="20"/>
  </r>
  <r>
    <s v="AVEDEV"/>
    <s v="Calculates the average of absolute deviations from the mean in a given set of data."/>
    <x v="20"/>
  </r>
  <r>
    <s v="AVERAGE"/>
    <s v="The arithmetic mean of non blank cells in a list, table or cell range."/>
    <x v="20"/>
  </r>
  <r>
    <s v="AVERAGEA"/>
    <s v="The arithmetic mean of non blank cells in a list, table or cell range (including logical values and text)."/>
    <x v="20"/>
  </r>
  <r>
    <s v="AVERAGEIF"/>
    <s v="(AVERAGEIFS) The arithmetic mean of all the numbers in a range that satisfies one condition."/>
    <x v="20"/>
  </r>
  <r>
    <s v="AVERAGEIFS"/>
    <s v="The arithmetic mean of all the numbers in a range that satisfies multiple conditions."/>
    <x v="20"/>
  </r>
  <r>
    <s v="CORREL"/>
    <s v="The correlation coefficient between two data sets."/>
    <x v="20"/>
  </r>
  <r>
    <s v="COVAR"/>
    <s v="(COVARIANCE.P) The average of the products of deviations for each data point pair."/>
    <x v="20"/>
  </r>
  <r>
    <s v="COVARIANCE.P"/>
    <s v="The covariance based on an entire population."/>
    <x v="20"/>
  </r>
  <r>
    <s v="COVARIANCE.S"/>
    <s v="The covariance based on a sample."/>
    <x v="20"/>
  </r>
  <r>
    <s v="DEVSQ"/>
    <s v="The sum of the squared deviations from the mean."/>
    <x v="20"/>
  </r>
  <r>
    <s v="FREQUENCY"/>
    <s v="The number of times a particular value occurs in a list, table or cell range."/>
    <x v="20"/>
  </r>
  <r>
    <s v="MEDIAN"/>
    <s v="The median value in a list or array of numbers."/>
    <x v="20"/>
  </r>
  <r>
    <s v="MODE"/>
    <s v="(MODE.SNGL) The value that occurs most frequently in a list or array of numbers."/>
    <x v="20"/>
  </r>
  <r>
    <s v="STDEV"/>
    <s v="(STDEV.S) The standard deviation based on a sample."/>
    <x v="20"/>
  </r>
  <r>
    <s v="VAR"/>
    <s v="(VAR.S) The variance based on a sample."/>
    <x v="20"/>
  </r>
  <r>
    <s v="VAR.P"/>
    <s v="The variance based on an entire population."/>
    <x v="20"/>
  </r>
  <r>
    <s v="VAR.S"/>
    <s v="The variance based on a sample."/>
    <x v="20"/>
  </r>
  <r>
    <s v="VARA"/>
    <s v="The variance based on a sample (including logical values and text)."/>
    <x v="20"/>
  </r>
  <r>
    <s v="VARP"/>
    <s v="(VAR.P) The variance based on an entire population."/>
    <x v="20"/>
  </r>
  <r>
    <s v="VARPA"/>
    <s v="The variance based on an entire population (including logical values and text)."/>
    <x v="20"/>
  </r>
  <r>
    <s v="CONCAT"/>
    <s v="(2019) The text string that is a concatenation of cell ranges and strings."/>
    <x v="21"/>
  </r>
  <r>
    <s v="EXACT"/>
    <s v="The value True or False based on whether two strings match exactly."/>
    <x v="21"/>
  </r>
  <r>
    <s v="FIND"/>
    <s v="The starting position of a substring within a larger text string."/>
    <x v="21"/>
  </r>
  <r>
    <s v="LEFT"/>
    <s v="The first or left most characters in a text string."/>
    <x v="21"/>
  </r>
  <r>
    <s v="LEN"/>
    <s v="The number of characters in a text string."/>
    <x v="21"/>
  </r>
  <r>
    <s v="LOWER"/>
    <s v="The text string with all the characters converted to lowercase."/>
    <x v="21"/>
  </r>
  <r>
    <s v="UPPER"/>
    <s v="The text string with all the characters converted to uppercase."/>
    <x v="21"/>
  </r>
  <r>
    <s v="COLUMN"/>
    <s v="The column number of a cell reference."/>
    <x v="22"/>
  </r>
  <r>
    <s v="COLUMNS"/>
    <s v="The number of columns in a cell range or reference."/>
    <x v="22"/>
  </r>
  <r>
    <s v="ROW"/>
    <s v="The row number of a cell reference."/>
    <x v="22"/>
  </r>
  <r>
    <s v="ROWS"/>
    <s v="The number of rows in a cell range or reference."/>
    <x v="22"/>
  </r>
  <r>
    <s v="PROPER"/>
    <s v="The text string with the first letter of every word as a capital letter."/>
    <x v="21"/>
  </r>
  <r>
    <s v="REPLACE"/>
    <s v="The text string after replacing characters in a specific location."/>
    <x v="21"/>
  </r>
  <r>
    <s v="REPT"/>
    <s v="The text string repeated a number of times."/>
    <x v="21"/>
  </r>
  <r>
    <s v="RIGHT"/>
    <s v="The last or right most characters in a text string."/>
    <x v="21"/>
  </r>
  <r>
    <s v="SEARCH"/>
    <s v="The starting position of a substring within a larger text string."/>
    <x v="21"/>
  </r>
  <r>
    <s v="SUBSTITUTE"/>
    <s v="The text string after replacing instances of a substring."/>
    <x v="21"/>
  </r>
  <r>
    <s v="TEXTJOIN"/>
    <s v="(2019) The text string that is a concatenation of several strings (with delimiter)."/>
    <x v="21"/>
  </r>
  <r>
    <s v="TRIM"/>
    <s v="The text string with all extra spaces removed from the beginning, middle and end."/>
    <x v="21"/>
  </r>
  <r>
    <s v="INT"/>
    <s v="The number rounded down to the nearest integer."/>
    <x v="23"/>
  </r>
  <r>
    <s v="CONVERT"/>
    <s v="The number in one measurement system converted to another."/>
    <x v="24"/>
  </r>
  <r>
    <s v="DEGREES"/>
    <s v="The number of degrees given a number of radians."/>
    <x v="24"/>
  </r>
  <r>
    <s v="RADIANS"/>
    <s v="The number of radians given the number of degrees."/>
    <x v="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703742-D428-4EC3-A183-854A5A7729C4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F4:G30" firstHeaderRow="1" firstDataRow="1" firstDataCol="1"/>
  <pivotFields count="3">
    <pivotField dataField="1" showAll="0"/>
    <pivotField showAll="0"/>
    <pivotField axis="axisRow" showAll="0">
      <items count="29">
        <item x="0"/>
        <item x="1"/>
        <item x="2"/>
        <item x="3"/>
        <item x="4"/>
        <item m="1" x="25"/>
        <item x="6"/>
        <item x="5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m="1" x="26"/>
        <item x="20"/>
        <item m="1" x="27"/>
        <item x="22"/>
        <item x="21"/>
        <item x="23"/>
        <item x="24"/>
        <item t="default"/>
      </items>
    </pivotField>
  </pivotFields>
  <rowFields count="1">
    <field x="2"/>
  </rowFields>
  <rowItems count="26">
    <i>
      <x/>
    </i>
    <i>
      <x v="1"/>
    </i>
    <i>
      <x v="2"/>
    </i>
    <i>
      <x v="3"/>
    </i>
    <i>
      <x v="4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2"/>
    </i>
    <i>
      <x v="24"/>
    </i>
    <i>
      <x v="25"/>
    </i>
    <i>
      <x v="26"/>
    </i>
    <i>
      <x v="27"/>
    </i>
    <i t="grand">
      <x/>
    </i>
  </rowItems>
  <colItems count="1">
    <i/>
  </colItems>
  <dataFields count="1">
    <dataField name="Count of Formula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FE247E8-A467-4B3B-97F6-37F22054F5B9}" name="Table5" displayName="Table5" ref="B4:D210" totalsRowShown="0">
  <autoFilter ref="B4:D210" xr:uid="{A9B26F02-77BC-4FB4-99ED-56CC4AED2A9D}"/>
  <sortState ref="B5:D209">
    <sortCondition ref="D4:D209"/>
  </sortState>
  <tableColumns count="3">
    <tableColumn id="1" xr3:uid="{C3BA55B2-4216-4EBC-83C4-34C4352DB56E}" name="Formula"/>
    <tableColumn id="2" xr3:uid="{7CF328BD-C358-493F-A36F-FA153E48EC09}" name="Description"/>
    <tableColumn id="3" xr3:uid="{0EE1DE97-4C33-421F-9FA1-D0282331D782}" name="Type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AAEA7FC-7020-4F9C-AD0E-9999A47BBD1F}" name="DistrictWiseCOVIDCounts" displayName="DistrictWiseCOVIDCounts" ref="K69:P74" totalsRowShown="0" headerRowDxfId="13" tableBorderDxfId="12" headerRowCellStyle="Accent6">
  <autoFilter ref="K69:P74" xr:uid="{0EDD341A-6B61-4502-8F74-7ADB77053D47}"/>
  <tableColumns count="6">
    <tableColumn id="1" xr3:uid="{C7B15522-D3F2-4E6C-BD58-6999A1FE6E41}" name="District" dataDxfId="11"/>
    <tableColumn id="2" xr3:uid="{9BDFC401-7E81-4B54-B926-4AF860E35B17}" name="State" dataDxfId="10"/>
    <tableColumn id="3" xr3:uid="{0A7554C4-168A-4868-95E5-DD0A76430898}" name="Overall" dataDxfId="9">
      <calculatedColumnFormula>SUM(N70:P70)</calculatedColumnFormula>
    </tableColumn>
    <tableColumn id="4" xr3:uid="{584E59EA-95C9-496F-A5C4-161231418883}" name="Active"/>
    <tableColumn id="5" xr3:uid="{2BD4610E-1C7E-4901-B5F4-A18B3F0540B7}" name="Recovered"/>
    <tableColumn id="6" xr3:uid="{5E40447E-98A8-44A3-BF6E-28F981C49B2E}" name="Deceased"/>
  </tableColumns>
  <tableStyleInfo name="TableStyleLight1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9E90FEC-8851-41BD-91AF-3958B64AB993}" name="Table2" displayName="Table2" ref="H64:K67" totalsRowShown="0" headerRowDxfId="8" headerRowBorderDxfId="7" tableBorderDxfId="6" totalsRowBorderDxfId="5">
  <autoFilter ref="H64:K67" xr:uid="{DE05D219-61B6-4047-9D21-EF55A3A7C36C}"/>
  <tableColumns count="4">
    <tableColumn id="1" xr3:uid="{889AB6FC-D2A4-4078-B795-A013B5E77B3A}" name="American sentence" dataDxfId="4"/>
    <tableColumn id="2" xr3:uid="{2BB8210F-7711-447C-ABD0-1B1EB198745A}" name="Change Word" dataDxfId="3"/>
    <tableColumn id="3" xr3:uid="{BB9C564D-D2EA-4596-AFA7-6D3FB5C549FA}" name="Replace with" dataDxfId="2"/>
    <tableColumn id="4" xr3:uid="{80CC91E5-74A7-44FB-8C33-C7FCEE8D40A9}" name="British sentence" dataDxfId="1">
      <calculatedColumnFormula>REPLACE(Table2[[#This Row],[American sentence]],SEARCH(Table2[[#This Row],[Change Word]],Table2[[#This Row],[American sentence]]),LEN(Table2[[#This Row],[Change Word]]),Table2[[#This Row],[Replace with]])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26435C2-B98E-4AEF-969C-1EA31FE63A86}" name="ScoringFramework" displayName="ScoringFramework" ref="D7:E13" totalsRowShown="0" headerRowDxfId="0">
  <autoFilter ref="D7:E13" xr:uid="{31C01494-87D8-46BC-8C2A-C1BFB5A6BAC2}"/>
  <tableColumns count="2">
    <tableColumn id="1" xr3:uid="{492D2F25-3827-4722-9B9A-4FDFC1EAA26C}" name="Description"/>
    <tableColumn id="2" xr3:uid="{5691A1DE-94A9-4D17-9094-BA0872C82214}" name="Scor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05D3E-9342-4AD1-82C8-B31E4EF82249}">
  <sheetPr codeName="Sheet1"/>
  <dimension ref="B2:G210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5" x14ac:dyDescent="0.35"/>
  <cols>
    <col min="2" max="2" width="19.36328125" bestFit="1" customWidth="1"/>
    <col min="3" max="3" width="74" style="1" customWidth="1"/>
    <col min="4" max="4" width="30.08984375" bestFit="1" customWidth="1"/>
    <col min="6" max="6" width="30.08984375" bestFit="1" customWidth="1"/>
    <col min="7" max="7" width="16.453125" bestFit="1" customWidth="1"/>
  </cols>
  <sheetData>
    <row r="2" spans="2:7" ht="21" x14ac:dyDescent="0.5">
      <c r="B2" s="4" t="s">
        <v>436</v>
      </c>
    </row>
    <row r="4" spans="2:7" x14ac:dyDescent="0.35">
      <c r="B4" t="s">
        <v>434</v>
      </c>
      <c r="C4" t="s">
        <v>435</v>
      </c>
      <c r="D4" t="s">
        <v>426</v>
      </c>
      <c r="F4" s="5" t="s">
        <v>438</v>
      </c>
      <c r="G4" t="s">
        <v>437</v>
      </c>
    </row>
    <row r="5" spans="2:7" x14ac:dyDescent="0.35">
      <c r="B5" t="s">
        <v>41</v>
      </c>
      <c r="C5" t="s">
        <v>42</v>
      </c>
      <c r="D5" t="s">
        <v>405</v>
      </c>
      <c r="F5" s="6" t="s">
        <v>405</v>
      </c>
      <c r="G5">
        <v>2</v>
      </c>
    </row>
    <row r="6" spans="2:7" x14ac:dyDescent="0.35">
      <c r="B6" t="s">
        <v>60</v>
      </c>
      <c r="C6" t="s">
        <v>61</v>
      </c>
      <c r="D6" t="s">
        <v>405</v>
      </c>
      <c r="F6" s="6" t="s">
        <v>402</v>
      </c>
      <c r="G6">
        <v>13</v>
      </c>
    </row>
    <row r="7" spans="2:7" x14ac:dyDescent="0.35">
      <c r="B7" t="s">
        <v>17</v>
      </c>
      <c r="C7" t="s">
        <v>18</v>
      </c>
      <c r="D7" t="s">
        <v>402</v>
      </c>
      <c r="F7" s="6" t="s">
        <v>411</v>
      </c>
      <c r="G7">
        <v>19</v>
      </c>
    </row>
    <row r="8" spans="2:7" x14ac:dyDescent="0.35">
      <c r="B8" t="s">
        <v>19</v>
      </c>
      <c r="C8" t="s">
        <v>20</v>
      </c>
      <c r="D8" t="s">
        <v>402</v>
      </c>
      <c r="F8" s="6" t="s">
        <v>404</v>
      </c>
      <c r="G8">
        <v>5</v>
      </c>
    </row>
    <row r="9" spans="2:7" x14ac:dyDescent="0.35">
      <c r="B9" t="s">
        <v>21</v>
      </c>
      <c r="C9" t="s">
        <v>22</v>
      </c>
      <c r="D9" t="s">
        <v>402</v>
      </c>
      <c r="F9" s="6" t="s">
        <v>431</v>
      </c>
      <c r="G9">
        <v>1</v>
      </c>
    </row>
    <row r="10" spans="2:7" x14ac:dyDescent="0.35">
      <c r="B10" t="s">
        <v>110</v>
      </c>
      <c r="C10" t="s">
        <v>111</v>
      </c>
      <c r="D10" t="s">
        <v>402</v>
      </c>
      <c r="F10" s="6" t="s">
        <v>409</v>
      </c>
      <c r="G10">
        <v>8</v>
      </c>
    </row>
    <row r="11" spans="2:7" x14ac:dyDescent="0.35">
      <c r="B11" t="s">
        <v>112</v>
      </c>
      <c r="C11" t="s">
        <v>113</v>
      </c>
      <c r="D11" t="s">
        <v>402</v>
      </c>
      <c r="F11" s="6" t="s">
        <v>423</v>
      </c>
      <c r="G11">
        <v>3</v>
      </c>
    </row>
    <row r="12" spans="2:7" x14ac:dyDescent="0.35">
      <c r="B12" t="s">
        <v>114</v>
      </c>
      <c r="C12" t="s">
        <v>115</v>
      </c>
      <c r="D12" t="s">
        <v>402</v>
      </c>
      <c r="F12" s="6" t="s">
        <v>399</v>
      </c>
      <c r="G12">
        <v>5</v>
      </c>
    </row>
    <row r="13" spans="2:7" x14ac:dyDescent="0.35">
      <c r="B13" t="s">
        <v>116</v>
      </c>
      <c r="C13" t="s">
        <v>117</v>
      </c>
      <c r="D13" t="s">
        <v>402</v>
      </c>
      <c r="F13" s="6" t="s">
        <v>412</v>
      </c>
      <c r="G13">
        <v>13</v>
      </c>
    </row>
    <row r="14" spans="2:7" x14ac:dyDescent="0.35">
      <c r="B14" t="s">
        <v>180</v>
      </c>
      <c r="C14" t="s">
        <v>181</v>
      </c>
      <c r="D14" t="s">
        <v>402</v>
      </c>
      <c r="F14" s="6" t="s">
        <v>428</v>
      </c>
      <c r="G14">
        <v>1</v>
      </c>
    </row>
    <row r="15" spans="2:7" x14ac:dyDescent="0.35">
      <c r="B15" t="s">
        <v>182</v>
      </c>
      <c r="C15" t="s">
        <v>183</v>
      </c>
      <c r="D15" t="s">
        <v>402</v>
      </c>
      <c r="F15" s="6" t="s">
        <v>403</v>
      </c>
      <c r="G15">
        <v>40</v>
      </c>
    </row>
    <row r="16" spans="2:7" x14ac:dyDescent="0.35">
      <c r="B16" t="s">
        <v>184</v>
      </c>
      <c r="C16" t="s">
        <v>185</v>
      </c>
      <c r="D16" t="s">
        <v>402</v>
      </c>
      <c r="F16" s="6" t="s">
        <v>429</v>
      </c>
      <c r="G16">
        <v>1</v>
      </c>
    </row>
    <row r="17" spans="2:7" x14ac:dyDescent="0.35">
      <c r="B17" t="s">
        <v>269</v>
      </c>
      <c r="C17" t="s">
        <v>270</v>
      </c>
      <c r="D17" t="s">
        <v>402</v>
      </c>
      <c r="F17" s="6" t="s">
        <v>427</v>
      </c>
      <c r="G17">
        <v>8</v>
      </c>
    </row>
    <row r="18" spans="2:7" x14ac:dyDescent="0.35">
      <c r="B18" t="s">
        <v>271</v>
      </c>
      <c r="C18" t="s">
        <v>272</v>
      </c>
      <c r="D18" t="s">
        <v>402</v>
      </c>
      <c r="F18" s="6" t="s">
        <v>398</v>
      </c>
      <c r="G18">
        <v>3</v>
      </c>
    </row>
    <row r="19" spans="2:7" x14ac:dyDescent="0.35">
      <c r="B19" t="s">
        <v>273</v>
      </c>
      <c r="C19" t="s">
        <v>274</v>
      </c>
      <c r="D19" t="s">
        <v>402</v>
      </c>
      <c r="F19" s="6" t="s">
        <v>422</v>
      </c>
      <c r="G19">
        <v>8</v>
      </c>
    </row>
    <row r="20" spans="2:7" x14ac:dyDescent="0.35">
      <c r="B20" t="s">
        <v>318</v>
      </c>
      <c r="C20" t="s">
        <v>319</v>
      </c>
      <c r="D20" t="s">
        <v>411</v>
      </c>
      <c r="F20" s="6" t="s">
        <v>397</v>
      </c>
      <c r="G20">
        <v>19</v>
      </c>
    </row>
    <row r="21" spans="2:7" x14ac:dyDescent="0.35">
      <c r="B21" t="s">
        <v>320</v>
      </c>
      <c r="C21" t="s">
        <v>321</v>
      </c>
      <c r="D21" t="s">
        <v>411</v>
      </c>
      <c r="F21" s="6" t="s">
        <v>408</v>
      </c>
      <c r="G21">
        <v>1</v>
      </c>
    </row>
    <row r="22" spans="2:7" x14ac:dyDescent="0.35">
      <c r="B22" t="s">
        <v>322</v>
      </c>
      <c r="C22" t="s">
        <v>323</v>
      </c>
      <c r="D22" t="s">
        <v>411</v>
      </c>
      <c r="F22" s="6" t="s">
        <v>420</v>
      </c>
      <c r="G22">
        <v>3</v>
      </c>
    </row>
    <row r="23" spans="2:7" x14ac:dyDescent="0.35">
      <c r="B23" t="s">
        <v>83</v>
      </c>
      <c r="C23" t="s">
        <v>84</v>
      </c>
      <c r="D23" t="s">
        <v>411</v>
      </c>
      <c r="F23" s="6" t="s">
        <v>421</v>
      </c>
      <c r="G23">
        <v>2</v>
      </c>
    </row>
    <row r="24" spans="2:7" x14ac:dyDescent="0.35">
      <c r="B24" t="s">
        <v>85</v>
      </c>
      <c r="C24" t="s">
        <v>86</v>
      </c>
      <c r="D24" t="s">
        <v>411</v>
      </c>
      <c r="F24" s="6" t="s">
        <v>419</v>
      </c>
      <c r="G24">
        <v>6</v>
      </c>
    </row>
    <row r="25" spans="2:7" x14ac:dyDescent="0.35">
      <c r="B25" t="s">
        <v>87</v>
      </c>
      <c r="C25" t="s">
        <v>88</v>
      </c>
      <c r="D25" t="s">
        <v>411</v>
      </c>
      <c r="F25" s="6" t="s">
        <v>400</v>
      </c>
      <c r="G25">
        <v>21</v>
      </c>
    </row>
    <row r="26" spans="2:7" x14ac:dyDescent="0.35">
      <c r="B26" t="s">
        <v>89</v>
      </c>
      <c r="C26" t="s">
        <v>90</v>
      </c>
      <c r="D26" t="s">
        <v>411</v>
      </c>
      <c r="F26" s="6" t="s">
        <v>406</v>
      </c>
      <c r="G26">
        <v>4</v>
      </c>
    </row>
    <row r="27" spans="2:7" x14ac:dyDescent="0.35">
      <c r="B27" t="s">
        <v>91</v>
      </c>
      <c r="C27" t="s">
        <v>92</v>
      </c>
      <c r="D27" t="s">
        <v>411</v>
      </c>
      <c r="F27" s="6" t="s">
        <v>430</v>
      </c>
      <c r="G27">
        <v>15</v>
      </c>
    </row>
    <row r="28" spans="2:7" x14ac:dyDescent="0.35">
      <c r="B28" t="s">
        <v>168</v>
      </c>
      <c r="C28" t="s">
        <v>169</v>
      </c>
      <c r="D28" t="s">
        <v>411</v>
      </c>
      <c r="F28" s="6" t="s">
        <v>425</v>
      </c>
      <c r="G28">
        <v>1</v>
      </c>
    </row>
    <row r="29" spans="2:7" x14ac:dyDescent="0.35">
      <c r="B29" t="s">
        <v>188</v>
      </c>
      <c r="C29" t="s">
        <v>189</v>
      </c>
      <c r="D29" t="s">
        <v>411</v>
      </c>
      <c r="F29" s="6" t="s">
        <v>410</v>
      </c>
      <c r="G29">
        <v>3</v>
      </c>
    </row>
    <row r="30" spans="2:7" x14ac:dyDescent="0.35">
      <c r="B30" t="s">
        <v>219</v>
      </c>
      <c r="C30" t="s">
        <v>220</v>
      </c>
      <c r="D30" t="s">
        <v>411</v>
      </c>
      <c r="F30" s="6" t="s">
        <v>439</v>
      </c>
      <c r="G30">
        <v>205</v>
      </c>
    </row>
    <row r="31" spans="2:7" x14ac:dyDescent="0.35">
      <c r="B31" t="s">
        <v>229</v>
      </c>
      <c r="C31" t="s">
        <v>230</v>
      </c>
      <c r="D31" t="s">
        <v>411</v>
      </c>
    </row>
    <row r="32" spans="2:7" x14ac:dyDescent="0.35">
      <c r="B32" t="s">
        <v>243</v>
      </c>
      <c r="C32" t="s">
        <v>244</v>
      </c>
      <c r="D32" t="s">
        <v>411</v>
      </c>
    </row>
    <row r="33" spans="2:4" x14ac:dyDescent="0.35">
      <c r="B33" t="s">
        <v>259</v>
      </c>
      <c r="C33" t="s">
        <v>260</v>
      </c>
      <c r="D33" t="s">
        <v>411</v>
      </c>
    </row>
    <row r="34" spans="2:4" x14ac:dyDescent="0.35">
      <c r="B34" t="s">
        <v>263</v>
      </c>
      <c r="C34" t="s">
        <v>264</v>
      </c>
      <c r="D34" t="s">
        <v>411</v>
      </c>
    </row>
    <row r="35" spans="2:4" x14ac:dyDescent="0.35">
      <c r="B35" t="s">
        <v>281</v>
      </c>
      <c r="C35" t="s">
        <v>282</v>
      </c>
      <c r="D35" t="s">
        <v>411</v>
      </c>
    </row>
    <row r="36" spans="2:4" x14ac:dyDescent="0.35">
      <c r="B36" t="s">
        <v>310</v>
      </c>
      <c r="C36" t="s">
        <v>311</v>
      </c>
      <c r="D36" t="s">
        <v>411</v>
      </c>
    </row>
    <row r="37" spans="2:4" x14ac:dyDescent="0.35">
      <c r="B37" t="s">
        <v>350</v>
      </c>
      <c r="C37" t="s">
        <v>351</v>
      </c>
      <c r="D37" t="s">
        <v>411</v>
      </c>
    </row>
    <row r="38" spans="2:4" x14ac:dyDescent="0.35">
      <c r="B38" t="s">
        <v>358</v>
      </c>
      <c r="C38" t="s">
        <v>359</v>
      </c>
      <c r="D38" t="s">
        <v>411</v>
      </c>
    </row>
    <row r="39" spans="2:4" x14ac:dyDescent="0.35">
      <c r="B39" t="s">
        <v>31</v>
      </c>
      <c r="C39" t="s">
        <v>32</v>
      </c>
      <c r="D39" t="s">
        <v>404</v>
      </c>
    </row>
    <row r="40" spans="2:4" x14ac:dyDescent="0.35">
      <c r="B40" t="s">
        <v>33</v>
      </c>
      <c r="C40" t="s">
        <v>34</v>
      </c>
      <c r="D40" t="s">
        <v>404</v>
      </c>
    </row>
    <row r="41" spans="2:4" x14ac:dyDescent="0.35">
      <c r="B41" t="s">
        <v>35</v>
      </c>
      <c r="C41" t="s">
        <v>36</v>
      </c>
      <c r="D41" t="s">
        <v>404</v>
      </c>
    </row>
    <row r="42" spans="2:4" x14ac:dyDescent="0.35">
      <c r="B42" t="s">
        <v>37</v>
      </c>
      <c r="C42" t="s">
        <v>38</v>
      </c>
      <c r="D42" t="s">
        <v>404</v>
      </c>
    </row>
    <row r="43" spans="2:4" x14ac:dyDescent="0.35">
      <c r="B43" t="s">
        <v>39</v>
      </c>
      <c r="C43" t="s">
        <v>40</v>
      </c>
      <c r="D43" t="s">
        <v>404</v>
      </c>
    </row>
    <row r="44" spans="2:4" x14ac:dyDescent="0.35">
      <c r="B44" t="s">
        <v>324</v>
      </c>
      <c r="C44" t="s">
        <v>325</v>
      </c>
      <c r="D44" t="s">
        <v>431</v>
      </c>
    </row>
    <row r="45" spans="2:4" x14ac:dyDescent="0.35">
      <c r="B45" t="s">
        <v>120</v>
      </c>
      <c r="C45" t="s">
        <v>121</v>
      </c>
      <c r="D45" t="s">
        <v>423</v>
      </c>
    </row>
    <row r="46" spans="2:4" x14ac:dyDescent="0.35">
      <c r="B46" t="s">
        <v>67</v>
      </c>
      <c r="C46" t="s">
        <v>68</v>
      </c>
      <c r="D46" t="s">
        <v>409</v>
      </c>
    </row>
    <row r="47" spans="2:4" x14ac:dyDescent="0.35">
      <c r="B47" t="s">
        <v>201</v>
      </c>
      <c r="C47" t="s">
        <v>202</v>
      </c>
      <c r="D47" t="s">
        <v>409</v>
      </c>
    </row>
    <row r="48" spans="2:4" x14ac:dyDescent="0.35">
      <c r="B48" t="s">
        <v>203</v>
      </c>
      <c r="C48" t="s">
        <v>204</v>
      </c>
      <c r="D48" t="s">
        <v>409</v>
      </c>
    </row>
    <row r="49" spans="2:4" x14ac:dyDescent="0.35">
      <c r="B49" t="s">
        <v>205</v>
      </c>
      <c r="C49" t="s">
        <v>206</v>
      </c>
      <c r="D49" t="s">
        <v>409</v>
      </c>
    </row>
    <row r="50" spans="2:4" x14ac:dyDescent="0.35">
      <c r="B50" t="s">
        <v>207</v>
      </c>
      <c r="C50" t="s">
        <v>208</v>
      </c>
      <c r="D50" t="s">
        <v>409</v>
      </c>
    </row>
    <row r="51" spans="2:4" x14ac:dyDescent="0.35">
      <c r="B51" t="s">
        <v>209</v>
      </c>
      <c r="C51" t="s">
        <v>210</v>
      </c>
      <c r="D51" t="s">
        <v>409</v>
      </c>
    </row>
    <row r="52" spans="2:4" x14ac:dyDescent="0.35">
      <c r="B52" t="s">
        <v>211</v>
      </c>
      <c r="C52" t="s">
        <v>212</v>
      </c>
      <c r="D52" t="s">
        <v>409</v>
      </c>
    </row>
    <row r="53" spans="2:4" x14ac:dyDescent="0.35">
      <c r="B53" t="s">
        <v>213</v>
      </c>
      <c r="C53" t="s">
        <v>214</v>
      </c>
      <c r="D53" t="s">
        <v>409</v>
      </c>
    </row>
    <row r="54" spans="2:4" x14ac:dyDescent="0.35">
      <c r="B54" t="s">
        <v>194</v>
      </c>
      <c r="C54" t="s">
        <v>195</v>
      </c>
      <c r="D54" t="s">
        <v>423</v>
      </c>
    </row>
    <row r="55" spans="2:4" x14ac:dyDescent="0.35">
      <c r="B55" t="s">
        <v>200</v>
      </c>
      <c r="C55" t="s">
        <v>424</v>
      </c>
      <c r="D55" t="s">
        <v>423</v>
      </c>
    </row>
    <row r="56" spans="2:4" x14ac:dyDescent="0.35">
      <c r="B56" t="s">
        <v>6</v>
      </c>
      <c r="C56" t="s">
        <v>7</v>
      </c>
      <c r="D56" t="s">
        <v>399</v>
      </c>
    </row>
    <row r="57" spans="2:4" x14ac:dyDescent="0.35">
      <c r="B57" t="s">
        <v>124</v>
      </c>
      <c r="C57" t="s">
        <v>125</v>
      </c>
      <c r="D57" t="s">
        <v>399</v>
      </c>
    </row>
    <row r="58" spans="2:4" x14ac:dyDescent="0.35">
      <c r="B58" t="s">
        <v>297</v>
      </c>
      <c r="C58" t="s">
        <v>298</v>
      </c>
      <c r="D58" t="s">
        <v>399</v>
      </c>
    </row>
    <row r="59" spans="2:4" x14ac:dyDescent="0.35">
      <c r="B59" t="s">
        <v>342</v>
      </c>
      <c r="C59" t="s">
        <v>343</v>
      </c>
      <c r="D59" t="s">
        <v>399</v>
      </c>
    </row>
    <row r="60" spans="2:4" x14ac:dyDescent="0.35">
      <c r="B60" t="s">
        <v>354</v>
      </c>
      <c r="C60" t="s">
        <v>355</v>
      </c>
      <c r="D60" t="s">
        <v>399</v>
      </c>
    </row>
    <row r="61" spans="2:4" x14ac:dyDescent="0.35">
      <c r="B61" t="s">
        <v>101</v>
      </c>
      <c r="C61" t="s">
        <v>102</v>
      </c>
      <c r="D61" t="s">
        <v>412</v>
      </c>
    </row>
    <row r="62" spans="2:4" x14ac:dyDescent="0.35">
      <c r="B62" t="s">
        <v>103</v>
      </c>
      <c r="C62" t="s">
        <v>413</v>
      </c>
      <c r="D62" t="s">
        <v>412</v>
      </c>
    </row>
    <row r="63" spans="2:4" x14ac:dyDescent="0.35">
      <c r="B63" t="s">
        <v>104</v>
      </c>
      <c r="C63" t="s">
        <v>414</v>
      </c>
      <c r="D63" t="s">
        <v>412</v>
      </c>
    </row>
    <row r="64" spans="2:4" x14ac:dyDescent="0.35">
      <c r="B64" t="s">
        <v>105</v>
      </c>
      <c r="C64" t="s">
        <v>415</v>
      </c>
      <c r="D64" t="s">
        <v>412</v>
      </c>
    </row>
    <row r="65" spans="2:4" x14ac:dyDescent="0.35">
      <c r="B65" t="s">
        <v>106</v>
      </c>
      <c r="C65" t="s">
        <v>107</v>
      </c>
      <c r="D65" t="s">
        <v>412</v>
      </c>
    </row>
    <row r="66" spans="2:4" x14ac:dyDescent="0.35">
      <c r="B66" t="s">
        <v>108</v>
      </c>
      <c r="C66" t="s">
        <v>109</v>
      </c>
      <c r="D66" t="s">
        <v>412</v>
      </c>
    </row>
    <row r="67" spans="2:4" x14ac:dyDescent="0.35">
      <c r="B67" t="s">
        <v>126</v>
      </c>
      <c r="C67" t="s">
        <v>127</v>
      </c>
      <c r="D67" t="s">
        <v>412</v>
      </c>
    </row>
    <row r="68" spans="2:4" x14ac:dyDescent="0.35">
      <c r="B68" t="s">
        <v>128</v>
      </c>
      <c r="C68" t="s">
        <v>416</v>
      </c>
      <c r="D68" t="s">
        <v>412</v>
      </c>
    </row>
    <row r="69" spans="2:4" x14ac:dyDescent="0.35">
      <c r="B69" t="s">
        <v>346</v>
      </c>
      <c r="C69" t="s">
        <v>347</v>
      </c>
      <c r="D69" t="s">
        <v>412</v>
      </c>
    </row>
    <row r="70" spans="2:4" x14ac:dyDescent="0.35">
      <c r="B70" t="s">
        <v>348</v>
      </c>
      <c r="C70" t="s">
        <v>349</v>
      </c>
      <c r="D70" t="s">
        <v>412</v>
      </c>
    </row>
    <row r="71" spans="2:4" x14ac:dyDescent="0.35">
      <c r="B71" t="s">
        <v>379</v>
      </c>
      <c r="C71" t="s">
        <v>380</v>
      </c>
      <c r="D71" t="s">
        <v>412</v>
      </c>
    </row>
    <row r="72" spans="2:4" x14ac:dyDescent="0.35">
      <c r="B72" t="s">
        <v>389</v>
      </c>
      <c r="C72" t="s">
        <v>390</v>
      </c>
      <c r="D72" t="s">
        <v>412</v>
      </c>
    </row>
    <row r="73" spans="2:4" x14ac:dyDescent="0.35">
      <c r="B73" t="s">
        <v>391</v>
      </c>
      <c r="C73" t="s">
        <v>392</v>
      </c>
      <c r="D73" t="s">
        <v>412</v>
      </c>
    </row>
    <row r="74" spans="2:4" x14ac:dyDescent="0.35">
      <c r="B74" t="s">
        <v>378</v>
      </c>
      <c r="C74" t="s">
        <v>433</v>
      </c>
      <c r="D74" t="s">
        <v>554</v>
      </c>
    </row>
    <row r="75" spans="2:4" x14ac:dyDescent="0.35">
      <c r="B75" t="s">
        <v>23</v>
      </c>
      <c r="C75" t="s">
        <v>24</v>
      </c>
      <c r="D75" t="s">
        <v>403</v>
      </c>
    </row>
    <row r="76" spans="2:4" x14ac:dyDescent="0.35">
      <c r="B76" t="s">
        <v>25</v>
      </c>
      <c r="C76" t="s">
        <v>26</v>
      </c>
      <c r="D76" t="s">
        <v>403</v>
      </c>
    </row>
    <row r="77" spans="2:4" x14ac:dyDescent="0.35">
      <c r="B77" t="s">
        <v>27</v>
      </c>
      <c r="C77" t="s">
        <v>28</v>
      </c>
      <c r="D77" t="s">
        <v>403</v>
      </c>
    </row>
    <row r="78" spans="2:4" x14ac:dyDescent="0.35">
      <c r="B78" t="s">
        <v>29</v>
      </c>
      <c r="C78" t="s">
        <v>30</v>
      </c>
      <c r="D78" t="s">
        <v>403</v>
      </c>
    </row>
    <row r="79" spans="2:4" x14ac:dyDescent="0.35">
      <c r="B79" t="s">
        <v>43</v>
      </c>
      <c r="C79" t="s">
        <v>44</v>
      </c>
      <c r="D79" t="s">
        <v>403</v>
      </c>
    </row>
    <row r="80" spans="2:4" x14ac:dyDescent="0.35">
      <c r="B80" t="s">
        <v>45</v>
      </c>
      <c r="C80" t="s">
        <v>46</v>
      </c>
      <c r="D80" t="s">
        <v>403</v>
      </c>
    </row>
    <row r="81" spans="2:4" x14ac:dyDescent="0.35">
      <c r="B81" t="s">
        <v>47</v>
      </c>
      <c r="C81" t="s">
        <v>48</v>
      </c>
      <c r="D81" t="s">
        <v>403</v>
      </c>
    </row>
    <row r="82" spans="2:4" x14ac:dyDescent="0.35">
      <c r="B82" t="s">
        <v>49</v>
      </c>
      <c r="C82" t="s">
        <v>50</v>
      </c>
      <c r="D82" t="s">
        <v>403</v>
      </c>
    </row>
    <row r="83" spans="2:4" x14ac:dyDescent="0.35">
      <c r="B83" t="s">
        <v>51</v>
      </c>
      <c r="C83" t="s">
        <v>52</v>
      </c>
      <c r="D83" t="s">
        <v>403</v>
      </c>
    </row>
    <row r="84" spans="2:4" x14ac:dyDescent="0.35">
      <c r="B84" t="s">
        <v>53</v>
      </c>
      <c r="C84" t="s">
        <v>50</v>
      </c>
      <c r="D84" t="s">
        <v>403</v>
      </c>
    </row>
    <row r="85" spans="2:4" x14ac:dyDescent="0.35">
      <c r="B85" t="s">
        <v>54</v>
      </c>
      <c r="C85" t="s">
        <v>55</v>
      </c>
      <c r="D85" t="s">
        <v>403</v>
      </c>
    </row>
    <row r="86" spans="2:4" x14ac:dyDescent="0.35">
      <c r="B86" t="s">
        <v>56</v>
      </c>
      <c r="C86" t="s">
        <v>57</v>
      </c>
      <c r="D86" t="s">
        <v>403</v>
      </c>
    </row>
    <row r="87" spans="2:4" x14ac:dyDescent="0.35">
      <c r="B87" t="s">
        <v>71</v>
      </c>
      <c r="C87" t="s">
        <v>72</v>
      </c>
      <c r="D87" t="s">
        <v>403</v>
      </c>
    </row>
    <row r="88" spans="2:4" x14ac:dyDescent="0.35">
      <c r="B88" t="s">
        <v>73</v>
      </c>
      <c r="C88" t="s">
        <v>74</v>
      </c>
      <c r="D88" t="s">
        <v>403</v>
      </c>
    </row>
    <row r="89" spans="2:4" x14ac:dyDescent="0.35">
      <c r="B89" t="s">
        <v>75</v>
      </c>
      <c r="C89" t="s">
        <v>76</v>
      </c>
      <c r="D89" t="s">
        <v>403</v>
      </c>
    </row>
    <row r="90" spans="2:4" x14ac:dyDescent="0.35">
      <c r="B90" t="s">
        <v>99</v>
      </c>
      <c r="C90" t="s">
        <v>100</v>
      </c>
      <c r="D90" t="s">
        <v>403</v>
      </c>
    </row>
    <row r="91" spans="2:4" x14ac:dyDescent="0.35">
      <c r="B91" t="s">
        <v>134</v>
      </c>
      <c r="C91" t="s">
        <v>135</v>
      </c>
      <c r="D91" t="s">
        <v>403</v>
      </c>
    </row>
    <row r="92" spans="2:4" x14ac:dyDescent="0.35">
      <c r="B92" t="s">
        <v>136</v>
      </c>
      <c r="C92" t="s">
        <v>137</v>
      </c>
      <c r="D92" t="s">
        <v>403</v>
      </c>
    </row>
    <row r="93" spans="2:4" x14ac:dyDescent="0.35">
      <c r="B93" t="s">
        <v>138</v>
      </c>
      <c r="C93" t="s">
        <v>139</v>
      </c>
      <c r="D93" t="s">
        <v>403</v>
      </c>
    </row>
    <row r="94" spans="2:4" x14ac:dyDescent="0.35">
      <c r="B94" t="s">
        <v>140</v>
      </c>
      <c r="C94" t="s">
        <v>141</v>
      </c>
      <c r="D94" t="s">
        <v>403</v>
      </c>
    </row>
    <row r="95" spans="2:4" x14ac:dyDescent="0.35">
      <c r="B95" t="s">
        <v>142</v>
      </c>
      <c r="C95" t="s">
        <v>143</v>
      </c>
      <c r="D95" t="s">
        <v>403</v>
      </c>
    </row>
    <row r="96" spans="2:4" x14ac:dyDescent="0.35">
      <c r="B96" t="s">
        <v>144</v>
      </c>
      <c r="C96" t="s">
        <v>145</v>
      </c>
      <c r="D96" t="s">
        <v>403</v>
      </c>
    </row>
    <row r="97" spans="2:4" x14ac:dyDescent="0.35">
      <c r="B97" t="s">
        <v>146</v>
      </c>
      <c r="C97" t="s">
        <v>147</v>
      </c>
      <c r="D97" t="s">
        <v>403</v>
      </c>
    </row>
    <row r="98" spans="2:4" x14ac:dyDescent="0.35">
      <c r="B98" t="s">
        <v>151</v>
      </c>
      <c r="C98" t="s">
        <v>152</v>
      </c>
      <c r="D98" t="s">
        <v>403</v>
      </c>
    </row>
    <row r="99" spans="2:4" x14ac:dyDescent="0.35">
      <c r="B99" t="s">
        <v>155</v>
      </c>
      <c r="C99" t="s">
        <v>156</v>
      </c>
      <c r="D99" t="s">
        <v>403</v>
      </c>
    </row>
    <row r="100" spans="2:4" x14ac:dyDescent="0.35">
      <c r="B100" t="s">
        <v>172</v>
      </c>
      <c r="C100" t="s">
        <v>173</v>
      </c>
      <c r="D100" t="s">
        <v>403</v>
      </c>
    </row>
    <row r="101" spans="2:4" x14ac:dyDescent="0.35">
      <c r="B101" t="s">
        <v>190</v>
      </c>
      <c r="C101" t="s">
        <v>191</v>
      </c>
      <c r="D101" t="s">
        <v>403</v>
      </c>
    </row>
    <row r="102" spans="2:4" x14ac:dyDescent="0.35">
      <c r="B102" t="s">
        <v>192</v>
      </c>
      <c r="C102" t="s">
        <v>193</v>
      </c>
      <c r="D102" t="s">
        <v>403</v>
      </c>
    </row>
    <row r="103" spans="2:4" x14ac:dyDescent="0.35">
      <c r="B103" t="s">
        <v>326</v>
      </c>
      <c r="C103" t="s">
        <v>327</v>
      </c>
      <c r="D103" t="s">
        <v>403</v>
      </c>
    </row>
    <row r="104" spans="2:4" x14ac:dyDescent="0.35">
      <c r="B104" t="s">
        <v>328</v>
      </c>
      <c r="C104" t="s">
        <v>329</v>
      </c>
      <c r="D104" t="s">
        <v>403</v>
      </c>
    </row>
    <row r="105" spans="2:4" x14ac:dyDescent="0.35">
      <c r="B105" t="s">
        <v>330</v>
      </c>
      <c r="C105" t="s">
        <v>331</v>
      </c>
      <c r="D105" t="s">
        <v>403</v>
      </c>
    </row>
    <row r="106" spans="2:4" x14ac:dyDescent="0.35">
      <c r="B106" t="s">
        <v>332</v>
      </c>
      <c r="C106" t="s">
        <v>333</v>
      </c>
      <c r="D106" t="s">
        <v>403</v>
      </c>
    </row>
    <row r="107" spans="2:4" x14ac:dyDescent="0.35">
      <c r="B107" t="s">
        <v>334</v>
      </c>
      <c r="C107" t="s">
        <v>335</v>
      </c>
      <c r="D107" t="s">
        <v>403</v>
      </c>
    </row>
    <row r="108" spans="2:4" x14ac:dyDescent="0.35">
      <c r="B108" t="s">
        <v>336</v>
      </c>
      <c r="C108" t="s">
        <v>337</v>
      </c>
      <c r="D108" t="s">
        <v>403</v>
      </c>
    </row>
    <row r="109" spans="2:4" x14ac:dyDescent="0.35">
      <c r="B109" t="s">
        <v>340</v>
      </c>
      <c r="C109" t="s">
        <v>341</v>
      </c>
      <c r="D109" t="s">
        <v>403</v>
      </c>
    </row>
    <row r="110" spans="2:4" x14ac:dyDescent="0.35">
      <c r="B110" t="s">
        <v>356</v>
      </c>
      <c r="C110" t="s">
        <v>357</v>
      </c>
      <c r="D110" t="s">
        <v>403</v>
      </c>
    </row>
    <row r="111" spans="2:4" x14ac:dyDescent="0.35">
      <c r="B111" t="s">
        <v>381</v>
      </c>
      <c r="C111" t="s">
        <v>382</v>
      </c>
      <c r="D111" t="s">
        <v>403</v>
      </c>
    </row>
    <row r="112" spans="2:4" x14ac:dyDescent="0.35">
      <c r="B112" t="s">
        <v>383</v>
      </c>
      <c r="C112" t="s">
        <v>384</v>
      </c>
      <c r="D112" t="s">
        <v>403</v>
      </c>
    </row>
    <row r="113" spans="2:4" x14ac:dyDescent="0.35">
      <c r="B113" t="s">
        <v>393</v>
      </c>
      <c r="C113" t="s">
        <v>394</v>
      </c>
      <c r="D113" t="s">
        <v>403</v>
      </c>
    </row>
    <row r="114" spans="2:4" x14ac:dyDescent="0.35">
      <c r="B114" t="s">
        <v>395</v>
      </c>
      <c r="C114" t="s">
        <v>396</v>
      </c>
      <c r="D114" t="s">
        <v>403</v>
      </c>
    </row>
    <row r="115" spans="2:4" x14ac:dyDescent="0.35">
      <c r="B115" t="s">
        <v>360</v>
      </c>
      <c r="C115" t="s">
        <v>361</v>
      </c>
      <c r="D115" t="s">
        <v>429</v>
      </c>
    </row>
    <row r="116" spans="2:4" x14ac:dyDescent="0.35">
      <c r="B116" t="s">
        <v>196</v>
      </c>
      <c r="C116" t="s">
        <v>197</v>
      </c>
      <c r="D116" t="s">
        <v>427</v>
      </c>
    </row>
    <row r="117" spans="2:4" x14ac:dyDescent="0.35">
      <c r="B117" t="s">
        <v>198</v>
      </c>
      <c r="C117" t="s">
        <v>199</v>
      </c>
      <c r="D117" t="s">
        <v>427</v>
      </c>
    </row>
    <row r="118" spans="2:4" x14ac:dyDescent="0.35">
      <c r="B118" t="s">
        <v>223</v>
      </c>
      <c r="C118" t="s">
        <v>224</v>
      </c>
      <c r="D118" t="s">
        <v>427</v>
      </c>
    </row>
    <row r="119" spans="2:4" x14ac:dyDescent="0.35">
      <c r="B119" t="s">
        <v>225</v>
      </c>
      <c r="C119" t="s">
        <v>226</v>
      </c>
      <c r="D119" t="s">
        <v>427</v>
      </c>
    </row>
    <row r="120" spans="2:4" x14ac:dyDescent="0.35">
      <c r="B120" t="s">
        <v>233</v>
      </c>
      <c r="C120" t="s">
        <v>234</v>
      </c>
      <c r="D120" t="s">
        <v>427</v>
      </c>
    </row>
    <row r="121" spans="2:4" x14ac:dyDescent="0.35">
      <c r="B121" t="s">
        <v>235</v>
      </c>
      <c r="C121" t="s">
        <v>236</v>
      </c>
      <c r="D121" t="s">
        <v>427</v>
      </c>
    </row>
    <row r="122" spans="2:4" x14ac:dyDescent="0.35">
      <c r="B122" t="s">
        <v>237</v>
      </c>
      <c r="C122" t="s">
        <v>238</v>
      </c>
      <c r="D122" t="s">
        <v>427</v>
      </c>
    </row>
    <row r="123" spans="2:4" x14ac:dyDescent="0.35">
      <c r="B123" t="s">
        <v>241</v>
      </c>
      <c r="C123" t="s">
        <v>242</v>
      </c>
      <c r="D123" t="s">
        <v>427</v>
      </c>
    </row>
    <row r="124" spans="2:4" x14ac:dyDescent="0.35">
      <c r="B124" t="s">
        <v>4</v>
      </c>
      <c r="C124" t="s">
        <v>5</v>
      </c>
      <c r="D124" t="s">
        <v>398</v>
      </c>
    </row>
    <row r="125" spans="2:4" x14ac:dyDescent="0.35">
      <c r="B125" t="s">
        <v>231</v>
      </c>
      <c r="C125" t="s">
        <v>232</v>
      </c>
      <c r="D125" t="s">
        <v>398</v>
      </c>
    </row>
    <row r="126" spans="2:4" x14ac:dyDescent="0.35">
      <c r="B126" t="s">
        <v>277</v>
      </c>
      <c r="C126" t="s">
        <v>278</v>
      </c>
      <c r="D126" t="s">
        <v>398</v>
      </c>
    </row>
    <row r="127" spans="2:4" x14ac:dyDescent="0.35">
      <c r="B127" t="s">
        <v>186</v>
      </c>
      <c r="C127" t="s">
        <v>187</v>
      </c>
      <c r="D127" t="s">
        <v>422</v>
      </c>
    </row>
    <row r="128" spans="2:4" x14ac:dyDescent="0.35">
      <c r="B128" t="s">
        <v>215</v>
      </c>
      <c r="C128" t="s">
        <v>216</v>
      </c>
      <c r="D128" t="s">
        <v>422</v>
      </c>
    </row>
    <row r="129" spans="2:4" x14ac:dyDescent="0.35">
      <c r="B129" t="s">
        <v>217</v>
      </c>
      <c r="C129" t="s">
        <v>218</v>
      </c>
      <c r="D129" t="s">
        <v>422</v>
      </c>
    </row>
    <row r="130" spans="2:4" x14ac:dyDescent="0.35">
      <c r="B130" t="s">
        <v>257</v>
      </c>
      <c r="C130" t="s">
        <v>258</v>
      </c>
      <c r="D130" t="s">
        <v>422</v>
      </c>
    </row>
    <row r="131" spans="2:4" x14ac:dyDescent="0.35">
      <c r="B131" t="s">
        <v>376</v>
      </c>
      <c r="C131" t="s">
        <v>377</v>
      </c>
      <c r="D131" t="s">
        <v>422</v>
      </c>
    </row>
    <row r="132" spans="2:4" x14ac:dyDescent="0.35">
      <c r="B132" t="s">
        <v>385</v>
      </c>
      <c r="C132" t="s">
        <v>386</v>
      </c>
      <c r="D132" t="s">
        <v>422</v>
      </c>
    </row>
    <row r="133" spans="2:4" x14ac:dyDescent="0.35">
      <c r="B133" t="s">
        <v>387</v>
      </c>
      <c r="C133" t="s">
        <v>388</v>
      </c>
      <c r="D133" t="s">
        <v>422</v>
      </c>
    </row>
    <row r="134" spans="2:4" x14ac:dyDescent="0.35">
      <c r="B134" t="s">
        <v>0</v>
      </c>
      <c r="C134" t="s">
        <v>1</v>
      </c>
      <c r="D134" t="s">
        <v>397</v>
      </c>
    </row>
    <row r="135" spans="2:4" x14ac:dyDescent="0.35">
      <c r="B135" t="s">
        <v>81</v>
      </c>
      <c r="C135" t="s">
        <v>82</v>
      </c>
      <c r="D135" t="s">
        <v>397</v>
      </c>
    </row>
    <row r="136" spans="2:4" x14ac:dyDescent="0.35">
      <c r="B136" t="s">
        <v>133</v>
      </c>
      <c r="C136" t="s">
        <v>417</v>
      </c>
      <c r="D136" t="s">
        <v>397</v>
      </c>
    </row>
    <row r="137" spans="2:4" x14ac:dyDescent="0.35">
      <c r="B137" t="s">
        <v>148</v>
      </c>
      <c r="C137" t="s">
        <v>149</v>
      </c>
      <c r="D137" t="s">
        <v>397</v>
      </c>
    </row>
    <row r="138" spans="2:4" x14ac:dyDescent="0.35">
      <c r="B138" t="s">
        <v>150</v>
      </c>
      <c r="C138" t="s">
        <v>418</v>
      </c>
      <c r="D138" t="s">
        <v>397</v>
      </c>
    </row>
    <row r="139" spans="2:4" x14ac:dyDescent="0.35">
      <c r="B139" t="s">
        <v>174</v>
      </c>
      <c r="C139" t="s">
        <v>175</v>
      </c>
      <c r="D139" t="s">
        <v>397</v>
      </c>
    </row>
    <row r="140" spans="2:4" x14ac:dyDescent="0.35">
      <c r="B140" t="s">
        <v>227</v>
      </c>
      <c r="C140" t="s">
        <v>228</v>
      </c>
      <c r="D140" t="s">
        <v>397</v>
      </c>
    </row>
    <row r="141" spans="2:4" x14ac:dyDescent="0.35">
      <c r="B141" t="s">
        <v>239</v>
      </c>
      <c r="C141" t="s">
        <v>240</v>
      </c>
      <c r="D141" t="s">
        <v>397</v>
      </c>
    </row>
    <row r="142" spans="2:4" x14ac:dyDescent="0.35">
      <c r="B142" t="s">
        <v>245</v>
      </c>
      <c r="C142" t="s">
        <v>246</v>
      </c>
      <c r="D142" t="s">
        <v>397</v>
      </c>
    </row>
    <row r="143" spans="2:4" x14ac:dyDescent="0.35">
      <c r="B143" t="s">
        <v>251</v>
      </c>
      <c r="C143" t="s">
        <v>252</v>
      </c>
      <c r="D143" t="s">
        <v>397</v>
      </c>
    </row>
    <row r="144" spans="2:4" x14ac:dyDescent="0.35">
      <c r="B144" t="s">
        <v>253</v>
      </c>
      <c r="C144" t="s">
        <v>254</v>
      </c>
      <c r="D144" t="s">
        <v>397</v>
      </c>
    </row>
    <row r="145" spans="2:4" x14ac:dyDescent="0.35">
      <c r="B145" t="s">
        <v>265</v>
      </c>
      <c r="C145" t="s">
        <v>266</v>
      </c>
      <c r="D145" t="s">
        <v>397</v>
      </c>
    </row>
    <row r="146" spans="2:4" x14ac:dyDescent="0.35">
      <c r="B146" t="s">
        <v>275</v>
      </c>
      <c r="C146" t="s">
        <v>276</v>
      </c>
      <c r="D146" t="s">
        <v>397</v>
      </c>
    </row>
    <row r="147" spans="2:4" x14ac:dyDescent="0.35">
      <c r="B147" t="s">
        <v>279</v>
      </c>
      <c r="C147" t="s">
        <v>280</v>
      </c>
      <c r="D147" t="s">
        <v>397</v>
      </c>
    </row>
    <row r="148" spans="2:4" x14ac:dyDescent="0.35">
      <c r="B148" t="s">
        <v>287</v>
      </c>
      <c r="C148" t="s">
        <v>288</v>
      </c>
      <c r="D148" t="s">
        <v>397</v>
      </c>
    </row>
    <row r="149" spans="2:4" x14ac:dyDescent="0.35">
      <c r="B149" t="s">
        <v>289</v>
      </c>
      <c r="C149" t="s">
        <v>290</v>
      </c>
      <c r="D149" t="s">
        <v>397</v>
      </c>
    </row>
    <row r="150" spans="2:4" x14ac:dyDescent="0.35">
      <c r="B150" t="s">
        <v>306</v>
      </c>
      <c r="C150" t="s">
        <v>307</v>
      </c>
      <c r="D150" t="s">
        <v>397</v>
      </c>
    </row>
    <row r="151" spans="2:4" x14ac:dyDescent="0.35">
      <c r="B151" t="s">
        <v>312</v>
      </c>
      <c r="C151" t="s">
        <v>313</v>
      </c>
      <c r="D151" t="s">
        <v>397</v>
      </c>
    </row>
    <row r="152" spans="2:4" x14ac:dyDescent="0.35">
      <c r="B152" t="s">
        <v>338</v>
      </c>
      <c r="C152" t="s">
        <v>339</v>
      </c>
      <c r="D152" t="s">
        <v>397</v>
      </c>
    </row>
    <row r="153" spans="2:4" x14ac:dyDescent="0.35">
      <c r="B153" t="s">
        <v>66</v>
      </c>
      <c r="C153" t="s">
        <v>407</v>
      </c>
      <c r="D153" t="s">
        <v>408</v>
      </c>
    </row>
    <row r="154" spans="2:4" x14ac:dyDescent="0.35">
      <c r="B154" t="s">
        <v>164</v>
      </c>
      <c r="C154" t="s">
        <v>165</v>
      </c>
      <c r="D154" t="s">
        <v>420</v>
      </c>
    </row>
    <row r="155" spans="2:4" x14ac:dyDescent="0.35">
      <c r="B155" t="s">
        <v>166</v>
      </c>
      <c r="C155" t="s">
        <v>167</v>
      </c>
      <c r="D155" t="s">
        <v>420</v>
      </c>
    </row>
    <row r="156" spans="2:4" x14ac:dyDescent="0.35">
      <c r="B156" t="s">
        <v>308</v>
      </c>
      <c r="C156" t="s">
        <v>309</v>
      </c>
      <c r="D156" t="s">
        <v>420</v>
      </c>
    </row>
    <row r="157" spans="2:4" x14ac:dyDescent="0.35">
      <c r="B157" t="s">
        <v>176</v>
      </c>
      <c r="C157" t="s">
        <v>177</v>
      </c>
      <c r="D157" t="s">
        <v>421</v>
      </c>
    </row>
    <row r="158" spans="2:4" x14ac:dyDescent="0.35">
      <c r="B158" t="s">
        <v>178</v>
      </c>
      <c r="C158" t="s">
        <v>179</v>
      </c>
      <c r="D158" t="s">
        <v>421</v>
      </c>
    </row>
    <row r="159" spans="2:4" x14ac:dyDescent="0.35">
      <c r="B159" t="s">
        <v>129</v>
      </c>
      <c r="C159" t="s">
        <v>130</v>
      </c>
      <c r="D159" t="s">
        <v>419</v>
      </c>
    </row>
    <row r="160" spans="2:4" x14ac:dyDescent="0.35">
      <c r="B160" t="s">
        <v>157</v>
      </c>
      <c r="C160" t="s">
        <v>158</v>
      </c>
      <c r="D160" t="s">
        <v>419</v>
      </c>
    </row>
    <row r="161" spans="2:4" x14ac:dyDescent="0.35">
      <c r="B161" t="s">
        <v>159</v>
      </c>
      <c r="C161" t="s">
        <v>160</v>
      </c>
      <c r="D161" t="s">
        <v>419</v>
      </c>
    </row>
    <row r="162" spans="2:4" x14ac:dyDescent="0.35">
      <c r="B162" t="s">
        <v>161</v>
      </c>
      <c r="C162" t="s">
        <v>162</v>
      </c>
      <c r="D162" t="s">
        <v>419</v>
      </c>
    </row>
    <row r="163" spans="2:4" x14ac:dyDescent="0.35">
      <c r="B163" t="s">
        <v>163</v>
      </c>
      <c r="C163" t="s">
        <v>160</v>
      </c>
      <c r="D163" t="s">
        <v>419</v>
      </c>
    </row>
    <row r="164" spans="2:4" x14ac:dyDescent="0.35">
      <c r="B164" t="s">
        <v>299</v>
      </c>
      <c r="C164" t="s">
        <v>300</v>
      </c>
      <c r="D164" t="s">
        <v>419</v>
      </c>
    </row>
    <row r="165" spans="2:4" x14ac:dyDescent="0.35">
      <c r="B165" t="s">
        <v>58</v>
      </c>
      <c r="C165" t="s">
        <v>59</v>
      </c>
      <c r="D165" t="s">
        <v>422</v>
      </c>
    </row>
    <row r="166" spans="2:4" x14ac:dyDescent="0.35">
      <c r="B166" t="s">
        <v>2</v>
      </c>
      <c r="C166" t="s">
        <v>3</v>
      </c>
      <c r="D166" t="s">
        <v>400</v>
      </c>
    </row>
    <row r="167" spans="2:4" x14ac:dyDescent="0.35">
      <c r="B167" t="s">
        <v>8</v>
      </c>
      <c r="C167" t="s">
        <v>401</v>
      </c>
      <c r="D167" t="s">
        <v>400</v>
      </c>
    </row>
    <row r="168" spans="2:4" x14ac:dyDescent="0.35">
      <c r="B168" t="s">
        <v>9</v>
      </c>
      <c r="C168" t="s">
        <v>10</v>
      </c>
      <c r="D168" t="s">
        <v>400</v>
      </c>
    </row>
    <row r="169" spans="2:4" x14ac:dyDescent="0.35">
      <c r="B169" t="s">
        <v>11</v>
      </c>
      <c r="C169" t="s">
        <v>12</v>
      </c>
      <c r="D169" t="s">
        <v>400</v>
      </c>
    </row>
    <row r="170" spans="2:4" x14ac:dyDescent="0.35">
      <c r="B170" t="s">
        <v>13</v>
      </c>
      <c r="C170" t="s">
        <v>14</v>
      </c>
      <c r="D170" t="s">
        <v>400</v>
      </c>
    </row>
    <row r="171" spans="2:4" x14ac:dyDescent="0.35">
      <c r="B171" t="s">
        <v>15</v>
      </c>
      <c r="C171" t="s">
        <v>16</v>
      </c>
      <c r="D171" t="s">
        <v>400</v>
      </c>
    </row>
    <row r="172" spans="2:4" x14ac:dyDescent="0.35">
      <c r="B172" t="s">
        <v>79</v>
      </c>
      <c r="C172" t="s">
        <v>80</v>
      </c>
      <c r="D172" t="s">
        <v>400</v>
      </c>
    </row>
    <row r="173" spans="2:4" x14ac:dyDescent="0.35">
      <c r="B173" t="s">
        <v>93</v>
      </c>
      <c r="C173" t="s">
        <v>94</v>
      </c>
      <c r="D173" t="s">
        <v>400</v>
      </c>
    </row>
    <row r="174" spans="2:4" x14ac:dyDescent="0.35">
      <c r="B174" t="s">
        <v>95</v>
      </c>
      <c r="C174" t="s">
        <v>96</v>
      </c>
      <c r="D174" t="s">
        <v>400</v>
      </c>
    </row>
    <row r="175" spans="2:4" x14ac:dyDescent="0.35">
      <c r="B175" t="s">
        <v>97</v>
      </c>
      <c r="C175" t="s">
        <v>98</v>
      </c>
      <c r="D175" t="s">
        <v>400</v>
      </c>
    </row>
    <row r="176" spans="2:4" x14ac:dyDescent="0.35">
      <c r="B176" t="s">
        <v>122</v>
      </c>
      <c r="C176" t="s">
        <v>123</v>
      </c>
      <c r="D176" t="s">
        <v>400</v>
      </c>
    </row>
    <row r="177" spans="2:4" x14ac:dyDescent="0.35">
      <c r="B177" t="s">
        <v>170</v>
      </c>
      <c r="C177" t="s">
        <v>171</v>
      </c>
      <c r="D177" t="s">
        <v>400</v>
      </c>
    </row>
    <row r="178" spans="2:4" x14ac:dyDescent="0.35">
      <c r="B178" t="s">
        <v>261</v>
      </c>
      <c r="C178" t="s">
        <v>262</v>
      </c>
      <c r="D178" t="s">
        <v>400</v>
      </c>
    </row>
    <row r="179" spans="2:4" x14ac:dyDescent="0.35">
      <c r="B179" t="s">
        <v>267</v>
      </c>
      <c r="C179" t="s">
        <v>268</v>
      </c>
      <c r="D179" t="s">
        <v>400</v>
      </c>
    </row>
    <row r="180" spans="2:4" x14ac:dyDescent="0.35">
      <c r="B180" t="s">
        <v>314</v>
      </c>
      <c r="C180" t="s">
        <v>315</v>
      </c>
      <c r="D180" t="s">
        <v>400</v>
      </c>
    </row>
    <row r="181" spans="2:4" x14ac:dyDescent="0.35">
      <c r="B181" t="s">
        <v>364</v>
      </c>
      <c r="C181" t="s">
        <v>365</v>
      </c>
      <c r="D181" t="s">
        <v>400</v>
      </c>
    </row>
    <row r="182" spans="2:4" x14ac:dyDescent="0.35">
      <c r="B182" t="s">
        <v>366</v>
      </c>
      <c r="C182" t="s">
        <v>367</v>
      </c>
      <c r="D182" t="s">
        <v>400</v>
      </c>
    </row>
    <row r="183" spans="2:4" x14ac:dyDescent="0.35">
      <c r="B183" t="s">
        <v>368</v>
      </c>
      <c r="C183" t="s">
        <v>369</v>
      </c>
      <c r="D183" t="s">
        <v>400</v>
      </c>
    </row>
    <row r="184" spans="2:4" x14ac:dyDescent="0.35">
      <c r="B184" t="s">
        <v>370</v>
      </c>
      <c r="C184" t="s">
        <v>371</v>
      </c>
      <c r="D184" t="s">
        <v>400</v>
      </c>
    </row>
    <row r="185" spans="2:4" x14ac:dyDescent="0.35">
      <c r="B185" t="s">
        <v>372</v>
      </c>
      <c r="C185" t="s">
        <v>373</v>
      </c>
      <c r="D185" t="s">
        <v>400</v>
      </c>
    </row>
    <row r="186" spans="2:4" x14ac:dyDescent="0.35">
      <c r="B186" t="s">
        <v>374</v>
      </c>
      <c r="C186" t="s">
        <v>375</v>
      </c>
      <c r="D186" t="s">
        <v>400</v>
      </c>
    </row>
    <row r="187" spans="2:4" x14ac:dyDescent="0.35">
      <c r="B187" t="s">
        <v>69</v>
      </c>
      <c r="C187" t="s">
        <v>70</v>
      </c>
      <c r="D187" t="s">
        <v>430</v>
      </c>
    </row>
    <row r="188" spans="2:4" x14ac:dyDescent="0.35">
      <c r="B188" t="s">
        <v>131</v>
      </c>
      <c r="C188" t="s">
        <v>132</v>
      </c>
      <c r="D188" t="s">
        <v>430</v>
      </c>
    </row>
    <row r="189" spans="2:4" x14ac:dyDescent="0.35">
      <c r="B189" t="s">
        <v>153</v>
      </c>
      <c r="C189" t="s">
        <v>154</v>
      </c>
      <c r="D189" t="s">
        <v>430</v>
      </c>
    </row>
    <row r="190" spans="2:4" x14ac:dyDescent="0.35">
      <c r="B190" t="s">
        <v>247</v>
      </c>
      <c r="C190" t="s">
        <v>248</v>
      </c>
      <c r="D190" t="s">
        <v>430</v>
      </c>
    </row>
    <row r="191" spans="2:4" x14ac:dyDescent="0.35">
      <c r="B191" t="s">
        <v>249</v>
      </c>
      <c r="C191" t="s">
        <v>250</v>
      </c>
      <c r="D191" t="s">
        <v>430</v>
      </c>
    </row>
    <row r="192" spans="2:4" x14ac:dyDescent="0.35">
      <c r="B192" t="s">
        <v>255</v>
      </c>
      <c r="C192" t="s">
        <v>256</v>
      </c>
      <c r="D192" t="s">
        <v>430</v>
      </c>
    </row>
    <row r="193" spans="2:4" x14ac:dyDescent="0.35">
      <c r="B193" t="s">
        <v>362</v>
      </c>
      <c r="C193" t="s">
        <v>363</v>
      </c>
      <c r="D193" t="s">
        <v>430</v>
      </c>
    </row>
    <row r="194" spans="2:4" x14ac:dyDescent="0.35">
      <c r="B194" t="s">
        <v>62</v>
      </c>
      <c r="C194" t="s">
        <v>63</v>
      </c>
      <c r="D194" t="s">
        <v>406</v>
      </c>
    </row>
    <row r="195" spans="2:4" x14ac:dyDescent="0.35">
      <c r="B195" t="s">
        <v>64</v>
      </c>
      <c r="C195" t="s">
        <v>65</v>
      </c>
      <c r="D195" t="s">
        <v>406</v>
      </c>
    </row>
    <row r="196" spans="2:4" x14ac:dyDescent="0.35">
      <c r="B196" t="s">
        <v>301</v>
      </c>
      <c r="C196" t="s">
        <v>302</v>
      </c>
      <c r="D196" t="s">
        <v>406</v>
      </c>
    </row>
    <row r="197" spans="2:4" x14ac:dyDescent="0.35">
      <c r="B197" t="s">
        <v>303</v>
      </c>
      <c r="C197" t="s">
        <v>304</v>
      </c>
      <c r="D197" t="s">
        <v>406</v>
      </c>
    </row>
    <row r="198" spans="2:4" x14ac:dyDescent="0.35">
      <c r="B198" t="s">
        <v>283</v>
      </c>
      <c r="C198" t="s">
        <v>284</v>
      </c>
      <c r="D198" t="s">
        <v>430</v>
      </c>
    </row>
    <row r="199" spans="2:4" x14ac:dyDescent="0.35">
      <c r="B199" t="s">
        <v>291</v>
      </c>
      <c r="C199" t="s">
        <v>292</v>
      </c>
      <c r="D199" t="s">
        <v>430</v>
      </c>
    </row>
    <row r="200" spans="2:4" x14ac:dyDescent="0.35">
      <c r="B200" t="s">
        <v>293</v>
      </c>
      <c r="C200" t="s">
        <v>294</v>
      </c>
      <c r="D200" t="s">
        <v>430</v>
      </c>
    </row>
    <row r="201" spans="2:4" x14ac:dyDescent="0.35">
      <c r="B201" t="s">
        <v>295</v>
      </c>
      <c r="C201" t="s">
        <v>296</v>
      </c>
      <c r="D201" t="s">
        <v>430</v>
      </c>
    </row>
    <row r="202" spans="2:4" x14ac:dyDescent="0.35">
      <c r="B202" t="s">
        <v>305</v>
      </c>
      <c r="C202" t="s">
        <v>154</v>
      </c>
      <c r="D202" t="s">
        <v>430</v>
      </c>
    </row>
    <row r="203" spans="2:4" x14ac:dyDescent="0.35">
      <c r="B203" t="s">
        <v>316</v>
      </c>
      <c r="C203" t="s">
        <v>317</v>
      </c>
      <c r="D203" t="s">
        <v>430</v>
      </c>
    </row>
    <row r="204" spans="2:4" x14ac:dyDescent="0.35">
      <c r="B204" t="s">
        <v>344</v>
      </c>
      <c r="C204" t="s">
        <v>345</v>
      </c>
      <c r="D204" t="s">
        <v>430</v>
      </c>
    </row>
    <row r="205" spans="2:4" x14ac:dyDescent="0.35">
      <c r="B205" t="s">
        <v>352</v>
      </c>
      <c r="C205" t="s">
        <v>353</v>
      </c>
      <c r="D205" t="s">
        <v>430</v>
      </c>
    </row>
    <row r="206" spans="2:4" x14ac:dyDescent="0.35">
      <c r="B206" t="s">
        <v>221</v>
      </c>
      <c r="C206" t="s">
        <v>222</v>
      </c>
      <c r="D206" t="s">
        <v>425</v>
      </c>
    </row>
    <row r="207" spans="2:4" x14ac:dyDescent="0.35">
      <c r="B207" t="s">
        <v>77</v>
      </c>
      <c r="C207" t="s">
        <v>78</v>
      </c>
      <c r="D207" t="s">
        <v>410</v>
      </c>
    </row>
    <row r="208" spans="2:4" x14ac:dyDescent="0.35">
      <c r="B208" t="s">
        <v>118</v>
      </c>
      <c r="C208" t="s">
        <v>119</v>
      </c>
      <c r="D208" t="s">
        <v>410</v>
      </c>
    </row>
    <row r="209" spans="2:4" x14ac:dyDescent="0.35">
      <c r="B209" t="s">
        <v>285</v>
      </c>
      <c r="C209" t="s">
        <v>286</v>
      </c>
      <c r="D209" t="s">
        <v>410</v>
      </c>
    </row>
    <row r="210" spans="2:4" x14ac:dyDescent="0.35">
      <c r="B210" t="s">
        <v>342</v>
      </c>
      <c r="C210" t="s">
        <v>560</v>
      </c>
      <c r="D210" t="s">
        <v>412</v>
      </c>
    </row>
  </sheetData>
  <pageMargins left="0.7" right="0.7" top="0.75" bottom="0.75" header="0.3" footer="0.3"/>
  <pageSetup orientation="portrait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CD964-92DE-4CAB-AAEC-2C8D140889AE}">
  <sheetPr codeName="Sheet2"/>
  <dimension ref="A2:V80"/>
  <sheetViews>
    <sheetView showGridLines="0" tabSelected="1" topLeftCell="E59" zoomScale="90" zoomScaleNormal="90" workbookViewId="0">
      <selection activeCell="N57" sqref="N57"/>
    </sheetView>
  </sheetViews>
  <sheetFormatPr defaultRowHeight="14.5" x14ac:dyDescent="0.35"/>
  <cols>
    <col min="1" max="1" width="8.08984375" customWidth="1"/>
    <col min="2" max="2" width="3.54296875" customWidth="1"/>
    <col min="3" max="3" width="3" style="8" customWidth="1"/>
    <col min="4" max="4" width="10.6328125" customWidth="1"/>
    <col min="6" max="6" width="12" bestFit="1" customWidth="1"/>
    <col min="7" max="9" width="12" customWidth="1"/>
    <col min="11" max="11" width="16" customWidth="1"/>
    <col min="12" max="12" width="12" bestFit="1" customWidth="1"/>
    <col min="13" max="13" width="12.453125" bestFit="1" customWidth="1"/>
    <col min="14" max="14" width="23.1796875" bestFit="1" customWidth="1"/>
    <col min="15" max="15" width="12.54296875" customWidth="1"/>
    <col min="16" max="16" width="19.90625" bestFit="1" customWidth="1"/>
    <col min="18" max="18" width="18" bestFit="1" customWidth="1"/>
    <col min="19" max="19" width="7.453125" bestFit="1" customWidth="1"/>
    <col min="20" max="20" width="6.54296875" bestFit="1" customWidth="1"/>
    <col min="21" max="21" width="10.453125" bestFit="1" customWidth="1"/>
    <col min="22" max="22" width="9.54296875" bestFit="1" customWidth="1"/>
  </cols>
  <sheetData>
    <row r="2" spans="2:22" ht="18.5" x14ac:dyDescent="0.45">
      <c r="B2" s="7" t="s">
        <v>448</v>
      </c>
      <c r="E2" s="3"/>
    </row>
    <row r="4" spans="2:22" x14ac:dyDescent="0.35">
      <c r="B4" s="9">
        <v>1</v>
      </c>
      <c r="D4" s="99" t="s">
        <v>450</v>
      </c>
      <c r="E4" s="99"/>
      <c r="F4" s="99"/>
      <c r="G4" s="99"/>
      <c r="H4" s="99"/>
      <c r="I4" s="99"/>
      <c r="K4" s="96" t="s">
        <v>451</v>
      </c>
      <c r="L4" s="96"/>
      <c r="M4" s="96"/>
      <c r="N4" s="96"/>
      <c r="O4" s="96"/>
      <c r="P4" s="96"/>
    </row>
    <row r="5" spans="2:22" x14ac:dyDescent="0.35">
      <c r="D5" s="99"/>
      <c r="E5" s="99"/>
      <c r="F5" s="99"/>
      <c r="G5" s="99"/>
      <c r="H5" s="99"/>
      <c r="I5" s="99"/>
    </row>
    <row r="6" spans="2:22" x14ac:dyDescent="0.35">
      <c r="K6" s="11" t="s">
        <v>447</v>
      </c>
      <c r="L6" s="12" t="s">
        <v>441</v>
      </c>
      <c r="M6" s="13" t="s">
        <v>440</v>
      </c>
      <c r="N6" s="14" t="s">
        <v>442</v>
      </c>
      <c r="O6" s="15" t="s">
        <v>443</v>
      </c>
      <c r="P6" s="16" t="s">
        <v>444</v>
      </c>
    </row>
    <row r="7" spans="2:22" x14ac:dyDescent="0.35">
      <c r="K7" s="25" t="s">
        <v>449</v>
      </c>
      <c r="L7" s="17"/>
      <c r="M7" s="17">
        <v>81097</v>
      </c>
      <c r="N7" s="17">
        <v>164150</v>
      </c>
      <c r="O7" s="17">
        <v>4327</v>
      </c>
      <c r="P7" s="18">
        <v>2200000</v>
      </c>
    </row>
    <row r="9" spans="2:22" x14ac:dyDescent="0.35">
      <c r="B9" s="9">
        <v>2</v>
      </c>
      <c r="D9" s="99" t="s">
        <v>460</v>
      </c>
      <c r="E9" s="99"/>
      <c r="F9" s="99"/>
      <c r="G9" s="99"/>
      <c r="H9" s="99"/>
      <c r="I9" s="99"/>
      <c r="K9" s="96" t="s">
        <v>453</v>
      </c>
      <c r="L9" s="96"/>
      <c r="M9" s="96"/>
      <c r="N9" s="96"/>
      <c r="O9" s="96"/>
      <c r="P9" s="96"/>
      <c r="R9" s="96" t="s">
        <v>459</v>
      </c>
      <c r="S9" s="96"/>
      <c r="T9" s="96"/>
      <c r="U9" s="96"/>
      <c r="V9" s="96"/>
    </row>
    <row r="10" spans="2:22" x14ac:dyDescent="0.35">
      <c r="D10" s="99"/>
      <c r="E10" s="99"/>
      <c r="F10" s="99"/>
      <c r="G10" s="99"/>
      <c r="H10" s="99"/>
      <c r="I10" s="99"/>
    </row>
    <row r="11" spans="2:22" x14ac:dyDescent="0.35">
      <c r="K11" s="11" t="s">
        <v>452</v>
      </c>
      <c r="L11" s="28" t="s">
        <v>447</v>
      </c>
      <c r="M11" s="12" t="s">
        <v>441</v>
      </c>
      <c r="N11" s="13" t="s">
        <v>440</v>
      </c>
      <c r="O11" s="14" t="s">
        <v>442</v>
      </c>
      <c r="P11" s="29" t="s">
        <v>443</v>
      </c>
      <c r="R11" s="19" t="s">
        <v>447</v>
      </c>
      <c r="S11" s="20" t="s">
        <v>441</v>
      </c>
      <c r="T11" s="21" t="s">
        <v>440</v>
      </c>
      <c r="U11" s="22" t="s">
        <v>442</v>
      </c>
      <c r="V11" s="23" t="s">
        <v>443</v>
      </c>
    </row>
    <row r="12" spans="2:22" x14ac:dyDescent="0.35">
      <c r="K12" s="30" t="s">
        <v>455</v>
      </c>
      <c r="L12" s="6" t="s">
        <v>445</v>
      </c>
      <c r="M12" s="24">
        <f>SUM(N12:P12)</f>
        <v>120267</v>
      </c>
      <c r="N12">
        <v>12259</v>
      </c>
      <c r="O12" s="24">
        <v>105494</v>
      </c>
      <c r="P12" s="31">
        <v>2514</v>
      </c>
      <c r="R12" s="6" t="s">
        <v>445</v>
      </c>
      <c r="S12" s="24"/>
      <c r="T12" s="24"/>
      <c r="U12" s="24"/>
      <c r="V12" s="24"/>
    </row>
    <row r="13" spans="2:22" x14ac:dyDescent="0.35">
      <c r="K13" s="30" t="s">
        <v>456</v>
      </c>
      <c r="L13" s="6" t="s">
        <v>445</v>
      </c>
      <c r="M13" s="24">
        <f t="shared" ref="M13:M16" si="0">SUM(N13:P13)</f>
        <v>20099</v>
      </c>
      <c r="N13">
        <v>10158</v>
      </c>
      <c r="O13">
        <v>2720</v>
      </c>
      <c r="P13" s="32">
        <v>7221</v>
      </c>
      <c r="R13" s="6" t="s">
        <v>449</v>
      </c>
      <c r="S13" s="24"/>
      <c r="T13" s="24"/>
      <c r="U13" s="24"/>
      <c r="V13" s="24"/>
    </row>
    <row r="14" spans="2:22" x14ac:dyDescent="0.35">
      <c r="K14" s="30" t="s">
        <v>457</v>
      </c>
      <c r="L14" s="6" t="s">
        <v>449</v>
      </c>
      <c r="M14" s="24">
        <f t="shared" si="0"/>
        <v>96909</v>
      </c>
      <c r="N14">
        <v>33280</v>
      </c>
      <c r="O14">
        <v>62041</v>
      </c>
      <c r="P14" s="32">
        <v>1588</v>
      </c>
      <c r="R14" s="6" t="s">
        <v>446</v>
      </c>
      <c r="S14" s="24"/>
      <c r="T14" s="24"/>
      <c r="U14" s="24"/>
      <c r="V14" s="24"/>
    </row>
    <row r="15" spans="2:22" x14ac:dyDescent="0.35">
      <c r="K15" s="30" t="s">
        <v>458</v>
      </c>
      <c r="L15" s="6" t="s">
        <v>449</v>
      </c>
      <c r="M15" s="24">
        <f t="shared" si="0"/>
        <v>15717</v>
      </c>
      <c r="N15">
        <v>5847</v>
      </c>
      <c r="O15">
        <v>9683</v>
      </c>
      <c r="P15" s="32">
        <v>187</v>
      </c>
    </row>
    <row r="16" spans="2:22" x14ac:dyDescent="0.35">
      <c r="K16" s="33" t="s">
        <v>454</v>
      </c>
      <c r="L16" s="34" t="s">
        <v>446</v>
      </c>
      <c r="M16" s="17">
        <f t="shared" si="0"/>
        <v>6095</v>
      </c>
      <c r="N16" s="35">
        <v>2500</v>
      </c>
      <c r="O16" s="35">
        <v>3495</v>
      </c>
      <c r="P16" s="36">
        <v>100</v>
      </c>
    </row>
    <row r="19" spans="1:16" x14ac:dyDescent="0.35">
      <c r="A19" s="79"/>
      <c r="B19" s="9">
        <v>3</v>
      </c>
      <c r="D19" s="95" t="s">
        <v>640</v>
      </c>
      <c r="E19" s="95"/>
      <c r="F19" s="95"/>
      <c r="G19" s="95"/>
      <c r="H19" s="95"/>
      <c r="I19" s="95"/>
      <c r="K19" s="96" t="s">
        <v>461</v>
      </c>
      <c r="L19" s="96"/>
      <c r="M19" s="96"/>
      <c r="N19" s="96"/>
      <c r="O19" s="96"/>
      <c r="P19" s="96"/>
    </row>
    <row r="20" spans="1:16" x14ac:dyDescent="0.35">
      <c r="D20" s="95"/>
      <c r="E20" s="95"/>
      <c r="F20" s="95"/>
      <c r="G20" s="95"/>
      <c r="H20" s="95"/>
      <c r="I20" s="95"/>
      <c r="K20" t="s">
        <v>639</v>
      </c>
    </row>
    <row r="21" spans="1:16" x14ac:dyDescent="0.35">
      <c r="K21" t="s">
        <v>473</v>
      </c>
    </row>
    <row r="22" spans="1:16" x14ac:dyDescent="0.35">
      <c r="M22" s="2" t="s">
        <v>476</v>
      </c>
      <c r="N22" s="10"/>
      <c r="O22" s="10"/>
      <c r="P22" s="10"/>
    </row>
    <row r="23" spans="1:16" x14ac:dyDescent="0.35">
      <c r="M23" s="2" t="s">
        <v>477</v>
      </c>
      <c r="N23" s="10"/>
      <c r="O23" s="10"/>
      <c r="P23" s="10"/>
    </row>
    <row r="24" spans="1:16" x14ac:dyDescent="0.35">
      <c r="K24" s="26" t="s">
        <v>463</v>
      </c>
      <c r="L24" s="26" t="s">
        <v>462</v>
      </c>
      <c r="M24" s="26" t="s">
        <v>466</v>
      </c>
      <c r="N24" s="26" t="s">
        <v>464</v>
      </c>
      <c r="O24" s="26" t="s">
        <v>465</v>
      </c>
      <c r="P24" s="26" t="s">
        <v>467</v>
      </c>
    </row>
    <row r="25" spans="1:16" x14ac:dyDescent="0.35">
      <c r="K25" s="10">
        <v>1</v>
      </c>
      <c r="L25" s="10" t="s">
        <v>468</v>
      </c>
      <c r="M25" s="10" t="s">
        <v>474</v>
      </c>
      <c r="N25" s="10" t="s">
        <v>473</v>
      </c>
      <c r="O25" s="10" t="s">
        <v>473</v>
      </c>
      <c r="P25" s="10" t="s">
        <v>473</v>
      </c>
    </row>
    <row r="26" spans="1:16" x14ac:dyDescent="0.35">
      <c r="K26" s="10">
        <v>2</v>
      </c>
      <c r="L26" s="10" t="s">
        <v>471</v>
      </c>
      <c r="M26" s="10" t="s">
        <v>475</v>
      </c>
      <c r="N26" s="10" t="s">
        <v>473</v>
      </c>
      <c r="O26" s="10" t="s">
        <v>432</v>
      </c>
      <c r="P26" s="10" t="s">
        <v>473</v>
      </c>
    </row>
    <row r="27" spans="1:16" x14ac:dyDescent="0.35">
      <c r="K27" s="10">
        <v>3</v>
      </c>
      <c r="L27" s="10" t="s">
        <v>469</v>
      </c>
      <c r="M27" s="10" t="s">
        <v>475</v>
      </c>
      <c r="N27" s="10" t="s">
        <v>432</v>
      </c>
      <c r="O27" s="10" t="s">
        <v>473</v>
      </c>
      <c r="P27" s="10" t="s">
        <v>473</v>
      </c>
    </row>
    <row r="28" spans="1:16" x14ac:dyDescent="0.35">
      <c r="K28" s="10">
        <v>4</v>
      </c>
      <c r="L28" s="10" t="s">
        <v>470</v>
      </c>
      <c r="M28" s="10" t="s">
        <v>475</v>
      </c>
      <c r="N28" s="10" t="s">
        <v>473</v>
      </c>
      <c r="O28" s="10" t="s">
        <v>432</v>
      </c>
      <c r="P28" s="10" t="s">
        <v>473</v>
      </c>
    </row>
    <row r="29" spans="1:16" x14ac:dyDescent="0.35">
      <c r="K29" s="10">
        <v>5</v>
      </c>
      <c r="L29" s="10" t="s">
        <v>472</v>
      </c>
      <c r="M29" s="10" t="s">
        <v>474</v>
      </c>
      <c r="N29" s="10" t="s">
        <v>432</v>
      </c>
      <c r="O29" s="10" t="s">
        <v>432</v>
      </c>
      <c r="P29" s="10" t="s">
        <v>473</v>
      </c>
    </row>
    <row r="31" spans="1:16" x14ac:dyDescent="0.35">
      <c r="B31" s="9">
        <v>4</v>
      </c>
      <c r="D31" s="95" t="s">
        <v>478</v>
      </c>
      <c r="E31" s="95"/>
      <c r="F31" s="95"/>
      <c r="G31" s="95"/>
      <c r="H31" s="95"/>
      <c r="I31" s="95"/>
      <c r="K31" s="96" t="s">
        <v>453</v>
      </c>
      <c r="L31" s="96"/>
      <c r="M31" s="96"/>
      <c r="N31" s="96"/>
      <c r="O31" s="96"/>
      <c r="P31" s="96"/>
    </row>
    <row r="32" spans="1:16" x14ac:dyDescent="0.35">
      <c r="D32" s="95"/>
      <c r="E32" s="95"/>
      <c r="F32" s="95"/>
      <c r="G32" s="95"/>
      <c r="H32" s="95"/>
      <c r="I32" s="95"/>
    </row>
    <row r="33" spans="1:19" x14ac:dyDescent="0.35">
      <c r="K33" s="11" t="s">
        <v>452</v>
      </c>
      <c r="L33" s="28" t="s">
        <v>447</v>
      </c>
      <c r="M33" s="12" t="s">
        <v>441</v>
      </c>
      <c r="N33" s="13" t="s">
        <v>440</v>
      </c>
      <c r="O33" s="14" t="s">
        <v>442</v>
      </c>
      <c r="P33" s="29" t="s">
        <v>443</v>
      </c>
    </row>
    <row r="34" spans="1:19" x14ac:dyDescent="0.35">
      <c r="K34" s="30" t="s">
        <v>455</v>
      </c>
      <c r="L34" s="6" t="s">
        <v>445</v>
      </c>
      <c r="M34" s="24">
        <f>SUM(N34:P34)</f>
        <v>120267</v>
      </c>
      <c r="N34">
        <v>12259</v>
      </c>
      <c r="O34" s="24">
        <v>105494</v>
      </c>
      <c r="P34" s="31">
        <v>2514</v>
      </c>
      <c r="R34" t="s">
        <v>659</v>
      </c>
      <c r="S34">
        <f>LARGE($P$34:$P$38,1)</f>
        <v>7221</v>
      </c>
    </row>
    <row r="35" spans="1:19" x14ac:dyDescent="0.35">
      <c r="K35" s="30" t="s">
        <v>456</v>
      </c>
      <c r="L35" s="6" t="s">
        <v>445</v>
      </c>
      <c r="M35" s="24">
        <f t="shared" ref="M35:M38" si="1">SUM(N35:P35)</f>
        <v>20099</v>
      </c>
      <c r="N35">
        <v>10158</v>
      </c>
      <c r="O35">
        <v>2720</v>
      </c>
      <c r="P35" s="32">
        <v>7221</v>
      </c>
      <c r="R35" t="s">
        <v>641</v>
      </c>
    </row>
    <row r="36" spans="1:19" x14ac:dyDescent="0.35">
      <c r="K36" s="30" t="s">
        <v>457</v>
      </c>
      <c r="L36" s="6" t="s">
        <v>449</v>
      </c>
      <c r="M36" s="24">
        <f t="shared" si="1"/>
        <v>96909</v>
      </c>
      <c r="N36">
        <v>33280</v>
      </c>
      <c r="O36">
        <v>62041</v>
      </c>
      <c r="P36" s="32">
        <v>1588</v>
      </c>
      <c r="R36" t="s">
        <v>660</v>
      </c>
      <c r="S36">
        <f>LARGE($P$34:$P$38,3)</f>
        <v>1588</v>
      </c>
    </row>
    <row r="37" spans="1:19" x14ac:dyDescent="0.35">
      <c r="K37" s="30" t="s">
        <v>458</v>
      </c>
      <c r="L37" s="6" t="s">
        <v>449</v>
      </c>
      <c r="M37" s="24">
        <f t="shared" si="1"/>
        <v>15717</v>
      </c>
      <c r="N37">
        <v>5847</v>
      </c>
      <c r="O37">
        <v>9683</v>
      </c>
      <c r="P37" s="32">
        <v>187</v>
      </c>
    </row>
    <row r="38" spans="1:19" x14ac:dyDescent="0.35">
      <c r="K38" s="33" t="s">
        <v>454</v>
      </c>
      <c r="L38" s="34" t="s">
        <v>446</v>
      </c>
      <c r="M38" s="17">
        <f t="shared" si="1"/>
        <v>6095</v>
      </c>
      <c r="N38" s="35">
        <v>2500</v>
      </c>
      <c r="O38" s="35">
        <v>3495</v>
      </c>
      <c r="P38" s="36">
        <v>100</v>
      </c>
    </row>
    <row r="39" spans="1:19" x14ac:dyDescent="0.35">
      <c r="K39" s="6"/>
      <c r="L39" s="6"/>
      <c r="M39" s="24"/>
    </row>
    <row r="40" spans="1:19" ht="15" customHeight="1" x14ac:dyDescent="0.35">
      <c r="A40" s="79"/>
      <c r="B40" s="9">
        <v>5</v>
      </c>
      <c r="D40" s="95" t="s">
        <v>479</v>
      </c>
      <c r="E40" s="95"/>
      <c r="F40" s="95"/>
      <c r="G40" s="95"/>
      <c r="H40" s="95"/>
      <c r="I40" s="95"/>
      <c r="K40" s="63"/>
    </row>
    <row r="41" spans="1:19" x14ac:dyDescent="0.35">
      <c r="D41" s="95"/>
      <c r="E41" s="95"/>
      <c r="F41" s="95"/>
      <c r="G41" s="95"/>
      <c r="H41" s="95"/>
      <c r="I41" s="95"/>
      <c r="K41" s="6" t="s">
        <v>661</v>
      </c>
      <c r="M41" s="10"/>
    </row>
    <row r="42" spans="1:19" x14ac:dyDescent="0.35">
      <c r="D42" s="95"/>
      <c r="E42" s="95"/>
      <c r="F42" s="95"/>
      <c r="G42" s="95"/>
      <c r="H42" s="95"/>
      <c r="I42" s="95"/>
    </row>
    <row r="43" spans="1:19" x14ac:dyDescent="0.35">
      <c r="D43" s="95"/>
      <c r="E43" s="95"/>
      <c r="F43" s="95"/>
      <c r="G43" s="95"/>
      <c r="H43" s="95"/>
      <c r="I43" s="95"/>
    </row>
    <row r="45" spans="1:19" ht="15" customHeight="1" x14ac:dyDescent="0.35">
      <c r="A45" s="79"/>
      <c r="B45" s="9">
        <v>6</v>
      </c>
      <c r="D45" s="95" t="s">
        <v>480</v>
      </c>
      <c r="E45" s="95"/>
      <c r="F45" s="95"/>
      <c r="G45" s="95"/>
      <c r="H45" s="95"/>
      <c r="I45" s="95"/>
      <c r="K45" t="s">
        <v>662</v>
      </c>
      <c r="M45" s="10"/>
    </row>
    <row r="46" spans="1:19" ht="14.25" customHeight="1" x14ac:dyDescent="0.35">
      <c r="D46" s="95"/>
      <c r="E46" s="95"/>
      <c r="F46" s="95"/>
      <c r="G46" s="95"/>
      <c r="H46" s="95"/>
      <c r="I46" s="95"/>
    </row>
    <row r="48" spans="1:19" x14ac:dyDescent="0.35">
      <c r="A48" s="79"/>
      <c r="B48" s="9">
        <v>7</v>
      </c>
      <c r="D48" s="95" t="s">
        <v>485</v>
      </c>
      <c r="E48" s="95"/>
      <c r="F48" s="95"/>
      <c r="G48" s="95"/>
      <c r="H48" s="95"/>
      <c r="I48" s="95"/>
      <c r="K48" s="96" t="s">
        <v>643</v>
      </c>
      <c r="L48" s="96"/>
      <c r="M48" s="96"/>
      <c r="N48" s="96"/>
      <c r="O48" s="96"/>
      <c r="P48" s="96"/>
    </row>
    <row r="49" spans="1:18" x14ac:dyDescent="0.35">
      <c r="D49" s="95"/>
      <c r="E49" s="95"/>
      <c r="F49" s="95"/>
      <c r="G49" s="95"/>
      <c r="H49" s="95"/>
      <c r="I49" s="95"/>
      <c r="P49" s="65"/>
    </row>
    <row r="50" spans="1:18" x14ac:dyDescent="0.35">
      <c r="K50" s="97" t="s">
        <v>642</v>
      </c>
      <c r="L50" s="98"/>
      <c r="M50" s="98"/>
      <c r="N50" s="37" t="s">
        <v>486</v>
      </c>
      <c r="O50" s="38" t="s">
        <v>487</v>
      </c>
      <c r="P50" s="64" t="s">
        <v>488</v>
      </c>
      <c r="R50" s="65">
        <f>SUMPRODUCT(N51:N54,O51:O54)</f>
        <v>9200000000</v>
      </c>
    </row>
    <row r="51" spans="1:18" x14ac:dyDescent="0.35">
      <c r="K51" s="30" t="s">
        <v>482</v>
      </c>
      <c r="N51" s="39">
        <v>700000000</v>
      </c>
      <c r="O51">
        <v>5</v>
      </c>
      <c r="P51" s="40"/>
    </row>
    <row r="52" spans="1:18" x14ac:dyDescent="0.35">
      <c r="K52" s="30" t="s">
        <v>481</v>
      </c>
      <c r="N52" s="39">
        <v>500000000</v>
      </c>
      <c r="O52">
        <v>7</v>
      </c>
      <c r="P52" s="40"/>
    </row>
    <row r="53" spans="1:18" x14ac:dyDescent="0.35">
      <c r="K53" s="30" t="s">
        <v>483</v>
      </c>
      <c r="N53" s="39">
        <v>300000000</v>
      </c>
      <c r="O53">
        <v>4</v>
      </c>
      <c r="P53" s="40"/>
    </row>
    <row r="54" spans="1:18" x14ac:dyDescent="0.35">
      <c r="K54" s="33" t="s">
        <v>484</v>
      </c>
      <c r="L54" s="35"/>
      <c r="M54" s="35"/>
      <c r="N54" s="41">
        <v>500000000</v>
      </c>
      <c r="O54" s="35">
        <v>2</v>
      </c>
      <c r="P54" s="40"/>
    </row>
    <row r="55" spans="1:18" x14ac:dyDescent="0.35">
      <c r="K55" s="6"/>
      <c r="P55" s="93"/>
    </row>
    <row r="56" spans="1:18" x14ac:dyDescent="0.35">
      <c r="A56" s="79"/>
      <c r="B56" s="9">
        <v>8</v>
      </c>
      <c r="D56" s="95" t="s">
        <v>489</v>
      </c>
      <c r="E56" s="95"/>
      <c r="F56" s="95"/>
      <c r="G56" s="95"/>
      <c r="H56" s="95"/>
      <c r="I56" s="95"/>
      <c r="K56" s="96" t="s">
        <v>490</v>
      </c>
      <c r="L56" s="96"/>
      <c r="P56" s="93"/>
    </row>
    <row r="57" spans="1:18" x14ac:dyDescent="0.35">
      <c r="D57" s="95"/>
      <c r="E57" s="95"/>
      <c r="F57" s="95"/>
      <c r="G57" s="95"/>
      <c r="H57" s="95"/>
      <c r="I57" s="95"/>
      <c r="N57" t="s">
        <v>644</v>
      </c>
    </row>
    <row r="58" spans="1:18" x14ac:dyDescent="0.35">
      <c r="K58" s="26" t="s">
        <v>491</v>
      </c>
      <c r="L58" s="44" t="s">
        <v>492</v>
      </c>
      <c r="N58" t="s">
        <v>645</v>
      </c>
    </row>
    <row r="59" spans="1:18" x14ac:dyDescent="0.35">
      <c r="K59" s="10">
        <v>1</v>
      </c>
      <c r="L59" s="10"/>
      <c r="N59" t="s">
        <v>647</v>
      </c>
    </row>
    <row r="60" spans="1:18" x14ac:dyDescent="0.35">
      <c r="K60" s="10">
        <v>2</v>
      </c>
      <c r="L60" s="10"/>
      <c r="N60" t="s">
        <v>648</v>
      </c>
    </row>
    <row r="61" spans="1:18" x14ac:dyDescent="0.35">
      <c r="K61" s="10">
        <v>3</v>
      </c>
      <c r="L61" s="10"/>
    </row>
    <row r="62" spans="1:18" x14ac:dyDescent="0.35">
      <c r="K62" s="10">
        <v>4</v>
      </c>
      <c r="L62" s="10"/>
    </row>
    <row r="63" spans="1:18" x14ac:dyDescent="0.35">
      <c r="K63" s="10">
        <v>5</v>
      </c>
      <c r="L63" s="10"/>
    </row>
    <row r="64" spans="1:18" x14ac:dyDescent="0.35">
      <c r="K64" s="10">
        <v>6</v>
      </c>
      <c r="L64" s="10"/>
    </row>
    <row r="65" spans="1:16" x14ac:dyDescent="0.35">
      <c r="K65" s="10">
        <v>7</v>
      </c>
      <c r="L65" s="10"/>
      <c r="N65" t="s">
        <v>646</v>
      </c>
    </row>
    <row r="67" spans="1:16" x14ac:dyDescent="0.35">
      <c r="A67" s="79"/>
      <c r="B67" s="9">
        <v>9</v>
      </c>
      <c r="D67" s="95" t="s">
        <v>493</v>
      </c>
      <c r="E67" s="95"/>
      <c r="F67" s="95"/>
      <c r="G67" s="95"/>
      <c r="H67" s="95"/>
      <c r="I67" s="95"/>
      <c r="K67" s="96" t="s">
        <v>453</v>
      </c>
      <c r="L67" s="96"/>
      <c r="M67" s="96"/>
      <c r="N67" s="96"/>
      <c r="O67" s="96"/>
      <c r="P67" s="96"/>
    </row>
    <row r="68" spans="1:16" x14ac:dyDescent="0.35">
      <c r="D68" s="95"/>
      <c r="E68" s="95"/>
      <c r="F68" s="95"/>
      <c r="G68" s="95"/>
      <c r="H68" s="95"/>
      <c r="I68" s="95"/>
    </row>
    <row r="69" spans="1:16" x14ac:dyDescent="0.35">
      <c r="K69" s="19" t="s">
        <v>452</v>
      </c>
      <c r="L69" s="19" t="s">
        <v>447</v>
      </c>
      <c r="M69" s="20" t="s">
        <v>441</v>
      </c>
      <c r="N69" s="21" t="s">
        <v>440</v>
      </c>
      <c r="O69" s="22" t="s">
        <v>442</v>
      </c>
      <c r="P69" s="23" t="s">
        <v>443</v>
      </c>
    </row>
    <row r="70" spans="1:16" x14ac:dyDescent="0.35">
      <c r="K70" s="6" t="s">
        <v>455</v>
      </c>
      <c r="L70" s="6" t="s">
        <v>445</v>
      </c>
      <c r="M70" s="24">
        <f>SUM(N70:P70)</f>
        <v>120267</v>
      </c>
      <c r="N70">
        <v>12259</v>
      </c>
      <c r="O70" s="24">
        <v>105494</v>
      </c>
      <c r="P70" s="24">
        <v>2514</v>
      </c>
    </row>
    <row r="71" spans="1:16" x14ac:dyDescent="0.35">
      <c r="K71" s="6" t="s">
        <v>456</v>
      </c>
      <c r="L71" s="6" t="s">
        <v>445</v>
      </c>
      <c r="M71" s="24">
        <f t="shared" ref="M71:M74" si="2">SUM(N71:P71)</f>
        <v>20099</v>
      </c>
      <c r="N71">
        <v>10158</v>
      </c>
      <c r="O71">
        <v>2720</v>
      </c>
      <c r="P71">
        <v>7221</v>
      </c>
    </row>
    <row r="72" spans="1:16" x14ac:dyDescent="0.35">
      <c r="K72" s="6" t="s">
        <v>457</v>
      </c>
      <c r="L72" s="6" t="s">
        <v>449</v>
      </c>
      <c r="M72" s="24">
        <f t="shared" si="2"/>
        <v>96909</v>
      </c>
      <c r="N72">
        <v>33280</v>
      </c>
      <c r="O72">
        <v>62041</v>
      </c>
      <c r="P72">
        <v>1588</v>
      </c>
    </row>
    <row r="73" spans="1:16" x14ac:dyDescent="0.35">
      <c r="K73" s="6" t="s">
        <v>458</v>
      </c>
      <c r="L73" s="6" t="s">
        <v>449</v>
      </c>
      <c r="M73" s="24">
        <f t="shared" si="2"/>
        <v>15717</v>
      </c>
      <c r="N73">
        <v>5847</v>
      </c>
      <c r="O73">
        <v>9683</v>
      </c>
      <c r="P73">
        <v>187</v>
      </c>
    </row>
    <row r="74" spans="1:16" x14ac:dyDescent="0.35">
      <c r="K74" s="6" t="s">
        <v>454</v>
      </c>
      <c r="L74" s="6" t="s">
        <v>446</v>
      </c>
      <c r="M74" s="24">
        <f t="shared" si="2"/>
        <v>6095</v>
      </c>
      <c r="N74">
        <v>2500</v>
      </c>
      <c r="O74">
        <v>3495</v>
      </c>
      <c r="P74">
        <v>100</v>
      </c>
    </row>
    <row r="76" spans="1:16" x14ac:dyDescent="0.35">
      <c r="K76" s="2" t="s">
        <v>663</v>
      </c>
      <c r="L76" s="10"/>
    </row>
    <row r="77" spans="1:16" x14ac:dyDescent="0.35">
      <c r="K77" s="2" t="s">
        <v>664</v>
      </c>
      <c r="L77" s="10"/>
    </row>
    <row r="79" spans="1:16" x14ac:dyDescent="0.35">
      <c r="K79" s="2"/>
    </row>
    <row r="80" spans="1:16" x14ac:dyDescent="0.35">
      <c r="K80" s="2"/>
    </row>
  </sheetData>
  <mergeCells count="18">
    <mergeCell ref="R9:V9"/>
    <mergeCell ref="D19:I20"/>
    <mergeCell ref="K19:P19"/>
    <mergeCell ref="D31:I32"/>
    <mergeCell ref="K31:P31"/>
    <mergeCell ref="D40:I43"/>
    <mergeCell ref="D4:I5"/>
    <mergeCell ref="D45:I46"/>
    <mergeCell ref="D9:I10"/>
    <mergeCell ref="K4:P4"/>
    <mergeCell ref="K9:P9"/>
    <mergeCell ref="D67:I68"/>
    <mergeCell ref="K67:P67"/>
    <mergeCell ref="D48:I49"/>
    <mergeCell ref="K50:M50"/>
    <mergeCell ref="K48:P48"/>
    <mergeCell ref="D56:I57"/>
    <mergeCell ref="K56:L56"/>
  </mergeCell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2965D-F3FD-4823-9DC3-63ABDBB1723F}">
  <sheetPr codeName="Sheet3"/>
  <dimension ref="A2:S67"/>
  <sheetViews>
    <sheetView showGridLines="0" topLeftCell="A21" zoomScaleNormal="100" workbookViewId="0"/>
  </sheetViews>
  <sheetFormatPr defaultRowHeight="14.5" x14ac:dyDescent="0.35"/>
  <cols>
    <col min="1" max="1" width="8.08984375" style="94" customWidth="1"/>
    <col min="2" max="2" width="3.54296875" customWidth="1"/>
    <col min="3" max="3" width="3" style="8" customWidth="1"/>
    <col min="4" max="4" width="10.6328125" customWidth="1"/>
    <col min="6" max="6" width="12" bestFit="1" customWidth="1"/>
    <col min="7" max="7" width="12" customWidth="1"/>
    <col min="8" max="8" width="19" customWidth="1"/>
    <col min="9" max="9" width="14.36328125" customWidth="1"/>
    <col min="10" max="10" width="14" customWidth="1"/>
    <col min="11" max="11" width="31.36328125" customWidth="1"/>
    <col min="12" max="12" width="19" bestFit="1" customWidth="1"/>
    <col min="13" max="13" width="12.08984375" bestFit="1" customWidth="1"/>
    <col min="14" max="14" width="29.36328125" bestFit="1" customWidth="1"/>
    <col min="15" max="15" width="26.6328125" bestFit="1" customWidth="1"/>
  </cols>
  <sheetData>
    <row r="2" spans="2:15" ht="18.5" x14ac:dyDescent="0.45">
      <c r="B2" s="7" t="s">
        <v>430</v>
      </c>
      <c r="E2" s="3"/>
      <c r="N2" t="s">
        <v>649</v>
      </c>
    </row>
    <row r="3" spans="2:15" x14ac:dyDescent="0.35">
      <c r="K3" s="107" t="s">
        <v>494</v>
      </c>
      <c r="L3" s="107"/>
      <c r="M3" s="107"/>
      <c r="N3" s="107"/>
      <c r="O3" s="107"/>
    </row>
    <row r="4" spans="2:15" x14ac:dyDescent="0.35">
      <c r="B4" s="9">
        <v>1</v>
      </c>
      <c r="D4" s="99" t="s">
        <v>512</v>
      </c>
      <c r="E4" s="99"/>
      <c r="F4" s="99"/>
      <c r="G4" s="99"/>
      <c r="H4" s="99"/>
      <c r="I4" s="99"/>
      <c r="K4" s="107"/>
      <c r="L4" s="107"/>
      <c r="M4" s="107"/>
      <c r="N4" s="107"/>
      <c r="O4" s="107"/>
    </row>
    <row r="5" spans="2:15" x14ac:dyDescent="0.35">
      <c r="D5" s="99"/>
      <c r="E5" s="99"/>
      <c r="F5" s="99"/>
      <c r="G5" s="99"/>
      <c r="H5" s="99"/>
      <c r="I5" s="99"/>
    </row>
    <row r="6" spans="2:15" x14ac:dyDescent="0.35">
      <c r="K6" s="26" t="s">
        <v>463</v>
      </c>
      <c r="L6" s="26" t="s">
        <v>495</v>
      </c>
      <c r="M6" s="26" t="s">
        <v>462</v>
      </c>
      <c r="N6" s="26" t="s">
        <v>496</v>
      </c>
      <c r="O6" s="26" t="s">
        <v>511</v>
      </c>
    </row>
    <row r="7" spans="2:15" x14ac:dyDescent="0.35">
      <c r="K7" s="10">
        <v>1</v>
      </c>
      <c r="L7" s="10" t="s">
        <v>497</v>
      </c>
      <c r="M7" s="10" t="s">
        <v>501</v>
      </c>
      <c r="N7" s="10" t="s">
        <v>506</v>
      </c>
      <c r="O7" s="10"/>
    </row>
    <row r="8" spans="2:15" x14ac:dyDescent="0.35">
      <c r="H8" t="s">
        <v>674</v>
      </c>
      <c r="K8" s="10">
        <v>2</v>
      </c>
      <c r="L8" s="10" t="s">
        <v>498</v>
      </c>
      <c r="M8" s="10" t="s">
        <v>502</v>
      </c>
      <c r="N8" s="10" t="s">
        <v>507</v>
      </c>
      <c r="O8" s="10"/>
    </row>
    <row r="9" spans="2:15" x14ac:dyDescent="0.35">
      <c r="F9" s="1"/>
      <c r="K9" s="10">
        <v>3</v>
      </c>
      <c r="L9" s="10" t="s">
        <v>499</v>
      </c>
      <c r="M9" s="10" t="s">
        <v>503</v>
      </c>
      <c r="N9" s="10" t="s">
        <v>508</v>
      </c>
      <c r="O9" s="10"/>
    </row>
    <row r="10" spans="2:15" x14ac:dyDescent="0.35">
      <c r="K10" s="10">
        <v>4</v>
      </c>
      <c r="L10" s="10" t="s">
        <v>500</v>
      </c>
      <c r="M10" s="10" t="s">
        <v>504</v>
      </c>
      <c r="N10" s="10" t="s">
        <v>509</v>
      </c>
      <c r="O10" s="10"/>
    </row>
    <row r="11" spans="2:15" x14ac:dyDescent="0.35">
      <c r="K11" s="10">
        <v>5</v>
      </c>
      <c r="L11" s="10" t="s">
        <v>497</v>
      </c>
      <c r="M11" s="10" t="s">
        <v>505</v>
      </c>
      <c r="N11" s="10" t="s">
        <v>510</v>
      </c>
      <c r="O11" s="10"/>
    </row>
    <row r="13" spans="2:15" x14ac:dyDescent="0.35">
      <c r="B13" s="9">
        <v>2</v>
      </c>
      <c r="D13" s="95" t="s">
        <v>523</v>
      </c>
      <c r="E13" s="95"/>
      <c r="F13" s="95"/>
      <c r="G13" s="95"/>
      <c r="H13" s="95"/>
      <c r="I13" s="95"/>
      <c r="K13" s="96" t="s">
        <v>513</v>
      </c>
      <c r="L13" s="96"/>
      <c r="M13" s="96"/>
      <c r="N13" s="96"/>
      <c r="O13" s="96"/>
    </row>
    <row r="14" spans="2:15" x14ac:dyDescent="0.35">
      <c r="D14" s="95"/>
      <c r="E14" s="95"/>
      <c r="F14" s="95"/>
      <c r="G14" s="95"/>
      <c r="H14" s="95"/>
      <c r="I14" s="95"/>
    </row>
    <row r="15" spans="2:15" x14ac:dyDescent="0.35">
      <c r="K15" s="26" t="s">
        <v>462</v>
      </c>
      <c r="L15" s="26" t="s">
        <v>518</v>
      </c>
      <c r="M15" s="26" t="s">
        <v>519</v>
      </c>
      <c r="N15" s="26" t="s">
        <v>514</v>
      </c>
    </row>
    <row r="16" spans="2:15" x14ac:dyDescent="0.35">
      <c r="K16" s="10" t="s">
        <v>520</v>
      </c>
      <c r="L16" s="47" t="s">
        <v>515</v>
      </c>
      <c r="M16" s="10"/>
      <c r="N16" s="10"/>
    </row>
    <row r="17" spans="2:19" x14ac:dyDescent="0.35">
      <c r="E17" t="s">
        <v>675</v>
      </c>
      <c r="K17" s="10" t="s">
        <v>521</v>
      </c>
      <c r="L17" s="47" t="s">
        <v>516</v>
      </c>
      <c r="M17" s="10"/>
      <c r="N17" s="10"/>
    </row>
    <row r="18" spans="2:19" x14ac:dyDescent="0.35">
      <c r="K18" s="10" t="s">
        <v>522</v>
      </c>
      <c r="L18" s="47" t="s">
        <v>517</v>
      </c>
      <c r="M18" s="10"/>
      <c r="N18" s="10"/>
    </row>
    <row r="19" spans="2:19" x14ac:dyDescent="0.35">
      <c r="K19" s="46"/>
    </row>
    <row r="20" spans="2:19" x14ac:dyDescent="0.35">
      <c r="B20" s="9">
        <v>3</v>
      </c>
      <c r="D20" s="95" t="s">
        <v>530</v>
      </c>
      <c r="E20" s="95"/>
      <c r="F20" s="95"/>
      <c r="G20" s="95"/>
      <c r="H20" s="95"/>
      <c r="I20" s="95"/>
      <c r="K20" s="103" t="s">
        <v>529</v>
      </c>
      <c r="L20" s="103"/>
      <c r="M20" s="103"/>
      <c r="N20" s="103"/>
      <c r="O20" s="103"/>
      <c r="P20" s="103"/>
      <c r="Q20" s="103"/>
      <c r="R20" s="103"/>
      <c r="S20" s="103"/>
    </row>
    <row r="21" spans="2:19" x14ac:dyDescent="0.35">
      <c r="D21" s="95"/>
      <c r="E21" s="95"/>
      <c r="F21" s="95"/>
      <c r="G21" s="95"/>
      <c r="H21" s="95"/>
      <c r="I21" s="95"/>
      <c r="K21" s="46"/>
    </row>
    <row r="22" spans="2:19" x14ac:dyDescent="0.35">
      <c r="K22" s="48" t="s">
        <v>518</v>
      </c>
      <c r="L22" s="27"/>
      <c r="M22" s="27"/>
      <c r="N22" s="45"/>
      <c r="O22" s="108" t="s">
        <v>528</v>
      </c>
      <c r="P22" s="109"/>
      <c r="Q22" s="109"/>
      <c r="R22" s="109"/>
      <c r="S22" s="110"/>
    </row>
    <row r="23" spans="2:19" x14ac:dyDescent="0.35">
      <c r="K23" s="100" t="s">
        <v>524</v>
      </c>
      <c r="L23" s="101"/>
      <c r="M23" s="101"/>
      <c r="N23" s="102"/>
      <c r="O23" s="100"/>
      <c r="P23" s="101"/>
      <c r="Q23" s="101"/>
      <c r="R23" s="101"/>
      <c r="S23" s="102"/>
    </row>
    <row r="24" spans="2:19" x14ac:dyDescent="0.35">
      <c r="K24" s="100" t="s">
        <v>525</v>
      </c>
      <c r="L24" s="101"/>
      <c r="M24" s="101"/>
      <c r="N24" s="102"/>
      <c r="O24" s="100"/>
      <c r="P24" s="101"/>
      <c r="Q24" s="101"/>
      <c r="R24" s="101"/>
      <c r="S24" s="102"/>
    </row>
    <row r="25" spans="2:19" x14ac:dyDescent="0.35">
      <c r="K25" s="100" t="s">
        <v>526</v>
      </c>
      <c r="L25" s="101"/>
      <c r="M25" s="101"/>
      <c r="N25" s="102"/>
      <c r="O25" s="100"/>
      <c r="P25" s="101"/>
      <c r="Q25" s="101"/>
      <c r="R25" s="101"/>
      <c r="S25" s="102"/>
    </row>
    <row r="26" spans="2:19" x14ac:dyDescent="0.35">
      <c r="K26" s="104" t="s">
        <v>665</v>
      </c>
      <c r="L26" s="105"/>
      <c r="M26" s="105"/>
      <c r="N26" s="106"/>
      <c r="O26" s="100"/>
      <c r="P26" s="101"/>
      <c r="Q26" s="101"/>
      <c r="R26" s="101"/>
      <c r="S26" s="102"/>
    </row>
    <row r="28" spans="2:19" x14ac:dyDescent="0.35">
      <c r="B28" s="9">
        <v>4</v>
      </c>
      <c r="D28" s="95" t="s">
        <v>544</v>
      </c>
      <c r="E28" s="95"/>
      <c r="F28" s="95"/>
      <c r="G28" s="95"/>
      <c r="H28" s="95"/>
      <c r="I28" s="95"/>
      <c r="K28" s="103" t="s">
        <v>529</v>
      </c>
      <c r="L28" s="103"/>
      <c r="M28" s="103"/>
      <c r="N28" s="103"/>
      <c r="O28" s="103"/>
      <c r="P28" s="103"/>
      <c r="Q28" s="103"/>
      <c r="R28" s="103"/>
      <c r="S28" s="103"/>
    </row>
    <row r="29" spans="2:19" x14ac:dyDescent="0.35">
      <c r="D29" s="95"/>
      <c r="E29" s="95"/>
      <c r="F29" s="95"/>
      <c r="G29" s="95"/>
      <c r="H29" s="95"/>
      <c r="I29" s="95"/>
    </row>
    <row r="30" spans="2:19" x14ac:dyDescent="0.35">
      <c r="K30" s="49" t="s">
        <v>542</v>
      </c>
      <c r="L30" s="49" t="s">
        <v>531</v>
      </c>
      <c r="M30" s="49" t="s">
        <v>532</v>
      </c>
      <c r="N30" s="49" t="s">
        <v>543</v>
      </c>
    </row>
    <row r="31" spans="2:19" x14ac:dyDescent="0.35">
      <c r="K31" s="50" t="s">
        <v>533</v>
      </c>
      <c r="L31" s="50" t="s">
        <v>534</v>
      </c>
      <c r="M31" s="50" t="s">
        <v>535</v>
      </c>
      <c r="N31" s="66"/>
    </row>
    <row r="32" spans="2:19" x14ac:dyDescent="0.35">
      <c r="K32" s="50" t="s">
        <v>536</v>
      </c>
      <c r="L32" s="50" t="s">
        <v>537</v>
      </c>
      <c r="M32" s="50" t="s">
        <v>538</v>
      </c>
      <c r="N32" s="66"/>
    </row>
    <row r="33" spans="2:19" x14ac:dyDescent="0.35">
      <c r="K33" s="50" t="s">
        <v>539</v>
      </c>
      <c r="L33" s="50" t="s">
        <v>540</v>
      </c>
      <c r="M33" s="50" t="s">
        <v>541</v>
      </c>
      <c r="N33" s="66"/>
    </row>
    <row r="35" spans="2:19" x14ac:dyDescent="0.35">
      <c r="B35" s="9">
        <v>5</v>
      </c>
      <c r="D35" s="95" t="s">
        <v>545</v>
      </c>
      <c r="E35" s="95"/>
      <c r="F35" s="95"/>
      <c r="G35" s="95"/>
      <c r="H35" s="95"/>
      <c r="I35" s="95"/>
      <c r="K35" s="103" t="s">
        <v>529</v>
      </c>
      <c r="L35" s="103"/>
      <c r="M35" s="103"/>
      <c r="N35" s="103"/>
      <c r="O35" s="103"/>
      <c r="P35" s="103"/>
      <c r="Q35" s="103"/>
      <c r="R35" s="103"/>
      <c r="S35" s="103"/>
    </row>
    <row r="36" spans="2:19" x14ac:dyDescent="0.35">
      <c r="D36" s="95"/>
      <c r="E36" s="95"/>
      <c r="F36" s="95"/>
      <c r="G36" s="95"/>
      <c r="H36" s="95"/>
      <c r="I36" s="95"/>
      <c r="K36" s="46"/>
    </row>
    <row r="37" spans="2:19" x14ac:dyDescent="0.35">
      <c r="K37" s="48" t="s">
        <v>518</v>
      </c>
      <c r="L37" s="27"/>
      <c r="M37" s="27"/>
      <c r="N37" s="45"/>
      <c r="O37" s="51" t="s">
        <v>546</v>
      </c>
    </row>
    <row r="38" spans="2:19" x14ac:dyDescent="0.35">
      <c r="K38" s="100" t="s">
        <v>524</v>
      </c>
      <c r="L38" s="101"/>
      <c r="M38" s="101"/>
      <c r="N38" s="102"/>
      <c r="O38" s="52"/>
    </row>
    <row r="39" spans="2:19" x14ac:dyDescent="0.35">
      <c r="K39" s="100" t="s">
        <v>525</v>
      </c>
      <c r="L39" s="101"/>
      <c r="M39" s="101"/>
      <c r="N39" s="102"/>
      <c r="O39" s="52"/>
    </row>
    <row r="40" spans="2:19" x14ac:dyDescent="0.35">
      <c r="K40" s="100" t="s">
        <v>526</v>
      </c>
      <c r="L40" s="101"/>
      <c r="M40" s="101"/>
      <c r="N40" s="102"/>
      <c r="O40" s="52"/>
    </row>
    <row r="41" spans="2:19" x14ac:dyDescent="0.35">
      <c r="K41" s="104" t="s">
        <v>527</v>
      </c>
      <c r="L41" s="105"/>
      <c r="M41" s="105"/>
      <c r="N41" s="106"/>
      <c r="O41" s="52"/>
    </row>
    <row r="43" spans="2:19" x14ac:dyDescent="0.35">
      <c r="B43" s="9">
        <v>6</v>
      </c>
      <c r="D43" s="95" t="s">
        <v>553</v>
      </c>
      <c r="E43" s="95"/>
      <c r="F43" s="95"/>
      <c r="G43" s="95"/>
      <c r="H43" s="95"/>
      <c r="I43" s="95"/>
      <c r="K43" s="96" t="s">
        <v>550</v>
      </c>
      <c r="L43" s="96"/>
    </row>
    <row r="44" spans="2:19" x14ac:dyDescent="0.35">
      <c r="D44" s="95"/>
      <c r="E44" s="95"/>
      <c r="F44" s="95"/>
      <c r="G44" s="95"/>
      <c r="H44" s="95"/>
      <c r="I44" s="95"/>
    </row>
    <row r="45" spans="2:19" x14ac:dyDescent="0.35">
      <c r="K45" s="27" t="s">
        <v>551</v>
      </c>
      <c r="L45" s="27" t="s">
        <v>552</v>
      </c>
    </row>
    <row r="46" spans="2:19" x14ac:dyDescent="0.35">
      <c r="K46" t="s">
        <v>547</v>
      </c>
    </row>
    <row r="47" spans="2:19" x14ac:dyDescent="0.35">
      <c r="K47" t="s">
        <v>548</v>
      </c>
    </row>
    <row r="48" spans="2:19" x14ac:dyDescent="0.35">
      <c r="K48" t="s">
        <v>549</v>
      </c>
    </row>
    <row r="64" spans="8:11" x14ac:dyDescent="0.35">
      <c r="H64" s="69" t="s">
        <v>542</v>
      </c>
      <c r="I64" s="70" t="s">
        <v>531</v>
      </c>
      <c r="J64" s="70" t="s">
        <v>532</v>
      </c>
      <c r="K64" s="71" t="s">
        <v>543</v>
      </c>
    </row>
    <row r="65" spans="8:13" x14ac:dyDescent="0.35">
      <c r="H65" s="67" t="s">
        <v>533</v>
      </c>
      <c r="I65" s="50" t="s">
        <v>534</v>
      </c>
      <c r="J65" s="50" t="s">
        <v>535</v>
      </c>
      <c r="K65" s="68" t="str">
        <f>REPLACE(Table2[[#This Row],[American sentence]],SEARCH(Table2[[#This Row],[Change Word]],Table2[[#This Row],[American sentence]]),LEN(Table2[[#This Row],[Change Word]]),Table2[[#This Row],[Replace with]])</f>
        <v>I was at the Theatre</v>
      </c>
      <c r="M65" t="str">
        <f ca="1">_xlfn.FORMULATEXT(Table2[[#This Row],[British sentence]])</f>
        <v>=REPLACE([@[American sentence]],SEARCH([@[Change Word]],[@[American sentence]]),LEN([@[Change Word]]),[@[Replace with]])</v>
      </c>
    </row>
    <row r="66" spans="8:13" ht="29" x14ac:dyDescent="0.35">
      <c r="H66" s="67" t="s">
        <v>536</v>
      </c>
      <c r="I66" s="50" t="s">
        <v>537</v>
      </c>
      <c r="J66" s="50" t="s">
        <v>538</v>
      </c>
      <c r="K66" s="68" t="str">
        <f>REPLACE(Table2[[#This Row],[American sentence]],SEARCH(Table2[[#This Row],[Change Word]],Table2[[#This Row],[American sentence]]),LEN(Table2[[#This Row],[Change Word]]),Table2[[#This Row],[Replace with]])</f>
        <v>May 1st is Labour's day</v>
      </c>
    </row>
    <row r="67" spans="8:13" ht="29" x14ac:dyDescent="0.35">
      <c r="H67" s="72" t="s">
        <v>539</v>
      </c>
      <c r="I67" s="73" t="s">
        <v>540</v>
      </c>
      <c r="J67" s="73" t="s">
        <v>541</v>
      </c>
      <c r="K67" s="74" t="str">
        <f>REPLACE(Table2[[#This Row],[American sentence]],SEARCH(Table2[[#This Row],[Change Word]],Table2[[#This Row],[American sentence]]),LEN(Table2[[#This Row],[Change Word]]),Table2[[#This Row],[Replace with]])</f>
        <v>It's my first Aeroplane journey</v>
      </c>
    </row>
  </sheetData>
  <mergeCells count="25">
    <mergeCell ref="O22:S22"/>
    <mergeCell ref="O23:S23"/>
    <mergeCell ref="O24:S24"/>
    <mergeCell ref="O25:S25"/>
    <mergeCell ref="D28:I29"/>
    <mergeCell ref="K28:S28"/>
    <mergeCell ref="K23:N23"/>
    <mergeCell ref="K24:N24"/>
    <mergeCell ref="K25:N25"/>
    <mergeCell ref="K26:N26"/>
    <mergeCell ref="O26:S26"/>
    <mergeCell ref="D4:I5"/>
    <mergeCell ref="K3:O4"/>
    <mergeCell ref="D13:I14"/>
    <mergeCell ref="K13:O13"/>
    <mergeCell ref="D20:I21"/>
    <mergeCell ref="K20:S20"/>
    <mergeCell ref="K38:N38"/>
    <mergeCell ref="D35:I36"/>
    <mergeCell ref="K35:S35"/>
    <mergeCell ref="D43:I44"/>
    <mergeCell ref="K43:L43"/>
    <mergeCell ref="K39:N39"/>
    <mergeCell ref="K40:N40"/>
    <mergeCell ref="K41:N41"/>
  </mergeCell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CAE5F-2356-4933-9B51-A5C8043A1F32}">
  <sheetPr codeName="Sheet4"/>
  <dimension ref="A2:O19"/>
  <sheetViews>
    <sheetView showGridLines="0" workbookViewId="0"/>
  </sheetViews>
  <sheetFormatPr defaultRowHeight="14.5" x14ac:dyDescent="0.35"/>
  <cols>
    <col min="1" max="1" width="8.08984375" customWidth="1"/>
    <col min="2" max="2" width="3.54296875" customWidth="1"/>
    <col min="3" max="3" width="3" style="8" customWidth="1"/>
    <col min="4" max="4" width="10.6328125" customWidth="1"/>
    <col min="6" max="6" width="12" bestFit="1" customWidth="1"/>
    <col min="7" max="9" width="12" customWidth="1"/>
    <col min="11" max="11" width="11" customWidth="1"/>
    <col min="12" max="12" width="13.6328125" customWidth="1"/>
    <col min="13" max="13" width="13.36328125" bestFit="1" customWidth="1"/>
    <col min="14" max="14" width="15.36328125" bestFit="1" customWidth="1"/>
    <col min="15" max="15" width="12.54296875" bestFit="1" customWidth="1"/>
  </cols>
  <sheetData>
    <row r="2" spans="1:15" ht="18.5" x14ac:dyDescent="0.45">
      <c r="B2" s="7" t="s">
        <v>412</v>
      </c>
      <c r="E2" s="3"/>
    </row>
    <row r="4" spans="1:15" x14ac:dyDescent="0.35">
      <c r="A4" s="79"/>
      <c r="B4" s="9">
        <v>1</v>
      </c>
      <c r="D4" s="95" t="s">
        <v>555</v>
      </c>
      <c r="E4" s="95"/>
      <c r="F4" s="95"/>
      <c r="G4" s="95"/>
      <c r="H4" s="95"/>
      <c r="I4" s="95"/>
      <c r="K4" s="2" t="s">
        <v>666</v>
      </c>
      <c r="M4" s="81" t="s">
        <v>650</v>
      </c>
      <c r="N4" s="81" t="s">
        <v>651</v>
      </c>
      <c r="O4" s="81" t="s">
        <v>652</v>
      </c>
    </row>
    <row r="5" spans="1:15" x14ac:dyDescent="0.35">
      <c r="D5" s="95"/>
      <c r="E5" s="95"/>
      <c r="F5" s="95"/>
      <c r="G5" s="95"/>
      <c r="H5" s="95"/>
      <c r="I5" s="95"/>
      <c r="K5" s="75">
        <v>17394</v>
      </c>
      <c r="M5" s="10"/>
      <c r="N5" s="10"/>
      <c r="O5" s="10"/>
    </row>
    <row r="7" spans="1:15" x14ac:dyDescent="0.35">
      <c r="A7" s="79"/>
      <c r="B7" s="9">
        <v>2</v>
      </c>
      <c r="D7" s="95" t="s">
        <v>563</v>
      </c>
      <c r="E7" s="95"/>
      <c r="F7" s="95"/>
      <c r="G7" s="95"/>
      <c r="H7" s="95"/>
      <c r="I7" s="95"/>
      <c r="K7" s="96" t="s">
        <v>562</v>
      </c>
      <c r="L7" s="96"/>
      <c r="M7" s="96"/>
    </row>
    <row r="8" spans="1:15" x14ac:dyDescent="0.35">
      <c r="D8" s="95"/>
      <c r="E8" s="95"/>
      <c r="F8" s="95"/>
      <c r="G8" s="95"/>
      <c r="H8" s="95"/>
      <c r="I8" s="95"/>
    </row>
    <row r="9" spans="1:15" x14ac:dyDescent="0.35">
      <c r="K9" s="26" t="s">
        <v>559</v>
      </c>
      <c r="L9" s="26" t="s">
        <v>558</v>
      </c>
      <c r="M9" s="26" t="s">
        <v>556</v>
      </c>
    </row>
    <row r="10" spans="1:15" x14ac:dyDescent="0.35">
      <c r="K10" s="47" t="s">
        <v>557</v>
      </c>
      <c r="L10" s="76"/>
      <c r="M10" s="10"/>
    </row>
    <row r="11" spans="1:15" x14ac:dyDescent="0.35">
      <c r="K11" s="47" t="s">
        <v>653</v>
      </c>
      <c r="L11" s="76"/>
      <c r="M11" s="10"/>
    </row>
    <row r="12" spans="1:15" x14ac:dyDescent="0.35">
      <c r="F12" s="54"/>
      <c r="K12" s="47" t="s">
        <v>654</v>
      </c>
      <c r="L12" s="76"/>
      <c r="M12" s="10"/>
    </row>
    <row r="13" spans="1:15" x14ac:dyDescent="0.35">
      <c r="K13" s="47" t="s">
        <v>561</v>
      </c>
      <c r="L13" s="76"/>
      <c r="M13" s="10"/>
    </row>
    <row r="15" spans="1:15" x14ac:dyDescent="0.35">
      <c r="A15" s="79"/>
      <c r="B15" s="9">
        <v>3</v>
      </c>
      <c r="D15" s="95" t="s">
        <v>564</v>
      </c>
      <c r="E15" s="95"/>
      <c r="F15" s="95"/>
      <c r="G15" s="95"/>
      <c r="H15" s="95"/>
      <c r="I15" s="95"/>
      <c r="K15" s="82" t="s">
        <v>667</v>
      </c>
    </row>
    <row r="16" spans="1:15" x14ac:dyDescent="0.35">
      <c r="D16" s="95"/>
      <c r="E16" s="95"/>
      <c r="F16" s="95"/>
      <c r="G16" s="95"/>
      <c r="H16" s="95"/>
      <c r="I16" s="95"/>
      <c r="K16" s="10"/>
      <c r="L16" s="55"/>
    </row>
    <row r="18" spans="1:12" x14ac:dyDescent="0.35">
      <c r="A18" s="79"/>
      <c r="B18" s="9">
        <v>4</v>
      </c>
      <c r="D18" s="95" t="s">
        <v>565</v>
      </c>
      <c r="E18" s="95"/>
      <c r="F18" s="95"/>
      <c r="G18" s="95"/>
      <c r="H18" s="95"/>
      <c r="I18" s="95"/>
      <c r="K18" s="55" t="s">
        <v>668</v>
      </c>
      <c r="L18" s="55"/>
    </row>
    <row r="19" spans="1:12" x14ac:dyDescent="0.35">
      <c r="D19" s="95"/>
      <c r="E19" s="95"/>
      <c r="F19" s="95"/>
      <c r="G19" s="95"/>
      <c r="H19" s="95"/>
      <c r="I19" s="95"/>
      <c r="K19" s="76"/>
    </row>
  </sheetData>
  <mergeCells count="5">
    <mergeCell ref="D4:I5"/>
    <mergeCell ref="D7:I8"/>
    <mergeCell ref="K7:M7"/>
    <mergeCell ref="D15:I16"/>
    <mergeCell ref="D18:I1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C8B69-9EF9-447B-9514-EBE941CB721C}">
  <sheetPr codeName="Sheet5"/>
  <dimension ref="A2:N11"/>
  <sheetViews>
    <sheetView showGridLines="0" zoomScale="130" zoomScaleNormal="130" workbookViewId="0"/>
  </sheetViews>
  <sheetFormatPr defaultRowHeight="14.5" x14ac:dyDescent="0.35"/>
  <cols>
    <col min="1" max="1" width="8.08984375" style="94" customWidth="1"/>
    <col min="2" max="2" width="3.54296875" customWidth="1"/>
    <col min="3" max="3" width="3" style="8" customWidth="1"/>
    <col min="4" max="4" width="10.6328125" customWidth="1"/>
    <col min="6" max="6" width="12" bestFit="1" customWidth="1"/>
    <col min="7" max="9" width="12" customWidth="1"/>
    <col min="11" max="11" width="15" bestFit="1" customWidth="1"/>
    <col min="12" max="12" width="14.453125" bestFit="1" customWidth="1"/>
  </cols>
  <sheetData>
    <row r="2" spans="2:14" ht="18.5" x14ac:dyDescent="0.45">
      <c r="B2" s="7" t="s">
        <v>572</v>
      </c>
      <c r="E2" s="3"/>
    </row>
    <row r="4" spans="2:14" x14ac:dyDescent="0.35">
      <c r="B4" s="9">
        <v>1</v>
      </c>
      <c r="D4" s="95" t="s">
        <v>566</v>
      </c>
      <c r="E4" s="95"/>
      <c r="F4" s="95"/>
      <c r="G4" s="95"/>
      <c r="H4" s="95"/>
      <c r="I4" s="95"/>
      <c r="K4" s="27" t="s">
        <v>567</v>
      </c>
      <c r="L4" s="27" t="s">
        <v>571</v>
      </c>
    </row>
    <row r="5" spans="2:14" x14ac:dyDescent="0.35">
      <c r="D5" s="95"/>
      <c r="E5" s="95"/>
      <c r="F5" s="95"/>
      <c r="G5" s="95"/>
      <c r="H5" s="95"/>
      <c r="I5" s="95"/>
      <c r="K5" t="s">
        <v>568</v>
      </c>
    </row>
    <row r="6" spans="2:14" x14ac:dyDescent="0.35">
      <c r="K6" t="s">
        <v>569</v>
      </c>
    </row>
    <row r="7" spans="2:14" x14ac:dyDescent="0.35">
      <c r="K7" t="s">
        <v>570</v>
      </c>
    </row>
    <row r="9" spans="2:14" x14ac:dyDescent="0.35">
      <c r="B9" s="9">
        <v>2</v>
      </c>
      <c r="D9" s="95" t="s">
        <v>669</v>
      </c>
      <c r="E9" s="95"/>
      <c r="F9" s="95"/>
      <c r="G9" s="95"/>
      <c r="H9" s="95"/>
      <c r="I9" s="95"/>
      <c r="K9" s="27" t="s">
        <v>573</v>
      </c>
      <c r="L9" s="27" t="s">
        <v>574</v>
      </c>
      <c r="M9" s="27" t="s">
        <v>575</v>
      </c>
      <c r="N9" s="27" t="s">
        <v>576</v>
      </c>
    </row>
    <row r="10" spans="2:14" x14ac:dyDescent="0.35">
      <c r="D10" s="95"/>
      <c r="E10" s="95"/>
      <c r="F10" s="95"/>
      <c r="G10" s="95"/>
      <c r="H10" s="95"/>
      <c r="I10" s="95"/>
      <c r="K10">
        <v>5.3467000000000002</v>
      </c>
      <c r="L10">
        <v>2</v>
      </c>
      <c r="M10">
        <f>ROUND(K10,L10)</f>
        <v>5.35</v>
      </c>
      <c r="N10">
        <f>TRUNC(K10,L10)</f>
        <v>5.34</v>
      </c>
    </row>
    <row r="11" spans="2:14" x14ac:dyDescent="0.35">
      <c r="K11">
        <v>6.7895300000000001</v>
      </c>
      <c r="L11">
        <v>3</v>
      </c>
      <c r="M11">
        <f>ROUND(K11,L11)</f>
        <v>6.79</v>
      </c>
      <c r="N11">
        <f>TRUNC(K11,L11)</f>
        <v>6.7889999999999997</v>
      </c>
    </row>
  </sheetData>
  <mergeCells count="2">
    <mergeCell ref="D4:I5"/>
    <mergeCell ref="D9:I1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762102-986C-41A9-A35E-C8A124CE4CB4}">
  <sheetPr codeName="Sheet6"/>
  <dimension ref="A2:S25"/>
  <sheetViews>
    <sheetView showGridLines="0" zoomScaleNormal="100" workbookViewId="0"/>
  </sheetViews>
  <sheetFormatPr defaultRowHeight="14.5" x14ac:dyDescent="0.35"/>
  <cols>
    <col min="1" max="1" width="8.08984375" customWidth="1"/>
    <col min="2" max="2" width="3.54296875" customWidth="1"/>
    <col min="3" max="3" width="3" style="8" customWidth="1"/>
    <col min="4" max="4" width="14.54296875" bestFit="1" customWidth="1"/>
    <col min="6" max="6" width="12" bestFit="1" customWidth="1"/>
    <col min="7" max="9" width="12" customWidth="1"/>
    <col min="10" max="10" width="14.54296875" customWidth="1"/>
    <col min="11" max="11" width="11.08984375" bestFit="1" customWidth="1"/>
    <col min="12" max="12" width="11.36328125" customWidth="1"/>
    <col min="13" max="13" width="7.54296875" bestFit="1" customWidth="1"/>
    <col min="14" max="15" width="11.08984375" bestFit="1" customWidth="1"/>
    <col min="16" max="16" width="7.54296875" bestFit="1" customWidth="1"/>
    <col min="17" max="17" width="10.453125" bestFit="1" customWidth="1"/>
    <col min="18" max="18" width="11.08984375" bestFit="1" customWidth="1"/>
    <col min="19" max="19" width="15" customWidth="1"/>
    <col min="21" max="21" width="5.90625" bestFit="1" customWidth="1"/>
    <col min="22" max="22" width="10.6328125" bestFit="1" customWidth="1"/>
  </cols>
  <sheetData>
    <row r="2" spans="2:19" ht="18.5" x14ac:dyDescent="0.45">
      <c r="B2" s="7" t="s">
        <v>422</v>
      </c>
      <c r="E2" s="3"/>
    </row>
    <row r="4" spans="2:19" x14ac:dyDescent="0.35">
      <c r="B4" s="9">
        <v>1</v>
      </c>
      <c r="D4" s="95" t="s">
        <v>579</v>
      </c>
      <c r="E4" s="95"/>
      <c r="F4" s="95"/>
      <c r="G4" s="95"/>
      <c r="H4" s="95"/>
      <c r="I4" s="95"/>
    </row>
    <row r="5" spans="2:19" x14ac:dyDescent="0.35">
      <c r="D5" s="95"/>
      <c r="E5" s="95"/>
      <c r="F5" s="95"/>
      <c r="G5" s="95"/>
      <c r="H5" s="95"/>
      <c r="I5" s="95"/>
    </row>
    <row r="7" spans="2:19" x14ac:dyDescent="0.35">
      <c r="D7" s="27" t="s">
        <v>435</v>
      </c>
      <c r="E7" s="27" t="s">
        <v>577</v>
      </c>
      <c r="H7" s="114" t="s">
        <v>590</v>
      </c>
      <c r="I7" s="115"/>
      <c r="J7" s="57"/>
      <c r="K7" s="116" t="s">
        <v>592</v>
      </c>
      <c r="L7" s="117"/>
      <c r="M7" s="118"/>
      <c r="N7" s="111" t="s">
        <v>593</v>
      </c>
      <c r="O7" s="112"/>
      <c r="P7" s="113"/>
    </row>
    <row r="8" spans="2:19" x14ac:dyDescent="0.35">
      <c r="D8" t="s">
        <v>578</v>
      </c>
      <c r="E8">
        <v>5</v>
      </c>
      <c r="G8" s="83" t="s">
        <v>585</v>
      </c>
      <c r="H8" s="84" t="s">
        <v>435</v>
      </c>
      <c r="I8" s="84" t="s">
        <v>577</v>
      </c>
      <c r="J8" s="84" t="s">
        <v>594</v>
      </c>
      <c r="K8" s="84" t="s">
        <v>435</v>
      </c>
      <c r="L8" s="84" t="s">
        <v>577</v>
      </c>
      <c r="M8" s="84" t="s">
        <v>594</v>
      </c>
      <c r="N8" s="84" t="s">
        <v>435</v>
      </c>
      <c r="O8" s="84" t="s">
        <v>577</v>
      </c>
      <c r="P8" s="84" t="s">
        <v>594</v>
      </c>
      <c r="Q8" s="85" t="s">
        <v>591</v>
      </c>
      <c r="R8" s="77" t="s">
        <v>655</v>
      </c>
      <c r="S8" s="77" t="s">
        <v>656</v>
      </c>
    </row>
    <row r="9" spans="2:19" x14ac:dyDescent="0.35">
      <c r="D9" t="s">
        <v>580</v>
      </c>
      <c r="E9">
        <v>4.5</v>
      </c>
      <c r="G9" s="86" t="s">
        <v>586</v>
      </c>
      <c r="H9" s="86" t="s">
        <v>578</v>
      </c>
      <c r="I9" s="10"/>
      <c r="J9" s="87">
        <v>0.5</v>
      </c>
      <c r="K9" s="86" t="s">
        <v>581</v>
      </c>
      <c r="L9" s="10"/>
      <c r="M9" s="87">
        <v>0.35</v>
      </c>
      <c r="N9" s="86" t="s">
        <v>578</v>
      </c>
      <c r="O9" s="10"/>
      <c r="P9" s="87">
        <v>0.15</v>
      </c>
      <c r="Q9" s="10"/>
      <c r="R9" s="86">
        <v>5</v>
      </c>
      <c r="S9" s="86">
        <f>Q9/R9*100</f>
        <v>0</v>
      </c>
    </row>
    <row r="10" spans="2:19" x14ac:dyDescent="0.35">
      <c r="D10" t="s">
        <v>581</v>
      </c>
      <c r="E10">
        <v>4</v>
      </c>
      <c r="G10" s="86" t="s">
        <v>587</v>
      </c>
      <c r="H10" s="86" t="s">
        <v>580</v>
      </c>
      <c r="I10" s="10"/>
      <c r="J10" s="87">
        <v>0.5</v>
      </c>
      <c r="K10" s="86" t="s">
        <v>578</v>
      </c>
      <c r="L10" s="10"/>
      <c r="M10" s="87">
        <v>0.35</v>
      </c>
      <c r="N10" s="86" t="s">
        <v>580</v>
      </c>
      <c r="O10" s="10"/>
      <c r="P10" s="87">
        <v>0.15</v>
      </c>
      <c r="Q10" s="10"/>
      <c r="R10" s="86">
        <v>5</v>
      </c>
      <c r="S10" s="86">
        <f t="shared" ref="S10:S12" si="0">Q10/R10*100</f>
        <v>0</v>
      </c>
    </row>
    <row r="11" spans="2:19" x14ac:dyDescent="0.35">
      <c r="D11" t="s">
        <v>582</v>
      </c>
      <c r="E11">
        <v>3</v>
      </c>
      <c r="G11" s="86" t="s">
        <v>588</v>
      </c>
      <c r="H11" s="86" t="s">
        <v>583</v>
      </c>
      <c r="I11" s="10"/>
      <c r="J11" s="87">
        <v>0.5</v>
      </c>
      <c r="K11" s="86" t="s">
        <v>584</v>
      </c>
      <c r="L11" s="10"/>
      <c r="M11" s="87">
        <v>0.35</v>
      </c>
      <c r="N11" s="86" t="s">
        <v>581</v>
      </c>
      <c r="O11" s="10"/>
      <c r="P11" s="87">
        <v>0.15</v>
      </c>
      <c r="Q11" s="10"/>
      <c r="R11" s="86">
        <v>5</v>
      </c>
      <c r="S11" s="86">
        <f t="shared" si="0"/>
        <v>0</v>
      </c>
    </row>
    <row r="12" spans="2:19" x14ac:dyDescent="0.35">
      <c r="D12" t="s">
        <v>583</v>
      </c>
      <c r="E12">
        <v>2</v>
      </c>
      <c r="G12" s="86" t="s">
        <v>589</v>
      </c>
      <c r="H12" s="86" t="s">
        <v>584</v>
      </c>
      <c r="I12" s="10"/>
      <c r="J12" s="87">
        <v>0.5</v>
      </c>
      <c r="K12" s="86" t="s">
        <v>580</v>
      </c>
      <c r="L12" s="10"/>
      <c r="M12" s="87">
        <v>0.35</v>
      </c>
      <c r="N12" s="86" t="s">
        <v>584</v>
      </c>
      <c r="O12" s="10"/>
      <c r="P12" s="87">
        <v>0.15</v>
      </c>
      <c r="Q12" s="10"/>
      <c r="R12" s="86">
        <v>5</v>
      </c>
      <c r="S12" s="86">
        <f t="shared" si="0"/>
        <v>0</v>
      </c>
    </row>
    <row r="13" spans="2:19" x14ac:dyDescent="0.35">
      <c r="D13" t="s">
        <v>584</v>
      </c>
      <c r="E13">
        <v>1</v>
      </c>
    </row>
    <row r="15" spans="2:19" x14ac:dyDescent="0.35">
      <c r="D15" t="s">
        <v>670</v>
      </c>
    </row>
    <row r="19" spans="1:18" x14ac:dyDescent="0.35">
      <c r="A19" s="79"/>
      <c r="B19" s="9">
        <v>2</v>
      </c>
      <c r="D19" s="95" t="s">
        <v>606</v>
      </c>
      <c r="E19" s="95"/>
      <c r="F19" s="95"/>
      <c r="G19" s="95"/>
      <c r="H19" s="95"/>
      <c r="I19" s="95"/>
      <c r="K19" s="96" t="s">
        <v>603</v>
      </c>
      <c r="L19" s="96"/>
      <c r="M19" s="96"/>
      <c r="N19" s="96"/>
      <c r="P19" s="96" t="s">
        <v>671</v>
      </c>
      <c r="Q19" s="96"/>
      <c r="R19" s="96"/>
    </row>
    <row r="20" spans="1:18" x14ac:dyDescent="0.35">
      <c r="D20" s="95"/>
      <c r="E20" s="95"/>
      <c r="F20" s="95"/>
      <c r="G20" s="95"/>
      <c r="H20" s="95"/>
      <c r="I20" s="95"/>
    </row>
    <row r="21" spans="1:18" x14ac:dyDescent="0.35">
      <c r="K21" s="59" t="s">
        <v>604</v>
      </c>
      <c r="L21" s="61" t="s">
        <v>599</v>
      </c>
      <c r="M21" s="61" t="s">
        <v>600</v>
      </c>
      <c r="N21" s="60" t="s">
        <v>601</v>
      </c>
      <c r="P21" s="59" t="s">
        <v>602</v>
      </c>
      <c r="Q21" s="60" t="s">
        <v>605</v>
      </c>
    </row>
    <row r="22" spans="1:18" x14ac:dyDescent="0.35">
      <c r="K22" s="42" t="s">
        <v>595</v>
      </c>
      <c r="L22" s="52">
        <v>183</v>
      </c>
      <c r="M22" s="52">
        <v>192</v>
      </c>
      <c r="N22" s="32">
        <v>216</v>
      </c>
      <c r="P22" s="42" t="s">
        <v>599</v>
      </c>
      <c r="Q22" s="32"/>
    </row>
    <row r="23" spans="1:18" x14ac:dyDescent="0.35">
      <c r="K23" s="42" t="s">
        <v>596</v>
      </c>
      <c r="L23" s="52">
        <v>172</v>
      </c>
      <c r="M23" s="52">
        <v>235</v>
      </c>
      <c r="N23" s="32">
        <v>336</v>
      </c>
      <c r="P23" s="42" t="s">
        <v>600</v>
      </c>
      <c r="Q23" s="32"/>
    </row>
    <row r="24" spans="1:18" x14ac:dyDescent="0.35">
      <c r="K24" s="42" t="s">
        <v>597</v>
      </c>
      <c r="L24" s="52">
        <v>123</v>
      </c>
      <c r="M24" s="52">
        <v>114</v>
      </c>
      <c r="N24" s="32">
        <v>91</v>
      </c>
      <c r="P24" s="43" t="s">
        <v>601</v>
      </c>
      <c r="Q24" s="32"/>
    </row>
    <row r="25" spans="1:18" x14ac:dyDescent="0.35">
      <c r="K25" s="43" t="s">
        <v>598</v>
      </c>
      <c r="L25" s="53">
        <v>112</v>
      </c>
      <c r="M25" s="53">
        <v>125</v>
      </c>
      <c r="N25" s="36">
        <v>89</v>
      </c>
    </row>
  </sheetData>
  <mergeCells count="7">
    <mergeCell ref="N7:P7"/>
    <mergeCell ref="D19:I20"/>
    <mergeCell ref="K19:N19"/>
    <mergeCell ref="D4:I5"/>
    <mergeCell ref="H7:I7"/>
    <mergeCell ref="K7:M7"/>
    <mergeCell ref="P19:R19"/>
  </mergeCells>
  <dataValidations count="1">
    <dataValidation type="list" allowBlank="1" showInputMessage="1" showErrorMessage="1" sqref="H9:H12" xr:uid="{BF52BDEB-E98F-4AD5-868C-3388F82F386D}">
      <formula1>$D$8:$D$13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B096F-7284-4484-B295-745D02C7114D}">
  <sheetPr codeName="Sheet8"/>
  <dimension ref="A2:M14"/>
  <sheetViews>
    <sheetView showGridLines="0" workbookViewId="0"/>
  </sheetViews>
  <sheetFormatPr defaultRowHeight="14.5" x14ac:dyDescent="0.35"/>
  <cols>
    <col min="1" max="1" width="8.08984375" customWidth="1"/>
    <col min="2" max="2" width="3.54296875" customWidth="1"/>
    <col min="3" max="3" width="3" style="8" customWidth="1"/>
    <col min="4" max="4" width="14.54296875" bestFit="1" customWidth="1"/>
    <col min="6" max="6" width="12" bestFit="1" customWidth="1"/>
    <col min="7" max="9" width="12" customWidth="1"/>
    <col min="11" max="11" width="16.6328125" style="8" bestFit="1" customWidth="1"/>
    <col min="12" max="12" width="10" style="8" bestFit="1" customWidth="1"/>
    <col min="13" max="13" width="4.90625" style="8" bestFit="1" customWidth="1"/>
  </cols>
  <sheetData>
    <row r="2" spans="1:13" ht="18.5" x14ac:dyDescent="0.45">
      <c r="B2" s="7" t="s">
        <v>607</v>
      </c>
      <c r="E2" s="3"/>
    </row>
    <row r="4" spans="1:13" x14ac:dyDescent="0.35">
      <c r="A4" s="79"/>
      <c r="B4" s="9">
        <v>1</v>
      </c>
      <c r="D4" s="95" t="s">
        <v>672</v>
      </c>
      <c r="E4" s="95"/>
      <c r="F4" s="95"/>
      <c r="G4" s="95"/>
      <c r="H4" s="95"/>
      <c r="I4" s="95"/>
      <c r="K4" s="56" t="s">
        <v>573</v>
      </c>
      <c r="L4" s="56" t="s">
        <v>608</v>
      </c>
    </row>
    <row r="5" spans="1:13" x14ac:dyDescent="0.35">
      <c r="D5" s="95"/>
      <c r="E5" s="95"/>
      <c r="F5" s="95"/>
      <c r="G5" s="95"/>
      <c r="H5" s="95"/>
      <c r="I5" s="95"/>
      <c r="K5" s="88">
        <v>5</v>
      </c>
      <c r="L5" s="89"/>
    </row>
    <row r="6" spans="1:13" x14ac:dyDescent="0.35">
      <c r="K6" s="88">
        <v>8</v>
      </c>
      <c r="L6" s="89"/>
    </row>
    <row r="8" spans="1:13" x14ac:dyDescent="0.35">
      <c r="A8" s="79"/>
      <c r="B8" s="9">
        <v>2</v>
      </c>
      <c r="D8" s="95" t="s">
        <v>611</v>
      </c>
      <c r="E8" s="95"/>
      <c r="F8" s="95"/>
      <c r="G8" s="95"/>
      <c r="H8" s="95"/>
      <c r="I8" s="95"/>
      <c r="K8" s="56" t="s">
        <v>609</v>
      </c>
      <c r="L8" s="56" t="s">
        <v>610</v>
      </c>
    </row>
    <row r="9" spans="1:13" x14ac:dyDescent="0.35">
      <c r="D9" s="95"/>
      <c r="E9" s="95"/>
      <c r="F9" s="95"/>
      <c r="G9" s="95"/>
      <c r="H9" s="95"/>
      <c r="I9" s="95"/>
      <c r="K9" s="88" t="str">
        <f>COMPLEX(5,4,"i")</f>
        <v>5+4i</v>
      </c>
      <c r="L9" s="89"/>
    </row>
    <row r="10" spans="1:13" x14ac:dyDescent="0.35">
      <c r="K10" s="88" t="str">
        <f>COMPLEX(67,8,"j")</f>
        <v>67+8j</v>
      </c>
      <c r="L10" s="89"/>
    </row>
    <row r="12" spans="1:13" x14ac:dyDescent="0.35">
      <c r="A12" s="79"/>
      <c r="B12" s="9">
        <v>3</v>
      </c>
      <c r="D12" s="95" t="s">
        <v>612</v>
      </c>
      <c r="E12" s="95"/>
      <c r="F12" s="95"/>
      <c r="G12" s="95"/>
      <c r="H12" s="95"/>
      <c r="I12" s="95"/>
      <c r="K12" s="56" t="s">
        <v>613</v>
      </c>
      <c r="L12" s="56" t="s">
        <v>614</v>
      </c>
      <c r="M12" s="56" t="s">
        <v>245</v>
      </c>
    </row>
    <row r="13" spans="1:13" x14ac:dyDescent="0.35">
      <c r="D13" s="95"/>
      <c r="E13" s="95"/>
      <c r="F13" s="95"/>
      <c r="G13" s="95"/>
      <c r="H13" s="95"/>
      <c r="I13" s="95"/>
      <c r="K13" s="88">
        <v>13</v>
      </c>
      <c r="L13" s="88">
        <v>17</v>
      </c>
      <c r="M13" s="89"/>
    </row>
    <row r="14" spans="1:13" x14ac:dyDescent="0.35">
      <c r="K14" s="88">
        <v>56</v>
      </c>
      <c r="L14" s="88">
        <v>78</v>
      </c>
      <c r="M14" s="89"/>
    </row>
  </sheetData>
  <mergeCells count="3">
    <mergeCell ref="D12:I13"/>
    <mergeCell ref="D4:I5"/>
    <mergeCell ref="D8:I9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177E0-C624-4B12-BE8C-D012D2E3B547}">
  <sheetPr codeName="Sheet9"/>
  <dimension ref="B2:O33"/>
  <sheetViews>
    <sheetView showGridLines="0" zoomScale="80" zoomScaleNormal="80" workbookViewId="0"/>
  </sheetViews>
  <sheetFormatPr defaultRowHeight="14.5" x14ac:dyDescent="0.35"/>
  <cols>
    <col min="1" max="1" width="8.08984375" customWidth="1"/>
    <col min="2" max="2" width="3.54296875" customWidth="1"/>
    <col min="3" max="3" width="3" style="8" customWidth="1"/>
    <col min="4" max="4" width="14.54296875" bestFit="1" customWidth="1"/>
    <col min="5" max="5" width="16.54296875" bestFit="1" customWidth="1"/>
    <col min="6" max="6" width="15.6328125" bestFit="1" customWidth="1"/>
    <col min="7" max="7" width="12" customWidth="1"/>
    <col min="8" max="8" width="17.6328125" bestFit="1" customWidth="1"/>
    <col min="9" max="9" width="12" customWidth="1"/>
    <col min="11" max="11" width="11.54296875" bestFit="1" customWidth="1"/>
    <col min="12" max="12" width="18.6328125" bestFit="1" customWidth="1"/>
    <col min="14" max="14" width="10.08984375" bestFit="1" customWidth="1"/>
    <col min="15" max="15" width="17.54296875" bestFit="1" customWidth="1"/>
  </cols>
  <sheetData>
    <row r="2" spans="2:15" ht="18.5" x14ac:dyDescent="0.45">
      <c r="B2" s="7" t="s">
        <v>615</v>
      </c>
      <c r="E2" s="3"/>
    </row>
    <row r="4" spans="2:15" x14ac:dyDescent="0.35">
      <c r="B4" s="9">
        <v>1</v>
      </c>
      <c r="D4" s="95" t="s">
        <v>616</v>
      </c>
      <c r="E4" s="95"/>
      <c r="F4" s="95"/>
      <c r="G4" s="95"/>
      <c r="H4" s="95"/>
      <c r="I4" s="95"/>
      <c r="K4" s="58" t="s">
        <v>617</v>
      </c>
      <c r="M4" s="56" t="s">
        <v>618</v>
      </c>
      <c r="N4" s="56" t="s">
        <v>619</v>
      </c>
      <c r="O4" s="56" t="s">
        <v>620</v>
      </c>
    </row>
    <row r="5" spans="2:15" x14ac:dyDescent="0.35">
      <c r="D5" s="95"/>
      <c r="E5" s="95"/>
      <c r="F5" s="95"/>
      <c r="G5" s="95"/>
      <c r="H5" s="95"/>
      <c r="I5" s="95"/>
      <c r="K5">
        <v>5.68</v>
      </c>
      <c r="M5" s="90"/>
      <c r="N5" s="89"/>
      <c r="O5" s="89"/>
    </row>
    <row r="6" spans="2:15" x14ac:dyDescent="0.35">
      <c r="K6">
        <v>4.5599999999999996</v>
      </c>
    </row>
    <row r="7" spans="2:15" x14ac:dyDescent="0.35">
      <c r="K7">
        <v>3.45</v>
      </c>
    </row>
    <row r="8" spans="2:15" x14ac:dyDescent="0.35">
      <c r="K8">
        <v>3.45</v>
      </c>
    </row>
    <row r="10" spans="2:15" x14ac:dyDescent="0.35">
      <c r="B10" s="9">
        <v>2</v>
      </c>
      <c r="D10" s="95" t="s">
        <v>635</v>
      </c>
      <c r="E10" s="95"/>
      <c r="F10" s="95"/>
      <c r="G10" s="95"/>
      <c r="H10" s="95"/>
      <c r="I10" s="95"/>
      <c r="K10" s="96" t="s">
        <v>631</v>
      </c>
      <c r="L10" s="96"/>
    </row>
    <row r="11" spans="2:15" x14ac:dyDescent="0.35">
      <c r="D11" s="95"/>
      <c r="E11" s="95"/>
      <c r="F11" s="95"/>
      <c r="G11" s="95"/>
      <c r="H11" s="95"/>
      <c r="I11" s="95"/>
    </row>
    <row r="12" spans="2:15" x14ac:dyDescent="0.35">
      <c r="K12" s="58" t="s">
        <v>621</v>
      </c>
      <c r="L12" s="58" t="s">
        <v>629</v>
      </c>
      <c r="N12" s="58" t="s">
        <v>633</v>
      </c>
      <c r="O12" s="58" t="s">
        <v>634</v>
      </c>
    </row>
    <row r="13" spans="2:15" x14ac:dyDescent="0.35">
      <c r="K13" t="s">
        <v>588</v>
      </c>
      <c r="L13" s="62">
        <v>0.3743055555555555</v>
      </c>
      <c r="N13" s="62">
        <v>0.375</v>
      </c>
    </row>
    <row r="14" spans="2:15" x14ac:dyDescent="0.35">
      <c r="K14" t="s">
        <v>589</v>
      </c>
      <c r="L14" s="62">
        <v>0.375</v>
      </c>
      <c r="N14" s="62">
        <v>0.38541666666666669</v>
      </c>
    </row>
    <row r="15" spans="2:15" x14ac:dyDescent="0.35">
      <c r="K15" t="s">
        <v>622</v>
      </c>
      <c r="L15" s="62">
        <v>0.38541666666666669</v>
      </c>
      <c r="N15" s="62">
        <v>0.39583333333333331</v>
      </c>
    </row>
    <row r="16" spans="2:15" x14ac:dyDescent="0.35">
      <c r="K16" t="s">
        <v>587</v>
      </c>
      <c r="L16" s="62">
        <v>0.38680555555555557</v>
      </c>
      <c r="N16" s="62">
        <v>0.40625</v>
      </c>
    </row>
    <row r="17" spans="2:14" ht="28.5" x14ac:dyDescent="0.65">
      <c r="E17" s="80"/>
      <c r="K17" t="s">
        <v>623</v>
      </c>
      <c r="L17" s="62">
        <v>0.39513888888888887</v>
      </c>
      <c r="N17" s="62">
        <v>0.41666666666666702</v>
      </c>
    </row>
    <row r="18" spans="2:14" x14ac:dyDescent="0.35">
      <c r="K18" t="s">
        <v>630</v>
      </c>
      <c r="L18" s="62">
        <v>0.3840277777777778</v>
      </c>
      <c r="N18" s="62">
        <v>0.42708333333333298</v>
      </c>
    </row>
    <row r="19" spans="2:14" ht="28.5" x14ac:dyDescent="0.65">
      <c r="E19" s="80"/>
      <c r="K19" t="s">
        <v>624</v>
      </c>
      <c r="L19" s="62">
        <v>0.41388888888888892</v>
      </c>
      <c r="N19" s="62">
        <v>0.4375</v>
      </c>
    </row>
    <row r="20" spans="2:14" x14ac:dyDescent="0.35">
      <c r="K20" t="s">
        <v>625</v>
      </c>
      <c r="L20" s="62">
        <v>0.40625</v>
      </c>
      <c r="N20" s="62">
        <v>0.44791666666666702</v>
      </c>
    </row>
    <row r="21" spans="2:14" x14ac:dyDescent="0.35">
      <c r="K21" t="s">
        <v>626</v>
      </c>
      <c r="L21" s="62">
        <v>0.39861111111111108</v>
      </c>
      <c r="N21" s="62">
        <v>0.45833333333333298</v>
      </c>
    </row>
    <row r="22" spans="2:14" x14ac:dyDescent="0.35">
      <c r="K22" t="s">
        <v>627</v>
      </c>
      <c r="L22" s="62">
        <v>0.45833333333333331</v>
      </c>
      <c r="N22" s="62">
        <v>0.46875</v>
      </c>
    </row>
    <row r="23" spans="2:14" x14ac:dyDescent="0.35">
      <c r="K23" t="s">
        <v>628</v>
      </c>
      <c r="L23" s="62">
        <v>0.47916666666666669</v>
      </c>
      <c r="N23" s="62">
        <v>0.47916666666666702</v>
      </c>
    </row>
    <row r="24" spans="2:14" x14ac:dyDescent="0.35">
      <c r="N24" t="s">
        <v>632</v>
      </c>
    </row>
    <row r="26" spans="2:14" x14ac:dyDescent="0.35">
      <c r="K26" t="s">
        <v>657</v>
      </c>
      <c r="L26" t="s">
        <v>658</v>
      </c>
    </row>
    <row r="27" spans="2:14" ht="15" customHeight="1" x14ac:dyDescent="0.35">
      <c r="B27" s="9">
        <v>3</v>
      </c>
      <c r="D27" s="95" t="s">
        <v>673</v>
      </c>
      <c r="E27" s="95"/>
      <c r="F27" s="95"/>
      <c r="G27" s="95"/>
      <c r="H27" s="95"/>
      <c r="I27" s="95"/>
      <c r="K27" s="78" t="s">
        <v>637</v>
      </c>
      <c r="L27" s="78" t="s">
        <v>638</v>
      </c>
    </row>
    <row r="28" spans="2:14" x14ac:dyDescent="0.35">
      <c r="C28"/>
      <c r="D28" s="95"/>
      <c r="E28" s="95"/>
      <c r="F28" s="95"/>
      <c r="G28" s="95"/>
      <c r="H28" s="95"/>
      <c r="I28" s="95"/>
      <c r="K28" s="91">
        <v>300</v>
      </c>
      <c r="L28" s="91">
        <f>K28*5</f>
        <v>1500</v>
      </c>
    </row>
    <row r="29" spans="2:14" x14ac:dyDescent="0.35">
      <c r="K29" s="91">
        <v>45</v>
      </c>
      <c r="L29" s="91">
        <f t="shared" ref="L29:L32" si="0">K29*5</f>
        <v>225</v>
      </c>
    </row>
    <row r="30" spans="2:14" x14ac:dyDescent="0.35">
      <c r="K30" s="91">
        <v>56</v>
      </c>
      <c r="L30" s="91">
        <f t="shared" si="0"/>
        <v>280</v>
      </c>
    </row>
    <row r="31" spans="2:14" x14ac:dyDescent="0.35">
      <c r="K31" s="91">
        <v>38</v>
      </c>
      <c r="L31" s="91">
        <f t="shared" si="0"/>
        <v>190</v>
      </c>
    </row>
    <row r="32" spans="2:14" x14ac:dyDescent="0.35">
      <c r="K32" s="91">
        <v>57</v>
      </c>
      <c r="L32" s="91">
        <f t="shared" si="0"/>
        <v>285</v>
      </c>
    </row>
    <row r="33" spans="11:12" x14ac:dyDescent="0.35">
      <c r="K33" s="91">
        <v>46</v>
      </c>
      <c r="L33" s="92"/>
    </row>
  </sheetData>
  <mergeCells count="4">
    <mergeCell ref="D27:I28"/>
    <mergeCell ref="D4:I5"/>
    <mergeCell ref="D10:I11"/>
    <mergeCell ref="K10:L10"/>
  </mergeCells>
  <phoneticPr fontId="9" type="noConversion"/>
  <pageMargins left="0.7" right="0.7" top="0.75" bottom="0.75" header="0.3" footer="0.3"/>
  <pageSetup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F060F-4A87-40E7-AAB5-97AA0F348CAA}">
  <sheetPr codeName="Sheet10"/>
  <dimension ref="B2:I5"/>
  <sheetViews>
    <sheetView showGridLines="0" workbookViewId="0"/>
  </sheetViews>
  <sheetFormatPr defaultRowHeight="14.5" x14ac:dyDescent="0.35"/>
  <cols>
    <col min="1" max="1" width="8.08984375" customWidth="1"/>
    <col min="2" max="2" width="3.54296875" customWidth="1"/>
    <col min="3" max="3" width="3" style="8" customWidth="1"/>
    <col min="4" max="4" width="14.54296875" bestFit="1" customWidth="1"/>
    <col min="6" max="6" width="12" bestFit="1" customWidth="1"/>
    <col min="7" max="9" width="12" customWidth="1"/>
  </cols>
  <sheetData>
    <row r="2" spans="2:9" ht="18.5" x14ac:dyDescent="0.45">
      <c r="B2" s="7" t="s">
        <v>554</v>
      </c>
      <c r="E2" s="3"/>
    </row>
    <row r="4" spans="2:9" x14ac:dyDescent="0.35">
      <c r="B4" s="9">
        <v>1</v>
      </c>
      <c r="D4" s="95" t="s">
        <v>636</v>
      </c>
      <c r="E4" s="95"/>
      <c r="F4" s="95"/>
      <c r="G4" s="95"/>
      <c r="H4" s="95"/>
      <c r="I4" s="95"/>
    </row>
    <row r="5" spans="2:9" x14ac:dyDescent="0.35">
      <c r="D5" s="95"/>
      <c r="E5" s="95"/>
      <c r="F5" s="95"/>
      <c r="G5" s="95"/>
      <c r="H5" s="95"/>
      <c r="I5" s="95"/>
    </row>
  </sheetData>
  <mergeCells count="1">
    <mergeCell ref="D4:I5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e E S 4 U m Y M 0 F W j A A A A 9 Q A A A B I A H A B D b 2 5 m a W c v U G F j a 2 F n Z S 5 4 b W w g o h g A K K A U A A A A A A A A A A A A A A A A A A A A A A A A A A A A h Y + x D o I w G I R f h X S n L c i g 5 K c M r p K Y E I 0 r K R U a 4 c f Q Y n k 3 B x / J V x C j q J v J L X f 3 D X f 3 6 w 3 S s W 2 8 i + q N 7 j A h A e X E U y i 7 U m O V k M E e / S V J B W w L e S o q 5 U 0 w m n g 0 Z U J q a 8 8 x Y 8 4 5 6 h a 0 6 y s W c h 6 w Q 7 b J Z a 3 a g n x g / R / 2 N R p b o F R E w P 4 1 R o R 0 N S m K K A c 2 Z 5 B p / P b h N P f Z / o S w H h o 7 9 E o o 9 H c 5 s N k C e 1 8 Q D 1 B L A w Q U A A I A C A B 4 R L h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e E S 4 U i i K R 7 g O A A A A E Q A A A B M A H A B G b 3 J t d W x h c y 9 T Z W N 0 a W 9 u M S 5 t I K I Y A C i g F A A A A A A A A A A A A A A A A A A A A A A A A A A A A C t O T S 7 J z M 9 T C I b Q h t Y A U E s B A i 0 A F A A C A A g A e E S 4 U m Y M 0 F W j A A A A 9 Q A A A B I A A A A A A A A A A A A A A A A A A A A A A E N v b m Z p Z y 9 Q Y W N r Y W d l L n h t b F B L A Q I t A B Q A A g A I A H h E u F I P y u m r p A A A A O k A A A A T A A A A A A A A A A A A A A A A A O 8 A A A B b Q 2 9 u d G V u d F 9 U e X B l c 1 0 u e G 1 s U E s B A i 0 A F A A C A A g A e E S 4 U i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M Y S v h T i d p x O v G 0 X 6 8 X R T X M A A A A A A g A A A A A A A 2 Y A A M A A A A A Q A A A A g d 3 d L Y g y h E Q l 0 A d J Z 8 5 t 1 Q A A A A A E g A A A o A A A A B A A A A B l z g 4 p 3 w 4 9 m v O b x y D n x s x g U A A A A B Y m R V 0 l S U 6 v o c q P x w 6 C f R y 5 h N 2 V a R b M F R x L 3 T D W c C W X N + e Y o A / O m q V o + F d R I G F b U A e f V t / w w 9 J x I Q W D M 1 w 4 j l F n 5 W z M K u b h J Y L b s c / e q D S h F A A A A A w e P 5 H 5 6 h 4 5 x U + 7 U j y / t c i U l k J n < / D a t a M a s h u p > 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9B0AE3AFBCA3F46910E86E8A6C4DDF9" ma:contentTypeVersion="13" ma:contentTypeDescription="Create a new document." ma:contentTypeScope="" ma:versionID="d4d1438f507e33b792fc125a03e5219d">
  <xsd:schema xmlns:xsd="http://www.w3.org/2001/XMLSchema" xmlns:xs="http://www.w3.org/2001/XMLSchema" xmlns:p="http://schemas.microsoft.com/office/2006/metadata/properties" xmlns:ns2="ef93ce14-dc8d-4c82-b225-fbbb21b2ba15" xmlns:ns3="7e1f167e-4d20-473c-acfb-e6df1422326b" targetNamespace="http://schemas.microsoft.com/office/2006/metadata/properties" ma:root="true" ma:fieldsID="538960a3009adbf2da7d516eb01a661f" ns2:_="" ns3:_="">
    <xsd:import namespace="ef93ce14-dc8d-4c82-b225-fbbb21b2ba15"/>
    <xsd:import namespace="7e1f167e-4d20-473c-acfb-e6df1422326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93ce14-dc8d-4c82-b225-fbbb21b2ba1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9e0b8a44-04e5-47a0-adea-f2444de572f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e1f167e-4d20-473c-acfb-e6df1422326b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38ed893f-2cdf-4e6a-9a5c-f2d460482bca}" ma:internalName="TaxCatchAll" ma:showField="CatchAllData" ma:web="7e1f167e-4d20-473c-acfb-e6df1422326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A50C4FD-BFA4-4F08-BCC2-1DEBB0394661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106F239C-F1E8-4589-B0FF-C77C3D57C13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9087FEE-77FD-4BE9-A9D2-52EF49D9E5B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93ce14-dc8d-4c82-b225-fbbb21b2ba15"/>
    <ds:schemaRef ds:uri="7e1f167e-4d20-473c-acfb-e6df142232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Formula List</vt:lpstr>
      <vt:lpstr>Basic</vt:lpstr>
      <vt:lpstr>Text</vt:lpstr>
      <vt:lpstr>Date</vt:lpstr>
      <vt:lpstr>Formatting</vt:lpstr>
      <vt:lpstr>Lookups &amp; References</vt:lpstr>
      <vt:lpstr>Mathematical</vt:lpstr>
      <vt:lpstr>Statistics</vt:lpstr>
      <vt:lpstr>Data 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 R Hariharan</dc:creator>
  <cp:lastModifiedBy>lenovo</cp:lastModifiedBy>
  <dcterms:created xsi:type="dcterms:W3CDTF">2020-08-19T16:52:20Z</dcterms:created>
  <dcterms:modified xsi:type="dcterms:W3CDTF">2023-08-17T13:00:04Z</dcterms:modified>
</cp:coreProperties>
</file>