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 activeTab="1"/>
  </bookViews>
  <sheets>
    <sheet name="project" sheetId="1" r:id="rId1"/>
    <sheet name="Data" sheetId="2" r:id="rId2"/>
    <sheet name="Timesheet" sheetId="3" r:id="rId3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(project!A$8=MEDIAN(project!A$8,project!$F1,project!$F1+project!$G1)*(project!$F1&gt;0))*((project!A$8&lt;(INT(project!$F1+project!$G1*project!$H1)))+(project!A$8=project!$F1))*(project!$H1&gt;0)</definedName>
    <definedName name="period_selected">project!$O$3</definedName>
    <definedName name="PeriodInActual">project!A$8=MEDIAN(project!A$8,project!$F1,project!$F1+project!$G1-1)</definedName>
    <definedName name="PeriodInPlan">project!A$8=MEDIAN(project!A$8,project!$D1,project!$D1+project!$E1-1)</definedName>
    <definedName name="Plan">PeriodInPlan*(project!$D1&gt;0)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2" i="1"/>
  <c r="E13" i="1"/>
  <c r="E15" i="1"/>
  <c r="E16" i="1"/>
  <c r="E17" i="1"/>
  <c r="E18" i="1"/>
  <c r="F14" i="1" l="1"/>
  <c r="C5" i="1"/>
  <c r="F16" i="1"/>
  <c r="F15" i="1"/>
  <c r="C5" i="3" l="1"/>
  <c r="C6" i="3"/>
  <c r="C7" i="3"/>
  <c r="C8" i="3"/>
  <c r="C4" i="3"/>
  <c r="D13" i="1"/>
  <c r="E7" i="2"/>
  <c r="F7" i="2"/>
  <c r="G7" i="2" s="1"/>
  <c r="H7" i="2" s="1"/>
  <c r="B7" i="2"/>
  <c r="E8" i="2"/>
  <c r="F8" i="2"/>
  <c r="G8" i="2" s="1"/>
  <c r="H8" i="2" s="1"/>
  <c r="G14" i="1" s="1"/>
  <c r="B8" i="2"/>
  <c r="F9" i="2"/>
  <c r="G9" i="2" s="1"/>
  <c r="H9" i="2" s="1"/>
  <c r="G15" i="1" s="1"/>
  <c r="F10" i="2"/>
  <c r="G10" i="2" s="1"/>
  <c r="H10" i="2" s="1"/>
  <c r="G16" i="1" s="1"/>
  <c r="F11" i="2"/>
  <c r="G11" i="2" s="1"/>
  <c r="H11" i="2" s="1"/>
  <c r="F12" i="2"/>
  <c r="G12" i="2" s="1"/>
  <c r="H12" i="2" s="1"/>
  <c r="G5" i="2"/>
  <c r="H5" i="2" s="1"/>
  <c r="G11" i="1" s="1"/>
  <c r="F6" i="2"/>
  <c r="G6" i="2" s="1"/>
  <c r="H6" i="2" s="1"/>
  <c r="F4" i="2"/>
  <c r="G4" i="2" s="1"/>
  <c r="H4" i="2" s="1"/>
  <c r="F11" i="1"/>
  <c r="F10" i="1"/>
  <c r="F9" i="1"/>
  <c r="E10" i="1"/>
  <c r="D12" i="1"/>
  <c r="D10" i="1"/>
  <c r="D11" i="1"/>
  <c r="B4" i="2"/>
  <c r="B5" i="2"/>
  <c r="B6" i="2"/>
  <c r="E4" i="2"/>
  <c r="E5" i="2"/>
  <c r="E6" i="2"/>
  <c r="G3" i="2"/>
  <c r="H3" i="2" s="1"/>
  <c r="F2" i="2"/>
  <c r="G2" i="2" s="1"/>
  <c r="H2" i="2" s="1"/>
  <c r="E9" i="1"/>
  <c r="D15" i="1"/>
  <c r="D16" i="1"/>
  <c r="D17" i="1"/>
  <c r="D18" i="1"/>
  <c r="D9" i="1"/>
  <c r="B9" i="2"/>
  <c r="B10" i="2"/>
  <c r="B11" i="2"/>
  <c r="B12" i="2"/>
  <c r="B3" i="2"/>
  <c r="E10" i="2"/>
  <c r="E11" i="2"/>
  <c r="E12" i="2"/>
  <c r="E9" i="2"/>
  <c r="E3" i="2"/>
  <c r="E2" i="2"/>
  <c r="C9" i="3" l="1"/>
  <c r="I3" i="2"/>
  <c r="G9" i="1"/>
</calcChain>
</file>

<file path=xl/sharedStrings.xml><?xml version="1.0" encoding="utf-8"?>
<sst xmlns="http://schemas.openxmlformats.org/spreadsheetml/2006/main" count="131" uniqueCount="52">
  <si>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</si>
  <si>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</si>
  <si>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</si>
  <si>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</si>
  <si>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</si>
  <si>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</si>
  <si>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</si>
  <si>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</si>
  <si>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</si>
  <si>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</si>
  <si>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</si>
  <si>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</si>
  <si>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</si>
  <si>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</si>
  <si>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Req. analys.</t>
  </si>
  <si>
    <t>Group E -Project Start Date:18th Nov,2016, Target End date: 27th Jan,2016</t>
  </si>
  <si>
    <t>Start</t>
  </si>
  <si>
    <t>End</t>
  </si>
  <si>
    <t>total project</t>
  </si>
  <si>
    <t>Design</t>
  </si>
  <si>
    <t>Implementaion</t>
  </si>
  <si>
    <t>Test</t>
  </si>
  <si>
    <t>Release</t>
  </si>
  <si>
    <t xml:space="preserve">Considering Submission </t>
  </si>
  <si>
    <t>Requirement analysis is to be updated If the design team has some feedback or some features which are to be added or deleated</t>
  </si>
  <si>
    <t>Start day</t>
  </si>
  <si>
    <t>Today</t>
  </si>
  <si>
    <t>Actual day</t>
  </si>
  <si>
    <t>Progress</t>
  </si>
  <si>
    <t xml:space="preserve">Safety req. </t>
  </si>
  <si>
    <t>Inception</t>
  </si>
  <si>
    <t>Eleboration</t>
  </si>
  <si>
    <t>Friday</t>
  </si>
  <si>
    <t>Saturday</t>
  </si>
  <si>
    <t>Sunday</t>
  </si>
  <si>
    <t>Monday</t>
  </si>
  <si>
    <t>Tuesday</t>
  </si>
  <si>
    <t>Wednesday</t>
  </si>
  <si>
    <t>Thursday</t>
  </si>
  <si>
    <t>Member A</t>
  </si>
  <si>
    <t>Member B</t>
  </si>
  <si>
    <t>Member C</t>
  </si>
  <si>
    <t>Member D</t>
  </si>
  <si>
    <t>Cocomo Model</t>
  </si>
  <si>
    <t>Member E</t>
  </si>
  <si>
    <t>Team Member</t>
  </si>
  <si>
    <t>Req. Tr. Matrix</t>
  </si>
  <si>
    <t>Man-hour consumed</t>
  </si>
  <si>
    <t>Total Man Hr.</t>
  </si>
  <si>
    <t>Sub Total</t>
  </si>
  <si>
    <t xml:space="preserve"> 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</si>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</sst>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6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b/>
      <sz val="13"/>
      <color rgb="FFFF0000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16" fontId="0" fillId="0" borderId="0" xfId="0" applyNumberFormat="1">
      <alignment vertical="center"/>
    </xf>
    <xf numFmtId="0" fontId="13" fillId="0" borderId="0" xfId="2" applyFont="1">
      <alignment horizontal="left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14" fillId="0" borderId="0" xfId="2" applyFont="1">
      <alignment horizontal="left"/>
    </xf>
    <xf numFmtId="0" fontId="0" fillId="0" borderId="4" xfId="0" applyBorder="1">
      <alignment vertical="center"/>
    </xf>
    <xf numFmtId="16" fontId="0" fillId="0" borderId="4" xfId="0" applyNumberFormat="1" applyBorder="1">
      <alignment vertical="center"/>
    </xf>
    <xf numFmtId="1" fontId="0" fillId="0" borderId="4" xfId="0" applyNumberFormat="1" applyBorder="1">
      <alignment vertical="center"/>
    </xf>
    <xf numFmtId="1" fontId="0" fillId="0" borderId="0" xfId="0" applyNumberFormat="1">
      <alignment vertical="center"/>
    </xf>
    <xf numFmtId="0" fontId="8" fillId="0" borderId="0" xfId="0" applyFont="1" applyAlignment="1">
      <alignment horizontal="center"/>
    </xf>
    <xf numFmtId="0" fontId="15" fillId="0" borderId="0" xfId="2" applyFont="1">
      <alignment horizontal="left"/>
    </xf>
    <xf numFmtId="0" fontId="12" fillId="0" borderId="0" xfId="1" applyFont="1" applyAlignment="1">
      <alignment horizontal="left" wrapText="1"/>
    </xf>
    <xf numFmtId="0" fontId="10" fillId="0" borderId="0" xfId="4" applyAlignment="1">
      <alignment horizontal="center" wrapText="1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15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D18"/>
  <sheetViews>
    <sheetView showGridLines="0" topLeftCell="A3" workbookViewId="0">
      <selection activeCell="F11" sqref="F11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3" width="7.875" style="2" bestFit="1" customWidth="1"/>
    <col min="4" max="6" width="7.25" style="1" customWidth="1"/>
    <col min="7" max="7" width="8.375" style="1" customWidth="1"/>
    <col min="8" max="8" width="7.25" style="7" customWidth="1"/>
    <col min="9" max="9" width="4.25" style="1" customWidth="1"/>
    <col min="10" max="29" width="2.75" style="1"/>
    <col min="69" max="82" width="2.875" customWidth="1"/>
  </cols>
  <sheetData>
    <row r="2" spans="2:82" ht="15" x14ac:dyDescent="0.25">
      <c r="B2" s="31" t="s">
        <v>15</v>
      </c>
      <c r="C2" s="31"/>
      <c r="D2" s="31"/>
      <c r="E2" s="31"/>
      <c r="F2" s="31"/>
      <c r="G2" s="31"/>
      <c r="H2" s="31"/>
    </row>
    <row r="3" spans="2:82" ht="21" customHeight="1" x14ac:dyDescent="0.25">
      <c r="B3" s="31"/>
      <c r="C3" s="31"/>
      <c r="D3" s="31"/>
      <c r="E3" s="31"/>
      <c r="F3" s="31"/>
      <c r="G3" s="31"/>
      <c r="H3" s="31"/>
      <c r="J3" s="8" t="s">
        <v>13</v>
      </c>
      <c r="K3" s="8"/>
      <c r="L3" s="8"/>
      <c r="M3" s="8"/>
      <c r="N3" s="8"/>
      <c r="O3" s="9">
        <v>1</v>
      </c>
      <c r="P3" s="8"/>
      <c r="R3" s="10"/>
      <c r="S3" s="18" t="s">
        <v>0</v>
      </c>
      <c r="U3" s="11"/>
      <c r="V3" s="18" t="s">
        <v>1</v>
      </c>
      <c r="Y3" s="12"/>
      <c r="Z3" s="6" t="s">
        <v>10</v>
      </c>
      <c r="AD3" s="13"/>
      <c r="AE3" s="6" t="s">
        <v>11</v>
      </c>
      <c r="AH3" s="1"/>
      <c r="AI3" s="1"/>
      <c r="AJ3" s="1"/>
      <c r="AK3" s="1"/>
      <c r="AL3" s="14"/>
      <c r="AM3" s="6" t="s">
        <v>12</v>
      </c>
    </row>
    <row r="4" spans="2:82" ht="18.75" customHeight="1" x14ac:dyDescent="0.25">
      <c r="B4" s="31"/>
      <c r="C4" s="31"/>
      <c r="D4" s="31"/>
      <c r="E4" s="31"/>
      <c r="F4" s="31"/>
      <c r="G4" s="31"/>
      <c r="H4" s="31"/>
      <c r="AU4" s="1"/>
      <c r="AV4" s="1"/>
      <c r="AW4" s="1"/>
      <c r="AX4" s="1"/>
      <c r="AY4" s="1"/>
    </row>
    <row r="5" spans="2:82" x14ac:dyDescent="0.3">
      <c r="B5" s="30" t="s">
        <v>51</v>
      </c>
      <c r="C5" s="30">
        <f ca="1">ABS(Data!C2-TODAY())</f>
        <v>21</v>
      </c>
      <c r="AU5" s="1"/>
      <c r="AV5" s="1"/>
      <c r="AW5" s="1"/>
    </row>
    <row r="6" spans="2:82" ht="26.25" customHeight="1" x14ac:dyDescent="0.25">
      <c r="B6" s="4"/>
      <c r="C6" s="32" t="s">
        <v>47</v>
      </c>
      <c r="D6" s="4" t="s">
        <v>2</v>
      </c>
      <c r="E6" s="4" t="s">
        <v>2</v>
      </c>
      <c r="F6" s="4" t="s">
        <v>5</v>
      </c>
      <c r="G6" s="4" t="s">
        <v>5</v>
      </c>
      <c r="H6" s="4" t="s">
        <v>6</v>
      </c>
      <c r="I6" s="4"/>
      <c r="J6" s="4"/>
      <c r="K6" s="4"/>
      <c r="AU6" s="1"/>
      <c r="AV6" s="1"/>
      <c r="AW6" s="1"/>
    </row>
    <row r="7" spans="2:82" ht="13.5" customHeight="1" x14ac:dyDescent="0.25">
      <c r="B7" s="5" t="s">
        <v>9</v>
      </c>
      <c r="C7" s="32"/>
      <c r="D7" s="4" t="s">
        <v>3</v>
      </c>
      <c r="E7" s="4" t="s">
        <v>4</v>
      </c>
      <c r="F7" s="4" t="s">
        <v>3</v>
      </c>
      <c r="G7" s="4" t="s">
        <v>4</v>
      </c>
      <c r="H7" s="4" t="s">
        <v>7</v>
      </c>
      <c r="I7" s="4"/>
      <c r="J7" s="4" t="s">
        <v>8</v>
      </c>
      <c r="K7" s="4"/>
    </row>
    <row r="8" spans="2:82" ht="15.75" customHeight="1" x14ac:dyDescent="0.2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/>
    </row>
    <row r="9" spans="2:82" ht="18.75" customHeight="1" x14ac:dyDescent="0.3">
      <c r="B9" s="15" t="s">
        <v>14</v>
      </c>
      <c r="C9" s="16"/>
      <c r="D9" s="16">
        <f>VLOOKUP(B9,Data!A:E,2,)</f>
        <v>1</v>
      </c>
      <c r="E9" s="16">
        <f>VLOOKUP(B9,Data!A:E,5,)</f>
        <v>21</v>
      </c>
      <c r="F9" s="16">
        <f>VLOOKUP(B9,Data!A:E,2,)</f>
        <v>1</v>
      </c>
      <c r="G9" s="16">
        <f>VLOOKUP(B9,Data!A:H,8,)</f>
        <v>11</v>
      </c>
      <c r="H9" s="17">
        <v>1</v>
      </c>
    </row>
    <row r="10" spans="2:82" ht="18.75" customHeight="1" x14ac:dyDescent="0.3">
      <c r="B10" s="24" t="s">
        <v>30</v>
      </c>
      <c r="C10" s="16">
        <v>60</v>
      </c>
      <c r="D10" s="16">
        <f>VLOOKUP(B10,Data!A:E,2,)</f>
        <v>1</v>
      </c>
      <c r="E10" s="16">
        <f>VLOOKUP(B10,Data!A:E,5,)</f>
        <v>7</v>
      </c>
      <c r="F10" s="16">
        <f>VLOOKUP(B10,Data!A:E,2,)</f>
        <v>1</v>
      </c>
      <c r="G10" s="16">
        <v>7</v>
      </c>
      <c r="H10" s="17">
        <v>1</v>
      </c>
    </row>
    <row r="11" spans="2:82" ht="18.75" customHeight="1" x14ac:dyDescent="0.3">
      <c r="B11" s="24" t="s">
        <v>31</v>
      </c>
      <c r="C11" s="16">
        <v>10</v>
      </c>
      <c r="D11" s="16">
        <f>VLOOKUP(B11,Data!A:E,2,)</f>
        <v>8</v>
      </c>
      <c r="E11" s="16">
        <f>VLOOKUP(B11,Data!A:E,5,)</f>
        <v>8</v>
      </c>
      <c r="F11" s="16">
        <f>VLOOKUP(B11,Data!A:E,2,)</f>
        <v>8</v>
      </c>
      <c r="G11" s="16">
        <f>VLOOKUP(B11,Data!A:H,8,)</f>
        <v>4</v>
      </c>
      <c r="H11" s="17">
        <v>1</v>
      </c>
    </row>
    <row r="12" spans="2:82" ht="18.75" customHeight="1" x14ac:dyDescent="0.3">
      <c r="B12" s="24" t="s">
        <v>29</v>
      </c>
      <c r="C12" s="16"/>
      <c r="D12" s="16">
        <f>VLOOKUP(B12,Data!A:E,2,)</f>
        <v>16</v>
      </c>
      <c r="E12" s="16">
        <f>VLOOKUP(B12,Data!A:E,5,)</f>
        <v>6</v>
      </c>
      <c r="F12" s="16"/>
      <c r="G12" s="16"/>
      <c r="H12" s="17">
        <v>0</v>
      </c>
    </row>
    <row r="13" spans="2:82" ht="18.75" customHeight="1" x14ac:dyDescent="0.3">
      <c r="B13" s="24" t="s">
        <v>46</v>
      </c>
      <c r="C13" s="16"/>
      <c r="D13" s="16">
        <f>VLOOKUP(B13,Data!A:E,2,)</f>
        <v>16</v>
      </c>
      <c r="E13" s="16">
        <f>VLOOKUP(B13,Data!A:E,5,)</f>
        <v>6</v>
      </c>
      <c r="F13" s="16"/>
      <c r="G13" s="16"/>
      <c r="H13" s="17">
        <v>0</v>
      </c>
    </row>
    <row r="14" spans="2:82" ht="18.75" customHeight="1" x14ac:dyDescent="0.3">
      <c r="B14" s="20" t="s">
        <v>43</v>
      </c>
      <c r="C14" s="16"/>
      <c r="D14" s="16">
        <v>7</v>
      </c>
      <c r="E14" s="16">
        <v>10</v>
      </c>
      <c r="F14" s="16">
        <f>VLOOKUP(B14,Data!A:E,2,)</f>
        <v>8</v>
      </c>
      <c r="G14" s="16">
        <f ca="1">VLOOKUP(B14,Data!A:H,8,)</f>
        <v>14</v>
      </c>
      <c r="H14" s="17">
        <v>1</v>
      </c>
    </row>
    <row r="15" spans="2:82" ht="18.95" customHeight="1" x14ac:dyDescent="0.3">
      <c r="B15" s="20" t="s">
        <v>19</v>
      </c>
      <c r="C15" s="16"/>
      <c r="D15" s="16">
        <f>VLOOKUP(B15,Data!A:E,2,)</f>
        <v>8</v>
      </c>
      <c r="E15" s="16">
        <f>VLOOKUP(B15,Data!A:E,5,)</f>
        <v>28</v>
      </c>
      <c r="F15" s="16">
        <f>VLOOKUP(B15,Data!A:E,2,)</f>
        <v>8</v>
      </c>
      <c r="G15" s="16">
        <f ca="1">VLOOKUP(B15,Data!A:H,8,)</f>
        <v>14</v>
      </c>
      <c r="H15" s="17">
        <v>0.8</v>
      </c>
    </row>
    <row r="16" spans="2:82" ht="18.95" customHeight="1" x14ac:dyDescent="0.3">
      <c r="B16" s="20" t="s">
        <v>20</v>
      </c>
      <c r="C16" s="29" t="s">
        <v>50</v>
      </c>
      <c r="D16" s="16">
        <f>VLOOKUP(B16,Data!A:E,2,)</f>
        <v>22</v>
      </c>
      <c r="E16" s="16">
        <f>VLOOKUP(B16,Data!A:E,5,)</f>
        <v>28</v>
      </c>
      <c r="F16" s="16">
        <f>VLOOKUP(B16,Data!A:E,2,)</f>
        <v>22</v>
      </c>
      <c r="G16" s="16">
        <f ca="1">VLOOKUP(B16,Data!A:H,8,)</f>
        <v>0</v>
      </c>
      <c r="H16" s="17">
        <v>0.25</v>
      </c>
    </row>
    <row r="17" spans="2:8" ht="18.95" customHeight="1" x14ac:dyDescent="0.3">
      <c r="B17" s="20" t="s">
        <v>21</v>
      </c>
      <c r="C17" s="16"/>
      <c r="D17" s="16">
        <f>VLOOKUP(B17,Data!A:E,2,)</f>
        <v>36</v>
      </c>
      <c r="E17" s="16">
        <f>VLOOKUP(B17,Data!A:E,5,)</f>
        <v>34</v>
      </c>
      <c r="F17" s="16"/>
      <c r="G17" s="16"/>
      <c r="H17" s="17">
        <v>0</v>
      </c>
    </row>
    <row r="18" spans="2:8" ht="18.95" customHeight="1" x14ac:dyDescent="0.3">
      <c r="B18" s="20" t="s">
        <v>22</v>
      </c>
      <c r="C18" s="16"/>
      <c r="D18" s="16">
        <f>VLOOKUP(B18,Data!A:E,2,)</f>
        <v>69</v>
      </c>
      <c r="E18" s="16">
        <f>VLOOKUP(B18,Data!A:E,5,)</f>
        <v>2</v>
      </c>
      <c r="F18" s="16"/>
      <c r="G18" s="16"/>
      <c r="H18" s="17">
        <v>0</v>
      </c>
    </row>
  </sheetData>
  <mergeCells count="2">
    <mergeCell ref="B2:H4"/>
    <mergeCell ref="C6:C7"/>
  </mergeCells>
  <conditionalFormatting sqref="J9:CD18">
    <cfRule type="expression" dxfId="11" priority="11">
      <formula>PercentComplete</formula>
    </cfRule>
    <cfRule type="expression" dxfId="10" priority="13">
      <formula>PercentCompleteBeyond</formula>
    </cfRule>
    <cfRule type="expression" dxfId="9" priority="14">
      <formula>Actual</formula>
    </cfRule>
    <cfRule type="expression" dxfId="8" priority="15">
      <formula>ActualBeyond</formula>
    </cfRule>
    <cfRule type="expression" dxfId="7" priority="16">
      <formula>Plan</formula>
    </cfRule>
    <cfRule type="expression" dxfId="6" priority="17">
      <formula>J$8=period_selected</formula>
    </cfRule>
    <cfRule type="expression" dxfId="5" priority="21">
      <formula>MOD(COLUMN(),2)</formula>
    </cfRule>
    <cfRule type="expression" dxfId="4" priority="22">
      <formula>MOD(COLUMN(),2)=0</formula>
    </cfRule>
  </conditionalFormatting>
  <conditionalFormatting sqref="B19:BQ19">
    <cfRule type="expression" dxfId="3" priority="12">
      <formula>TRUE</formula>
    </cfRule>
  </conditionalFormatting>
  <conditionalFormatting sqref="J8:BQ8 BS8 BU8 BW8 BY8 CA8 CC8">
    <cfRule type="expression" dxfId="2" priority="18">
      <formula>J$8=period_selected</formula>
    </cfRule>
  </conditionalFormatting>
  <conditionalFormatting sqref="BR19:CD19">
    <cfRule type="expression" dxfId="1" priority="2">
      <formula>TRUE</formula>
    </cfRule>
  </conditionalFormatting>
  <conditionalFormatting sqref="BR8 CD8 BT8 BV8 BX8 BZ8 CB8">
    <cfRule type="expression" dxfId="0" priority="8">
      <formula>BR$8=period_selected</formula>
    </cfRule>
  </conditionalFormatting>
  <pageMargins left="0.45" right="0.45" top="0.5" bottom="0.5" header="0.3" footer="0.3"/>
  <pageSetup scale="46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15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F5" sqref="F5"/>
    </sheetView>
  </sheetViews>
  <sheetFormatPr defaultRowHeight="15" x14ac:dyDescent="0.25"/>
  <cols>
    <col min="1" max="2" width="20.25" customWidth="1"/>
    <col min="3" max="3" width="15.625" style="22" customWidth="1"/>
    <col min="4" max="4" width="13.125" style="22" customWidth="1"/>
    <col min="5" max="5" width="6.5" bestFit="1" customWidth="1"/>
    <col min="6" max="6" width="9.5" bestFit="1" customWidth="1"/>
    <col min="7" max="9" width="11.125" style="23" customWidth="1"/>
    <col min="10" max="10" width="19.75" bestFit="1" customWidth="1"/>
  </cols>
  <sheetData>
    <row r="1" spans="1:10" x14ac:dyDescent="0.25">
      <c r="B1" t="s">
        <v>25</v>
      </c>
      <c r="C1" s="22" t="s">
        <v>16</v>
      </c>
      <c r="D1" s="22" t="s">
        <v>17</v>
      </c>
      <c r="F1" t="s">
        <v>26</v>
      </c>
      <c r="G1" s="23" t="s">
        <v>27</v>
      </c>
      <c r="H1" s="23" t="s">
        <v>27</v>
      </c>
      <c r="I1" s="23" t="s">
        <v>28</v>
      </c>
    </row>
    <row r="2" spans="1:10" x14ac:dyDescent="0.25">
      <c r="A2" t="s">
        <v>18</v>
      </c>
      <c r="B2">
        <v>1</v>
      </c>
      <c r="C2" s="22">
        <v>42692</v>
      </c>
      <c r="D2" s="22">
        <v>42762</v>
      </c>
      <c r="E2">
        <f>D2-C2</f>
        <v>70</v>
      </c>
      <c r="F2" s="21">
        <f ca="1">TODAY()</f>
        <v>42713</v>
      </c>
      <c r="G2" s="23">
        <f ca="1">F2-C2</f>
        <v>21</v>
      </c>
      <c r="H2" s="23">
        <f ca="1">IF(G2&gt;0,G2,0)</f>
        <v>21</v>
      </c>
      <c r="J2" t="s">
        <v>23</v>
      </c>
    </row>
    <row r="3" spans="1:10" ht="17.25" x14ac:dyDescent="0.3">
      <c r="A3" s="20" t="s">
        <v>14</v>
      </c>
      <c r="B3">
        <f>C3-C$2+1</f>
        <v>1</v>
      </c>
      <c r="C3" s="22">
        <v>42692</v>
      </c>
      <c r="D3" s="22">
        <v>42713</v>
      </c>
      <c r="E3">
        <f>D3-C3</f>
        <v>21</v>
      </c>
      <c r="F3" s="21">
        <v>42703</v>
      </c>
      <c r="G3" s="23">
        <f t="shared" ref="G3:G12" si="0">F3-C3</f>
        <v>11</v>
      </c>
      <c r="H3" s="23">
        <f t="shared" ref="H3:H12" si="1">IF(G3&gt;0,G3,0)</f>
        <v>11</v>
      </c>
      <c r="I3" s="23">
        <f>H3/E3*100</f>
        <v>52.380952380952387</v>
      </c>
      <c r="J3" t="s">
        <v>24</v>
      </c>
    </row>
    <row r="4" spans="1:10" ht="17.25" x14ac:dyDescent="0.3">
      <c r="A4" s="24" t="s">
        <v>30</v>
      </c>
      <c r="B4">
        <f t="shared" ref="B4:B8" si="2">C4-C$2+1</f>
        <v>1</v>
      </c>
      <c r="C4" s="22">
        <v>42692</v>
      </c>
      <c r="D4" s="22">
        <v>42699</v>
      </c>
      <c r="E4">
        <f t="shared" ref="E4:E6" si="3">D4-C4</f>
        <v>7</v>
      </c>
      <c r="F4" s="21">
        <f t="shared" ref="F3:F12" ca="1" si="4">TODAY()</f>
        <v>42713</v>
      </c>
      <c r="G4" s="23">
        <f t="shared" ca="1" si="0"/>
        <v>21</v>
      </c>
      <c r="H4" s="23">
        <f t="shared" ca="1" si="1"/>
        <v>21</v>
      </c>
    </row>
    <row r="5" spans="1:10" ht="17.25" x14ac:dyDescent="0.3">
      <c r="A5" s="24" t="s">
        <v>31</v>
      </c>
      <c r="B5">
        <f t="shared" si="2"/>
        <v>8</v>
      </c>
      <c r="C5" s="22">
        <v>42699</v>
      </c>
      <c r="D5" s="22">
        <v>42707</v>
      </c>
      <c r="E5">
        <f t="shared" si="3"/>
        <v>8</v>
      </c>
      <c r="F5" s="21">
        <v>42703</v>
      </c>
      <c r="G5" s="23">
        <f t="shared" si="0"/>
        <v>4</v>
      </c>
      <c r="H5" s="23">
        <f t="shared" si="1"/>
        <v>4</v>
      </c>
    </row>
    <row r="6" spans="1:10" ht="17.25" x14ac:dyDescent="0.3">
      <c r="A6" s="24" t="s">
        <v>29</v>
      </c>
      <c r="B6">
        <f t="shared" si="2"/>
        <v>16</v>
      </c>
      <c r="C6" s="22">
        <v>42707</v>
      </c>
      <c r="D6" s="22">
        <v>42713</v>
      </c>
      <c r="E6">
        <f t="shared" si="3"/>
        <v>6</v>
      </c>
      <c r="F6" s="21">
        <f t="shared" ca="1" si="4"/>
        <v>42713</v>
      </c>
      <c r="G6" s="23">
        <f t="shared" ca="1" si="0"/>
        <v>6</v>
      </c>
      <c r="H6" s="23">
        <f t="shared" ca="1" si="1"/>
        <v>6</v>
      </c>
    </row>
    <row r="7" spans="1:10" ht="17.25" x14ac:dyDescent="0.3">
      <c r="A7" s="24" t="s">
        <v>46</v>
      </c>
      <c r="B7">
        <f t="shared" si="2"/>
        <v>16</v>
      </c>
      <c r="C7" s="22">
        <v>42707</v>
      </c>
      <c r="D7" s="22">
        <v>42713</v>
      </c>
      <c r="E7">
        <f t="shared" ref="E7" si="5">D7-C7</f>
        <v>6</v>
      </c>
      <c r="F7" s="21">
        <f t="shared" ca="1" si="4"/>
        <v>42713</v>
      </c>
      <c r="G7" s="23">
        <f t="shared" ref="G7" ca="1" si="6">F7-C7</f>
        <v>6</v>
      </c>
      <c r="H7" s="23">
        <f t="shared" ref="H7" ca="1" si="7">IF(G7&gt;0,G7,0)</f>
        <v>6</v>
      </c>
    </row>
    <row r="8" spans="1:10" ht="17.25" x14ac:dyDescent="0.3">
      <c r="A8" s="20" t="s">
        <v>43</v>
      </c>
      <c r="B8">
        <f t="shared" si="2"/>
        <v>8</v>
      </c>
      <c r="C8" s="22">
        <v>42699</v>
      </c>
      <c r="D8" s="22">
        <v>42707</v>
      </c>
      <c r="E8">
        <f t="shared" ref="E8" si="8">D8-C8</f>
        <v>8</v>
      </c>
      <c r="F8" s="21">
        <f t="shared" ca="1" si="4"/>
        <v>42713</v>
      </c>
      <c r="G8" s="23">
        <f t="shared" ref="G8" ca="1" si="9">F8-C8</f>
        <v>14</v>
      </c>
      <c r="H8" s="23">
        <f t="shared" ref="H8" ca="1" si="10">IF(G8&gt;0,G8,0)</f>
        <v>14</v>
      </c>
    </row>
    <row r="9" spans="1:10" ht="17.25" x14ac:dyDescent="0.3">
      <c r="A9" s="20" t="s">
        <v>19</v>
      </c>
      <c r="B9">
        <f t="shared" ref="B9:B12" si="11">C9-C$2+1</f>
        <v>8</v>
      </c>
      <c r="C9" s="22">
        <v>42699</v>
      </c>
      <c r="D9" s="22">
        <v>42727</v>
      </c>
      <c r="E9">
        <f>D9-C9</f>
        <v>28</v>
      </c>
      <c r="F9" s="21">
        <f t="shared" ca="1" si="4"/>
        <v>42713</v>
      </c>
      <c r="G9" s="23">
        <f t="shared" ca="1" si="0"/>
        <v>14</v>
      </c>
      <c r="H9" s="23">
        <f t="shared" ca="1" si="1"/>
        <v>14</v>
      </c>
    </row>
    <row r="10" spans="1:10" ht="17.25" x14ac:dyDescent="0.3">
      <c r="A10" s="20" t="s">
        <v>20</v>
      </c>
      <c r="B10">
        <f t="shared" si="11"/>
        <v>22</v>
      </c>
      <c r="C10" s="22">
        <v>42713</v>
      </c>
      <c r="D10" s="22">
        <v>42741</v>
      </c>
      <c r="E10">
        <f t="shared" ref="E10:E12" si="12">D10-C10</f>
        <v>28</v>
      </c>
      <c r="F10" s="21">
        <f t="shared" ca="1" si="4"/>
        <v>42713</v>
      </c>
      <c r="G10" s="23">
        <f t="shared" ca="1" si="0"/>
        <v>0</v>
      </c>
      <c r="H10" s="23">
        <f t="shared" ca="1" si="1"/>
        <v>0</v>
      </c>
    </row>
    <row r="11" spans="1:10" ht="17.25" x14ac:dyDescent="0.3">
      <c r="A11" s="20" t="s">
        <v>21</v>
      </c>
      <c r="B11">
        <f t="shared" si="11"/>
        <v>36</v>
      </c>
      <c r="C11" s="22">
        <v>42727</v>
      </c>
      <c r="D11" s="22">
        <v>42761</v>
      </c>
      <c r="E11">
        <f t="shared" si="12"/>
        <v>34</v>
      </c>
      <c r="F11" s="21">
        <f t="shared" ca="1" si="4"/>
        <v>42713</v>
      </c>
      <c r="G11" s="23">
        <f t="shared" ca="1" si="0"/>
        <v>-14</v>
      </c>
      <c r="H11" s="23">
        <f t="shared" ca="1" si="1"/>
        <v>0</v>
      </c>
    </row>
    <row r="12" spans="1:10" ht="17.25" x14ac:dyDescent="0.3">
      <c r="A12" s="20" t="s">
        <v>22</v>
      </c>
      <c r="B12">
        <f t="shared" si="11"/>
        <v>69</v>
      </c>
      <c r="C12" s="22">
        <v>42760</v>
      </c>
      <c r="D12" s="22">
        <v>42762</v>
      </c>
      <c r="E12">
        <f t="shared" si="12"/>
        <v>2</v>
      </c>
      <c r="F12" s="21">
        <f t="shared" ca="1" si="4"/>
        <v>42713</v>
      </c>
      <c r="G12" s="23">
        <f t="shared" ca="1" si="0"/>
        <v>-47</v>
      </c>
      <c r="H12" s="23">
        <f t="shared" ca="1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4"/>
  <sheetViews>
    <sheetView workbookViewId="0">
      <selection activeCell="A8" sqref="A8"/>
    </sheetView>
  </sheetViews>
  <sheetFormatPr defaultRowHeight="15" x14ac:dyDescent="0.25"/>
  <cols>
    <col min="1" max="1" width="11.875" bestFit="1" customWidth="1"/>
    <col min="2" max="3" width="11.875" customWidth="1"/>
    <col min="4" max="4" width="9.75" bestFit="1" customWidth="1"/>
    <col min="5" max="5" width="9.75" customWidth="1"/>
    <col min="6" max="7" width="8.75" bestFit="1" customWidth="1"/>
    <col min="8" max="8" width="8.875" bestFit="1" customWidth="1"/>
  </cols>
  <sheetData>
    <row r="1" spans="1:74" x14ac:dyDescent="0.25">
      <c r="A1" t="s">
        <v>45</v>
      </c>
    </row>
    <row r="2" spans="1:74" x14ac:dyDescent="0.25">
      <c r="A2" s="25"/>
      <c r="B2" s="25"/>
      <c r="C2" s="25" t="s">
        <v>48</v>
      </c>
      <c r="D2" s="25" t="s">
        <v>32</v>
      </c>
      <c r="E2" s="25" t="s">
        <v>33</v>
      </c>
      <c r="F2" s="25" t="s">
        <v>34</v>
      </c>
      <c r="G2" s="25" t="s">
        <v>35</v>
      </c>
      <c r="H2" s="25" t="s">
        <v>36</v>
      </c>
      <c r="I2" s="25" t="s">
        <v>37</v>
      </c>
      <c r="J2" s="25" t="s">
        <v>38</v>
      </c>
      <c r="K2" s="25" t="s">
        <v>32</v>
      </c>
      <c r="L2" s="25" t="s">
        <v>33</v>
      </c>
      <c r="M2" s="25" t="s">
        <v>34</v>
      </c>
      <c r="N2" s="25" t="s">
        <v>35</v>
      </c>
      <c r="O2" s="25" t="s">
        <v>36</v>
      </c>
      <c r="P2" s="25" t="s">
        <v>37</v>
      </c>
      <c r="Q2" s="25" t="s">
        <v>38</v>
      </c>
      <c r="R2" s="25" t="s">
        <v>32</v>
      </c>
      <c r="S2" s="25" t="s">
        <v>33</v>
      </c>
      <c r="T2" s="25" t="s">
        <v>34</v>
      </c>
      <c r="U2" s="25" t="s">
        <v>35</v>
      </c>
      <c r="V2" s="25" t="s">
        <v>36</v>
      </c>
      <c r="W2" s="25" t="s">
        <v>37</v>
      </c>
      <c r="X2" s="25" t="s">
        <v>38</v>
      </c>
      <c r="Y2" s="25" t="s">
        <v>32</v>
      </c>
      <c r="Z2" s="25" t="s">
        <v>33</v>
      </c>
      <c r="AA2" s="25" t="s">
        <v>34</v>
      </c>
      <c r="AB2" s="25" t="s">
        <v>35</v>
      </c>
      <c r="AC2" s="25" t="s">
        <v>36</v>
      </c>
      <c r="AD2" s="25" t="s">
        <v>37</v>
      </c>
      <c r="AE2" s="25" t="s">
        <v>38</v>
      </c>
      <c r="AF2" s="25" t="s">
        <v>32</v>
      </c>
      <c r="AG2" s="25" t="s">
        <v>33</v>
      </c>
      <c r="AH2" s="25" t="s">
        <v>34</v>
      </c>
      <c r="AI2" s="25" t="s">
        <v>35</v>
      </c>
      <c r="AJ2" s="25" t="s">
        <v>36</v>
      </c>
      <c r="AK2" s="25" t="s">
        <v>37</v>
      </c>
      <c r="AL2" s="25" t="s">
        <v>38</v>
      </c>
      <c r="AM2" s="25" t="s">
        <v>32</v>
      </c>
      <c r="AN2" s="25" t="s">
        <v>33</v>
      </c>
      <c r="AO2" s="25" t="s">
        <v>34</v>
      </c>
      <c r="AP2" s="25" t="s">
        <v>35</v>
      </c>
      <c r="AQ2" s="25" t="s">
        <v>36</v>
      </c>
      <c r="AR2" s="25" t="s">
        <v>37</v>
      </c>
      <c r="AS2" s="25" t="s">
        <v>38</v>
      </c>
      <c r="AT2" s="25" t="s">
        <v>32</v>
      </c>
      <c r="AU2" s="25" t="s">
        <v>33</v>
      </c>
      <c r="AV2" s="25" t="s">
        <v>34</v>
      </c>
      <c r="AW2" s="25" t="s">
        <v>35</v>
      </c>
      <c r="AX2" s="25" t="s">
        <v>36</v>
      </c>
      <c r="AY2" s="25" t="s">
        <v>37</v>
      </c>
      <c r="AZ2" s="25" t="s">
        <v>38</v>
      </c>
      <c r="BA2" s="25" t="s">
        <v>32</v>
      </c>
      <c r="BB2" s="25" t="s">
        <v>33</v>
      </c>
      <c r="BC2" s="25" t="s">
        <v>34</v>
      </c>
      <c r="BD2" s="25" t="s">
        <v>35</v>
      </c>
      <c r="BE2" s="25" t="s">
        <v>36</v>
      </c>
      <c r="BF2" s="25" t="s">
        <v>37</v>
      </c>
      <c r="BG2" s="25" t="s">
        <v>38</v>
      </c>
      <c r="BH2" s="25" t="s">
        <v>32</v>
      </c>
      <c r="BI2" s="25" t="s">
        <v>33</v>
      </c>
      <c r="BJ2" s="25" t="s">
        <v>34</v>
      </c>
      <c r="BK2" s="25" t="s">
        <v>35</v>
      </c>
      <c r="BL2" s="25" t="s">
        <v>36</v>
      </c>
      <c r="BM2" s="25" t="s">
        <v>37</v>
      </c>
      <c r="BN2" s="25" t="s">
        <v>38</v>
      </c>
      <c r="BO2" s="25" t="s">
        <v>32</v>
      </c>
      <c r="BP2" s="25" t="s">
        <v>33</v>
      </c>
      <c r="BQ2" s="25" t="s">
        <v>34</v>
      </c>
      <c r="BR2" s="25" t="s">
        <v>35</v>
      </c>
      <c r="BS2" s="25" t="s">
        <v>36</v>
      </c>
      <c r="BT2" s="25" t="s">
        <v>37</v>
      </c>
      <c r="BU2" s="25" t="s">
        <v>38</v>
      </c>
      <c r="BV2" s="25" t="s">
        <v>32</v>
      </c>
    </row>
    <row r="3" spans="1:74" x14ac:dyDescent="0.25">
      <c r="A3" s="25"/>
      <c r="B3" s="25"/>
      <c r="C3" s="25"/>
      <c r="D3" s="26">
        <v>42692</v>
      </c>
      <c r="E3" s="26">
        <v>42693</v>
      </c>
      <c r="F3" s="26">
        <v>42694</v>
      </c>
      <c r="G3" s="26">
        <v>42695</v>
      </c>
      <c r="H3" s="26">
        <v>42696</v>
      </c>
      <c r="I3" s="26">
        <v>42697</v>
      </c>
      <c r="J3" s="26">
        <v>42698</v>
      </c>
      <c r="K3" s="26">
        <v>42699</v>
      </c>
      <c r="L3" s="26">
        <v>42700</v>
      </c>
      <c r="M3" s="26">
        <v>42701</v>
      </c>
      <c r="N3" s="26">
        <v>42702</v>
      </c>
      <c r="O3" s="26">
        <v>42703</v>
      </c>
      <c r="P3" s="26">
        <v>42704</v>
      </c>
      <c r="Q3" s="26">
        <v>42705</v>
      </c>
      <c r="R3" s="26">
        <v>42706</v>
      </c>
      <c r="S3" s="26">
        <v>42707</v>
      </c>
      <c r="T3" s="26">
        <v>42708</v>
      </c>
      <c r="U3" s="26">
        <v>42709</v>
      </c>
      <c r="V3" s="26">
        <v>42710</v>
      </c>
      <c r="W3" s="26">
        <v>42711</v>
      </c>
      <c r="X3" s="26">
        <v>42712</v>
      </c>
      <c r="Y3" s="26">
        <v>42713</v>
      </c>
      <c r="Z3" s="26">
        <v>42714</v>
      </c>
      <c r="AA3" s="26">
        <v>42715</v>
      </c>
      <c r="AB3" s="26">
        <v>42716</v>
      </c>
      <c r="AC3" s="26">
        <v>42717</v>
      </c>
      <c r="AD3" s="26">
        <v>42718</v>
      </c>
      <c r="AE3" s="26">
        <v>42719</v>
      </c>
      <c r="AF3" s="26">
        <v>42720</v>
      </c>
      <c r="AG3" s="26">
        <v>42721</v>
      </c>
      <c r="AH3" s="26">
        <v>42722</v>
      </c>
      <c r="AI3" s="26">
        <v>42723</v>
      </c>
      <c r="AJ3" s="26">
        <v>42724</v>
      </c>
      <c r="AK3" s="26">
        <v>42725</v>
      </c>
      <c r="AL3" s="26">
        <v>42726</v>
      </c>
      <c r="AM3" s="26">
        <v>42727</v>
      </c>
      <c r="AN3" s="26">
        <v>42728</v>
      </c>
      <c r="AO3" s="26">
        <v>42729</v>
      </c>
      <c r="AP3" s="26">
        <v>42730</v>
      </c>
      <c r="AQ3" s="26">
        <v>42731</v>
      </c>
      <c r="AR3" s="26">
        <v>42732</v>
      </c>
      <c r="AS3" s="26">
        <v>42733</v>
      </c>
      <c r="AT3" s="26">
        <v>42734</v>
      </c>
      <c r="AU3" s="26">
        <v>42735</v>
      </c>
      <c r="AV3" s="26">
        <v>42736</v>
      </c>
      <c r="AW3" s="26">
        <v>42737</v>
      </c>
      <c r="AX3" s="26">
        <v>42738</v>
      </c>
      <c r="AY3" s="26">
        <v>42739</v>
      </c>
      <c r="AZ3" s="26">
        <v>42740</v>
      </c>
      <c r="BA3" s="26">
        <v>42741</v>
      </c>
      <c r="BB3" s="26">
        <v>42742</v>
      </c>
      <c r="BC3" s="26">
        <v>42743</v>
      </c>
      <c r="BD3" s="26">
        <v>42744</v>
      </c>
      <c r="BE3" s="26">
        <v>42745</v>
      </c>
      <c r="BF3" s="26">
        <v>42746</v>
      </c>
      <c r="BG3" s="26">
        <v>42747</v>
      </c>
      <c r="BH3" s="26">
        <v>42748</v>
      </c>
      <c r="BI3" s="26">
        <v>42749</v>
      </c>
      <c r="BJ3" s="26">
        <v>42750</v>
      </c>
      <c r="BK3" s="26">
        <v>42751</v>
      </c>
      <c r="BL3" s="26">
        <v>42752</v>
      </c>
      <c r="BM3" s="26">
        <v>42753</v>
      </c>
      <c r="BN3" s="26">
        <v>42754</v>
      </c>
      <c r="BO3" s="26">
        <v>42755</v>
      </c>
      <c r="BP3" s="26">
        <v>42756</v>
      </c>
      <c r="BQ3" s="26">
        <v>42757</v>
      </c>
      <c r="BR3" s="26">
        <v>42758</v>
      </c>
      <c r="BS3" s="26">
        <v>42759</v>
      </c>
      <c r="BT3" s="26">
        <v>42760</v>
      </c>
      <c r="BU3" s="26">
        <v>42761</v>
      </c>
      <c r="BV3" s="26">
        <v>42762</v>
      </c>
    </row>
    <row r="4" spans="1:74" x14ac:dyDescent="0.25">
      <c r="A4" s="26" t="s">
        <v>39</v>
      </c>
      <c r="B4" s="26"/>
      <c r="C4" s="27">
        <f>SUM(D4:BU4)</f>
        <v>20</v>
      </c>
      <c r="D4" s="27">
        <v>3</v>
      </c>
      <c r="E4" s="27"/>
      <c r="F4" s="27"/>
      <c r="G4" s="27">
        <v>2</v>
      </c>
      <c r="H4" s="27">
        <v>2</v>
      </c>
      <c r="I4" s="27"/>
      <c r="J4" s="27"/>
      <c r="K4" s="27">
        <v>3</v>
      </c>
      <c r="L4" s="27"/>
      <c r="M4" s="27"/>
      <c r="N4" s="27">
        <v>2</v>
      </c>
      <c r="O4" s="27">
        <v>2</v>
      </c>
      <c r="P4" s="27"/>
      <c r="Q4" s="27"/>
      <c r="R4" s="27">
        <v>2</v>
      </c>
      <c r="S4" s="27"/>
      <c r="T4" s="27"/>
      <c r="U4" s="27"/>
      <c r="V4" s="27">
        <v>2</v>
      </c>
      <c r="W4" s="27"/>
      <c r="X4" s="27"/>
      <c r="Y4" s="27">
        <v>2</v>
      </c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</row>
    <row r="5" spans="1:74" x14ac:dyDescent="0.25">
      <c r="A5" s="26" t="s">
        <v>40</v>
      </c>
      <c r="B5" s="26"/>
      <c r="C5" s="27">
        <f t="shared" ref="C5:C8" si="0">SUM(D5:BU5)</f>
        <v>20</v>
      </c>
      <c r="D5" s="27">
        <v>3</v>
      </c>
      <c r="E5" s="27"/>
      <c r="F5" s="27"/>
      <c r="G5" s="27">
        <v>2</v>
      </c>
      <c r="H5" s="27">
        <v>2</v>
      </c>
      <c r="I5" s="27"/>
      <c r="J5" s="27"/>
      <c r="K5" s="27">
        <v>3</v>
      </c>
      <c r="L5" s="27"/>
      <c r="M5" s="27"/>
      <c r="N5" s="27">
        <v>2</v>
      </c>
      <c r="O5" s="27">
        <v>2</v>
      </c>
      <c r="P5" s="27"/>
      <c r="Q5" s="27"/>
      <c r="R5" s="27">
        <v>2</v>
      </c>
      <c r="S5" s="27"/>
      <c r="T5" s="27"/>
      <c r="U5" s="27"/>
      <c r="V5" s="27">
        <v>2</v>
      </c>
      <c r="W5" s="27"/>
      <c r="X5" s="27"/>
      <c r="Y5" s="27">
        <v>2</v>
      </c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</row>
    <row r="6" spans="1:74" x14ac:dyDescent="0.25">
      <c r="A6" s="26" t="s">
        <v>41</v>
      </c>
      <c r="B6" s="26"/>
      <c r="C6" s="27">
        <f t="shared" si="0"/>
        <v>20</v>
      </c>
      <c r="D6" s="27">
        <v>3</v>
      </c>
      <c r="E6" s="27"/>
      <c r="F6" s="27"/>
      <c r="G6" s="27">
        <v>2</v>
      </c>
      <c r="H6" s="27">
        <v>2</v>
      </c>
      <c r="I6" s="27"/>
      <c r="J6" s="27"/>
      <c r="K6" s="27">
        <v>3</v>
      </c>
      <c r="L6" s="27"/>
      <c r="M6" s="27"/>
      <c r="N6" s="27">
        <v>2</v>
      </c>
      <c r="O6" s="27">
        <v>2</v>
      </c>
      <c r="P6" s="27"/>
      <c r="Q6" s="27"/>
      <c r="R6" s="27">
        <v>2</v>
      </c>
      <c r="S6" s="27"/>
      <c r="T6" s="27"/>
      <c r="U6" s="27"/>
      <c r="V6" s="27">
        <v>2</v>
      </c>
      <c r="W6" s="27"/>
      <c r="X6" s="27"/>
      <c r="Y6" s="27">
        <v>2</v>
      </c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</row>
    <row r="7" spans="1:74" x14ac:dyDescent="0.25">
      <c r="A7" s="26" t="s">
        <v>42</v>
      </c>
      <c r="B7" s="26"/>
      <c r="C7" s="27">
        <f t="shared" si="0"/>
        <v>20</v>
      </c>
      <c r="D7" s="27">
        <v>3</v>
      </c>
      <c r="E7" s="27"/>
      <c r="F7" s="27"/>
      <c r="G7" s="27">
        <v>2</v>
      </c>
      <c r="H7" s="27">
        <v>2</v>
      </c>
      <c r="I7" s="27"/>
      <c r="J7" s="27"/>
      <c r="K7" s="27">
        <v>3</v>
      </c>
      <c r="L7" s="27"/>
      <c r="M7" s="27"/>
      <c r="N7" s="27">
        <v>2</v>
      </c>
      <c r="O7" s="27">
        <v>2</v>
      </c>
      <c r="P7" s="27"/>
      <c r="Q7" s="27"/>
      <c r="R7" s="27">
        <v>2</v>
      </c>
      <c r="S7" s="27"/>
      <c r="T7" s="27"/>
      <c r="U7" s="27"/>
      <c r="V7" s="27">
        <v>2</v>
      </c>
      <c r="W7" s="27"/>
      <c r="X7" s="27"/>
      <c r="Y7" s="27">
        <v>2</v>
      </c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</row>
    <row r="8" spans="1:74" x14ac:dyDescent="0.25">
      <c r="A8" s="26" t="s">
        <v>44</v>
      </c>
      <c r="B8" s="26"/>
      <c r="C8" s="27">
        <f t="shared" si="0"/>
        <v>20</v>
      </c>
      <c r="D8" s="27">
        <v>3</v>
      </c>
      <c r="E8" s="27"/>
      <c r="F8" s="27"/>
      <c r="G8" s="27">
        <v>2</v>
      </c>
      <c r="H8" s="27">
        <v>2</v>
      </c>
      <c r="I8" s="27"/>
      <c r="J8" s="27"/>
      <c r="K8" s="27">
        <v>3</v>
      </c>
      <c r="L8" s="27"/>
      <c r="M8" s="27"/>
      <c r="N8" s="27">
        <v>2</v>
      </c>
      <c r="O8" s="27">
        <v>2</v>
      </c>
      <c r="P8" s="27"/>
      <c r="Q8" s="27"/>
      <c r="R8" s="27">
        <v>2</v>
      </c>
      <c r="S8" s="27"/>
      <c r="T8" s="27"/>
      <c r="U8" s="27"/>
      <c r="V8" s="27">
        <v>2</v>
      </c>
      <c r="W8" s="27"/>
      <c r="X8" s="27"/>
      <c r="Y8" s="27">
        <v>2</v>
      </c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</row>
    <row r="9" spans="1:74" x14ac:dyDescent="0.25">
      <c r="A9" s="19" t="s">
        <v>49</v>
      </c>
      <c r="B9" s="19"/>
      <c r="C9" s="28">
        <f>SUM(C4:C8)</f>
        <v>100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</row>
    <row r="10" spans="1:74" x14ac:dyDescent="0.25">
      <c r="A10" s="19"/>
      <c r="B10" s="19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x14ac:dyDescent="0.25">
      <c r="A11" s="19"/>
      <c r="B11" s="19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</row>
    <row r="12" spans="1:74" x14ac:dyDescent="0.25">
      <c r="A12" s="19"/>
      <c r="B12" s="19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</row>
    <row r="13" spans="1:74" x14ac:dyDescent="0.25">
      <c r="A13" s="19"/>
      <c r="B13" s="19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</row>
    <row r="14" spans="1:74" x14ac:dyDescent="0.25">
      <c r="A14" s="19"/>
      <c r="B14" s="19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</row>
    <row r="15" spans="1:74" x14ac:dyDescent="0.25">
      <c r="A15" s="19"/>
      <c r="B15" s="19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</row>
    <row r="16" spans="1:74" x14ac:dyDescent="0.25">
      <c r="A16" s="19"/>
      <c r="B16" s="19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</row>
    <row r="17" spans="1:74" x14ac:dyDescent="0.25">
      <c r="A17" s="19"/>
      <c r="B17" s="19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</row>
    <row r="18" spans="1:74" x14ac:dyDescent="0.25">
      <c r="A18" s="19"/>
      <c r="B18" s="19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</row>
    <row r="19" spans="1:74" x14ac:dyDescent="0.25">
      <c r="A19" s="19"/>
      <c r="B19" s="19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</row>
    <row r="20" spans="1:74" x14ac:dyDescent="0.25">
      <c r="A20" s="19"/>
      <c r="B20" s="19"/>
      <c r="C20" s="19"/>
    </row>
    <row r="21" spans="1:74" x14ac:dyDescent="0.25">
      <c r="A21" s="19"/>
      <c r="B21" s="19"/>
      <c r="C21" s="19"/>
    </row>
    <row r="22" spans="1:74" x14ac:dyDescent="0.25">
      <c r="A22" s="19"/>
      <c r="B22" s="19"/>
      <c r="C22" s="19"/>
    </row>
    <row r="23" spans="1:74" x14ac:dyDescent="0.25">
      <c r="A23" s="19"/>
      <c r="B23" s="19"/>
      <c r="C23" s="19"/>
    </row>
    <row r="24" spans="1:74" x14ac:dyDescent="0.25">
      <c r="A24" s="19"/>
      <c r="B24" s="19"/>
      <c r="C24" s="19"/>
    </row>
    <row r="25" spans="1:74" x14ac:dyDescent="0.25">
      <c r="A25" s="19"/>
      <c r="B25" s="19"/>
      <c r="C25" s="19"/>
    </row>
    <row r="26" spans="1:74" x14ac:dyDescent="0.25">
      <c r="A26" s="19"/>
      <c r="B26" s="19"/>
      <c r="C26" s="19"/>
    </row>
    <row r="27" spans="1:74" x14ac:dyDescent="0.25">
      <c r="A27" s="19"/>
      <c r="B27" s="19"/>
      <c r="C27" s="19"/>
    </row>
    <row r="28" spans="1:74" x14ac:dyDescent="0.25">
      <c r="A28" s="19"/>
      <c r="B28" s="19"/>
      <c r="C28" s="19"/>
    </row>
    <row r="29" spans="1:74" x14ac:dyDescent="0.25">
      <c r="A29" s="19"/>
      <c r="B29" s="19"/>
      <c r="C29" s="19"/>
    </row>
    <row r="30" spans="1:74" x14ac:dyDescent="0.25">
      <c r="A30" s="19"/>
      <c r="B30" s="19"/>
      <c r="C30" s="19"/>
    </row>
    <row r="31" spans="1:74" x14ac:dyDescent="0.25">
      <c r="A31" s="19"/>
      <c r="B31" s="19"/>
      <c r="C31" s="19"/>
    </row>
    <row r="32" spans="1:74" x14ac:dyDescent="0.25">
      <c r="A32" s="19"/>
      <c r="B32" s="19"/>
      <c r="C32" s="19"/>
    </row>
    <row r="33" spans="1:3" x14ac:dyDescent="0.25">
      <c r="A33" s="19"/>
      <c r="B33" s="19"/>
      <c r="C33" s="19"/>
    </row>
    <row r="34" spans="1:3" x14ac:dyDescent="0.25">
      <c r="A34" s="19"/>
      <c r="B34" s="19"/>
      <c r="C34" s="19"/>
    </row>
    <row r="35" spans="1:3" x14ac:dyDescent="0.25">
      <c r="A35" s="19"/>
      <c r="B35" s="19"/>
      <c r="C35" s="19"/>
    </row>
    <row r="36" spans="1:3" x14ac:dyDescent="0.25">
      <c r="A36" s="19"/>
      <c r="B36" s="19"/>
      <c r="C36" s="19"/>
    </row>
    <row r="37" spans="1:3" x14ac:dyDescent="0.25">
      <c r="A37" s="19"/>
      <c r="B37" s="19"/>
      <c r="C37" s="19"/>
    </row>
    <row r="38" spans="1:3" x14ac:dyDescent="0.25">
      <c r="A38" s="19"/>
      <c r="B38" s="19"/>
      <c r="C38" s="19"/>
    </row>
    <row r="39" spans="1:3" x14ac:dyDescent="0.25">
      <c r="A39" s="19"/>
      <c r="B39" s="19"/>
      <c r="C39" s="19"/>
    </row>
    <row r="40" spans="1:3" x14ac:dyDescent="0.25">
      <c r="A40" s="19"/>
      <c r="B40" s="19"/>
      <c r="C40" s="19"/>
    </row>
    <row r="41" spans="1:3" x14ac:dyDescent="0.25">
      <c r="A41" s="19"/>
      <c r="B41" s="19"/>
      <c r="C41" s="19"/>
    </row>
    <row r="42" spans="1:3" x14ac:dyDescent="0.25">
      <c r="A42" s="19"/>
      <c r="B42" s="19"/>
      <c r="C42" s="19"/>
    </row>
    <row r="43" spans="1:3" x14ac:dyDescent="0.25">
      <c r="A43" s="19"/>
      <c r="B43" s="19"/>
      <c r="C43" s="19"/>
    </row>
    <row r="44" spans="1:3" x14ac:dyDescent="0.25">
      <c r="A44" s="19"/>
      <c r="B44" s="19"/>
      <c r="C44" s="19"/>
    </row>
    <row r="45" spans="1:3" x14ac:dyDescent="0.25">
      <c r="A45" s="19"/>
      <c r="B45" s="19"/>
      <c r="C45" s="19"/>
    </row>
    <row r="46" spans="1:3" x14ac:dyDescent="0.25">
      <c r="A46" s="19"/>
      <c r="B46" s="19"/>
      <c r="C46" s="19"/>
    </row>
    <row r="47" spans="1:3" x14ac:dyDescent="0.25">
      <c r="A47" s="19"/>
      <c r="B47" s="19"/>
      <c r="C47" s="19"/>
    </row>
    <row r="48" spans="1:3" x14ac:dyDescent="0.25">
      <c r="A48" s="19"/>
      <c r="B48" s="19"/>
      <c r="C48" s="19"/>
    </row>
    <row r="49" spans="1:3" x14ac:dyDescent="0.25">
      <c r="A49" s="19"/>
      <c r="B49" s="19"/>
      <c r="C49" s="19"/>
    </row>
    <row r="50" spans="1:3" x14ac:dyDescent="0.25">
      <c r="A50" s="19"/>
      <c r="B50" s="19"/>
      <c r="C50" s="19"/>
    </row>
    <row r="51" spans="1:3" x14ac:dyDescent="0.25">
      <c r="A51" s="19"/>
      <c r="B51" s="19"/>
      <c r="C51" s="19"/>
    </row>
    <row r="52" spans="1:3" x14ac:dyDescent="0.25">
      <c r="A52" s="19"/>
      <c r="B52" s="19"/>
      <c r="C52" s="19"/>
    </row>
    <row r="53" spans="1:3" x14ac:dyDescent="0.25">
      <c r="A53" s="19"/>
      <c r="B53" s="19"/>
      <c r="C53" s="19"/>
    </row>
    <row r="54" spans="1:3" x14ac:dyDescent="0.25">
      <c r="A54" s="19"/>
      <c r="B54" s="19"/>
      <c r="C54" s="19"/>
    </row>
    <row r="55" spans="1:3" x14ac:dyDescent="0.25">
      <c r="A55" s="19"/>
      <c r="B55" s="19"/>
      <c r="C55" s="19"/>
    </row>
    <row r="56" spans="1:3" x14ac:dyDescent="0.25">
      <c r="A56" s="19"/>
      <c r="B56" s="19"/>
      <c r="C56" s="19"/>
    </row>
    <row r="57" spans="1:3" x14ac:dyDescent="0.25">
      <c r="A57" s="19"/>
      <c r="B57" s="19"/>
      <c r="C57" s="19"/>
    </row>
    <row r="58" spans="1:3" x14ac:dyDescent="0.25">
      <c r="A58" s="19"/>
      <c r="B58" s="19"/>
      <c r="C58" s="19"/>
    </row>
    <row r="59" spans="1:3" x14ac:dyDescent="0.25">
      <c r="A59" s="19"/>
      <c r="B59" s="19"/>
      <c r="C59" s="19"/>
    </row>
    <row r="60" spans="1:3" x14ac:dyDescent="0.25">
      <c r="A60" s="19"/>
      <c r="B60" s="19"/>
      <c r="C60" s="19"/>
    </row>
    <row r="61" spans="1:3" x14ac:dyDescent="0.25">
      <c r="A61" s="19"/>
      <c r="B61" s="19"/>
      <c r="C61" s="19"/>
    </row>
    <row r="62" spans="1:3" x14ac:dyDescent="0.25">
      <c r="A62" s="19"/>
      <c r="B62" s="19"/>
      <c r="C62" s="19"/>
    </row>
    <row r="63" spans="1:3" x14ac:dyDescent="0.25">
      <c r="A63" s="19"/>
      <c r="B63" s="19"/>
      <c r="C63" s="19"/>
    </row>
    <row r="64" spans="1:3" x14ac:dyDescent="0.25">
      <c r="A64" s="19"/>
      <c r="B64" s="19"/>
      <c r="C64" s="19"/>
    </row>
    <row r="65" spans="1:3" x14ac:dyDescent="0.25">
      <c r="A65" s="19"/>
      <c r="B65" s="19"/>
      <c r="C65" s="19"/>
    </row>
    <row r="66" spans="1:3" x14ac:dyDescent="0.25">
      <c r="A66" s="19"/>
      <c r="B66" s="19"/>
      <c r="C66" s="19"/>
    </row>
    <row r="67" spans="1:3" x14ac:dyDescent="0.25">
      <c r="A67" s="19"/>
      <c r="B67" s="19"/>
      <c r="C67" s="19"/>
    </row>
    <row r="68" spans="1:3" x14ac:dyDescent="0.25">
      <c r="A68" s="19"/>
      <c r="B68" s="19"/>
      <c r="C68" s="19"/>
    </row>
    <row r="69" spans="1:3" x14ac:dyDescent="0.25">
      <c r="A69" s="19"/>
      <c r="B69" s="19"/>
      <c r="C69" s="19"/>
    </row>
    <row r="70" spans="1:3" x14ac:dyDescent="0.25">
      <c r="A70" s="19"/>
      <c r="B70" s="19"/>
      <c r="C70" s="19"/>
    </row>
    <row r="71" spans="1:3" x14ac:dyDescent="0.25">
      <c r="A71" s="19"/>
      <c r="B71" s="19"/>
      <c r="C71" s="19"/>
    </row>
    <row r="72" spans="1:3" x14ac:dyDescent="0.25">
      <c r="A72" s="19"/>
      <c r="B72" s="19"/>
      <c r="C72" s="19"/>
    </row>
    <row r="73" spans="1:3" x14ac:dyDescent="0.25">
      <c r="A73" s="19"/>
      <c r="B73" s="19"/>
      <c r="C73" s="19"/>
    </row>
    <row r="74" spans="1:3" x14ac:dyDescent="0.25">
      <c r="A74" s="19"/>
      <c r="B74" s="19"/>
      <c r="C74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</vt:lpstr>
      <vt:lpstr>Data</vt:lpstr>
      <vt:lpstr>Timesheet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2016-11-12T09:19:30Z</dcterms:created>
  <dcterms:modified xsi:type="dcterms:W3CDTF">2016-12-09T13:33:52Z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